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varo\OneDrive\Documentos\Primer proyecto\codigo\Financial_proyect\"/>
    </mc:Choice>
  </mc:AlternateContent>
  <bookViews>
    <workbookView xWindow="0" yWindow="0" windowWidth="20490" windowHeight="7650" activeTab="1"/>
  </bookViews>
  <sheets>
    <sheet name="DF" sheetId="1" r:id="rId1"/>
    <sheet name="inversion optima (SOLVER)" sheetId="2" r:id="rId2"/>
    <sheet name="Markiwitz" sheetId="3" r:id="rId3"/>
    <sheet name="Portafolios" sheetId="5" r:id="rId4"/>
    <sheet name="P. Eficientes" sheetId="4" r:id="rId5"/>
  </sheets>
  <definedNames>
    <definedName name="solver_adj" localSheetId="1" hidden="1">'inversion optima (SOLVER)'!$E$15:$M$15</definedName>
    <definedName name="solver_adj" localSheetId="2" hidden="1">'P. Eficientes'!$C$3:$K$3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"""""""""""""""""""""""""""""""0,0001"""""""""""""""""""""""""""""""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'inversion optima (SOLVER)'!$E$15</definedName>
    <definedName name="solver_lhs1" localSheetId="2" hidden="1">'P. Eficientes'!$B$3</definedName>
    <definedName name="solver_lhs10" localSheetId="2" hidden="1">'P. Eficientes'!$K$9</definedName>
    <definedName name="solver_lhs11" localSheetId="2" hidden="1">'P. Eficientes'!$M$9</definedName>
    <definedName name="solver_lhs2" localSheetId="1" hidden="1">'inversion optima (SOLVER)'!$E$18</definedName>
    <definedName name="solver_lhs2" localSheetId="2" hidden="1">'P. Eficientes'!$M$3</definedName>
    <definedName name="solver_lhs3" localSheetId="1" hidden="1">'inversion optima (SOLVER)'!$E$22</definedName>
    <definedName name="solver_lhs3" localSheetId="2" hidden="1">'P. Eficientes'!$M$17</definedName>
    <definedName name="solver_lhs4" localSheetId="1" hidden="1">'inversion optima (SOLVER)'!$H$15</definedName>
    <definedName name="solver_lhs4" localSheetId="2" hidden="1">'P. Eficientes'!$M$18</definedName>
    <definedName name="solver_lhs5" localSheetId="2" hidden="1">'P. Eficientes'!$F$9</definedName>
    <definedName name="solver_lhs6" localSheetId="2" hidden="1">'P. Eficientes'!$G$9</definedName>
    <definedName name="solver_lhs7" localSheetId="2" hidden="1">'P. Eficientes'!$H$9</definedName>
    <definedName name="solver_lhs8" localSheetId="2" hidden="1">'P. Eficientes'!$I$9</definedName>
    <definedName name="solver_lhs9" localSheetId="2" hidden="1">'P. Eficientes'!$J$9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"""""""""""""""""""""""""""""""0,075"""""""""""""""""""""""""""""""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4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'inversion optima (SOLVER)'!$E$27</definedName>
    <definedName name="solver_opt" localSheetId="2" hidden="1">'P. Eficientes'!$O$3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"""""""""""""""""""""""""""""""0,000001"""""""""""""""""""""""""""""""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2</definedName>
    <definedName name="solver_rel10" localSheetId="2" hidden="1">1</definedName>
    <definedName name="solver_rel11" localSheetId="2" hidden="1">2</definedName>
    <definedName name="solver_rel2" localSheetId="1" hidden="1">2</definedName>
    <definedName name="solver_rel2" localSheetId="2" hidden="1">1</definedName>
    <definedName name="solver_rel3" localSheetId="1" hidden="1">1</definedName>
    <definedName name="solver_rel3" localSheetId="2" hidden="1">2</definedName>
    <definedName name="solver_rel4" localSheetId="1" hidden="1">3</definedName>
    <definedName name="solver_rel4" localSheetId="2" hidden="1">2</definedName>
    <definedName name="solver_rel5" localSheetId="2" hidden="1">1</definedName>
    <definedName name="solver_rel6" localSheetId="2" hidden="1">1</definedName>
    <definedName name="solver_rel7" localSheetId="2" hidden="1">1</definedName>
    <definedName name="solver_rel8" localSheetId="2" hidden="1">1</definedName>
    <definedName name="solver_rel9" localSheetId="2" hidden="1">1</definedName>
    <definedName name="solver_rhs1" localSheetId="1" hidden="1">3%</definedName>
    <definedName name="solver_rhs1" localSheetId="2" hidden="1">1</definedName>
    <definedName name="solver_rhs10" localSheetId="2" hidden="1">1</definedName>
    <definedName name="solver_rhs11" localSheetId="2" hidden="1">11.6%</definedName>
    <definedName name="solver_rhs2" localSheetId="1" hidden="1">1</definedName>
    <definedName name="solver_rhs2" localSheetId="2" hidden="1">17.6%</definedName>
    <definedName name="solver_rhs3" localSheetId="1" hidden="1">20%</definedName>
    <definedName name="solver_rhs3" localSheetId="2" hidden="1">14.8%</definedName>
    <definedName name="solver_rhs4" localSheetId="1" hidden="1">5%</definedName>
    <definedName name="solver_rhs4" localSheetId="2" hidden="1">15.2%</definedName>
    <definedName name="solver_rhs5" localSheetId="2" hidden="1">1</definedName>
    <definedName name="solver_rhs6" localSheetId="2" hidden="1">1</definedName>
    <definedName name="solver_rhs7" localSheetId="2" hidden="1">1</definedName>
    <definedName name="solver_rhs8" localSheetId="2" hidden="1">1</definedName>
    <definedName name="solver_rhs9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1</definedName>
    <definedName name="solver_tol" localSheetId="2" hidden="1">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4" l="1"/>
  <c r="E21" i="2"/>
  <c r="E22" i="2"/>
  <c r="K1029" i="5" l="1"/>
  <c r="J1029" i="5"/>
  <c r="I1029" i="5"/>
  <c r="H1029" i="5"/>
  <c r="G1029" i="5"/>
  <c r="F1029" i="5"/>
  <c r="E1029" i="5"/>
  <c r="D1029" i="5"/>
  <c r="K1028" i="5"/>
  <c r="J1028" i="5"/>
  <c r="I1028" i="5"/>
  <c r="H1028" i="5"/>
  <c r="G1028" i="5"/>
  <c r="F1028" i="5"/>
  <c r="E1028" i="5"/>
  <c r="D1028" i="5"/>
  <c r="K1027" i="5"/>
  <c r="J1027" i="5"/>
  <c r="I1027" i="5"/>
  <c r="H1027" i="5"/>
  <c r="G1027" i="5"/>
  <c r="F1027" i="5"/>
  <c r="E1027" i="5"/>
  <c r="D1027" i="5"/>
  <c r="K1026" i="5"/>
  <c r="J1026" i="5"/>
  <c r="I1026" i="5"/>
  <c r="H1026" i="5"/>
  <c r="G1026" i="5"/>
  <c r="F1026" i="5"/>
  <c r="E1026" i="5"/>
  <c r="D1026" i="5"/>
  <c r="K1025" i="5"/>
  <c r="J1025" i="5"/>
  <c r="I1025" i="5"/>
  <c r="H1025" i="5"/>
  <c r="G1025" i="5"/>
  <c r="F1025" i="5"/>
  <c r="E1025" i="5"/>
  <c r="D1025" i="5"/>
  <c r="K1024" i="5"/>
  <c r="J1024" i="5"/>
  <c r="I1024" i="5"/>
  <c r="H1024" i="5"/>
  <c r="G1024" i="5"/>
  <c r="F1024" i="5"/>
  <c r="E1024" i="5"/>
  <c r="D1024" i="5"/>
  <c r="K1023" i="5"/>
  <c r="J1023" i="5"/>
  <c r="I1023" i="5"/>
  <c r="H1023" i="5"/>
  <c r="G1023" i="5"/>
  <c r="F1023" i="5"/>
  <c r="E1023" i="5"/>
  <c r="D1023" i="5"/>
  <c r="K1022" i="5"/>
  <c r="J1022" i="5"/>
  <c r="I1022" i="5"/>
  <c r="H1022" i="5"/>
  <c r="G1022" i="5"/>
  <c r="F1022" i="5"/>
  <c r="E1022" i="5"/>
  <c r="D1022" i="5"/>
  <c r="K1021" i="5"/>
  <c r="J1021" i="5"/>
  <c r="I1021" i="5"/>
  <c r="H1021" i="5"/>
  <c r="G1021" i="5"/>
  <c r="F1021" i="5"/>
  <c r="E1021" i="5"/>
  <c r="D1021" i="5"/>
  <c r="K1020" i="5"/>
  <c r="J1020" i="5"/>
  <c r="I1020" i="5"/>
  <c r="H1020" i="5"/>
  <c r="G1020" i="5"/>
  <c r="F1020" i="5"/>
  <c r="E1020" i="5"/>
  <c r="D1020" i="5"/>
  <c r="K1019" i="5"/>
  <c r="J1019" i="5"/>
  <c r="I1019" i="5"/>
  <c r="H1019" i="5"/>
  <c r="G1019" i="5"/>
  <c r="F1019" i="5"/>
  <c r="E1019" i="5"/>
  <c r="D1019" i="5"/>
  <c r="K1018" i="5"/>
  <c r="J1018" i="5"/>
  <c r="I1018" i="5"/>
  <c r="H1018" i="5"/>
  <c r="G1018" i="5"/>
  <c r="F1018" i="5"/>
  <c r="E1018" i="5"/>
  <c r="D1018" i="5"/>
  <c r="K1017" i="5"/>
  <c r="J1017" i="5"/>
  <c r="I1017" i="5"/>
  <c r="H1017" i="5"/>
  <c r="G1017" i="5"/>
  <c r="F1017" i="5"/>
  <c r="E1017" i="5"/>
  <c r="D1017" i="5"/>
  <c r="K1016" i="5"/>
  <c r="J1016" i="5"/>
  <c r="I1016" i="5"/>
  <c r="H1016" i="5"/>
  <c r="G1016" i="5"/>
  <c r="F1016" i="5"/>
  <c r="E1016" i="5"/>
  <c r="D1016" i="5"/>
  <c r="K1015" i="5"/>
  <c r="J1015" i="5"/>
  <c r="I1015" i="5"/>
  <c r="H1015" i="5"/>
  <c r="G1015" i="5"/>
  <c r="F1015" i="5"/>
  <c r="E1015" i="5"/>
  <c r="D1015" i="5"/>
  <c r="K1014" i="5"/>
  <c r="J1014" i="5"/>
  <c r="I1014" i="5"/>
  <c r="H1014" i="5"/>
  <c r="G1014" i="5"/>
  <c r="F1014" i="5"/>
  <c r="E1014" i="5"/>
  <c r="D1014" i="5"/>
  <c r="K1013" i="5"/>
  <c r="J1013" i="5"/>
  <c r="I1013" i="5"/>
  <c r="H1013" i="5"/>
  <c r="G1013" i="5"/>
  <c r="F1013" i="5"/>
  <c r="E1013" i="5"/>
  <c r="D1013" i="5"/>
  <c r="K1012" i="5"/>
  <c r="J1012" i="5"/>
  <c r="I1012" i="5"/>
  <c r="H1012" i="5"/>
  <c r="G1012" i="5"/>
  <c r="F1012" i="5"/>
  <c r="E1012" i="5"/>
  <c r="D1012" i="5"/>
  <c r="K1011" i="5"/>
  <c r="J1011" i="5"/>
  <c r="I1011" i="5"/>
  <c r="H1011" i="5"/>
  <c r="G1011" i="5"/>
  <c r="F1011" i="5"/>
  <c r="E1011" i="5"/>
  <c r="D1011" i="5"/>
  <c r="K1010" i="5"/>
  <c r="J1010" i="5"/>
  <c r="I1010" i="5"/>
  <c r="H1010" i="5"/>
  <c r="G1010" i="5"/>
  <c r="F1010" i="5"/>
  <c r="E1010" i="5"/>
  <c r="D1010" i="5"/>
  <c r="K1009" i="5"/>
  <c r="J1009" i="5"/>
  <c r="I1009" i="5"/>
  <c r="H1009" i="5"/>
  <c r="G1009" i="5"/>
  <c r="F1009" i="5"/>
  <c r="E1009" i="5"/>
  <c r="D1009" i="5"/>
  <c r="K1008" i="5"/>
  <c r="J1008" i="5"/>
  <c r="I1008" i="5"/>
  <c r="H1008" i="5"/>
  <c r="G1008" i="5"/>
  <c r="F1008" i="5"/>
  <c r="E1008" i="5"/>
  <c r="D1008" i="5"/>
  <c r="K1007" i="5"/>
  <c r="J1007" i="5"/>
  <c r="I1007" i="5"/>
  <c r="H1007" i="5"/>
  <c r="G1007" i="5"/>
  <c r="F1007" i="5"/>
  <c r="E1007" i="5"/>
  <c r="D1007" i="5"/>
  <c r="K1006" i="5"/>
  <c r="J1006" i="5"/>
  <c r="I1006" i="5"/>
  <c r="H1006" i="5"/>
  <c r="G1006" i="5"/>
  <c r="F1006" i="5"/>
  <c r="E1006" i="5"/>
  <c r="D1006" i="5"/>
  <c r="K1005" i="5"/>
  <c r="J1005" i="5"/>
  <c r="I1005" i="5"/>
  <c r="H1005" i="5"/>
  <c r="G1005" i="5"/>
  <c r="F1005" i="5"/>
  <c r="E1005" i="5"/>
  <c r="D1005" i="5"/>
  <c r="K1004" i="5"/>
  <c r="J1004" i="5"/>
  <c r="I1004" i="5"/>
  <c r="H1004" i="5"/>
  <c r="G1004" i="5"/>
  <c r="F1004" i="5"/>
  <c r="E1004" i="5"/>
  <c r="D1004" i="5"/>
  <c r="K1003" i="5"/>
  <c r="J1003" i="5"/>
  <c r="I1003" i="5"/>
  <c r="H1003" i="5"/>
  <c r="G1003" i="5"/>
  <c r="F1003" i="5"/>
  <c r="E1003" i="5"/>
  <c r="D1003" i="5"/>
  <c r="K1002" i="5"/>
  <c r="J1002" i="5"/>
  <c r="I1002" i="5"/>
  <c r="H1002" i="5"/>
  <c r="G1002" i="5"/>
  <c r="F1002" i="5"/>
  <c r="E1002" i="5"/>
  <c r="D1002" i="5"/>
  <c r="K1001" i="5"/>
  <c r="J1001" i="5"/>
  <c r="I1001" i="5"/>
  <c r="H1001" i="5"/>
  <c r="G1001" i="5"/>
  <c r="F1001" i="5"/>
  <c r="E1001" i="5"/>
  <c r="D1001" i="5"/>
  <c r="K1000" i="5"/>
  <c r="J1000" i="5"/>
  <c r="I1000" i="5"/>
  <c r="H1000" i="5"/>
  <c r="G1000" i="5"/>
  <c r="F1000" i="5"/>
  <c r="E1000" i="5"/>
  <c r="D1000" i="5"/>
  <c r="K999" i="5"/>
  <c r="J999" i="5"/>
  <c r="I999" i="5"/>
  <c r="H999" i="5"/>
  <c r="G999" i="5"/>
  <c r="F999" i="5"/>
  <c r="E999" i="5"/>
  <c r="D999" i="5"/>
  <c r="K998" i="5"/>
  <c r="J998" i="5"/>
  <c r="I998" i="5"/>
  <c r="H998" i="5"/>
  <c r="G998" i="5"/>
  <c r="F998" i="5"/>
  <c r="E998" i="5"/>
  <c r="D998" i="5"/>
  <c r="K997" i="5"/>
  <c r="J997" i="5"/>
  <c r="I997" i="5"/>
  <c r="H997" i="5"/>
  <c r="G997" i="5"/>
  <c r="F997" i="5"/>
  <c r="E997" i="5"/>
  <c r="D997" i="5"/>
  <c r="K996" i="5"/>
  <c r="J996" i="5"/>
  <c r="I996" i="5"/>
  <c r="H996" i="5"/>
  <c r="G996" i="5"/>
  <c r="F996" i="5"/>
  <c r="E996" i="5"/>
  <c r="D996" i="5"/>
  <c r="K995" i="5"/>
  <c r="J995" i="5"/>
  <c r="I995" i="5"/>
  <c r="H995" i="5"/>
  <c r="G995" i="5"/>
  <c r="F995" i="5"/>
  <c r="E995" i="5"/>
  <c r="D995" i="5"/>
  <c r="K994" i="5"/>
  <c r="J994" i="5"/>
  <c r="I994" i="5"/>
  <c r="H994" i="5"/>
  <c r="G994" i="5"/>
  <c r="F994" i="5"/>
  <c r="E994" i="5"/>
  <c r="D994" i="5"/>
  <c r="K993" i="5"/>
  <c r="J993" i="5"/>
  <c r="I993" i="5"/>
  <c r="H993" i="5"/>
  <c r="G993" i="5"/>
  <c r="F993" i="5"/>
  <c r="E993" i="5"/>
  <c r="D993" i="5"/>
  <c r="K992" i="5"/>
  <c r="J992" i="5"/>
  <c r="I992" i="5"/>
  <c r="H992" i="5"/>
  <c r="G992" i="5"/>
  <c r="F992" i="5"/>
  <c r="E992" i="5"/>
  <c r="D992" i="5"/>
  <c r="K991" i="5"/>
  <c r="J991" i="5"/>
  <c r="I991" i="5"/>
  <c r="H991" i="5"/>
  <c r="G991" i="5"/>
  <c r="F991" i="5"/>
  <c r="E991" i="5"/>
  <c r="D991" i="5"/>
  <c r="K990" i="5"/>
  <c r="J990" i="5"/>
  <c r="I990" i="5"/>
  <c r="H990" i="5"/>
  <c r="G990" i="5"/>
  <c r="F990" i="5"/>
  <c r="E990" i="5"/>
  <c r="D990" i="5"/>
  <c r="K989" i="5"/>
  <c r="J989" i="5"/>
  <c r="I989" i="5"/>
  <c r="H989" i="5"/>
  <c r="G989" i="5"/>
  <c r="F989" i="5"/>
  <c r="E989" i="5"/>
  <c r="D989" i="5"/>
  <c r="K988" i="5"/>
  <c r="J988" i="5"/>
  <c r="I988" i="5"/>
  <c r="H988" i="5"/>
  <c r="G988" i="5"/>
  <c r="F988" i="5"/>
  <c r="E988" i="5"/>
  <c r="D988" i="5"/>
  <c r="K987" i="5"/>
  <c r="J987" i="5"/>
  <c r="I987" i="5"/>
  <c r="H987" i="5"/>
  <c r="G987" i="5"/>
  <c r="F987" i="5"/>
  <c r="E987" i="5"/>
  <c r="D987" i="5"/>
  <c r="K986" i="5"/>
  <c r="J986" i="5"/>
  <c r="I986" i="5"/>
  <c r="H986" i="5"/>
  <c r="G986" i="5"/>
  <c r="F986" i="5"/>
  <c r="E986" i="5"/>
  <c r="D986" i="5"/>
  <c r="K985" i="5"/>
  <c r="J985" i="5"/>
  <c r="I985" i="5"/>
  <c r="H985" i="5"/>
  <c r="G985" i="5"/>
  <c r="F985" i="5"/>
  <c r="E985" i="5"/>
  <c r="D985" i="5"/>
  <c r="K984" i="5"/>
  <c r="J984" i="5"/>
  <c r="I984" i="5"/>
  <c r="H984" i="5"/>
  <c r="G984" i="5"/>
  <c r="F984" i="5"/>
  <c r="E984" i="5"/>
  <c r="D984" i="5"/>
  <c r="K983" i="5"/>
  <c r="J983" i="5"/>
  <c r="I983" i="5"/>
  <c r="H983" i="5"/>
  <c r="G983" i="5"/>
  <c r="F983" i="5"/>
  <c r="E983" i="5"/>
  <c r="D983" i="5"/>
  <c r="K982" i="5"/>
  <c r="J982" i="5"/>
  <c r="I982" i="5"/>
  <c r="H982" i="5"/>
  <c r="G982" i="5"/>
  <c r="F982" i="5"/>
  <c r="E982" i="5"/>
  <c r="D982" i="5"/>
  <c r="K981" i="5"/>
  <c r="J981" i="5"/>
  <c r="I981" i="5"/>
  <c r="H981" i="5"/>
  <c r="G981" i="5"/>
  <c r="F981" i="5"/>
  <c r="E981" i="5"/>
  <c r="D981" i="5"/>
  <c r="K980" i="5"/>
  <c r="J980" i="5"/>
  <c r="I980" i="5"/>
  <c r="H980" i="5"/>
  <c r="G980" i="5"/>
  <c r="F980" i="5"/>
  <c r="E980" i="5"/>
  <c r="D980" i="5"/>
  <c r="K979" i="5"/>
  <c r="J979" i="5"/>
  <c r="I979" i="5"/>
  <c r="H979" i="5"/>
  <c r="G979" i="5"/>
  <c r="F979" i="5"/>
  <c r="E979" i="5"/>
  <c r="D979" i="5"/>
  <c r="K978" i="5"/>
  <c r="J978" i="5"/>
  <c r="I978" i="5"/>
  <c r="H978" i="5"/>
  <c r="G978" i="5"/>
  <c r="F978" i="5"/>
  <c r="E978" i="5"/>
  <c r="D978" i="5"/>
  <c r="K977" i="5"/>
  <c r="J977" i="5"/>
  <c r="I977" i="5"/>
  <c r="H977" i="5"/>
  <c r="G977" i="5"/>
  <c r="F977" i="5"/>
  <c r="E977" i="5"/>
  <c r="D977" i="5"/>
  <c r="K976" i="5"/>
  <c r="J976" i="5"/>
  <c r="I976" i="5"/>
  <c r="H976" i="5"/>
  <c r="G976" i="5"/>
  <c r="F976" i="5"/>
  <c r="E976" i="5"/>
  <c r="D976" i="5"/>
  <c r="K975" i="5"/>
  <c r="J975" i="5"/>
  <c r="I975" i="5"/>
  <c r="H975" i="5"/>
  <c r="G975" i="5"/>
  <c r="F975" i="5"/>
  <c r="E975" i="5"/>
  <c r="D975" i="5"/>
  <c r="K974" i="5"/>
  <c r="J974" i="5"/>
  <c r="I974" i="5"/>
  <c r="H974" i="5"/>
  <c r="G974" i="5"/>
  <c r="F974" i="5"/>
  <c r="E974" i="5"/>
  <c r="D974" i="5"/>
  <c r="K973" i="5"/>
  <c r="J973" i="5"/>
  <c r="I973" i="5"/>
  <c r="H973" i="5"/>
  <c r="G973" i="5"/>
  <c r="F973" i="5"/>
  <c r="E973" i="5"/>
  <c r="D973" i="5"/>
  <c r="K972" i="5"/>
  <c r="J972" i="5"/>
  <c r="I972" i="5"/>
  <c r="H972" i="5"/>
  <c r="G972" i="5"/>
  <c r="F972" i="5"/>
  <c r="E972" i="5"/>
  <c r="D972" i="5"/>
  <c r="K971" i="5"/>
  <c r="J971" i="5"/>
  <c r="I971" i="5"/>
  <c r="H971" i="5"/>
  <c r="G971" i="5"/>
  <c r="F971" i="5"/>
  <c r="E971" i="5"/>
  <c r="D971" i="5"/>
  <c r="K970" i="5"/>
  <c r="J970" i="5"/>
  <c r="I970" i="5"/>
  <c r="H970" i="5"/>
  <c r="G970" i="5"/>
  <c r="F970" i="5"/>
  <c r="E970" i="5"/>
  <c r="D970" i="5"/>
  <c r="K969" i="5"/>
  <c r="J969" i="5"/>
  <c r="I969" i="5"/>
  <c r="H969" i="5"/>
  <c r="G969" i="5"/>
  <c r="F969" i="5"/>
  <c r="E969" i="5"/>
  <c r="D969" i="5"/>
  <c r="K968" i="5"/>
  <c r="J968" i="5"/>
  <c r="I968" i="5"/>
  <c r="H968" i="5"/>
  <c r="G968" i="5"/>
  <c r="F968" i="5"/>
  <c r="E968" i="5"/>
  <c r="D968" i="5"/>
  <c r="K967" i="5"/>
  <c r="J967" i="5"/>
  <c r="I967" i="5"/>
  <c r="H967" i="5"/>
  <c r="G967" i="5"/>
  <c r="F967" i="5"/>
  <c r="E967" i="5"/>
  <c r="D967" i="5"/>
  <c r="K966" i="5"/>
  <c r="J966" i="5"/>
  <c r="I966" i="5"/>
  <c r="H966" i="5"/>
  <c r="G966" i="5"/>
  <c r="F966" i="5"/>
  <c r="E966" i="5"/>
  <c r="D966" i="5"/>
  <c r="K965" i="5"/>
  <c r="J965" i="5"/>
  <c r="I965" i="5"/>
  <c r="H965" i="5"/>
  <c r="G965" i="5"/>
  <c r="F965" i="5"/>
  <c r="E965" i="5"/>
  <c r="D965" i="5"/>
  <c r="K964" i="5"/>
  <c r="J964" i="5"/>
  <c r="I964" i="5"/>
  <c r="H964" i="5"/>
  <c r="G964" i="5"/>
  <c r="F964" i="5"/>
  <c r="E964" i="5"/>
  <c r="D964" i="5"/>
  <c r="K963" i="5"/>
  <c r="J963" i="5"/>
  <c r="I963" i="5"/>
  <c r="H963" i="5"/>
  <c r="G963" i="5"/>
  <c r="F963" i="5"/>
  <c r="E963" i="5"/>
  <c r="D963" i="5"/>
  <c r="K962" i="5"/>
  <c r="J962" i="5"/>
  <c r="I962" i="5"/>
  <c r="H962" i="5"/>
  <c r="G962" i="5"/>
  <c r="F962" i="5"/>
  <c r="E962" i="5"/>
  <c r="D962" i="5"/>
  <c r="K961" i="5"/>
  <c r="J961" i="5"/>
  <c r="I961" i="5"/>
  <c r="H961" i="5"/>
  <c r="G961" i="5"/>
  <c r="F961" i="5"/>
  <c r="E961" i="5"/>
  <c r="D961" i="5"/>
  <c r="K960" i="5"/>
  <c r="J960" i="5"/>
  <c r="I960" i="5"/>
  <c r="H960" i="5"/>
  <c r="G960" i="5"/>
  <c r="F960" i="5"/>
  <c r="E960" i="5"/>
  <c r="D960" i="5"/>
  <c r="K959" i="5"/>
  <c r="J959" i="5"/>
  <c r="I959" i="5"/>
  <c r="H959" i="5"/>
  <c r="G959" i="5"/>
  <c r="F959" i="5"/>
  <c r="E959" i="5"/>
  <c r="D959" i="5"/>
  <c r="K958" i="5"/>
  <c r="J958" i="5"/>
  <c r="I958" i="5"/>
  <c r="H958" i="5"/>
  <c r="G958" i="5"/>
  <c r="F958" i="5"/>
  <c r="E958" i="5"/>
  <c r="D958" i="5"/>
  <c r="K957" i="5"/>
  <c r="J957" i="5"/>
  <c r="I957" i="5"/>
  <c r="H957" i="5"/>
  <c r="G957" i="5"/>
  <c r="F957" i="5"/>
  <c r="E957" i="5"/>
  <c r="D957" i="5"/>
  <c r="K956" i="5"/>
  <c r="J956" i="5"/>
  <c r="I956" i="5"/>
  <c r="H956" i="5"/>
  <c r="G956" i="5"/>
  <c r="F956" i="5"/>
  <c r="E956" i="5"/>
  <c r="D956" i="5"/>
  <c r="K955" i="5"/>
  <c r="J955" i="5"/>
  <c r="I955" i="5"/>
  <c r="H955" i="5"/>
  <c r="G955" i="5"/>
  <c r="F955" i="5"/>
  <c r="E955" i="5"/>
  <c r="D955" i="5"/>
  <c r="K954" i="5"/>
  <c r="J954" i="5"/>
  <c r="I954" i="5"/>
  <c r="H954" i="5"/>
  <c r="G954" i="5"/>
  <c r="F954" i="5"/>
  <c r="E954" i="5"/>
  <c r="D954" i="5"/>
  <c r="K953" i="5"/>
  <c r="J953" i="5"/>
  <c r="I953" i="5"/>
  <c r="H953" i="5"/>
  <c r="G953" i="5"/>
  <c r="F953" i="5"/>
  <c r="E953" i="5"/>
  <c r="D953" i="5"/>
  <c r="K952" i="5"/>
  <c r="J952" i="5"/>
  <c r="I952" i="5"/>
  <c r="H952" i="5"/>
  <c r="G952" i="5"/>
  <c r="F952" i="5"/>
  <c r="E952" i="5"/>
  <c r="D952" i="5"/>
  <c r="K951" i="5"/>
  <c r="J951" i="5"/>
  <c r="I951" i="5"/>
  <c r="H951" i="5"/>
  <c r="G951" i="5"/>
  <c r="F951" i="5"/>
  <c r="E951" i="5"/>
  <c r="D951" i="5"/>
  <c r="K950" i="5"/>
  <c r="J950" i="5"/>
  <c r="I950" i="5"/>
  <c r="H950" i="5"/>
  <c r="G950" i="5"/>
  <c r="F950" i="5"/>
  <c r="E950" i="5"/>
  <c r="D950" i="5"/>
  <c r="K949" i="5"/>
  <c r="J949" i="5"/>
  <c r="I949" i="5"/>
  <c r="H949" i="5"/>
  <c r="G949" i="5"/>
  <c r="F949" i="5"/>
  <c r="E949" i="5"/>
  <c r="D949" i="5"/>
  <c r="K948" i="5"/>
  <c r="J948" i="5"/>
  <c r="I948" i="5"/>
  <c r="H948" i="5"/>
  <c r="G948" i="5"/>
  <c r="F948" i="5"/>
  <c r="E948" i="5"/>
  <c r="D948" i="5"/>
  <c r="K947" i="5"/>
  <c r="J947" i="5"/>
  <c r="I947" i="5"/>
  <c r="H947" i="5"/>
  <c r="G947" i="5"/>
  <c r="F947" i="5"/>
  <c r="E947" i="5"/>
  <c r="D947" i="5"/>
  <c r="K946" i="5"/>
  <c r="J946" i="5"/>
  <c r="I946" i="5"/>
  <c r="H946" i="5"/>
  <c r="G946" i="5"/>
  <c r="F946" i="5"/>
  <c r="E946" i="5"/>
  <c r="D946" i="5"/>
  <c r="K945" i="5"/>
  <c r="J945" i="5"/>
  <c r="I945" i="5"/>
  <c r="H945" i="5"/>
  <c r="G945" i="5"/>
  <c r="F945" i="5"/>
  <c r="E945" i="5"/>
  <c r="D945" i="5"/>
  <c r="K944" i="5"/>
  <c r="J944" i="5"/>
  <c r="I944" i="5"/>
  <c r="H944" i="5"/>
  <c r="G944" i="5"/>
  <c r="F944" i="5"/>
  <c r="E944" i="5"/>
  <c r="D944" i="5"/>
  <c r="K943" i="5"/>
  <c r="J943" i="5"/>
  <c r="I943" i="5"/>
  <c r="H943" i="5"/>
  <c r="G943" i="5"/>
  <c r="F943" i="5"/>
  <c r="E943" i="5"/>
  <c r="D943" i="5"/>
  <c r="K942" i="5"/>
  <c r="J942" i="5"/>
  <c r="I942" i="5"/>
  <c r="H942" i="5"/>
  <c r="G942" i="5"/>
  <c r="F942" i="5"/>
  <c r="E942" i="5"/>
  <c r="D942" i="5"/>
  <c r="K941" i="5"/>
  <c r="J941" i="5"/>
  <c r="I941" i="5"/>
  <c r="H941" i="5"/>
  <c r="G941" i="5"/>
  <c r="F941" i="5"/>
  <c r="E941" i="5"/>
  <c r="D941" i="5"/>
  <c r="K940" i="5"/>
  <c r="J940" i="5"/>
  <c r="I940" i="5"/>
  <c r="H940" i="5"/>
  <c r="G940" i="5"/>
  <c r="F940" i="5"/>
  <c r="E940" i="5"/>
  <c r="D940" i="5"/>
  <c r="K939" i="5"/>
  <c r="J939" i="5"/>
  <c r="I939" i="5"/>
  <c r="H939" i="5"/>
  <c r="G939" i="5"/>
  <c r="F939" i="5"/>
  <c r="E939" i="5"/>
  <c r="D939" i="5"/>
  <c r="K938" i="5"/>
  <c r="J938" i="5"/>
  <c r="I938" i="5"/>
  <c r="H938" i="5"/>
  <c r="G938" i="5"/>
  <c r="F938" i="5"/>
  <c r="E938" i="5"/>
  <c r="D938" i="5"/>
  <c r="K937" i="5"/>
  <c r="J937" i="5"/>
  <c r="I937" i="5"/>
  <c r="H937" i="5"/>
  <c r="G937" i="5"/>
  <c r="F937" i="5"/>
  <c r="E937" i="5"/>
  <c r="D937" i="5"/>
  <c r="K936" i="5"/>
  <c r="J936" i="5"/>
  <c r="I936" i="5"/>
  <c r="H936" i="5"/>
  <c r="G936" i="5"/>
  <c r="F936" i="5"/>
  <c r="E936" i="5"/>
  <c r="D936" i="5"/>
  <c r="K935" i="5"/>
  <c r="J935" i="5"/>
  <c r="I935" i="5"/>
  <c r="H935" i="5"/>
  <c r="G935" i="5"/>
  <c r="F935" i="5"/>
  <c r="E935" i="5"/>
  <c r="D935" i="5"/>
  <c r="K934" i="5"/>
  <c r="J934" i="5"/>
  <c r="I934" i="5"/>
  <c r="H934" i="5"/>
  <c r="G934" i="5"/>
  <c r="F934" i="5"/>
  <c r="E934" i="5"/>
  <c r="D934" i="5"/>
  <c r="K933" i="5"/>
  <c r="J933" i="5"/>
  <c r="I933" i="5"/>
  <c r="H933" i="5"/>
  <c r="G933" i="5"/>
  <c r="F933" i="5"/>
  <c r="E933" i="5"/>
  <c r="D933" i="5"/>
  <c r="K932" i="5"/>
  <c r="J932" i="5"/>
  <c r="I932" i="5"/>
  <c r="H932" i="5"/>
  <c r="G932" i="5"/>
  <c r="F932" i="5"/>
  <c r="E932" i="5"/>
  <c r="D932" i="5"/>
  <c r="K931" i="5"/>
  <c r="J931" i="5"/>
  <c r="I931" i="5"/>
  <c r="H931" i="5"/>
  <c r="G931" i="5"/>
  <c r="F931" i="5"/>
  <c r="E931" i="5"/>
  <c r="D931" i="5"/>
  <c r="K930" i="5"/>
  <c r="J930" i="5"/>
  <c r="I930" i="5"/>
  <c r="H930" i="5"/>
  <c r="G930" i="5"/>
  <c r="F930" i="5"/>
  <c r="E930" i="5"/>
  <c r="D930" i="5"/>
  <c r="K929" i="5"/>
  <c r="J929" i="5"/>
  <c r="I929" i="5"/>
  <c r="H929" i="5"/>
  <c r="G929" i="5"/>
  <c r="F929" i="5"/>
  <c r="E929" i="5"/>
  <c r="D929" i="5"/>
  <c r="K928" i="5"/>
  <c r="J928" i="5"/>
  <c r="I928" i="5"/>
  <c r="H928" i="5"/>
  <c r="G928" i="5"/>
  <c r="F928" i="5"/>
  <c r="E928" i="5"/>
  <c r="D928" i="5"/>
  <c r="K927" i="5"/>
  <c r="J927" i="5"/>
  <c r="I927" i="5"/>
  <c r="H927" i="5"/>
  <c r="G927" i="5"/>
  <c r="F927" i="5"/>
  <c r="E927" i="5"/>
  <c r="D927" i="5"/>
  <c r="K926" i="5"/>
  <c r="J926" i="5"/>
  <c r="I926" i="5"/>
  <c r="H926" i="5"/>
  <c r="G926" i="5"/>
  <c r="F926" i="5"/>
  <c r="E926" i="5"/>
  <c r="D926" i="5"/>
  <c r="K925" i="5"/>
  <c r="J925" i="5"/>
  <c r="I925" i="5"/>
  <c r="H925" i="5"/>
  <c r="G925" i="5"/>
  <c r="F925" i="5"/>
  <c r="E925" i="5"/>
  <c r="D925" i="5"/>
  <c r="K924" i="5"/>
  <c r="J924" i="5"/>
  <c r="I924" i="5"/>
  <c r="H924" i="5"/>
  <c r="G924" i="5"/>
  <c r="F924" i="5"/>
  <c r="E924" i="5"/>
  <c r="D924" i="5"/>
  <c r="K923" i="5"/>
  <c r="J923" i="5"/>
  <c r="I923" i="5"/>
  <c r="H923" i="5"/>
  <c r="G923" i="5"/>
  <c r="F923" i="5"/>
  <c r="E923" i="5"/>
  <c r="D923" i="5"/>
  <c r="K922" i="5"/>
  <c r="J922" i="5"/>
  <c r="I922" i="5"/>
  <c r="H922" i="5"/>
  <c r="G922" i="5"/>
  <c r="F922" i="5"/>
  <c r="E922" i="5"/>
  <c r="D922" i="5"/>
  <c r="K921" i="5"/>
  <c r="J921" i="5"/>
  <c r="I921" i="5"/>
  <c r="H921" i="5"/>
  <c r="G921" i="5"/>
  <c r="F921" i="5"/>
  <c r="E921" i="5"/>
  <c r="D921" i="5"/>
  <c r="K920" i="5"/>
  <c r="J920" i="5"/>
  <c r="I920" i="5"/>
  <c r="H920" i="5"/>
  <c r="G920" i="5"/>
  <c r="F920" i="5"/>
  <c r="E920" i="5"/>
  <c r="D920" i="5"/>
  <c r="K919" i="5"/>
  <c r="J919" i="5"/>
  <c r="I919" i="5"/>
  <c r="H919" i="5"/>
  <c r="G919" i="5"/>
  <c r="F919" i="5"/>
  <c r="E919" i="5"/>
  <c r="D919" i="5"/>
  <c r="K918" i="5"/>
  <c r="J918" i="5"/>
  <c r="I918" i="5"/>
  <c r="H918" i="5"/>
  <c r="G918" i="5"/>
  <c r="F918" i="5"/>
  <c r="E918" i="5"/>
  <c r="D918" i="5"/>
  <c r="K917" i="5"/>
  <c r="J917" i="5"/>
  <c r="I917" i="5"/>
  <c r="H917" i="5"/>
  <c r="G917" i="5"/>
  <c r="F917" i="5"/>
  <c r="E917" i="5"/>
  <c r="D917" i="5"/>
  <c r="K916" i="5"/>
  <c r="J916" i="5"/>
  <c r="I916" i="5"/>
  <c r="H916" i="5"/>
  <c r="G916" i="5"/>
  <c r="F916" i="5"/>
  <c r="E916" i="5"/>
  <c r="D916" i="5"/>
  <c r="K915" i="5"/>
  <c r="J915" i="5"/>
  <c r="I915" i="5"/>
  <c r="H915" i="5"/>
  <c r="G915" i="5"/>
  <c r="F915" i="5"/>
  <c r="E915" i="5"/>
  <c r="D915" i="5"/>
  <c r="K914" i="5"/>
  <c r="J914" i="5"/>
  <c r="I914" i="5"/>
  <c r="H914" i="5"/>
  <c r="G914" i="5"/>
  <c r="F914" i="5"/>
  <c r="E914" i="5"/>
  <c r="D914" i="5"/>
  <c r="K913" i="5"/>
  <c r="J913" i="5"/>
  <c r="I913" i="5"/>
  <c r="H913" i="5"/>
  <c r="G913" i="5"/>
  <c r="F913" i="5"/>
  <c r="E913" i="5"/>
  <c r="D913" i="5"/>
  <c r="K912" i="5"/>
  <c r="J912" i="5"/>
  <c r="I912" i="5"/>
  <c r="H912" i="5"/>
  <c r="G912" i="5"/>
  <c r="F912" i="5"/>
  <c r="E912" i="5"/>
  <c r="D912" i="5"/>
  <c r="K911" i="5"/>
  <c r="J911" i="5"/>
  <c r="I911" i="5"/>
  <c r="H911" i="5"/>
  <c r="G911" i="5"/>
  <c r="F911" i="5"/>
  <c r="E911" i="5"/>
  <c r="D911" i="5"/>
  <c r="K910" i="5"/>
  <c r="J910" i="5"/>
  <c r="I910" i="5"/>
  <c r="H910" i="5"/>
  <c r="G910" i="5"/>
  <c r="F910" i="5"/>
  <c r="E910" i="5"/>
  <c r="D910" i="5"/>
  <c r="K909" i="5"/>
  <c r="J909" i="5"/>
  <c r="I909" i="5"/>
  <c r="H909" i="5"/>
  <c r="G909" i="5"/>
  <c r="F909" i="5"/>
  <c r="E909" i="5"/>
  <c r="D909" i="5"/>
  <c r="K908" i="5"/>
  <c r="J908" i="5"/>
  <c r="I908" i="5"/>
  <c r="H908" i="5"/>
  <c r="G908" i="5"/>
  <c r="F908" i="5"/>
  <c r="E908" i="5"/>
  <c r="D908" i="5"/>
  <c r="K907" i="5"/>
  <c r="J907" i="5"/>
  <c r="I907" i="5"/>
  <c r="H907" i="5"/>
  <c r="G907" i="5"/>
  <c r="F907" i="5"/>
  <c r="E907" i="5"/>
  <c r="D907" i="5"/>
  <c r="K906" i="5"/>
  <c r="J906" i="5"/>
  <c r="I906" i="5"/>
  <c r="H906" i="5"/>
  <c r="G906" i="5"/>
  <c r="F906" i="5"/>
  <c r="E906" i="5"/>
  <c r="D906" i="5"/>
  <c r="K905" i="5"/>
  <c r="J905" i="5"/>
  <c r="I905" i="5"/>
  <c r="H905" i="5"/>
  <c r="G905" i="5"/>
  <c r="F905" i="5"/>
  <c r="E905" i="5"/>
  <c r="D905" i="5"/>
  <c r="K904" i="5"/>
  <c r="J904" i="5"/>
  <c r="I904" i="5"/>
  <c r="H904" i="5"/>
  <c r="G904" i="5"/>
  <c r="F904" i="5"/>
  <c r="E904" i="5"/>
  <c r="D904" i="5"/>
  <c r="K903" i="5"/>
  <c r="J903" i="5"/>
  <c r="I903" i="5"/>
  <c r="H903" i="5"/>
  <c r="G903" i="5"/>
  <c r="F903" i="5"/>
  <c r="E903" i="5"/>
  <c r="D903" i="5"/>
  <c r="K902" i="5"/>
  <c r="J902" i="5"/>
  <c r="I902" i="5"/>
  <c r="H902" i="5"/>
  <c r="G902" i="5"/>
  <c r="F902" i="5"/>
  <c r="E902" i="5"/>
  <c r="D902" i="5"/>
  <c r="K901" i="5"/>
  <c r="J901" i="5"/>
  <c r="I901" i="5"/>
  <c r="H901" i="5"/>
  <c r="G901" i="5"/>
  <c r="F901" i="5"/>
  <c r="E901" i="5"/>
  <c r="D901" i="5"/>
  <c r="K900" i="5"/>
  <c r="J900" i="5"/>
  <c r="I900" i="5"/>
  <c r="H900" i="5"/>
  <c r="G900" i="5"/>
  <c r="F900" i="5"/>
  <c r="E900" i="5"/>
  <c r="D900" i="5"/>
  <c r="K899" i="5"/>
  <c r="J899" i="5"/>
  <c r="I899" i="5"/>
  <c r="H899" i="5"/>
  <c r="G899" i="5"/>
  <c r="F899" i="5"/>
  <c r="E899" i="5"/>
  <c r="D899" i="5"/>
  <c r="K898" i="5"/>
  <c r="J898" i="5"/>
  <c r="I898" i="5"/>
  <c r="H898" i="5"/>
  <c r="G898" i="5"/>
  <c r="F898" i="5"/>
  <c r="E898" i="5"/>
  <c r="D898" i="5"/>
  <c r="K897" i="5"/>
  <c r="J897" i="5"/>
  <c r="I897" i="5"/>
  <c r="H897" i="5"/>
  <c r="G897" i="5"/>
  <c r="F897" i="5"/>
  <c r="E897" i="5"/>
  <c r="D897" i="5"/>
  <c r="K896" i="5"/>
  <c r="J896" i="5"/>
  <c r="I896" i="5"/>
  <c r="H896" i="5"/>
  <c r="G896" i="5"/>
  <c r="F896" i="5"/>
  <c r="E896" i="5"/>
  <c r="D896" i="5"/>
  <c r="K895" i="5"/>
  <c r="J895" i="5"/>
  <c r="I895" i="5"/>
  <c r="H895" i="5"/>
  <c r="G895" i="5"/>
  <c r="F895" i="5"/>
  <c r="E895" i="5"/>
  <c r="D895" i="5"/>
  <c r="K894" i="5"/>
  <c r="J894" i="5"/>
  <c r="I894" i="5"/>
  <c r="H894" i="5"/>
  <c r="G894" i="5"/>
  <c r="F894" i="5"/>
  <c r="E894" i="5"/>
  <c r="D894" i="5"/>
  <c r="K893" i="5"/>
  <c r="J893" i="5"/>
  <c r="I893" i="5"/>
  <c r="H893" i="5"/>
  <c r="G893" i="5"/>
  <c r="F893" i="5"/>
  <c r="E893" i="5"/>
  <c r="D893" i="5"/>
  <c r="K892" i="5"/>
  <c r="J892" i="5"/>
  <c r="I892" i="5"/>
  <c r="H892" i="5"/>
  <c r="G892" i="5"/>
  <c r="F892" i="5"/>
  <c r="E892" i="5"/>
  <c r="D892" i="5"/>
  <c r="K891" i="5"/>
  <c r="J891" i="5"/>
  <c r="I891" i="5"/>
  <c r="H891" i="5"/>
  <c r="G891" i="5"/>
  <c r="F891" i="5"/>
  <c r="E891" i="5"/>
  <c r="D891" i="5"/>
  <c r="K890" i="5"/>
  <c r="J890" i="5"/>
  <c r="I890" i="5"/>
  <c r="H890" i="5"/>
  <c r="G890" i="5"/>
  <c r="F890" i="5"/>
  <c r="E890" i="5"/>
  <c r="D890" i="5"/>
  <c r="K889" i="5"/>
  <c r="J889" i="5"/>
  <c r="I889" i="5"/>
  <c r="H889" i="5"/>
  <c r="G889" i="5"/>
  <c r="F889" i="5"/>
  <c r="E889" i="5"/>
  <c r="D889" i="5"/>
  <c r="K888" i="5"/>
  <c r="J888" i="5"/>
  <c r="I888" i="5"/>
  <c r="H888" i="5"/>
  <c r="G888" i="5"/>
  <c r="F888" i="5"/>
  <c r="E888" i="5"/>
  <c r="D888" i="5"/>
  <c r="K887" i="5"/>
  <c r="J887" i="5"/>
  <c r="I887" i="5"/>
  <c r="H887" i="5"/>
  <c r="G887" i="5"/>
  <c r="F887" i="5"/>
  <c r="E887" i="5"/>
  <c r="D887" i="5"/>
  <c r="K886" i="5"/>
  <c r="J886" i="5"/>
  <c r="I886" i="5"/>
  <c r="H886" i="5"/>
  <c r="G886" i="5"/>
  <c r="F886" i="5"/>
  <c r="E886" i="5"/>
  <c r="D886" i="5"/>
  <c r="K885" i="5"/>
  <c r="J885" i="5"/>
  <c r="I885" i="5"/>
  <c r="H885" i="5"/>
  <c r="G885" i="5"/>
  <c r="F885" i="5"/>
  <c r="E885" i="5"/>
  <c r="D885" i="5"/>
  <c r="K884" i="5"/>
  <c r="J884" i="5"/>
  <c r="I884" i="5"/>
  <c r="H884" i="5"/>
  <c r="G884" i="5"/>
  <c r="F884" i="5"/>
  <c r="E884" i="5"/>
  <c r="D884" i="5"/>
  <c r="K883" i="5"/>
  <c r="J883" i="5"/>
  <c r="I883" i="5"/>
  <c r="H883" i="5"/>
  <c r="G883" i="5"/>
  <c r="F883" i="5"/>
  <c r="E883" i="5"/>
  <c r="D883" i="5"/>
  <c r="K882" i="5"/>
  <c r="J882" i="5"/>
  <c r="I882" i="5"/>
  <c r="H882" i="5"/>
  <c r="G882" i="5"/>
  <c r="F882" i="5"/>
  <c r="E882" i="5"/>
  <c r="D882" i="5"/>
  <c r="K881" i="5"/>
  <c r="J881" i="5"/>
  <c r="I881" i="5"/>
  <c r="H881" i="5"/>
  <c r="G881" i="5"/>
  <c r="F881" i="5"/>
  <c r="E881" i="5"/>
  <c r="D881" i="5"/>
  <c r="K880" i="5"/>
  <c r="J880" i="5"/>
  <c r="I880" i="5"/>
  <c r="H880" i="5"/>
  <c r="G880" i="5"/>
  <c r="F880" i="5"/>
  <c r="E880" i="5"/>
  <c r="D880" i="5"/>
  <c r="K879" i="5"/>
  <c r="J879" i="5"/>
  <c r="I879" i="5"/>
  <c r="H879" i="5"/>
  <c r="G879" i="5"/>
  <c r="F879" i="5"/>
  <c r="E879" i="5"/>
  <c r="D879" i="5"/>
  <c r="K878" i="5"/>
  <c r="J878" i="5"/>
  <c r="I878" i="5"/>
  <c r="H878" i="5"/>
  <c r="G878" i="5"/>
  <c r="F878" i="5"/>
  <c r="E878" i="5"/>
  <c r="D878" i="5"/>
  <c r="K877" i="5"/>
  <c r="J877" i="5"/>
  <c r="I877" i="5"/>
  <c r="H877" i="5"/>
  <c r="G877" i="5"/>
  <c r="F877" i="5"/>
  <c r="E877" i="5"/>
  <c r="D877" i="5"/>
  <c r="K876" i="5"/>
  <c r="J876" i="5"/>
  <c r="I876" i="5"/>
  <c r="H876" i="5"/>
  <c r="G876" i="5"/>
  <c r="F876" i="5"/>
  <c r="E876" i="5"/>
  <c r="D876" i="5"/>
  <c r="K875" i="5"/>
  <c r="J875" i="5"/>
  <c r="I875" i="5"/>
  <c r="H875" i="5"/>
  <c r="G875" i="5"/>
  <c r="F875" i="5"/>
  <c r="E875" i="5"/>
  <c r="D875" i="5"/>
  <c r="K874" i="5"/>
  <c r="J874" i="5"/>
  <c r="I874" i="5"/>
  <c r="H874" i="5"/>
  <c r="G874" i="5"/>
  <c r="F874" i="5"/>
  <c r="E874" i="5"/>
  <c r="D874" i="5"/>
  <c r="K873" i="5"/>
  <c r="J873" i="5"/>
  <c r="I873" i="5"/>
  <c r="H873" i="5"/>
  <c r="G873" i="5"/>
  <c r="F873" i="5"/>
  <c r="E873" i="5"/>
  <c r="D873" i="5"/>
  <c r="K872" i="5"/>
  <c r="J872" i="5"/>
  <c r="I872" i="5"/>
  <c r="H872" i="5"/>
  <c r="G872" i="5"/>
  <c r="F872" i="5"/>
  <c r="E872" i="5"/>
  <c r="D872" i="5"/>
  <c r="K871" i="5"/>
  <c r="J871" i="5"/>
  <c r="I871" i="5"/>
  <c r="H871" i="5"/>
  <c r="G871" i="5"/>
  <c r="F871" i="5"/>
  <c r="E871" i="5"/>
  <c r="D871" i="5"/>
  <c r="K870" i="5"/>
  <c r="J870" i="5"/>
  <c r="I870" i="5"/>
  <c r="H870" i="5"/>
  <c r="G870" i="5"/>
  <c r="F870" i="5"/>
  <c r="E870" i="5"/>
  <c r="D870" i="5"/>
  <c r="K869" i="5"/>
  <c r="J869" i="5"/>
  <c r="I869" i="5"/>
  <c r="H869" i="5"/>
  <c r="G869" i="5"/>
  <c r="F869" i="5"/>
  <c r="E869" i="5"/>
  <c r="D869" i="5"/>
  <c r="K868" i="5"/>
  <c r="J868" i="5"/>
  <c r="I868" i="5"/>
  <c r="H868" i="5"/>
  <c r="G868" i="5"/>
  <c r="F868" i="5"/>
  <c r="E868" i="5"/>
  <c r="D868" i="5"/>
  <c r="K867" i="5"/>
  <c r="J867" i="5"/>
  <c r="I867" i="5"/>
  <c r="H867" i="5"/>
  <c r="G867" i="5"/>
  <c r="F867" i="5"/>
  <c r="E867" i="5"/>
  <c r="D867" i="5"/>
  <c r="K866" i="5"/>
  <c r="J866" i="5"/>
  <c r="I866" i="5"/>
  <c r="H866" i="5"/>
  <c r="G866" i="5"/>
  <c r="F866" i="5"/>
  <c r="E866" i="5"/>
  <c r="D866" i="5"/>
  <c r="K865" i="5"/>
  <c r="J865" i="5"/>
  <c r="I865" i="5"/>
  <c r="H865" i="5"/>
  <c r="G865" i="5"/>
  <c r="F865" i="5"/>
  <c r="E865" i="5"/>
  <c r="D865" i="5"/>
  <c r="K864" i="5"/>
  <c r="J864" i="5"/>
  <c r="I864" i="5"/>
  <c r="H864" i="5"/>
  <c r="G864" i="5"/>
  <c r="F864" i="5"/>
  <c r="E864" i="5"/>
  <c r="D864" i="5"/>
  <c r="K863" i="5"/>
  <c r="J863" i="5"/>
  <c r="I863" i="5"/>
  <c r="H863" i="5"/>
  <c r="G863" i="5"/>
  <c r="F863" i="5"/>
  <c r="E863" i="5"/>
  <c r="D863" i="5"/>
  <c r="K862" i="5"/>
  <c r="J862" i="5"/>
  <c r="I862" i="5"/>
  <c r="H862" i="5"/>
  <c r="G862" i="5"/>
  <c r="F862" i="5"/>
  <c r="E862" i="5"/>
  <c r="D862" i="5"/>
  <c r="K861" i="5"/>
  <c r="J861" i="5"/>
  <c r="I861" i="5"/>
  <c r="H861" i="5"/>
  <c r="G861" i="5"/>
  <c r="F861" i="5"/>
  <c r="E861" i="5"/>
  <c r="D861" i="5"/>
  <c r="K860" i="5"/>
  <c r="J860" i="5"/>
  <c r="I860" i="5"/>
  <c r="H860" i="5"/>
  <c r="G860" i="5"/>
  <c r="F860" i="5"/>
  <c r="E860" i="5"/>
  <c r="D860" i="5"/>
  <c r="K859" i="5"/>
  <c r="J859" i="5"/>
  <c r="I859" i="5"/>
  <c r="H859" i="5"/>
  <c r="G859" i="5"/>
  <c r="F859" i="5"/>
  <c r="E859" i="5"/>
  <c r="D859" i="5"/>
  <c r="K858" i="5"/>
  <c r="J858" i="5"/>
  <c r="I858" i="5"/>
  <c r="H858" i="5"/>
  <c r="G858" i="5"/>
  <c r="F858" i="5"/>
  <c r="E858" i="5"/>
  <c r="D858" i="5"/>
  <c r="K857" i="5"/>
  <c r="J857" i="5"/>
  <c r="I857" i="5"/>
  <c r="H857" i="5"/>
  <c r="G857" i="5"/>
  <c r="F857" i="5"/>
  <c r="E857" i="5"/>
  <c r="D857" i="5"/>
  <c r="K856" i="5"/>
  <c r="J856" i="5"/>
  <c r="I856" i="5"/>
  <c r="H856" i="5"/>
  <c r="G856" i="5"/>
  <c r="F856" i="5"/>
  <c r="E856" i="5"/>
  <c r="D856" i="5"/>
  <c r="K855" i="5"/>
  <c r="J855" i="5"/>
  <c r="I855" i="5"/>
  <c r="H855" i="5"/>
  <c r="G855" i="5"/>
  <c r="F855" i="5"/>
  <c r="E855" i="5"/>
  <c r="D855" i="5"/>
  <c r="K854" i="5"/>
  <c r="J854" i="5"/>
  <c r="I854" i="5"/>
  <c r="H854" i="5"/>
  <c r="G854" i="5"/>
  <c r="F854" i="5"/>
  <c r="E854" i="5"/>
  <c r="D854" i="5"/>
  <c r="K853" i="5"/>
  <c r="J853" i="5"/>
  <c r="I853" i="5"/>
  <c r="H853" i="5"/>
  <c r="G853" i="5"/>
  <c r="F853" i="5"/>
  <c r="E853" i="5"/>
  <c r="D853" i="5"/>
  <c r="K852" i="5"/>
  <c r="J852" i="5"/>
  <c r="I852" i="5"/>
  <c r="H852" i="5"/>
  <c r="G852" i="5"/>
  <c r="F852" i="5"/>
  <c r="E852" i="5"/>
  <c r="D852" i="5"/>
  <c r="K851" i="5"/>
  <c r="J851" i="5"/>
  <c r="I851" i="5"/>
  <c r="H851" i="5"/>
  <c r="G851" i="5"/>
  <c r="F851" i="5"/>
  <c r="E851" i="5"/>
  <c r="D851" i="5"/>
  <c r="K850" i="5"/>
  <c r="J850" i="5"/>
  <c r="I850" i="5"/>
  <c r="H850" i="5"/>
  <c r="G850" i="5"/>
  <c r="F850" i="5"/>
  <c r="E850" i="5"/>
  <c r="D850" i="5"/>
  <c r="K849" i="5"/>
  <c r="J849" i="5"/>
  <c r="I849" i="5"/>
  <c r="H849" i="5"/>
  <c r="G849" i="5"/>
  <c r="F849" i="5"/>
  <c r="E849" i="5"/>
  <c r="D849" i="5"/>
  <c r="K848" i="5"/>
  <c r="J848" i="5"/>
  <c r="I848" i="5"/>
  <c r="H848" i="5"/>
  <c r="G848" i="5"/>
  <c r="F848" i="5"/>
  <c r="E848" i="5"/>
  <c r="D848" i="5"/>
  <c r="K847" i="5"/>
  <c r="J847" i="5"/>
  <c r="I847" i="5"/>
  <c r="H847" i="5"/>
  <c r="G847" i="5"/>
  <c r="F847" i="5"/>
  <c r="E847" i="5"/>
  <c r="D847" i="5"/>
  <c r="K846" i="5"/>
  <c r="J846" i="5"/>
  <c r="I846" i="5"/>
  <c r="H846" i="5"/>
  <c r="G846" i="5"/>
  <c r="F846" i="5"/>
  <c r="E846" i="5"/>
  <c r="D846" i="5"/>
  <c r="K845" i="5"/>
  <c r="J845" i="5"/>
  <c r="I845" i="5"/>
  <c r="H845" i="5"/>
  <c r="G845" i="5"/>
  <c r="F845" i="5"/>
  <c r="E845" i="5"/>
  <c r="D845" i="5"/>
  <c r="K844" i="5"/>
  <c r="J844" i="5"/>
  <c r="I844" i="5"/>
  <c r="H844" i="5"/>
  <c r="G844" i="5"/>
  <c r="F844" i="5"/>
  <c r="E844" i="5"/>
  <c r="D844" i="5"/>
  <c r="K843" i="5"/>
  <c r="J843" i="5"/>
  <c r="I843" i="5"/>
  <c r="H843" i="5"/>
  <c r="G843" i="5"/>
  <c r="F843" i="5"/>
  <c r="E843" i="5"/>
  <c r="D843" i="5"/>
  <c r="K842" i="5"/>
  <c r="J842" i="5"/>
  <c r="I842" i="5"/>
  <c r="H842" i="5"/>
  <c r="G842" i="5"/>
  <c r="F842" i="5"/>
  <c r="E842" i="5"/>
  <c r="D842" i="5"/>
  <c r="K841" i="5"/>
  <c r="J841" i="5"/>
  <c r="I841" i="5"/>
  <c r="H841" i="5"/>
  <c r="G841" i="5"/>
  <c r="F841" i="5"/>
  <c r="E841" i="5"/>
  <c r="D841" i="5"/>
  <c r="K840" i="5"/>
  <c r="J840" i="5"/>
  <c r="I840" i="5"/>
  <c r="H840" i="5"/>
  <c r="G840" i="5"/>
  <c r="F840" i="5"/>
  <c r="E840" i="5"/>
  <c r="D840" i="5"/>
  <c r="K839" i="5"/>
  <c r="J839" i="5"/>
  <c r="I839" i="5"/>
  <c r="H839" i="5"/>
  <c r="G839" i="5"/>
  <c r="F839" i="5"/>
  <c r="E839" i="5"/>
  <c r="D839" i="5"/>
  <c r="K838" i="5"/>
  <c r="J838" i="5"/>
  <c r="I838" i="5"/>
  <c r="H838" i="5"/>
  <c r="G838" i="5"/>
  <c r="F838" i="5"/>
  <c r="E838" i="5"/>
  <c r="D838" i="5"/>
  <c r="K837" i="5"/>
  <c r="J837" i="5"/>
  <c r="I837" i="5"/>
  <c r="H837" i="5"/>
  <c r="G837" i="5"/>
  <c r="F837" i="5"/>
  <c r="E837" i="5"/>
  <c r="D837" i="5"/>
  <c r="K836" i="5"/>
  <c r="J836" i="5"/>
  <c r="I836" i="5"/>
  <c r="H836" i="5"/>
  <c r="G836" i="5"/>
  <c r="F836" i="5"/>
  <c r="E836" i="5"/>
  <c r="D836" i="5"/>
  <c r="K835" i="5"/>
  <c r="J835" i="5"/>
  <c r="I835" i="5"/>
  <c r="H835" i="5"/>
  <c r="G835" i="5"/>
  <c r="F835" i="5"/>
  <c r="E835" i="5"/>
  <c r="D835" i="5"/>
  <c r="K834" i="5"/>
  <c r="J834" i="5"/>
  <c r="I834" i="5"/>
  <c r="H834" i="5"/>
  <c r="G834" i="5"/>
  <c r="F834" i="5"/>
  <c r="E834" i="5"/>
  <c r="D834" i="5"/>
  <c r="K833" i="5"/>
  <c r="J833" i="5"/>
  <c r="I833" i="5"/>
  <c r="H833" i="5"/>
  <c r="G833" i="5"/>
  <c r="F833" i="5"/>
  <c r="E833" i="5"/>
  <c r="D833" i="5"/>
  <c r="K832" i="5"/>
  <c r="J832" i="5"/>
  <c r="I832" i="5"/>
  <c r="H832" i="5"/>
  <c r="G832" i="5"/>
  <c r="F832" i="5"/>
  <c r="E832" i="5"/>
  <c r="D832" i="5"/>
  <c r="K831" i="5"/>
  <c r="J831" i="5"/>
  <c r="I831" i="5"/>
  <c r="H831" i="5"/>
  <c r="G831" i="5"/>
  <c r="F831" i="5"/>
  <c r="E831" i="5"/>
  <c r="D831" i="5"/>
  <c r="K830" i="5"/>
  <c r="J830" i="5"/>
  <c r="I830" i="5"/>
  <c r="H830" i="5"/>
  <c r="G830" i="5"/>
  <c r="F830" i="5"/>
  <c r="E830" i="5"/>
  <c r="D830" i="5"/>
  <c r="K829" i="5"/>
  <c r="J829" i="5"/>
  <c r="I829" i="5"/>
  <c r="H829" i="5"/>
  <c r="G829" i="5"/>
  <c r="F829" i="5"/>
  <c r="E829" i="5"/>
  <c r="D829" i="5"/>
  <c r="K828" i="5"/>
  <c r="J828" i="5"/>
  <c r="I828" i="5"/>
  <c r="H828" i="5"/>
  <c r="G828" i="5"/>
  <c r="F828" i="5"/>
  <c r="E828" i="5"/>
  <c r="D828" i="5"/>
  <c r="K827" i="5"/>
  <c r="J827" i="5"/>
  <c r="I827" i="5"/>
  <c r="H827" i="5"/>
  <c r="G827" i="5"/>
  <c r="F827" i="5"/>
  <c r="E827" i="5"/>
  <c r="D827" i="5"/>
  <c r="K826" i="5"/>
  <c r="J826" i="5"/>
  <c r="I826" i="5"/>
  <c r="H826" i="5"/>
  <c r="G826" i="5"/>
  <c r="F826" i="5"/>
  <c r="E826" i="5"/>
  <c r="D826" i="5"/>
  <c r="K825" i="5"/>
  <c r="J825" i="5"/>
  <c r="I825" i="5"/>
  <c r="H825" i="5"/>
  <c r="G825" i="5"/>
  <c r="F825" i="5"/>
  <c r="E825" i="5"/>
  <c r="D825" i="5"/>
  <c r="K824" i="5"/>
  <c r="J824" i="5"/>
  <c r="I824" i="5"/>
  <c r="H824" i="5"/>
  <c r="G824" i="5"/>
  <c r="F824" i="5"/>
  <c r="E824" i="5"/>
  <c r="D824" i="5"/>
  <c r="K823" i="5"/>
  <c r="J823" i="5"/>
  <c r="I823" i="5"/>
  <c r="H823" i="5"/>
  <c r="G823" i="5"/>
  <c r="F823" i="5"/>
  <c r="E823" i="5"/>
  <c r="D823" i="5"/>
  <c r="K822" i="5"/>
  <c r="J822" i="5"/>
  <c r="I822" i="5"/>
  <c r="H822" i="5"/>
  <c r="G822" i="5"/>
  <c r="F822" i="5"/>
  <c r="E822" i="5"/>
  <c r="D822" i="5"/>
  <c r="K821" i="5"/>
  <c r="J821" i="5"/>
  <c r="I821" i="5"/>
  <c r="H821" i="5"/>
  <c r="G821" i="5"/>
  <c r="F821" i="5"/>
  <c r="E821" i="5"/>
  <c r="D821" i="5"/>
  <c r="K820" i="5"/>
  <c r="J820" i="5"/>
  <c r="I820" i="5"/>
  <c r="H820" i="5"/>
  <c r="G820" i="5"/>
  <c r="F820" i="5"/>
  <c r="E820" i="5"/>
  <c r="D820" i="5"/>
  <c r="K819" i="5"/>
  <c r="J819" i="5"/>
  <c r="I819" i="5"/>
  <c r="H819" i="5"/>
  <c r="G819" i="5"/>
  <c r="F819" i="5"/>
  <c r="E819" i="5"/>
  <c r="D819" i="5"/>
  <c r="K818" i="5"/>
  <c r="J818" i="5"/>
  <c r="I818" i="5"/>
  <c r="H818" i="5"/>
  <c r="G818" i="5"/>
  <c r="F818" i="5"/>
  <c r="E818" i="5"/>
  <c r="D818" i="5"/>
  <c r="K817" i="5"/>
  <c r="J817" i="5"/>
  <c r="I817" i="5"/>
  <c r="H817" i="5"/>
  <c r="G817" i="5"/>
  <c r="F817" i="5"/>
  <c r="E817" i="5"/>
  <c r="D817" i="5"/>
  <c r="K816" i="5"/>
  <c r="J816" i="5"/>
  <c r="I816" i="5"/>
  <c r="H816" i="5"/>
  <c r="G816" i="5"/>
  <c r="F816" i="5"/>
  <c r="E816" i="5"/>
  <c r="D816" i="5"/>
  <c r="K815" i="5"/>
  <c r="J815" i="5"/>
  <c r="I815" i="5"/>
  <c r="H815" i="5"/>
  <c r="G815" i="5"/>
  <c r="F815" i="5"/>
  <c r="E815" i="5"/>
  <c r="D815" i="5"/>
  <c r="K814" i="5"/>
  <c r="J814" i="5"/>
  <c r="I814" i="5"/>
  <c r="H814" i="5"/>
  <c r="G814" i="5"/>
  <c r="F814" i="5"/>
  <c r="E814" i="5"/>
  <c r="D814" i="5"/>
  <c r="K813" i="5"/>
  <c r="J813" i="5"/>
  <c r="I813" i="5"/>
  <c r="H813" i="5"/>
  <c r="G813" i="5"/>
  <c r="F813" i="5"/>
  <c r="E813" i="5"/>
  <c r="D813" i="5"/>
  <c r="K812" i="5"/>
  <c r="J812" i="5"/>
  <c r="I812" i="5"/>
  <c r="H812" i="5"/>
  <c r="G812" i="5"/>
  <c r="F812" i="5"/>
  <c r="E812" i="5"/>
  <c r="D812" i="5"/>
  <c r="K811" i="5"/>
  <c r="J811" i="5"/>
  <c r="I811" i="5"/>
  <c r="H811" i="5"/>
  <c r="G811" i="5"/>
  <c r="F811" i="5"/>
  <c r="E811" i="5"/>
  <c r="D811" i="5"/>
  <c r="K810" i="5"/>
  <c r="J810" i="5"/>
  <c r="I810" i="5"/>
  <c r="H810" i="5"/>
  <c r="G810" i="5"/>
  <c r="F810" i="5"/>
  <c r="E810" i="5"/>
  <c r="D810" i="5"/>
  <c r="K809" i="5"/>
  <c r="J809" i="5"/>
  <c r="I809" i="5"/>
  <c r="H809" i="5"/>
  <c r="G809" i="5"/>
  <c r="F809" i="5"/>
  <c r="E809" i="5"/>
  <c r="D809" i="5"/>
  <c r="K808" i="5"/>
  <c r="J808" i="5"/>
  <c r="I808" i="5"/>
  <c r="H808" i="5"/>
  <c r="G808" i="5"/>
  <c r="F808" i="5"/>
  <c r="E808" i="5"/>
  <c r="D808" i="5"/>
  <c r="K807" i="5"/>
  <c r="J807" i="5"/>
  <c r="I807" i="5"/>
  <c r="H807" i="5"/>
  <c r="G807" i="5"/>
  <c r="F807" i="5"/>
  <c r="E807" i="5"/>
  <c r="D807" i="5"/>
  <c r="K806" i="5"/>
  <c r="J806" i="5"/>
  <c r="I806" i="5"/>
  <c r="H806" i="5"/>
  <c r="G806" i="5"/>
  <c r="F806" i="5"/>
  <c r="E806" i="5"/>
  <c r="D806" i="5"/>
  <c r="K805" i="5"/>
  <c r="J805" i="5"/>
  <c r="I805" i="5"/>
  <c r="H805" i="5"/>
  <c r="G805" i="5"/>
  <c r="F805" i="5"/>
  <c r="E805" i="5"/>
  <c r="D805" i="5"/>
  <c r="K804" i="5"/>
  <c r="J804" i="5"/>
  <c r="I804" i="5"/>
  <c r="H804" i="5"/>
  <c r="G804" i="5"/>
  <c r="F804" i="5"/>
  <c r="E804" i="5"/>
  <c r="D804" i="5"/>
  <c r="K803" i="5"/>
  <c r="J803" i="5"/>
  <c r="I803" i="5"/>
  <c r="H803" i="5"/>
  <c r="G803" i="5"/>
  <c r="F803" i="5"/>
  <c r="E803" i="5"/>
  <c r="D803" i="5"/>
  <c r="K802" i="5"/>
  <c r="J802" i="5"/>
  <c r="I802" i="5"/>
  <c r="H802" i="5"/>
  <c r="G802" i="5"/>
  <c r="F802" i="5"/>
  <c r="E802" i="5"/>
  <c r="D802" i="5"/>
  <c r="K801" i="5"/>
  <c r="J801" i="5"/>
  <c r="I801" i="5"/>
  <c r="H801" i="5"/>
  <c r="G801" i="5"/>
  <c r="F801" i="5"/>
  <c r="E801" i="5"/>
  <c r="D801" i="5"/>
  <c r="K800" i="5"/>
  <c r="J800" i="5"/>
  <c r="I800" i="5"/>
  <c r="H800" i="5"/>
  <c r="G800" i="5"/>
  <c r="F800" i="5"/>
  <c r="E800" i="5"/>
  <c r="D800" i="5"/>
  <c r="K799" i="5"/>
  <c r="J799" i="5"/>
  <c r="I799" i="5"/>
  <c r="H799" i="5"/>
  <c r="G799" i="5"/>
  <c r="F799" i="5"/>
  <c r="E799" i="5"/>
  <c r="D799" i="5"/>
  <c r="K798" i="5"/>
  <c r="J798" i="5"/>
  <c r="I798" i="5"/>
  <c r="H798" i="5"/>
  <c r="G798" i="5"/>
  <c r="F798" i="5"/>
  <c r="E798" i="5"/>
  <c r="D798" i="5"/>
  <c r="K797" i="5"/>
  <c r="J797" i="5"/>
  <c r="I797" i="5"/>
  <c r="H797" i="5"/>
  <c r="G797" i="5"/>
  <c r="F797" i="5"/>
  <c r="E797" i="5"/>
  <c r="D797" i="5"/>
  <c r="K796" i="5"/>
  <c r="J796" i="5"/>
  <c r="I796" i="5"/>
  <c r="H796" i="5"/>
  <c r="G796" i="5"/>
  <c r="F796" i="5"/>
  <c r="E796" i="5"/>
  <c r="D796" i="5"/>
  <c r="K795" i="5"/>
  <c r="J795" i="5"/>
  <c r="I795" i="5"/>
  <c r="H795" i="5"/>
  <c r="G795" i="5"/>
  <c r="F795" i="5"/>
  <c r="E795" i="5"/>
  <c r="D795" i="5"/>
  <c r="K794" i="5"/>
  <c r="J794" i="5"/>
  <c r="I794" i="5"/>
  <c r="H794" i="5"/>
  <c r="G794" i="5"/>
  <c r="F794" i="5"/>
  <c r="E794" i="5"/>
  <c r="D794" i="5"/>
  <c r="K793" i="5"/>
  <c r="J793" i="5"/>
  <c r="I793" i="5"/>
  <c r="H793" i="5"/>
  <c r="G793" i="5"/>
  <c r="F793" i="5"/>
  <c r="E793" i="5"/>
  <c r="D793" i="5"/>
  <c r="K792" i="5"/>
  <c r="J792" i="5"/>
  <c r="I792" i="5"/>
  <c r="H792" i="5"/>
  <c r="G792" i="5"/>
  <c r="F792" i="5"/>
  <c r="E792" i="5"/>
  <c r="D792" i="5"/>
  <c r="K791" i="5"/>
  <c r="J791" i="5"/>
  <c r="I791" i="5"/>
  <c r="H791" i="5"/>
  <c r="G791" i="5"/>
  <c r="F791" i="5"/>
  <c r="E791" i="5"/>
  <c r="D791" i="5"/>
  <c r="K790" i="5"/>
  <c r="J790" i="5"/>
  <c r="I790" i="5"/>
  <c r="H790" i="5"/>
  <c r="G790" i="5"/>
  <c r="F790" i="5"/>
  <c r="E790" i="5"/>
  <c r="D790" i="5"/>
  <c r="K789" i="5"/>
  <c r="J789" i="5"/>
  <c r="I789" i="5"/>
  <c r="H789" i="5"/>
  <c r="G789" i="5"/>
  <c r="F789" i="5"/>
  <c r="E789" i="5"/>
  <c r="D789" i="5"/>
  <c r="K788" i="5"/>
  <c r="J788" i="5"/>
  <c r="I788" i="5"/>
  <c r="H788" i="5"/>
  <c r="G788" i="5"/>
  <c r="F788" i="5"/>
  <c r="E788" i="5"/>
  <c r="D788" i="5"/>
  <c r="K787" i="5"/>
  <c r="J787" i="5"/>
  <c r="I787" i="5"/>
  <c r="H787" i="5"/>
  <c r="G787" i="5"/>
  <c r="F787" i="5"/>
  <c r="E787" i="5"/>
  <c r="D787" i="5"/>
  <c r="K786" i="5"/>
  <c r="J786" i="5"/>
  <c r="I786" i="5"/>
  <c r="H786" i="5"/>
  <c r="G786" i="5"/>
  <c r="F786" i="5"/>
  <c r="E786" i="5"/>
  <c r="D786" i="5"/>
  <c r="K785" i="5"/>
  <c r="J785" i="5"/>
  <c r="I785" i="5"/>
  <c r="H785" i="5"/>
  <c r="G785" i="5"/>
  <c r="F785" i="5"/>
  <c r="E785" i="5"/>
  <c r="D785" i="5"/>
  <c r="K784" i="5"/>
  <c r="J784" i="5"/>
  <c r="I784" i="5"/>
  <c r="H784" i="5"/>
  <c r="G784" i="5"/>
  <c r="F784" i="5"/>
  <c r="E784" i="5"/>
  <c r="D784" i="5"/>
  <c r="K783" i="5"/>
  <c r="J783" i="5"/>
  <c r="I783" i="5"/>
  <c r="H783" i="5"/>
  <c r="G783" i="5"/>
  <c r="F783" i="5"/>
  <c r="E783" i="5"/>
  <c r="D783" i="5"/>
  <c r="K782" i="5"/>
  <c r="J782" i="5"/>
  <c r="I782" i="5"/>
  <c r="H782" i="5"/>
  <c r="G782" i="5"/>
  <c r="F782" i="5"/>
  <c r="E782" i="5"/>
  <c r="D782" i="5"/>
  <c r="K781" i="5"/>
  <c r="J781" i="5"/>
  <c r="I781" i="5"/>
  <c r="H781" i="5"/>
  <c r="G781" i="5"/>
  <c r="F781" i="5"/>
  <c r="E781" i="5"/>
  <c r="D781" i="5"/>
  <c r="K780" i="5"/>
  <c r="J780" i="5"/>
  <c r="I780" i="5"/>
  <c r="H780" i="5"/>
  <c r="G780" i="5"/>
  <c r="F780" i="5"/>
  <c r="E780" i="5"/>
  <c r="D780" i="5"/>
  <c r="K779" i="5"/>
  <c r="J779" i="5"/>
  <c r="I779" i="5"/>
  <c r="H779" i="5"/>
  <c r="G779" i="5"/>
  <c r="F779" i="5"/>
  <c r="E779" i="5"/>
  <c r="D779" i="5"/>
  <c r="K778" i="5"/>
  <c r="J778" i="5"/>
  <c r="I778" i="5"/>
  <c r="H778" i="5"/>
  <c r="G778" i="5"/>
  <c r="F778" i="5"/>
  <c r="E778" i="5"/>
  <c r="D778" i="5"/>
  <c r="K777" i="5"/>
  <c r="J777" i="5"/>
  <c r="I777" i="5"/>
  <c r="H777" i="5"/>
  <c r="G777" i="5"/>
  <c r="F777" i="5"/>
  <c r="E777" i="5"/>
  <c r="D777" i="5"/>
  <c r="K776" i="5"/>
  <c r="J776" i="5"/>
  <c r="I776" i="5"/>
  <c r="H776" i="5"/>
  <c r="G776" i="5"/>
  <c r="F776" i="5"/>
  <c r="E776" i="5"/>
  <c r="D776" i="5"/>
  <c r="K775" i="5"/>
  <c r="J775" i="5"/>
  <c r="I775" i="5"/>
  <c r="H775" i="5"/>
  <c r="G775" i="5"/>
  <c r="F775" i="5"/>
  <c r="E775" i="5"/>
  <c r="D775" i="5"/>
  <c r="K774" i="5"/>
  <c r="J774" i="5"/>
  <c r="I774" i="5"/>
  <c r="H774" i="5"/>
  <c r="G774" i="5"/>
  <c r="F774" i="5"/>
  <c r="E774" i="5"/>
  <c r="D774" i="5"/>
  <c r="K773" i="5"/>
  <c r="J773" i="5"/>
  <c r="I773" i="5"/>
  <c r="H773" i="5"/>
  <c r="G773" i="5"/>
  <c r="F773" i="5"/>
  <c r="E773" i="5"/>
  <c r="D773" i="5"/>
  <c r="K772" i="5"/>
  <c r="J772" i="5"/>
  <c r="I772" i="5"/>
  <c r="H772" i="5"/>
  <c r="G772" i="5"/>
  <c r="F772" i="5"/>
  <c r="E772" i="5"/>
  <c r="D772" i="5"/>
  <c r="K771" i="5"/>
  <c r="J771" i="5"/>
  <c r="I771" i="5"/>
  <c r="H771" i="5"/>
  <c r="G771" i="5"/>
  <c r="F771" i="5"/>
  <c r="E771" i="5"/>
  <c r="D771" i="5"/>
  <c r="K770" i="5"/>
  <c r="J770" i="5"/>
  <c r="I770" i="5"/>
  <c r="H770" i="5"/>
  <c r="G770" i="5"/>
  <c r="F770" i="5"/>
  <c r="E770" i="5"/>
  <c r="D770" i="5"/>
  <c r="K769" i="5"/>
  <c r="J769" i="5"/>
  <c r="I769" i="5"/>
  <c r="H769" i="5"/>
  <c r="G769" i="5"/>
  <c r="F769" i="5"/>
  <c r="E769" i="5"/>
  <c r="D769" i="5"/>
  <c r="K768" i="5"/>
  <c r="J768" i="5"/>
  <c r="I768" i="5"/>
  <c r="H768" i="5"/>
  <c r="G768" i="5"/>
  <c r="F768" i="5"/>
  <c r="E768" i="5"/>
  <c r="D768" i="5"/>
  <c r="K767" i="5"/>
  <c r="J767" i="5"/>
  <c r="I767" i="5"/>
  <c r="H767" i="5"/>
  <c r="G767" i="5"/>
  <c r="F767" i="5"/>
  <c r="E767" i="5"/>
  <c r="D767" i="5"/>
  <c r="K766" i="5"/>
  <c r="J766" i="5"/>
  <c r="I766" i="5"/>
  <c r="H766" i="5"/>
  <c r="G766" i="5"/>
  <c r="F766" i="5"/>
  <c r="E766" i="5"/>
  <c r="D766" i="5"/>
  <c r="K765" i="5"/>
  <c r="J765" i="5"/>
  <c r="I765" i="5"/>
  <c r="H765" i="5"/>
  <c r="G765" i="5"/>
  <c r="F765" i="5"/>
  <c r="E765" i="5"/>
  <c r="D765" i="5"/>
  <c r="K764" i="5"/>
  <c r="J764" i="5"/>
  <c r="I764" i="5"/>
  <c r="H764" i="5"/>
  <c r="G764" i="5"/>
  <c r="F764" i="5"/>
  <c r="E764" i="5"/>
  <c r="D764" i="5"/>
  <c r="K763" i="5"/>
  <c r="J763" i="5"/>
  <c r="I763" i="5"/>
  <c r="H763" i="5"/>
  <c r="G763" i="5"/>
  <c r="F763" i="5"/>
  <c r="E763" i="5"/>
  <c r="D763" i="5"/>
  <c r="K762" i="5"/>
  <c r="J762" i="5"/>
  <c r="I762" i="5"/>
  <c r="H762" i="5"/>
  <c r="G762" i="5"/>
  <c r="F762" i="5"/>
  <c r="E762" i="5"/>
  <c r="D762" i="5"/>
  <c r="K761" i="5"/>
  <c r="J761" i="5"/>
  <c r="I761" i="5"/>
  <c r="H761" i="5"/>
  <c r="G761" i="5"/>
  <c r="F761" i="5"/>
  <c r="E761" i="5"/>
  <c r="D761" i="5"/>
  <c r="K760" i="5"/>
  <c r="J760" i="5"/>
  <c r="I760" i="5"/>
  <c r="H760" i="5"/>
  <c r="G760" i="5"/>
  <c r="F760" i="5"/>
  <c r="E760" i="5"/>
  <c r="D760" i="5"/>
  <c r="K759" i="5"/>
  <c r="J759" i="5"/>
  <c r="I759" i="5"/>
  <c r="H759" i="5"/>
  <c r="G759" i="5"/>
  <c r="F759" i="5"/>
  <c r="E759" i="5"/>
  <c r="D759" i="5"/>
  <c r="K758" i="5"/>
  <c r="J758" i="5"/>
  <c r="I758" i="5"/>
  <c r="H758" i="5"/>
  <c r="G758" i="5"/>
  <c r="F758" i="5"/>
  <c r="E758" i="5"/>
  <c r="D758" i="5"/>
  <c r="K757" i="5"/>
  <c r="J757" i="5"/>
  <c r="I757" i="5"/>
  <c r="H757" i="5"/>
  <c r="G757" i="5"/>
  <c r="F757" i="5"/>
  <c r="E757" i="5"/>
  <c r="D757" i="5"/>
  <c r="K756" i="5"/>
  <c r="J756" i="5"/>
  <c r="I756" i="5"/>
  <c r="H756" i="5"/>
  <c r="G756" i="5"/>
  <c r="F756" i="5"/>
  <c r="E756" i="5"/>
  <c r="D756" i="5"/>
  <c r="K755" i="5"/>
  <c r="J755" i="5"/>
  <c r="I755" i="5"/>
  <c r="H755" i="5"/>
  <c r="G755" i="5"/>
  <c r="F755" i="5"/>
  <c r="E755" i="5"/>
  <c r="D755" i="5"/>
  <c r="K754" i="5"/>
  <c r="J754" i="5"/>
  <c r="I754" i="5"/>
  <c r="H754" i="5"/>
  <c r="G754" i="5"/>
  <c r="F754" i="5"/>
  <c r="E754" i="5"/>
  <c r="D754" i="5"/>
  <c r="K753" i="5"/>
  <c r="J753" i="5"/>
  <c r="I753" i="5"/>
  <c r="H753" i="5"/>
  <c r="G753" i="5"/>
  <c r="F753" i="5"/>
  <c r="E753" i="5"/>
  <c r="D753" i="5"/>
  <c r="K752" i="5"/>
  <c r="J752" i="5"/>
  <c r="I752" i="5"/>
  <c r="H752" i="5"/>
  <c r="G752" i="5"/>
  <c r="F752" i="5"/>
  <c r="E752" i="5"/>
  <c r="D752" i="5"/>
  <c r="K751" i="5"/>
  <c r="J751" i="5"/>
  <c r="I751" i="5"/>
  <c r="H751" i="5"/>
  <c r="G751" i="5"/>
  <c r="F751" i="5"/>
  <c r="E751" i="5"/>
  <c r="D751" i="5"/>
  <c r="K750" i="5"/>
  <c r="J750" i="5"/>
  <c r="I750" i="5"/>
  <c r="H750" i="5"/>
  <c r="G750" i="5"/>
  <c r="F750" i="5"/>
  <c r="E750" i="5"/>
  <c r="D750" i="5"/>
  <c r="K749" i="5"/>
  <c r="J749" i="5"/>
  <c r="I749" i="5"/>
  <c r="H749" i="5"/>
  <c r="G749" i="5"/>
  <c r="F749" i="5"/>
  <c r="E749" i="5"/>
  <c r="D749" i="5"/>
  <c r="K748" i="5"/>
  <c r="J748" i="5"/>
  <c r="I748" i="5"/>
  <c r="H748" i="5"/>
  <c r="G748" i="5"/>
  <c r="F748" i="5"/>
  <c r="E748" i="5"/>
  <c r="D748" i="5"/>
  <c r="K747" i="5"/>
  <c r="J747" i="5"/>
  <c r="I747" i="5"/>
  <c r="H747" i="5"/>
  <c r="G747" i="5"/>
  <c r="F747" i="5"/>
  <c r="E747" i="5"/>
  <c r="D747" i="5"/>
  <c r="K746" i="5"/>
  <c r="J746" i="5"/>
  <c r="I746" i="5"/>
  <c r="H746" i="5"/>
  <c r="G746" i="5"/>
  <c r="F746" i="5"/>
  <c r="E746" i="5"/>
  <c r="D746" i="5"/>
  <c r="K745" i="5"/>
  <c r="J745" i="5"/>
  <c r="I745" i="5"/>
  <c r="H745" i="5"/>
  <c r="G745" i="5"/>
  <c r="F745" i="5"/>
  <c r="E745" i="5"/>
  <c r="D745" i="5"/>
  <c r="K744" i="5"/>
  <c r="J744" i="5"/>
  <c r="I744" i="5"/>
  <c r="H744" i="5"/>
  <c r="G744" i="5"/>
  <c r="F744" i="5"/>
  <c r="E744" i="5"/>
  <c r="D744" i="5"/>
  <c r="K743" i="5"/>
  <c r="J743" i="5"/>
  <c r="I743" i="5"/>
  <c r="H743" i="5"/>
  <c r="G743" i="5"/>
  <c r="F743" i="5"/>
  <c r="E743" i="5"/>
  <c r="D743" i="5"/>
  <c r="K742" i="5"/>
  <c r="J742" i="5"/>
  <c r="I742" i="5"/>
  <c r="H742" i="5"/>
  <c r="G742" i="5"/>
  <c r="F742" i="5"/>
  <c r="E742" i="5"/>
  <c r="D742" i="5"/>
  <c r="K741" i="5"/>
  <c r="J741" i="5"/>
  <c r="I741" i="5"/>
  <c r="H741" i="5"/>
  <c r="G741" i="5"/>
  <c r="F741" i="5"/>
  <c r="E741" i="5"/>
  <c r="D741" i="5"/>
  <c r="K740" i="5"/>
  <c r="J740" i="5"/>
  <c r="I740" i="5"/>
  <c r="H740" i="5"/>
  <c r="G740" i="5"/>
  <c r="F740" i="5"/>
  <c r="E740" i="5"/>
  <c r="D740" i="5"/>
  <c r="K739" i="5"/>
  <c r="J739" i="5"/>
  <c r="I739" i="5"/>
  <c r="H739" i="5"/>
  <c r="G739" i="5"/>
  <c r="F739" i="5"/>
  <c r="E739" i="5"/>
  <c r="D739" i="5"/>
  <c r="K738" i="5"/>
  <c r="J738" i="5"/>
  <c r="I738" i="5"/>
  <c r="H738" i="5"/>
  <c r="G738" i="5"/>
  <c r="F738" i="5"/>
  <c r="E738" i="5"/>
  <c r="D738" i="5"/>
  <c r="K737" i="5"/>
  <c r="J737" i="5"/>
  <c r="I737" i="5"/>
  <c r="H737" i="5"/>
  <c r="G737" i="5"/>
  <c r="F737" i="5"/>
  <c r="E737" i="5"/>
  <c r="D737" i="5"/>
  <c r="K736" i="5"/>
  <c r="J736" i="5"/>
  <c r="I736" i="5"/>
  <c r="H736" i="5"/>
  <c r="G736" i="5"/>
  <c r="F736" i="5"/>
  <c r="E736" i="5"/>
  <c r="D736" i="5"/>
  <c r="K735" i="5"/>
  <c r="J735" i="5"/>
  <c r="I735" i="5"/>
  <c r="H735" i="5"/>
  <c r="G735" i="5"/>
  <c r="F735" i="5"/>
  <c r="E735" i="5"/>
  <c r="D735" i="5"/>
  <c r="K734" i="5"/>
  <c r="J734" i="5"/>
  <c r="I734" i="5"/>
  <c r="H734" i="5"/>
  <c r="G734" i="5"/>
  <c r="F734" i="5"/>
  <c r="E734" i="5"/>
  <c r="D734" i="5"/>
  <c r="K733" i="5"/>
  <c r="J733" i="5"/>
  <c r="I733" i="5"/>
  <c r="H733" i="5"/>
  <c r="G733" i="5"/>
  <c r="F733" i="5"/>
  <c r="E733" i="5"/>
  <c r="D733" i="5"/>
  <c r="K732" i="5"/>
  <c r="J732" i="5"/>
  <c r="I732" i="5"/>
  <c r="H732" i="5"/>
  <c r="G732" i="5"/>
  <c r="F732" i="5"/>
  <c r="E732" i="5"/>
  <c r="D732" i="5"/>
  <c r="K731" i="5"/>
  <c r="J731" i="5"/>
  <c r="I731" i="5"/>
  <c r="H731" i="5"/>
  <c r="G731" i="5"/>
  <c r="F731" i="5"/>
  <c r="E731" i="5"/>
  <c r="D731" i="5"/>
  <c r="K730" i="5"/>
  <c r="J730" i="5"/>
  <c r="I730" i="5"/>
  <c r="H730" i="5"/>
  <c r="G730" i="5"/>
  <c r="F730" i="5"/>
  <c r="E730" i="5"/>
  <c r="D730" i="5"/>
  <c r="K729" i="5"/>
  <c r="J729" i="5"/>
  <c r="I729" i="5"/>
  <c r="H729" i="5"/>
  <c r="G729" i="5"/>
  <c r="F729" i="5"/>
  <c r="E729" i="5"/>
  <c r="D729" i="5"/>
  <c r="K728" i="5"/>
  <c r="J728" i="5"/>
  <c r="I728" i="5"/>
  <c r="H728" i="5"/>
  <c r="G728" i="5"/>
  <c r="F728" i="5"/>
  <c r="E728" i="5"/>
  <c r="D728" i="5"/>
  <c r="K727" i="5"/>
  <c r="J727" i="5"/>
  <c r="I727" i="5"/>
  <c r="H727" i="5"/>
  <c r="G727" i="5"/>
  <c r="F727" i="5"/>
  <c r="E727" i="5"/>
  <c r="D727" i="5"/>
  <c r="K726" i="5"/>
  <c r="J726" i="5"/>
  <c r="I726" i="5"/>
  <c r="H726" i="5"/>
  <c r="G726" i="5"/>
  <c r="F726" i="5"/>
  <c r="E726" i="5"/>
  <c r="D726" i="5"/>
  <c r="K725" i="5"/>
  <c r="J725" i="5"/>
  <c r="I725" i="5"/>
  <c r="H725" i="5"/>
  <c r="G725" i="5"/>
  <c r="F725" i="5"/>
  <c r="E725" i="5"/>
  <c r="D725" i="5"/>
  <c r="K724" i="5"/>
  <c r="J724" i="5"/>
  <c r="I724" i="5"/>
  <c r="H724" i="5"/>
  <c r="G724" i="5"/>
  <c r="F724" i="5"/>
  <c r="E724" i="5"/>
  <c r="D724" i="5"/>
  <c r="K723" i="5"/>
  <c r="J723" i="5"/>
  <c r="I723" i="5"/>
  <c r="H723" i="5"/>
  <c r="G723" i="5"/>
  <c r="F723" i="5"/>
  <c r="E723" i="5"/>
  <c r="D723" i="5"/>
  <c r="K722" i="5"/>
  <c r="J722" i="5"/>
  <c r="I722" i="5"/>
  <c r="H722" i="5"/>
  <c r="G722" i="5"/>
  <c r="F722" i="5"/>
  <c r="E722" i="5"/>
  <c r="D722" i="5"/>
  <c r="K721" i="5"/>
  <c r="J721" i="5"/>
  <c r="I721" i="5"/>
  <c r="H721" i="5"/>
  <c r="G721" i="5"/>
  <c r="F721" i="5"/>
  <c r="E721" i="5"/>
  <c r="D721" i="5"/>
  <c r="K720" i="5"/>
  <c r="J720" i="5"/>
  <c r="I720" i="5"/>
  <c r="H720" i="5"/>
  <c r="G720" i="5"/>
  <c r="F720" i="5"/>
  <c r="E720" i="5"/>
  <c r="D720" i="5"/>
  <c r="K719" i="5"/>
  <c r="J719" i="5"/>
  <c r="I719" i="5"/>
  <c r="H719" i="5"/>
  <c r="G719" i="5"/>
  <c r="F719" i="5"/>
  <c r="E719" i="5"/>
  <c r="D719" i="5"/>
  <c r="K718" i="5"/>
  <c r="J718" i="5"/>
  <c r="I718" i="5"/>
  <c r="H718" i="5"/>
  <c r="G718" i="5"/>
  <c r="F718" i="5"/>
  <c r="E718" i="5"/>
  <c r="D718" i="5"/>
  <c r="K717" i="5"/>
  <c r="J717" i="5"/>
  <c r="I717" i="5"/>
  <c r="H717" i="5"/>
  <c r="G717" i="5"/>
  <c r="F717" i="5"/>
  <c r="E717" i="5"/>
  <c r="D717" i="5"/>
  <c r="K716" i="5"/>
  <c r="J716" i="5"/>
  <c r="I716" i="5"/>
  <c r="H716" i="5"/>
  <c r="G716" i="5"/>
  <c r="F716" i="5"/>
  <c r="E716" i="5"/>
  <c r="D716" i="5"/>
  <c r="K715" i="5"/>
  <c r="J715" i="5"/>
  <c r="I715" i="5"/>
  <c r="H715" i="5"/>
  <c r="G715" i="5"/>
  <c r="F715" i="5"/>
  <c r="E715" i="5"/>
  <c r="D715" i="5"/>
  <c r="K714" i="5"/>
  <c r="J714" i="5"/>
  <c r="I714" i="5"/>
  <c r="H714" i="5"/>
  <c r="G714" i="5"/>
  <c r="F714" i="5"/>
  <c r="E714" i="5"/>
  <c r="D714" i="5"/>
  <c r="K713" i="5"/>
  <c r="J713" i="5"/>
  <c r="I713" i="5"/>
  <c r="H713" i="5"/>
  <c r="G713" i="5"/>
  <c r="F713" i="5"/>
  <c r="E713" i="5"/>
  <c r="D713" i="5"/>
  <c r="K712" i="5"/>
  <c r="J712" i="5"/>
  <c r="I712" i="5"/>
  <c r="H712" i="5"/>
  <c r="G712" i="5"/>
  <c r="F712" i="5"/>
  <c r="E712" i="5"/>
  <c r="D712" i="5"/>
  <c r="K711" i="5"/>
  <c r="J711" i="5"/>
  <c r="I711" i="5"/>
  <c r="H711" i="5"/>
  <c r="G711" i="5"/>
  <c r="F711" i="5"/>
  <c r="E711" i="5"/>
  <c r="D711" i="5"/>
  <c r="K710" i="5"/>
  <c r="J710" i="5"/>
  <c r="I710" i="5"/>
  <c r="H710" i="5"/>
  <c r="G710" i="5"/>
  <c r="F710" i="5"/>
  <c r="E710" i="5"/>
  <c r="D710" i="5"/>
  <c r="K709" i="5"/>
  <c r="J709" i="5"/>
  <c r="I709" i="5"/>
  <c r="H709" i="5"/>
  <c r="G709" i="5"/>
  <c r="F709" i="5"/>
  <c r="E709" i="5"/>
  <c r="D709" i="5"/>
  <c r="K708" i="5"/>
  <c r="J708" i="5"/>
  <c r="I708" i="5"/>
  <c r="H708" i="5"/>
  <c r="G708" i="5"/>
  <c r="F708" i="5"/>
  <c r="E708" i="5"/>
  <c r="D708" i="5"/>
  <c r="K707" i="5"/>
  <c r="J707" i="5"/>
  <c r="I707" i="5"/>
  <c r="H707" i="5"/>
  <c r="G707" i="5"/>
  <c r="F707" i="5"/>
  <c r="E707" i="5"/>
  <c r="D707" i="5"/>
  <c r="K706" i="5"/>
  <c r="J706" i="5"/>
  <c r="I706" i="5"/>
  <c r="H706" i="5"/>
  <c r="G706" i="5"/>
  <c r="F706" i="5"/>
  <c r="E706" i="5"/>
  <c r="D706" i="5"/>
  <c r="K705" i="5"/>
  <c r="J705" i="5"/>
  <c r="I705" i="5"/>
  <c r="H705" i="5"/>
  <c r="G705" i="5"/>
  <c r="F705" i="5"/>
  <c r="E705" i="5"/>
  <c r="D705" i="5"/>
  <c r="K704" i="5"/>
  <c r="J704" i="5"/>
  <c r="I704" i="5"/>
  <c r="H704" i="5"/>
  <c r="G704" i="5"/>
  <c r="F704" i="5"/>
  <c r="E704" i="5"/>
  <c r="D704" i="5"/>
  <c r="K703" i="5"/>
  <c r="J703" i="5"/>
  <c r="I703" i="5"/>
  <c r="H703" i="5"/>
  <c r="G703" i="5"/>
  <c r="F703" i="5"/>
  <c r="E703" i="5"/>
  <c r="D703" i="5"/>
  <c r="K702" i="5"/>
  <c r="J702" i="5"/>
  <c r="I702" i="5"/>
  <c r="H702" i="5"/>
  <c r="G702" i="5"/>
  <c r="F702" i="5"/>
  <c r="E702" i="5"/>
  <c r="D702" i="5"/>
  <c r="K701" i="5"/>
  <c r="J701" i="5"/>
  <c r="I701" i="5"/>
  <c r="H701" i="5"/>
  <c r="G701" i="5"/>
  <c r="F701" i="5"/>
  <c r="E701" i="5"/>
  <c r="D701" i="5"/>
  <c r="K700" i="5"/>
  <c r="J700" i="5"/>
  <c r="I700" i="5"/>
  <c r="H700" i="5"/>
  <c r="G700" i="5"/>
  <c r="F700" i="5"/>
  <c r="E700" i="5"/>
  <c r="D700" i="5"/>
  <c r="K699" i="5"/>
  <c r="J699" i="5"/>
  <c r="I699" i="5"/>
  <c r="H699" i="5"/>
  <c r="G699" i="5"/>
  <c r="F699" i="5"/>
  <c r="E699" i="5"/>
  <c r="D699" i="5"/>
  <c r="K698" i="5"/>
  <c r="J698" i="5"/>
  <c r="I698" i="5"/>
  <c r="H698" i="5"/>
  <c r="G698" i="5"/>
  <c r="F698" i="5"/>
  <c r="E698" i="5"/>
  <c r="D698" i="5"/>
  <c r="K697" i="5"/>
  <c r="J697" i="5"/>
  <c r="I697" i="5"/>
  <c r="H697" i="5"/>
  <c r="G697" i="5"/>
  <c r="F697" i="5"/>
  <c r="E697" i="5"/>
  <c r="D697" i="5"/>
  <c r="K696" i="5"/>
  <c r="J696" i="5"/>
  <c r="I696" i="5"/>
  <c r="H696" i="5"/>
  <c r="G696" i="5"/>
  <c r="F696" i="5"/>
  <c r="E696" i="5"/>
  <c r="D696" i="5"/>
  <c r="K695" i="5"/>
  <c r="J695" i="5"/>
  <c r="I695" i="5"/>
  <c r="H695" i="5"/>
  <c r="G695" i="5"/>
  <c r="F695" i="5"/>
  <c r="E695" i="5"/>
  <c r="D695" i="5"/>
  <c r="K694" i="5"/>
  <c r="J694" i="5"/>
  <c r="I694" i="5"/>
  <c r="H694" i="5"/>
  <c r="G694" i="5"/>
  <c r="F694" i="5"/>
  <c r="E694" i="5"/>
  <c r="D694" i="5"/>
  <c r="K693" i="5"/>
  <c r="J693" i="5"/>
  <c r="I693" i="5"/>
  <c r="H693" i="5"/>
  <c r="G693" i="5"/>
  <c r="F693" i="5"/>
  <c r="E693" i="5"/>
  <c r="D693" i="5"/>
  <c r="K692" i="5"/>
  <c r="J692" i="5"/>
  <c r="I692" i="5"/>
  <c r="H692" i="5"/>
  <c r="G692" i="5"/>
  <c r="F692" i="5"/>
  <c r="E692" i="5"/>
  <c r="D692" i="5"/>
  <c r="K691" i="5"/>
  <c r="J691" i="5"/>
  <c r="I691" i="5"/>
  <c r="H691" i="5"/>
  <c r="G691" i="5"/>
  <c r="F691" i="5"/>
  <c r="E691" i="5"/>
  <c r="D691" i="5"/>
  <c r="K690" i="5"/>
  <c r="J690" i="5"/>
  <c r="I690" i="5"/>
  <c r="H690" i="5"/>
  <c r="G690" i="5"/>
  <c r="F690" i="5"/>
  <c r="E690" i="5"/>
  <c r="D690" i="5"/>
  <c r="K689" i="5"/>
  <c r="J689" i="5"/>
  <c r="I689" i="5"/>
  <c r="H689" i="5"/>
  <c r="G689" i="5"/>
  <c r="F689" i="5"/>
  <c r="E689" i="5"/>
  <c r="D689" i="5"/>
  <c r="K688" i="5"/>
  <c r="J688" i="5"/>
  <c r="I688" i="5"/>
  <c r="H688" i="5"/>
  <c r="G688" i="5"/>
  <c r="F688" i="5"/>
  <c r="E688" i="5"/>
  <c r="D688" i="5"/>
  <c r="K687" i="5"/>
  <c r="J687" i="5"/>
  <c r="I687" i="5"/>
  <c r="H687" i="5"/>
  <c r="G687" i="5"/>
  <c r="F687" i="5"/>
  <c r="E687" i="5"/>
  <c r="D687" i="5"/>
  <c r="K686" i="5"/>
  <c r="J686" i="5"/>
  <c r="I686" i="5"/>
  <c r="H686" i="5"/>
  <c r="G686" i="5"/>
  <c r="F686" i="5"/>
  <c r="E686" i="5"/>
  <c r="D686" i="5"/>
  <c r="K685" i="5"/>
  <c r="J685" i="5"/>
  <c r="I685" i="5"/>
  <c r="H685" i="5"/>
  <c r="G685" i="5"/>
  <c r="F685" i="5"/>
  <c r="E685" i="5"/>
  <c r="D685" i="5"/>
  <c r="K684" i="5"/>
  <c r="J684" i="5"/>
  <c r="I684" i="5"/>
  <c r="H684" i="5"/>
  <c r="G684" i="5"/>
  <c r="F684" i="5"/>
  <c r="E684" i="5"/>
  <c r="D684" i="5"/>
  <c r="K683" i="5"/>
  <c r="J683" i="5"/>
  <c r="I683" i="5"/>
  <c r="H683" i="5"/>
  <c r="G683" i="5"/>
  <c r="F683" i="5"/>
  <c r="E683" i="5"/>
  <c r="D683" i="5"/>
  <c r="K682" i="5"/>
  <c r="J682" i="5"/>
  <c r="I682" i="5"/>
  <c r="H682" i="5"/>
  <c r="G682" i="5"/>
  <c r="F682" i="5"/>
  <c r="E682" i="5"/>
  <c r="D682" i="5"/>
  <c r="K681" i="5"/>
  <c r="J681" i="5"/>
  <c r="I681" i="5"/>
  <c r="H681" i="5"/>
  <c r="G681" i="5"/>
  <c r="F681" i="5"/>
  <c r="E681" i="5"/>
  <c r="D681" i="5"/>
  <c r="K680" i="5"/>
  <c r="J680" i="5"/>
  <c r="I680" i="5"/>
  <c r="H680" i="5"/>
  <c r="G680" i="5"/>
  <c r="F680" i="5"/>
  <c r="E680" i="5"/>
  <c r="D680" i="5"/>
  <c r="K679" i="5"/>
  <c r="J679" i="5"/>
  <c r="I679" i="5"/>
  <c r="H679" i="5"/>
  <c r="G679" i="5"/>
  <c r="F679" i="5"/>
  <c r="E679" i="5"/>
  <c r="D679" i="5"/>
  <c r="K678" i="5"/>
  <c r="J678" i="5"/>
  <c r="I678" i="5"/>
  <c r="H678" i="5"/>
  <c r="G678" i="5"/>
  <c r="F678" i="5"/>
  <c r="E678" i="5"/>
  <c r="D678" i="5"/>
  <c r="K677" i="5"/>
  <c r="J677" i="5"/>
  <c r="I677" i="5"/>
  <c r="H677" i="5"/>
  <c r="G677" i="5"/>
  <c r="F677" i="5"/>
  <c r="E677" i="5"/>
  <c r="D677" i="5"/>
  <c r="K676" i="5"/>
  <c r="J676" i="5"/>
  <c r="I676" i="5"/>
  <c r="H676" i="5"/>
  <c r="G676" i="5"/>
  <c r="F676" i="5"/>
  <c r="E676" i="5"/>
  <c r="D676" i="5"/>
  <c r="K675" i="5"/>
  <c r="J675" i="5"/>
  <c r="I675" i="5"/>
  <c r="H675" i="5"/>
  <c r="G675" i="5"/>
  <c r="F675" i="5"/>
  <c r="E675" i="5"/>
  <c r="D675" i="5"/>
  <c r="K674" i="5"/>
  <c r="J674" i="5"/>
  <c r="I674" i="5"/>
  <c r="H674" i="5"/>
  <c r="G674" i="5"/>
  <c r="F674" i="5"/>
  <c r="E674" i="5"/>
  <c r="D674" i="5"/>
  <c r="K673" i="5"/>
  <c r="J673" i="5"/>
  <c r="I673" i="5"/>
  <c r="H673" i="5"/>
  <c r="G673" i="5"/>
  <c r="F673" i="5"/>
  <c r="E673" i="5"/>
  <c r="D673" i="5"/>
  <c r="K672" i="5"/>
  <c r="J672" i="5"/>
  <c r="I672" i="5"/>
  <c r="H672" i="5"/>
  <c r="G672" i="5"/>
  <c r="F672" i="5"/>
  <c r="E672" i="5"/>
  <c r="D672" i="5"/>
  <c r="K671" i="5"/>
  <c r="J671" i="5"/>
  <c r="I671" i="5"/>
  <c r="H671" i="5"/>
  <c r="G671" i="5"/>
  <c r="F671" i="5"/>
  <c r="E671" i="5"/>
  <c r="D671" i="5"/>
  <c r="K670" i="5"/>
  <c r="J670" i="5"/>
  <c r="I670" i="5"/>
  <c r="H670" i="5"/>
  <c r="G670" i="5"/>
  <c r="F670" i="5"/>
  <c r="E670" i="5"/>
  <c r="D670" i="5"/>
  <c r="K669" i="5"/>
  <c r="J669" i="5"/>
  <c r="I669" i="5"/>
  <c r="H669" i="5"/>
  <c r="G669" i="5"/>
  <c r="F669" i="5"/>
  <c r="E669" i="5"/>
  <c r="D669" i="5"/>
  <c r="K668" i="5"/>
  <c r="J668" i="5"/>
  <c r="I668" i="5"/>
  <c r="H668" i="5"/>
  <c r="G668" i="5"/>
  <c r="F668" i="5"/>
  <c r="E668" i="5"/>
  <c r="D668" i="5"/>
  <c r="K667" i="5"/>
  <c r="J667" i="5"/>
  <c r="I667" i="5"/>
  <c r="H667" i="5"/>
  <c r="G667" i="5"/>
  <c r="F667" i="5"/>
  <c r="E667" i="5"/>
  <c r="D667" i="5"/>
  <c r="K666" i="5"/>
  <c r="J666" i="5"/>
  <c r="I666" i="5"/>
  <c r="H666" i="5"/>
  <c r="G666" i="5"/>
  <c r="F666" i="5"/>
  <c r="E666" i="5"/>
  <c r="D666" i="5"/>
  <c r="K665" i="5"/>
  <c r="J665" i="5"/>
  <c r="I665" i="5"/>
  <c r="H665" i="5"/>
  <c r="G665" i="5"/>
  <c r="F665" i="5"/>
  <c r="E665" i="5"/>
  <c r="D665" i="5"/>
  <c r="K664" i="5"/>
  <c r="J664" i="5"/>
  <c r="I664" i="5"/>
  <c r="H664" i="5"/>
  <c r="G664" i="5"/>
  <c r="F664" i="5"/>
  <c r="E664" i="5"/>
  <c r="D664" i="5"/>
  <c r="K663" i="5"/>
  <c r="J663" i="5"/>
  <c r="I663" i="5"/>
  <c r="H663" i="5"/>
  <c r="G663" i="5"/>
  <c r="F663" i="5"/>
  <c r="E663" i="5"/>
  <c r="D663" i="5"/>
  <c r="K662" i="5"/>
  <c r="J662" i="5"/>
  <c r="I662" i="5"/>
  <c r="H662" i="5"/>
  <c r="G662" i="5"/>
  <c r="F662" i="5"/>
  <c r="E662" i="5"/>
  <c r="D662" i="5"/>
  <c r="K661" i="5"/>
  <c r="J661" i="5"/>
  <c r="I661" i="5"/>
  <c r="H661" i="5"/>
  <c r="G661" i="5"/>
  <c r="F661" i="5"/>
  <c r="E661" i="5"/>
  <c r="D661" i="5"/>
  <c r="K660" i="5"/>
  <c r="J660" i="5"/>
  <c r="I660" i="5"/>
  <c r="H660" i="5"/>
  <c r="G660" i="5"/>
  <c r="F660" i="5"/>
  <c r="E660" i="5"/>
  <c r="D660" i="5"/>
  <c r="K659" i="5"/>
  <c r="J659" i="5"/>
  <c r="I659" i="5"/>
  <c r="H659" i="5"/>
  <c r="G659" i="5"/>
  <c r="F659" i="5"/>
  <c r="E659" i="5"/>
  <c r="D659" i="5"/>
  <c r="K658" i="5"/>
  <c r="J658" i="5"/>
  <c r="I658" i="5"/>
  <c r="H658" i="5"/>
  <c r="G658" i="5"/>
  <c r="F658" i="5"/>
  <c r="E658" i="5"/>
  <c r="D658" i="5"/>
  <c r="K657" i="5"/>
  <c r="J657" i="5"/>
  <c r="I657" i="5"/>
  <c r="H657" i="5"/>
  <c r="G657" i="5"/>
  <c r="F657" i="5"/>
  <c r="E657" i="5"/>
  <c r="D657" i="5"/>
  <c r="K656" i="5"/>
  <c r="J656" i="5"/>
  <c r="I656" i="5"/>
  <c r="H656" i="5"/>
  <c r="G656" i="5"/>
  <c r="F656" i="5"/>
  <c r="E656" i="5"/>
  <c r="D656" i="5"/>
  <c r="K655" i="5"/>
  <c r="J655" i="5"/>
  <c r="I655" i="5"/>
  <c r="H655" i="5"/>
  <c r="G655" i="5"/>
  <c r="F655" i="5"/>
  <c r="E655" i="5"/>
  <c r="D655" i="5"/>
  <c r="K654" i="5"/>
  <c r="J654" i="5"/>
  <c r="I654" i="5"/>
  <c r="H654" i="5"/>
  <c r="G654" i="5"/>
  <c r="F654" i="5"/>
  <c r="E654" i="5"/>
  <c r="D654" i="5"/>
  <c r="K653" i="5"/>
  <c r="J653" i="5"/>
  <c r="I653" i="5"/>
  <c r="H653" i="5"/>
  <c r="G653" i="5"/>
  <c r="F653" i="5"/>
  <c r="E653" i="5"/>
  <c r="D653" i="5"/>
  <c r="K652" i="5"/>
  <c r="J652" i="5"/>
  <c r="I652" i="5"/>
  <c r="H652" i="5"/>
  <c r="G652" i="5"/>
  <c r="F652" i="5"/>
  <c r="E652" i="5"/>
  <c r="D652" i="5"/>
  <c r="K651" i="5"/>
  <c r="J651" i="5"/>
  <c r="I651" i="5"/>
  <c r="H651" i="5"/>
  <c r="G651" i="5"/>
  <c r="F651" i="5"/>
  <c r="E651" i="5"/>
  <c r="D651" i="5"/>
  <c r="K650" i="5"/>
  <c r="J650" i="5"/>
  <c r="I650" i="5"/>
  <c r="H650" i="5"/>
  <c r="G650" i="5"/>
  <c r="F650" i="5"/>
  <c r="E650" i="5"/>
  <c r="D650" i="5"/>
  <c r="K649" i="5"/>
  <c r="J649" i="5"/>
  <c r="I649" i="5"/>
  <c r="H649" i="5"/>
  <c r="G649" i="5"/>
  <c r="F649" i="5"/>
  <c r="E649" i="5"/>
  <c r="D649" i="5"/>
  <c r="K648" i="5"/>
  <c r="J648" i="5"/>
  <c r="I648" i="5"/>
  <c r="H648" i="5"/>
  <c r="G648" i="5"/>
  <c r="F648" i="5"/>
  <c r="E648" i="5"/>
  <c r="D648" i="5"/>
  <c r="K647" i="5"/>
  <c r="J647" i="5"/>
  <c r="I647" i="5"/>
  <c r="H647" i="5"/>
  <c r="G647" i="5"/>
  <c r="F647" i="5"/>
  <c r="E647" i="5"/>
  <c r="D647" i="5"/>
  <c r="K646" i="5"/>
  <c r="J646" i="5"/>
  <c r="I646" i="5"/>
  <c r="H646" i="5"/>
  <c r="G646" i="5"/>
  <c r="F646" i="5"/>
  <c r="E646" i="5"/>
  <c r="D646" i="5"/>
  <c r="K645" i="5"/>
  <c r="J645" i="5"/>
  <c r="I645" i="5"/>
  <c r="H645" i="5"/>
  <c r="G645" i="5"/>
  <c r="F645" i="5"/>
  <c r="E645" i="5"/>
  <c r="D645" i="5"/>
  <c r="K644" i="5"/>
  <c r="J644" i="5"/>
  <c r="I644" i="5"/>
  <c r="H644" i="5"/>
  <c r="G644" i="5"/>
  <c r="F644" i="5"/>
  <c r="E644" i="5"/>
  <c r="D644" i="5"/>
  <c r="K643" i="5"/>
  <c r="J643" i="5"/>
  <c r="I643" i="5"/>
  <c r="H643" i="5"/>
  <c r="G643" i="5"/>
  <c r="F643" i="5"/>
  <c r="E643" i="5"/>
  <c r="D643" i="5"/>
  <c r="K642" i="5"/>
  <c r="J642" i="5"/>
  <c r="I642" i="5"/>
  <c r="H642" i="5"/>
  <c r="G642" i="5"/>
  <c r="F642" i="5"/>
  <c r="E642" i="5"/>
  <c r="D642" i="5"/>
  <c r="K641" i="5"/>
  <c r="J641" i="5"/>
  <c r="I641" i="5"/>
  <c r="H641" i="5"/>
  <c r="G641" i="5"/>
  <c r="F641" i="5"/>
  <c r="E641" i="5"/>
  <c r="D641" i="5"/>
  <c r="K640" i="5"/>
  <c r="J640" i="5"/>
  <c r="I640" i="5"/>
  <c r="H640" i="5"/>
  <c r="G640" i="5"/>
  <c r="F640" i="5"/>
  <c r="E640" i="5"/>
  <c r="D640" i="5"/>
  <c r="K639" i="5"/>
  <c r="J639" i="5"/>
  <c r="I639" i="5"/>
  <c r="H639" i="5"/>
  <c r="G639" i="5"/>
  <c r="F639" i="5"/>
  <c r="E639" i="5"/>
  <c r="D639" i="5"/>
  <c r="K638" i="5"/>
  <c r="J638" i="5"/>
  <c r="I638" i="5"/>
  <c r="H638" i="5"/>
  <c r="G638" i="5"/>
  <c r="F638" i="5"/>
  <c r="E638" i="5"/>
  <c r="D638" i="5"/>
  <c r="K637" i="5"/>
  <c r="J637" i="5"/>
  <c r="I637" i="5"/>
  <c r="H637" i="5"/>
  <c r="G637" i="5"/>
  <c r="F637" i="5"/>
  <c r="E637" i="5"/>
  <c r="D637" i="5"/>
  <c r="K636" i="5"/>
  <c r="J636" i="5"/>
  <c r="I636" i="5"/>
  <c r="H636" i="5"/>
  <c r="G636" i="5"/>
  <c r="F636" i="5"/>
  <c r="E636" i="5"/>
  <c r="D636" i="5"/>
  <c r="K635" i="5"/>
  <c r="J635" i="5"/>
  <c r="I635" i="5"/>
  <c r="H635" i="5"/>
  <c r="G635" i="5"/>
  <c r="F635" i="5"/>
  <c r="E635" i="5"/>
  <c r="D635" i="5"/>
  <c r="K634" i="5"/>
  <c r="J634" i="5"/>
  <c r="I634" i="5"/>
  <c r="H634" i="5"/>
  <c r="G634" i="5"/>
  <c r="F634" i="5"/>
  <c r="E634" i="5"/>
  <c r="D634" i="5"/>
  <c r="K633" i="5"/>
  <c r="J633" i="5"/>
  <c r="I633" i="5"/>
  <c r="H633" i="5"/>
  <c r="G633" i="5"/>
  <c r="F633" i="5"/>
  <c r="E633" i="5"/>
  <c r="D633" i="5"/>
  <c r="K632" i="5"/>
  <c r="J632" i="5"/>
  <c r="I632" i="5"/>
  <c r="H632" i="5"/>
  <c r="G632" i="5"/>
  <c r="F632" i="5"/>
  <c r="E632" i="5"/>
  <c r="D632" i="5"/>
  <c r="K631" i="5"/>
  <c r="J631" i="5"/>
  <c r="I631" i="5"/>
  <c r="H631" i="5"/>
  <c r="G631" i="5"/>
  <c r="F631" i="5"/>
  <c r="E631" i="5"/>
  <c r="D631" i="5"/>
  <c r="K630" i="5"/>
  <c r="J630" i="5"/>
  <c r="I630" i="5"/>
  <c r="H630" i="5"/>
  <c r="G630" i="5"/>
  <c r="F630" i="5"/>
  <c r="E630" i="5"/>
  <c r="D630" i="5"/>
  <c r="K629" i="5"/>
  <c r="J629" i="5"/>
  <c r="I629" i="5"/>
  <c r="H629" i="5"/>
  <c r="G629" i="5"/>
  <c r="F629" i="5"/>
  <c r="E629" i="5"/>
  <c r="D629" i="5"/>
  <c r="K628" i="5"/>
  <c r="J628" i="5"/>
  <c r="I628" i="5"/>
  <c r="H628" i="5"/>
  <c r="G628" i="5"/>
  <c r="F628" i="5"/>
  <c r="E628" i="5"/>
  <c r="D628" i="5"/>
  <c r="K627" i="5"/>
  <c r="J627" i="5"/>
  <c r="I627" i="5"/>
  <c r="H627" i="5"/>
  <c r="G627" i="5"/>
  <c r="F627" i="5"/>
  <c r="E627" i="5"/>
  <c r="D627" i="5"/>
  <c r="K626" i="5"/>
  <c r="J626" i="5"/>
  <c r="I626" i="5"/>
  <c r="H626" i="5"/>
  <c r="G626" i="5"/>
  <c r="F626" i="5"/>
  <c r="E626" i="5"/>
  <c r="D626" i="5"/>
  <c r="K625" i="5"/>
  <c r="J625" i="5"/>
  <c r="I625" i="5"/>
  <c r="H625" i="5"/>
  <c r="G625" i="5"/>
  <c r="F625" i="5"/>
  <c r="E625" i="5"/>
  <c r="D625" i="5"/>
  <c r="K624" i="5"/>
  <c r="J624" i="5"/>
  <c r="I624" i="5"/>
  <c r="H624" i="5"/>
  <c r="G624" i="5"/>
  <c r="F624" i="5"/>
  <c r="E624" i="5"/>
  <c r="D624" i="5"/>
  <c r="K623" i="5"/>
  <c r="J623" i="5"/>
  <c r="I623" i="5"/>
  <c r="H623" i="5"/>
  <c r="G623" i="5"/>
  <c r="F623" i="5"/>
  <c r="E623" i="5"/>
  <c r="D623" i="5"/>
  <c r="K622" i="5"/>
  <c r="J622" i="5"/>
  <c r="I622" i="5"/>
  <c r="H622" i="5"/>
  <c r="G622" i="5"/>
  <c r="F622" i="5"/>
  <c r="E622" i="5"/>
  <c r="D622" i="5"/>
  <c r="K621" i="5"/>
  <c r="J621" i="5"/>
  <c r="I621" i="5"/>
  <c r="H621" i="5"/>
  <c r="G621" i="5"/>
  <c r="F621" i="5"/>
  <c r="E621" i="5"/>
  <c r="D621" i="5"/>
  <c r="K620" i="5"/>
  <c r="J620" i="5"/>
  <c r="I620" i="5"/>
  <c r="H620" i="5"/>
  <c r="G620" i="5"/>
  <c r="F620" i="5"/>
  <c r="E620" i="5"/>
  <c r="D620" i="5"/>
  <c r="K619" i="5"/>
  <c r="J619" i="5"/>
  <c r="I619" i="5"/>
  <c r="H619" i="5"/>
  <c r="G619" i="5"/>
  <c r="F619" i="5"/>
  <c r="E619" i="5"/>
  <c r="D619" i="5"/>
  <c r="K618" i="5"/>
  <c r="J618" i="5"/>
  <c r="I618" i="5"/>
  <c r="H618" i="5"/>
  <c r="G618" i="5"/>
  <c r="F618" i="5"/>
  <c r="E618" i="5"/>
  <c r="D618" i="5"/>
  <c r="K617" i="5"/>
  <c r="J617" i="5"/>
  <c r="I617" i="5"/>
  <c r="H617" i="5"/>
  <c r="G617" i="5"/>
  <c r="F617" i="5"/>
  <c r="E617" i="5"/>
  <c r="D617" i="5"/>
  <c r="K616" i="5"/>
  <c r="J616" i="5"/>
  <c r="I616" i="5"/>
  <c r="H616" i="5"/>
  <c r="G616" i="5"/>
  <c r="F616" i="5"/>
  <c r="E616" i="5"/>
  <c r="D616" i="5"/>
  <c r="K615" i="5"/>
  <c r="J615" i="5"/>
  <c r="I615" i="5"/>
  <c r="H615" i="5"/>
  <c r="G615" i="5"/>
  <c r="F615" i="5"/>
  <c r="E615" i="5"/>
  <c r="D615" i="5"/>
  <c r="K614" i="5"/>
  <c r="J614" i="5"/>
  <c r="I614" i="5"/>
  <c r="H614" i="5"/>
  <c r="G614" i="5"/>
  <c r="F614" i="5"/>
  <c r="E614" i="5"/>
  <c r="D614" i="5"/>
  <c r="K613" i="5"/>
  <c r="J613" i="5"/>
  <c r="I613" i="5"/>
  <c r="H613" i="5"/>
  <c r="G613" i="5"/>
  <c r="F613" i="5"/>
  <c r="E613" i="5"/>
  <c r="D613" i="5"/>
  <c r="K612" i="5"/>
  <c r="J612" i="5"/>
  <c r="I612" i="5"/>
  <c r="H612" i="5"/>
  <c r="G612" i="5"/>
  <c r="F612" i="5"/>
  <c r="E612" i="5"/>
  <c r="D612" i="5"/>
  <c r="K611" i="5"/>
  <c r="J611" i="5"/>
  <c r="I611" i="5"/>
  <c r="H611" i="5"/>
  <c r="G611" i="5"/>
  <c r="F611" i="5"/>
  <c r="E611" i="5"/>
  <c r="D611" i="5"/>
  <c r="K610" i="5"/>
  <c r="J610" i="5"/>
  <c r="I610" i="5"/>
  <c r="H610" i="5"/>
  <c r="G610" i="5"/>
  <c r="F610" i="5"/>
  <c r="E610" i="5"/>
  <c r="D610" i="5"/>
  <c r="K609" i="5"/>
  <c r="J609" i="5"/>
  <c r="I609" i="5"/>
  <c r="H609" i="5"/>
  <c r="G609" i="5"/>
  <c r="F609" i="5"/>
  <c r="E609" i="5"/>
  <c r="D609" i="5"/>
  <c r="K608" i="5"/>
  <c r="J608" i="5"/>
  <c r="I608" i="5"/>
  <c r="H608" i="5"/>
  <c r="G608" i="5"/>
  <c r="F608" i="5"/>
  <c r="E608" i="5"/>
  <c r="D608" i="5"/>
  <c r="K607" i="5"/>
  <c r="J607" i="5"/>
  <c r="I607" i="5"/>
  <c r="H607" i="5"/>
  <c r="G607" i="5"/>
  <c r="F607" i="5"/>
  <c r="E607" i="5"/>
  <c r="D607" i="5"/>
  <c r="K606" i="5"/>
  <c r="J606" i="5"/>
  <c r="I606" i="5"/>
  <c r="H606" i="5"/>
  <c r="G606" i="5"/>
  <c r="F606" i="5"/>
  <c r="E606" i="5"/>
  <c r="D606" i="5"/>
  <c r="K605" i="5"/>
  <c r="J605" i="5"/>
  <c r="I605" i="5"/>
  <c r="H605" i="5"/>
  <c r="G605" i="5"/>
  <c r="F605" i="5"/>
  <c r="E605" i="5"/>
  <c r="D605" i="5"/>
  <c r="K604" i="5"/>
  <c r="J604" i="5"/>
  <c r="I604" i="5"/>
  <c r="H604" i="5"/>
  <c r="G604" i="5"/>
  <c r="F604" i="5"/>
  <c r="E604" i="5"/>
  <c r="D604" i="5"/>
  <c r="K603" i="5"/>
  <c r="J603" i="5"/>
  <c r="I603" i="5"/>
  <c r="H603" i="5"/>
  <c r="G603" i="5"/>
  <c r="F603" i="5"/>
  <c r="E603" i="5"/>
  <c r="D603" i="5"/>
  <c r="K602" i="5"/>
  <c r="J602" i="5"/>
  <c r="I602" i="5"/>
  <c r="H602" i="5"/>
  <c r="G602" i="5"/>
  <c r="F602" i="5"/>
  <c r="E602" i="5"/>
  <c r="D602" i="5"/>
  <c r="K601" i="5"/>
  <c r="J601" i="5"/>
  <c r="I601" i="5"/>
  <c r="H601" i="5"/>
  <c r="G601" i="5"/>
  <c r="F601" i="5"/>
  <c r="E601" i="5"/>
  <c r="D601" i="5"/>
  <c r="K600" i="5"/>
  <c r="J600" i="5"/>
  <c r="I600" i="5"/>
  <c r="H600" i="5"/>
  <c r="G600" i="5"/>
  <c r="F600" i="5"/>
  <c r="E600" i="5"/>
  <c r="D600" i="5"/>
  <c r="K599" i="5"/>
  <c r="J599" i="5"/>
  <c r="I599" i="5"/>
  <c r="H599" i="5"/>
  <c r="G599" i="5"/>
  <c r="F599" i="5"/>
  <c r="E599" i="5"/>
  <c r="D599" i="5"/>
  <c r="K598" i="5"/>
  <c r="J598" i="5"/>
  <c r="I598" i="5"/>
  <c r="H598" i="5"/>
  <c r="G598" i="5"/>
  <c r="F598" i="5"/>
  <c r="E598" i="5"/>
  <c r="D598" i="5"/>
  <c r="K597" i="5"/>
  <c r="J597" i="5"/>
  <c r="I597" i="5"/>
  <c r="H597" i="5"/>
  <c r="G597" i="5"/>
  <c r="F597" i="5"/>
  <c r="E597" i="5"/>
  <c r="D597" i="5"/>
  <c r="K596" i="5"/>
  <c r="J596" i="5"/>
  <c r="I596" i="5"/>
  <c r="H596" i="5"/>
  <c r="G596" i="5"/>
  <c r="F596" i="5"/>
  <c r="E596" i="5"/>
  <c r="D596" i="5"/>
  <c r="K595" i="5"/>
  <c r="J595" i="5"/>
  <c r="I595" i="5"/>
  <c r="H595" i="5"/>
  <c r="G595" i="5"/>
  <c r="F595" i="5"/>
  <c r="E595" i="5"/>
  <c r="D595" i="5"/>
  <c r="K594" i="5"/>
  <c r="J594" i="5"/>
  <c r="I594" i="5"/>
  <c r="H594" i="5"/>
  <c r="G594" i="5"/>
  <c r="F594" i="5"/>
  <c r="E594" i="5"/>
  <c r="D594" i="5"/>
  <c r="K593" i="5"/>
  <c r="J593" i="5"/>
  <c r="I593" i="5"/>
  <c r="H593" i="5"/>
  <c r="G593" i="5"/>
  <c r="F593" i="5"/>
  <c r="E593" i="5"/>
  <c r="D593" i="5"/>
  <c r="K592" i="5"/>
  <c r="J592" i="5"/>
  <c r="I592" i="5"/>
  <c r="H592" i="5"/>
  <c r="G592" i="5"/>
  <c r="F592" i="5"/>
  <c r="E592" i="5"/>
  <c r="D592" i="5"/>
  <c r="K591" i="5"/>
  <c r="J591" i="5"/>
  <c r="I591" i="5"/>
  <c r="H591" i="5"/>
  <c r="G591" i="5"/>
  <c r="F591" i="5"/>
  <c r="E591" i="5"/>
  <c r="D591" i="5"/>
  <c r="K590" i="5"/>
  <c r="J590" i="5"/>
  <c r="I590" i="5"/>
  <c r="H590" i="5"/>
  <c r="G590" i="5"/>
  <c r="F590" i="5"/>
  <c r="E590" i="5"/>
  <c r="D590" i="5"/>
  <c r="K589" i="5"/>
  <c r="J589" i="5"/>
  <c r="I589" i="5"/>
  <c r="H589" i="5"/>
  <c r="G589" i="5"/>
  <c r="F589" i="5"/>
  <c r="E589" i="5"/>
  <c r="D589" i="5"/>
  <c r="K588" i="5"/>
  <c r="J588" i="5"/>
  <c r="I588" i="5"/>
  <c r="H588" i="5"/>
  <c r="G588" i="5"/>
  <c r="F588" i="5"/>
  <c r="E588" i="5"/>
  <c r="D588" i="5"/>
  <c r="K587" i="5"/>
  <c r="J587" i="5"/>
  <c r="I587" i="5"/>
  <c r="H587" i="5"/>
  <c r="G587" i="5"/>
  <c r="F587" i="5"/>
  <c r="E587" i="5"/>
  <c r="D587" i="5"/>
  <c r="K586" i="5"/>
  <c r="J586" i="5"/>
  <c r="I586" i="5"/>
  <c r="H586" i="5"/>
  <c r="G586" i="5"/>
  <c r="F586" i="5"/>
  <c r="E586" i="5"/>
  <c r="D586" i="5"/>
  <c r="K585" i="5"/>
  <c r="J585" i="5"/>
  <c r="I585" i="5"/>
  <c r="H585" i="5"/>
  <c r="G585" i="5"/>
  <c r="F585" i="5"/>
  <c r="E585" i="5"/>
  <c r="D585" i="5"/>
  <c r="K584" i="5"/>
  <c r="J584" i="5"/>
  <c r="I584" i="5"/>
  <c r="H584" i="5"/>
  <c r="G584" i="5"/>
  <c r="F584" i="5"/>
  <c r="E584" i="5"/>
  <c r="D584" i="5"/>
  <c r="K583" i="5"/>
  <c r="J583" i="5"/>
  <c r="I583" i="5"/>
  <c r="H583" i="5"/>
  <c r="G583" i="5"/>
  <c r="F583" i="5"/>
  <c r="E583" i="5"/>
  <c r="D583" i="5"/>
  <c r="K582" i="5"/>
  <c r="J582" i="5"/>
  <c r="I582" i="5"/>
  <c r="H582" i="5"/>
  <c r="G582" i="5"/>
  <c r="F582" i="5"/>
  <c r="E582" i="5"/>
  <c r="D582" i="5"/>
  <c r="K581" i="5"/>
  <c r="J581" i="5"/>
  <c r="I581" i="5"/>
  <c r="H581" i="5"/>
  <c r="G581" i="5"/>
  <c r="F581" i="5"/>
  <c r="E581" i="5"/>
  <c r="D581" i="5"/>
  <c r="K580" i="5"/>
  <c r="J580" i="5"/>
  <c r="I580" i="5"/>
  <c r="H580" i="5"/>
  <c r="G580" i="5"/>
  <c r="F580" i="5"/>
  <c r="E580" i="5"/>
  <c r="D580" i="5"/>
  <c r="K579" i="5"/>
  <c r="J579" i="5"/>
  <c r="I579" i="5"/>
  <c r="H579" i="5"/>
  <c r="G579" i="5"/>
  <c r="F579" i="5"/>
  <c r="E579" i="5"/>
  <c r="D579" i="5"/>
  <c r="K578" i="5"/>
  <c r="J578" i="5"/>
  <c r="I578" i="5"/>
  <c r="H578" i="5"/>
  <c r="G578" i="5"/>
  <c r="F578" i="5"/>
  <c r="E578" i="5"/>
  <c r="D578" i="5"/>
  <c r="K577" i="5"/>
  <c r="J577" i="5"/>
  <c r="I577" i="5"/>
  <c r="H577" i="5"/>
  <c r="G577" i="5"/>
  <c r="F577" i="5"/>
  <c r="E577" i="5"/>
  <c r="D577" i="5"/>
  <c r="K576" i="5"/>
  <c r="J576" i="5"/>
  <c r="I576" i="5"/>
  <c r="H576" i="5"/>
  <c r="G576" i="5"/>
  <c r="F576" i="5"/>
  <c r="E576" i="5"/>
  <c r="D576" i="5"/>
  <c r="K575" i="5"/>
  <c r="J575" i="5"/>
  <c r="I575" i="5"/>
  <c r="H575" i="5"/>
  <c r="G575" i="5"/>
  <c r="F575" i="5"/>
  <c r="E575" i="5"/>
  <c r="D575" i="5"/>
  <c r="K574" i="5"/>
  <c r="J574" i="5"/>
  <c r="I574" i="5"/>
  <c r="H574" i="5"/>
  <c r="G574" i="5"/>
  <c r="F574" i="5"/>
  <c r="E574" i="5"/>
  <c r="D574" i="5"/>
  <c r="K573" i="5"/>
  <c r="J573" i="5"/>
  <c r="I573" i="5"/>
  <c r="H573" i="5"/>
  <c r="G573" i="5"/>
  <c r="F573" i="5"/>
  <c r="E573" i="5"/>
  <c r="D573" i="5"/>
  <c r="K572" i="5"/>
  <c r="J572" i="5"/>
  <c r="I572" i="5"/>
  <c r="H572" i="5"/>
  <c r="G572" i="5"/>
  <c r="F572" i="5"/>
  <c r="E572" i="5"/>
  <c r="D572" i="5"/>
  <c r="K571" i="5"/>
  <c r="J571" i="5"/>
  <c r="I571" i="5"/>
  <c r="H571" i="5"/>
  <c r="G571" i="5"/>
  <c r="F571" i="5"/>
  <c r="E571" i="5"/>
  <c r="D571" i="5"/>
  <c r="K570" i="5"/>
  <c r="J570" i="5"/>
  <c r="I570" i="5"/>
  <c r="H570" i="5"/>
  <c r="G570" i="5"/>
  <c r="F570" i="5"/>
  <c r="E570" i="5"/>
  <c r="D570" i="5"/>
  <c r="K569" i="5"/>
  <c r="J569" i="5"/>
  <c r="I569" i="5"/>
  <c r="H569" i="5"/>
  <c r="G569" i="5"/>
  <c r="F569" i="5"/>
  <c r="E569" i="5"/>
  <c r="D569" i="5"/>
  <c r="K568" i="5"/>
  <c r="J568" i="5"/>
  <c r="I568" i="5"/>
  <c r="H568" i="5"/>
  <c r="G568" i="5"/>
  <c r="F568" i="5"/>
  <c r="E568" i="5"/>
  <c r="D568" i="5"/>
  <c r="K567" i="5"/>
  <c r="J567" i="5"/>
  <c r="I567" i="5"/>
  <c r="H567" i="5"/>
  <c r="G567" i="5"/>
  <c r="F567" i="5"/>
  <c r="E567" i="5"/>
  <c r="D567" i="5"/>
  <c r="K566" i="5"/>
  <c r="J566" i="5"/>
  <c r="I566" i="5"/>
  <c r="H566" i="5"/>
  <c r="G566" i="5"/>
  <c r="F566" i="5"/>
  <c r="E566" i="5"/>
  <c r="D566" i="5"/>
  <c r="K565" i="5"/>
  <c r="J565" i="5"/>
  <c r="I565" i="5"/>
  <c r="H565" i="5"/>
  <c r="G565" i="5"/>
  <c r="F565" i="5"/>
  <c r="E565" i="5"/>
  <c r="D565" i="5"/>
  <c r="K564" i="5"/>
  <c r="J564" i="5"/>
  <c r="I564" i="5"/>
  <c r="H564" i="5"/>
  <c r="G564" i="5"/>
  <c r="F564" i="5"/>
  <c r="E564" i="5"/>
  <c r="D564" i="5"/>
  <c r="K563" i="5"/>
  <c r="J563" i="5"/>
  <c r="I563" i="5"/>
  <c r="H563" i="5"/>
  <c r="G563" i="5"/>
  <c r="F563" i="5"/>
  <c r="E563" i="5"/>
  <c r="D563" i="5"/>
  <c r="K562" i="5"/>
  <c r="J562" i="5"/>
  <c r="I562" i="5"/>
  <c r="H562" i="5"/>
  <c r="G562" i="5"/>
  <c r="F562" i="5"/>
  <c r="E562" i="5"/>
  <c r="D562" i="5"/>
  <c r="K561" i="5"/>
  <c r="J561" i="5"/>
  <c r="I561" i="5"/>
  <c r="H561" i="5"/>
  <c r="G561" i="5"/>
  <c r="F561" i="5"/>
  <c r="E561" i="5"/>
  <c r="D561" i="5"/>
  <c r="K560" i="5"/>
  <c r="J560" i="5"/>
  <c r="I560" i="5"/>
  <c r="H560" i="5"/>
  <c r="G560" i="5"/>
  <c r="F560" i="5"/>
  <c r="E560" i="5"/>
  <c r="D560" i="5"/>
  <c r="K559" i="5"/>
  <c r="J559" i="5"/>
  <c r="I559" i="5"/>
  <c r="H559" i="5"/>
  <c r="G559" i="5"/>
  <c r="F559" i="5"/>
  <c r="E559" i="5"/>
  <c r="D559" i="5"/>
  <c r="K558" i="5"/>
  <c r="J558" i="5"/>
  <c r="I558" i="5"/>
  <c r="H558" i="5"/>
  <c r="G558" i="5"/>
  <c r="F558" i="5"/>
  <c r="E558" i="5"/>
  <c r="D558" i="5"/>
  <c r="K557" i="5"/>
  <c r="J557" i="5"/>
  <c r="I557" i="5"/>
  <c r="H557" i="5"/>
  <c r="G557" i="5"/>
  <c r="F557" i="5"/>
  <c r="E557" i="5"/>
  <c r="D557" i="5"/>
  <c r="K556" i="5"/>
  <c r="J556" i="5"/>
  <c r="I556" i="5"/>
  <c r="H556" i="5"/>
  <c r="G556" i="5"/>
  <c r="F556" i="5"/>
  <c r="E556" i="5"/>
  <c r="D556" i="5"/>
  <c r="K555" i="5"/>
  <c r="J555" i="5"/>
  <c r="I555" i="5"/>
  <c r="H555" i="5"/>
  <c r="G555" i="5"/>
  <c r="F555" i="5"/>
  <c r="E555" i="5"/>
  <c r="D555" i="5"/>
  <c r="K554" i="5"/>
  <c r="J554" i="5"/>
  <c r="I554" i="5"/>
  <c r="H554" i="5"/>
  <c r="G554" i="5"/>
  <c r="F554" i="5"/>
  <c r="E554" i="5"/>
  <c r="D554" i="5"/>
  <c r="K553" i="5"/>
  <c r="J553" i="5"/>
  <c r="I553" i="5"/>
  <c r="H553" i="5"/>
  <c r="G553" i="5"/>
  <c r="F553" i="5"/>
  <c r="E553" i="5"/>
  <c r="D553" i="5"/>
  <c r="K552" i="5"/>
  <c r="J552" i="5"/>
  <c r="I552" i="5"/>
  <c r="H552" i="5"/>
  <c r="G552" i="5"/>
  <c r="F552" i="5"/>
  <c r="E552" i="5"/>
  <c r="D552" i="5"/>
  <c r="K551" i="5"/>
  <c r="J551" i="5"/>
  <c r="I551" i="5"/>
  <c r="H551" i="5"/>
  <c r="G551" i="5"/>
  <c r="F551" i="5"/>
  <c r="E551" i="5"/>
  <c r="D551" i="5"/>
  <c r="K550" i="5"/>
  <c r="J550" i="5"/>
  <c r="I550" i="5"/>
  <c r="H550" i="5"/>
  <c r="G550" i="5"/>
  <c r="F550" i="5"/>
  <c r="E550" i="5"/>
  <c r="D550" i="5"/>
  <c r="K549" i="5"/>
  <c r="J549" i="5"/>
  <c r="I549" i="5"/>
  <c r="H549" i="5"/>
  <c r="G549" i="5"/>
  <c r="F549" i="5"/>
  <c r="E549" i="5"/>
  <c r="D549" i="5"/>
  <c r="K548" i="5"/>
  <c r="J548" i="5"/>
  <c r="I548" i="5"/>
  <c r="H548" i="5"/>
  <c r="G548" i="5"/>
  <c r="F548" i="5"/>
  <c r="E548" i="5"/>
  <c r="D548" i="5"/>
  <c r="K547" i="5"/>
  <c r="J547" i="5"/>
  <c r="I547" i="5"/>
  <c r="H547" i="5"/>
  <c r="G547" i="5"/>
  <c r="F547" i="5"/>
  <c r="E547" i="5"/>
  <c r="D547" i="5"/>
  <c r="K546" i="5"/>
  <c r="J546" i="5"/>
  <c r="I546" i="5"/>
  <c r="H546" i="5"/>
  <c r="G546" i="5"/>
  <c r="F546" i="5"/>
  <c r="E546" i="5"/>
  <c r="D546" i="5"/>
  <c r="K545" i="5"/>
  <c r="J545" i="5"/>
  <c r="I545" i="5"/>
  <c r="H545" i="5"/>
  <c r="G545" i="5"/>
  <c r="F545" i="5"/>
  <c r="E545" i="5"/>
  <c r="D545" i="5"/>
  <c r="K544" i="5"/>
  <c r="J544" i="5"/>
  <c r="I544" i="5"/>
  <c r="H544" i="5"/>
  <c r="G544" i="5"/>
  <c r="F544" i="5"/>
  <c r="E544" i="5"/>
  <c r="D544" i="5"/>
  <c r="K543" i="5"/>
  <c r="J543" i="5"/>
  <c r="I543" i="5"/>
  <c r="H543" i="5"/>
  <c r="G543" i="5"/>
  <c r="F543" i="5"/>
  <c r="E543" i="5"/>
  <c r="D543" i="5"/>
  <c r="K542" i="5"/>
  <c r="J542" i="5"/>
  <c r="I542" i="5"/>
  <c r="H542" i="5"/>
  <c r="G542" i="5"/>
  <c r="F542" i="5"/>
  <c r="E542" i="5"/>
  <c r="D542" i="5"/>
  <c r="K541" i="5"/>
  <c r="J541" i="5"/>
  <c r="I541" i="5"/>
  <c r="H541" i="5"/>
  <c r="G541" i="5"/>
  <c r="F541" i="5"/>
  <c r="E541" i="5"/>
  <c r="D541" i="5"/>
  <c r="K540" i="5"/>
  <c r="J540" i="5"/>
  <c r="I540" i="5"/>
  <c r="H540" i="5"/>
  <c r="G540" i="5"/>
  <c r="F540" i="5"/>
  <c r="E540" i="5"/>
  <c r="D540" i="5"/>
  <c r="K539" i="5"/>
  <c r="J539" i="5"/>
  <c r="I539" i="5"/>
  <c r="H539" i="5"/>
  <c r="G539" i="5"/>
  <c r="F539" i="5"/>
  <c r="E539" i="5"/>
  <c r="D539" i="5"/>
  <c r="K538" i="5"/>
  <c r="J538" i="5"/>
  <c r="I538" i="5"/>
  <c r="H538" i="5"/>
  <c r="G538" i="5"/>
  <c r="F538" i="5"/>
  <c r="E538" i="5"/>
  <c r="D538" i="5"/>
  <c r="K537" i="5"/>
  <c r="J537" i="5"/>
  <c r="I537" i="5"/>
  <c r="H537" i="5"/>
  <c r="G537" i="5"/>
  <c r="F537" i="5"/>
  <c r="E537" i="5"/>
  <c r="D537" i="5"/>
  <c r="K536" i="5"/>
  <c r="J536" i="5"/>
  <c r="I536" i="5"/>
  <c r="H536" i="5"/>
  <c r="G536" i="5"/>
  <c r="F536" i="5"/>
  <c r="E536" i="5"/>
  <c r="D536" i="5"/>
  <c r="K535" i="5"/>
  <c r="J535" i="5"/>
  <c r="I535" i="5"/>
  <c r="H535" i="5"/>
  <c r="G535" i="5"/>
  <c r="F535" i="5"/>
  <c r="E535" i="5"/>
  <c r="D535" i="5"/>
  <c r="K534" i="5"/>
  <c r="J534" i="5"/>
  <c r="I534" i="5"/>
  <c r="H534" i="5"/>
  <c r="G534" i="5"/>
  <c r="F534" i="5"/>
  <c r="E534" i="5"/>
  <c r="D534" i="5"/>
  <c r="K533" i="5"/>
  <c r="J533" i="5"/>
  <c r="I533" i="5"/>
  <c r="H533" i="5"/>
  <c r="G533" i="5"/>
  <c r="F533" i="5"/>
  <c r="E533" i="5"/>
  <c r="D533" i="5"/>
  <c r="K532" i="5"/>
  <c r="J532" i="5"/>
  <c r="I532" i="5"/>
  <c r="H532" i="5"/>
  <c r="G532" i="5"/>
  <c r="F532" i="5"/>
  <c r="E532" i="5"/>
  <c r="D532" i="5"/>
  <c r="K531" i="5"/>
  <c r="J531" i="5"/>
  <c r="I531" i="5"/>
  <c r="H531" i="5"/>
  <c r="G531" i="5"/>
  <c r="F531" i="5"/>
  <c r="E531" i="5"/>
  <c r="D531" i="5"/>
  <c r="K530" i="5"/>
  <c r="J530" i="5"/>
  <c r="I530" i="5"/>
  <c r="H530" i="5"/>
  <c r="G530" i="5"/>
  <c r="F530" i="5"/>
  <c r="E530" i="5"/>
  <c r="D530" i="5"/>
  <c r="K529" i="5"/>
  <c r="J529" i="5"/>
  <c r="I529" i="5"/>
  <c r="H529" i="5"/>
  <c r="G529" i="5"/>
  <c r="F529" i="5"/>
  <c r="E529" i="5"/>
  <c r="D529" i="5"/>
  <c r="K528" i="5"/>
  <c r="J528" i="5"/>
  <c r="I528" i="5"/>
  <c r="H528" i="5"/>
  <c r="G528" i="5"/>
  <c r="F528" i="5"/>
  <c r="E528" i="5"/>
  <c r="D528" i="5"/>
  <c r="K527" i="5"/>
  <c r="J527" i="5"/>
  <c r="I527" i="5"/>
  <c r="H527" i="5"/>
  <c r="G527" i="5"/>
  <c r="F527" i="5"/>
  <c r="E527" i="5"/>
  <c r="D527" i="5"/>
  <c r="K526" i="5"/>
  <c r="J526" i="5"/>
  <c r="I526" i="5"/>
  <c r="H526" i="5"/>
  <c r="G526" i="5"/>
  <c r="F526" i="5"/>
  <c r="E526" i="5"/>
  <c r="D526" i="5"/>
  <c r="K525" i="5"/>
  <c r="J525" i="5"/>
  <c r="I525" i="5"/>
  <c r="H525" i="5"/>
  <c r="G525" i="5"/>
  <c r="F525" i="5"/>
  <c r="E525" i="5"/>
  <c r="D525" i="5"/>
  <c r="K524" i="5"/>
  <c r="J524" i="5"/>
  <c r="I524" i="5"/>
  <c r="H524" i="5"/>
  <c r="G524" i="5"/>
  <c r="F524" i="5"/>
  <c r="E524" i="5"/>
  <c r="D524" i="5"/>
  <c r="K523" i="5"/>
  <c r="J523" i="5"/>
  <c r="I523" i="5"/>
  <c r="H523" i="5"/>
  <c r="G523" i="5"/>
  <c r="F523" i="5"/>
  <c r="E523" i="5"/>
  <c r="D523" i="5"/>
  <c r="K522" i="5"/>
  <c r="J522" i="5"/>
  <c r="I522" i="5"/>
  <c r="H522" i="5"/>
  <c r="G522" i="5"/>
  <c r="F522" i="5"/>
  <c r="E522" i="5"/>
  <c r="D522" i="5"/>
  <c r="K521" i="5"/>
  <c r="J521" i="5"/>
  <c r="I521" i="5"/>
  <c r="H521" i="5"/>
  <c r="G521" i="5"/>
  <c r="F521" i="5"/>
  <c r="E521" i="5"/>
  <c r="D521" i="5"/>
  <c r="K520" i="5"/>
  <c r="J520" i="5"/>
  <c r="I520" i="5"/>
  <c r="H520" i="5"/>
  <c r="G520" i="5"/>
  <c r="F520" i="5"/>
  <c r="E520" i="5"/>
  <c r="D520" i="5"/>
  <c r="K519" i="5"/>
  <c r="J519" i="5"/>
  <c r="I519" i="5"/>
  <c r="H519" i="5"/>
  <c r="G519" i="5"/>
  <c r="F519" i="5"/>
  <c r="E519" i="5"/>
  <c r="D519" i="5"/>
  <c r="K518" i="5"/>
  <c r="J518" i="5"/>
  <c r="I518" i="5"/>
  <c r="H518" i="5"/>
  <c r="G518" i="5"/>
  <c r="F518" i="5"/>
  <c r="E518" i="5"/>
  <c r="D518" i="5"/>
  <c r="K517" i="5"/>
  <c r="J517" i="5"/>
  <c r="I517" i="5"/>
  <c r="H517" i="5"/>
  <c r="G517" i="5"/>
  <c r="F517" i="5"/>
  <c r="E517" i="5"/>
  <c r="D517" i="5"/>
  <c r="K516" i="5"/>
  <c r="J516" i="5"/>
  <c r="I516" i="5"/>
  <c r="H516" i="5"/>
  <c r="G516" i="5"/>
  <c r="F516" i="5"/>
  <c r="E516" i="5"/>
  <c r="D516" i="5"/>
  <c r="K515" i="5"/>
  <c r="J515" i="5"/>
  <c r="I515" i="5"/>
  <c r="H515" i="5"/>
  <c r="G515" i="5"/>
  <c r="F515" i="5"/>
  <c r="E515" i="5"/>
  <c r="D515" i="5"/>
  <c r="K514" i="5"/>
  <c r="J514" i="5"/>
  <c r="I514" i="5"/>
  <c r="H514" i="5"/>
  <c r="G514" i="5"/>
  <c r="F514" i="5"/>
  <c r="E514" i="5"/>
  <c r="D514" i="5"/>
  <c r="K513" i="5"/>
  <c r="J513" i="5"/>
  <c r="I513" i="5"/>
  <c r="H513" i="5"/>
  <c r="G513" i="5"/>
  <c r="F513" i="5"/>
  <c r="E513" i="5"/>
  <c r="D513" i="5"/>
  <c r="K512" i="5"/>
  <c r="J512" i="5"/>
  <c r="I512" i="5"/>
  <c r="H512" i="5"/>
  <c r="G512" i="5"/>
  <c r="F512" i="5"/>
  <c r="E512" i="5"/>
  <c r="D512" i="5"/>
  <c r="K511" i="5"/>
  <c r="J511" i="5"/>
  <c r="I511" i="5"/>
  <c r="H511" i="5"/>
  <c r="G511" i="5"/>
  <c r="F511" i="5"/>
  <c r="E511" i="5"/>
  <c r="D511" i="5"/>
  <c r="K510" i="5"/>
  <c r="J510" i="5"/>
  <c r="I510" i="5"/>
  <c r="H510" i="5"/>
  <c r="G510" i="5"/>
  <c r="F510" i="5"/>
  <c r="E510" i="5"/>
  <c r="D510" i="5"/>
  <c r="K509" i="5"/>
  <c r="J509" i="5"/>
  <c r="I509" i="5"/>
  <c r="H509" i="5"/>
  <c r="G509" i="5"/>
  <c r="F509" i="5"/>
  <c r="E509" i="5"/>
  <c r="D509" i="5"/>
  <c r="K508" i="5"/>
  <c r="J508" i="5"/>
  <c r="I508" i="5"/>
  <c r="H508" i="5"/>
  <c r="G508" i="5"/>
  <c r="F508" i="5"/>
  <c r="E508" i="5"/>
  <c r="D508" i="5"/>
  <c r="K507" i="5"/>
  <c r="J507" i="5"/>
  <c r="I507" i="5"/>
  <c r="H507" i="5"/>
  <c r="G507" i="5"/>
  <c r="F507" i="5"/>
  <c r="E507" i="5"/>
  <c r="D507" i="5"/>
  <c r="K506" i="5"/>
  <c r="J506" i="5"/>
  <c r="I506" i="5"/>
  <c r="H506" i="5"/>
  <c r="G506" i="5"/>
  <c r="F506" i="5"/>
  <c r="E506" i="5"/>
  <c r="D506" i="5"/>
  <c r="K505" i="5"/>
  <c r="J505" i="5"/>
  <c r="I505" i="5"/>
  <c r="H505" i="5"/>
  <c r="G505" i="5"/>
  <c r="F505" i="5"/>
  <c r="E505" i="5"/>
  <c r="D505" i="5"/>
  <c r="K504" i="5"/>
  <c r="J504" i="5"/>
  <c r="I504" i="5"/>
  <c r="H504" i="5"/>
  <c r="G504" i="5"/>
  <c r="F504" i="5"/>
  <c r="E504" i="5"/>
  <c r="D504" i="5"/>
  <c r="K503" i="5"/>
  <c r="J503" i="5"/>
  <c r="I503" i="5"/>
  <c r="H503" i="5"/>
  <c r="G503" i="5"/>
  <c r="F503" i="5"/>
  <c r="E503" i="5"/>
  <c r="D503" i="5"/>
  <c r="K502" i="5"/>
  <c r="J502" i="5"/>
  <c r="I502" i="5"/>
  <c r="H502" i="5"/>
  <c r="G502" i="5"/>
  <c r="F502" i="5"/>
  <c r="E502" i="5"/>
  <c r="D502" i="5"/>
  <c r="K501" i="5"/>
  <c r="J501" i="5"/>
  <c r="I501" i="5"/>
  <c r="H501" i="5"/>
  <c r="G501" i="5"/>
  <c r="F501" i="5"/>
  <c r="E501" i="5"/>
  <c r="D501" i="5"/>
  <c r="K500" i="5"/>
  <c r="J500" i="5"/>
  <c r="I500" i="5"/>
  <c r="H500" i="5"/>
  <c r="G500" i="5"/>
  <c r="F500" i="5"/>
  <c r="E500" i="5"/>
  <c r="D500" i="5"/>
  <c r="K499" i="5"/>
  <c r="J499" i="5"/>
  <c r="I499" i="5"/>
  <c r="H499" i="5"/>
  <c r="G499" i="5"/>
  <c r="F499" i="5"/>
  <c r="E499" i="5"/>
  <c r="D499" i="5"/>
  <c r="K498" i="5"/>
  <c r="J498" i="5"/>
  <c r="I498" i="5"/>
  <c r="H498" i="5"/>
  <c r="G498" i="5"/>
  <c r="F498" i="5"/>
  <c r="E498" i="5"/>
  <c r="D498" i="5"/>
  <c r="K497" i="5"/>
  <c r="J497" i="5"/>
  <c r="I497" i="5"/>
  <c r="H497" i="5"/>
  <c r="G497" i="5"/>
  <c r="F497" i="5"/>
  <c r="E497" i="5"/>
  <c r="D497" i="5"/>
  <c r="K496" i="5"/>
  <c r="J496" i="5"/>
  <c r="I496" i="5"/>
  <c r="H496" i="5"/>
  <c r="G496" i="5"/>
  <c r="F496" i="5"/>
  <c r="E496" i="5"/>
  <c r="D496" i="5"/>
  <c r="K495" i="5"/>
  <c r="J495" i="5"/>
  <c r="I495" i="5"/>
  <c r="H495" i="5"/>
  <c r="G495" i="5"/>
  <c r="F495" i="5"/>
  <c r="E495" i="5"/>
  <c r="D495" i="5"/>
  <c r="K494" i="5"/>
  <c r="J494" i="5"/>
  <c r="I494" i="5"/>
  <c r="H494" i="5"/>
  <c r="G494" i="5"/>
  <c r="F494" i="5"/>
  <c r="E494" i="5"/>
  <c r="D494" i="5"/>
  <c r="K493" i="5"/>
  <c r="J493" i="5"/>
  <c r="I493" i="5"/>
  <c r="H493" i="5"/>
  <c r="G493" i="5"/>
  <c r="F493" i="5"/>
  <c r="E493" i="5"/>
  <c r="D493" i="5"/>
  <c r="K492" i="5"/>
  <c r="J492" i="5"/>
  <c r="I492" i="5"/>
  <c r="H492" i="5"/>
  <c r="G492" i="5"/>
  <c r="F492" i="5"/>
  <c r="E492" i="5"/>
  <c r="D492" i="5"/>
  <c r="K491" i="5"/>
  <c r="J491" i="5"/>
  <c r="I491" i="5"/>
  <c r="H491" i="5"/>
  <c r="G491" i="5"/>
  <c r="F491" i="5"/>
  <c r="E491" i="5"/>
  <c r="D491" i="5"/>
  <c r="K490" i="5"/>
  <c r="J490" i="5"/>
  <c r="I490" i="5"/>
  <c r="H490" i="5"/>
  <c r="G490" i="5"/>
  <c r="F490" i="5"/>
  <c r="E490" i="5"/>
  <c r="D490" i="5"/>
  <c r="K489" i="5"/>
  <c r="J489" i="5"/>
  <c r="I489" i="5"/>
  <c r="H489" i="5"/>
  <c r="G489" i="5"/>
  <c r="F489" i="5"/>
  <c r="E489" i="5"/>
  <c r="D489" i="5"/>
  <c r="K488" i="5"/>
  <c r="J488" i="5"/>
  <c r="I488" i="5"/>
  <c r="H488" i="5"/>
  <c r="G488" i="5"/>
  <c r="F488" i="5"/>
  <c r="E488" i="5"/>
  <c r="D488" i="5"/>
  <c r="K487" i="5"/>
  <c r="J487" i="5"/>
  <c r="I487" i="5"/>
  <c r="H487" i="5"/>
  <c r="G487" i="5"/>
  <c r="F487" i="5"/>
  <c r="E487" i="5"/>
  <c r="D487" i="5"/>
  <c r="K486" i="5"/>
  <c r="J486" i="5"/>
  <c r="I486" i="5"/>
  <c r="H486" i="5"/>
  <c r="G486" i="5"/>
  <c r="F486" i="5"/>
  <c r="E486" i="5"/>
  <c r="D486" i="5"/>
  <c r="K485" i="5"/>
  <c r="J485" i="5"/>
  <c r="I485" i="5"/>
  <c r="H485" i="5"/>
  <c r="G485" i="5"/>
  <c r="F485" i="5"/>
  <c r="E485" i="5"/>
  <c r="D485" i="5"/>
  <c r="K484" i="5"/>
  <c r="J484" i="5"/>
  <c r="I484" i="5"/>
  <c r="H484" i="5"/>
  <c r="G484" i="5"/>
  <c r="F484" i="5"/>
  <c r="E484" i="5"/>
  <c r="D484" i="5"/>
  <c r="K483" i="5"/>
  <c r="J483" i="5"/>
  <c r="I483" i="5"/>
  <c r="H483" i="5"/>
  <c r="G483" i="5"/>
  <c r="F483" i="5"/>
  <c r="E483" i="5"/>
  <c r="D483" i="5"/>
  <c r="K482" i="5"/>
  <c r="J482" i="5"/>
  <c r="I482" i="5"/>
  <c r="H482" i="5"/>
  <c r="G482" i="5"/>
  <c r="F482" i="5"/>
  <c r="E482" i="5"/>
  <c r="D482" i="5"/>
  <c r="K481" i="5"/>
  <c r="J481" i="5"/>
  <c r="I481" i="5"/>
  <c r="H481" i="5"/>
  <c r="G481" i="5"/>
  <c r="F481" i="5"/>
  <c r="E481" i="5"/>
  <c r="D481" i="5"/>
  <c r="K480" i="5"/>
  <c r="J480" i="5"/>
  <c r="I480" i="5"/>
  <c r="H480" i="5"/>
  <c r="G480" i="5"/>
  <c r="F480" i="5"/>
  <c r="E480" i="5"/>
  <c r="D480" i="5"/>
  <c r="K479" i="5"/>
  <c r="J479" i="5"/>
  <c r="I479" i="5"/>
  <c r="H479" i="5"/>
  <c r="G479" i="5"/>
  <c r="F479" i="5"/>
  <c r="E479" i="5"/>
  <c r="D479" i="5"/>
  <c r="K478" i="5"/>
  <c r="J478" i="5"/>
  <c r="I478" i="5"/>
  <c r="H478" i="5"/>
  <c r="G478" i="5"/>
  <c r="F478" i="5"/>
  <c r="E478" i="5"/>
  <c r="D478" i="5"/>
  <c r="K477" i="5"/>
  <c r="J477" i="5"/>
  <c r="I477" i="5"/>
  <c r="H477" i="5"/>
  <c r="G477" i="5"/>
  <c r="F477" i="5"/>
  <c r="E477" i="5"/>
  <c r="D477" i="5"/>
  <c r="K476" i="5"/>
  <c r="J476" i="5"/>
  <c r="I476" i="5"/>
  <c r="H476" i="5"/>
  <c r="G476" i="5"/>
  <c r="F476" i="5"/>
  <c r="E476" i="5"/>
  <c r="D476" i="5"/>
  <c r="K475" i="5"/>
  <c r="J475" i="5"/>
  <c r="I475" i="5"/>
  <c r="H475" i="5"/>
  <c r="G475" i="5"/>
  <c r="F475" i="5"/>
  <c r="E475" i="5"/>
  <c r="D475" i="5"/>
  <c r="K474" i="5"/>
  <c r="J474" i="5"/>
  <c r="I474" i="5"/>
  <c r="H474" i="5"/>
  <c r="G474" i="5"/>
  <c r="F474" i="5"/>
  <c r="E474" i="5"/>
  <c r="D474" i="5"/>
  <c r="K473" i="5"/>
  <c r="J473" i="5"/>
  <c r="I473" i="5"/>
  <c r="H473" i="5"/>
  <c r="G473" i="5"/>
  <c r="F473" i="5"/>
  <c r="E473" i="5"/>
  <c r="D473" i="5"/>
  <c r="K472" i="5"/>
  <c r="J472" i="5"/>
  <c r="I472" i="5"/>
  <c r="H472" i="5"/>
  <c r="G472" i="5"/>
  <c r="F472" i="5"/>
  <c r="E472" i="5"/>
  <c r="D472" i="5"/>
  <c r="K471" i="5"/>
  <c r="J471" i="5"/>
  <c r="I471" i="5"/>
  <c r="H471" i="5"/>
  <c r="G471" i="5"/>
  <c r="F471" i="5"/>
  <c r="E471" i="5"/>
  <c r="D471" i="5"/>
  <c r="K470" i="5"/>
  <c r="J470" i="5"/>
  <c r="I470" i="5"/>
  <c r="H470" i="5"/>
  <c r="G470" i="5"/>
  <c r="F470" i="5"/>
  <c r="E470" i="5"/>
  <c r="D470" i="5"/>
  <c r="K469" i="5"/>
  <c r="J469" i="5"/>
  <c r="I469" i="5"/>
  <c r="H469" i="5"/>
  <c r="G469" i="5"/>
  <c r="F469" i="5"/>
  <c r="E469" i="5"/>
  <c r="D469" i="5"/>
  <c r="K468" i="5"/>
  <c r="J468" i="5"/>
  <c r="I468" i="5"/>
  <c r="H468" i="5"/>
  <c r="G468" i="5"/>
  <c r="F468" i="5"/>
  <c r="E468" i="5"/>
  <c r="D468" i="5"/>
  <c r="K467" i="5"/>
  <c r="J467" i="5"/>
  <c r="I467" i="5"/>
  <c r="H467" i="5"/>
  <c r="G467" i="5"/>
  <c r="F467" i="5"/>
  <c r="E467" i="5"/>
  <c r="D467" i="5"/>
  <c r="K466" i="5"/>
  <c r="J466" i="5"/>
  <c r="I466" i="5"/>
  <c r="H466" i="5"/>
  <c r="G466" i="5"/>
  <c r="F466" i="5"/>
  <c r="E466" i="5"/>
  <c r="D466" i="5"/>
  <c r="K465" i="5"/>
  <c r="J465" i="5"/>
  <c r="I465" i="5"/>
  <c r="H465" i="5"/>
  <c r="G465" i="5"/>
  <c r="F465" i="5"/>
  <c r="E465" i="5"/>
  <c r="D465" i="5"/>
  <c r="K464" i="5"/>
  <c r="J464" i="5"/>
  <c r="I464" i="5"/>
  <c r="H464" i="5"/>
  <c r="G464" i="5"/>
  <c r="F464" i="5"/>
  <c r="E464" i="5"/>
  <c r="D464" i="5"/>
  <c r="K463" i="5"/>
  <c r="J463" i="5"/>
  <c r="I463" i="5"/>
  <c r="H463" i="5"/>
  <c r="G463" i="5"/>
  <c r="F463" i="5"/>
  <c r="E463" i="5"/>
  <c r="D463" i="5"/>
  <c r="K462" i="5"/>
  <c r="J462" i="5"/>
  <c r="I462" i="5"/>
  <c r="H462" i="5"/>
  <c r="G462" i="5"/>
  <c r="F462" i="5"/>
  <c r="E462" i="5"/>
  <c r="D462" i="5"/>
  <c r="K461" i="5"/>
  <c r="J461" i="5"/>
  <c r="I461" i="5"/>
  <c r="H461" i="5"/>
  <c r="G461" i="5"/>
  <c r="F461" i="5"/>
  <c r="E461" i="5"/>
  <c r="D461" i="5"/>
  <c r="K460" i="5"/>
  <c r="J460" i="5"/>
  <c r="I460" i="5"/>
  <c r="H460" i="5"/>
  <c r="G460" i="5"/>
  <c r="F460" i="5"/>
  <c r="E460" i="5"/>
  <c r="D460" i="5"/>
  <c r="K459" i="5"/>
  <c r="J459" i="5"/>
  <c r="I459" i="5"/>
  <c r="H459" i="5"/>
  <c r="G459" i="5"/>
  <c r="F459" i="5"/>
  <c r="E459" i="5"/>
  <c r="D459" i="5"/>
  <c r="K458" i="5"/>
  <c r="J458" i="5"/>
  <c r="I458" i="5"/>
  <c r="H458" i="5"/>
  <c r="G458" i="5"/>
  <c r="F458" i="5"/>
  <c r="E458" i="5"/>
  <c r="D458" i="5"/>
  <c r="K457" i="5"/>
  <c r="J457" i="5"/>
  <c r="I457" i="5"/>
  <c r="H457" i="5"/>
  <c r="G457" i="5"/>
  <c r="F457" i="5"/>
  <c r="E457" i="5"/>
  <c r="D457" i="5"/>
  <c r="K456" i="5"/>
  <c r="J456" i="5"/>
  <c r="I456" i="5"/>
  <c r="H456" i="5"/>
  <c r="G456" i="5"/>
  <c r="F456" i="5"/>
  <c r="E456" i="5"/>
  <c r="D456" i="5"/>
  <c r="K455" i="5"/>
  <c r="J455" i="5"/>
  <c r="I455" i="5"/>
  <c r="H455" i="5"/>
  <c r="G455" i="5"/>
  <c r="F455" i="5"/>
  <c r="E455" i="5"/>
  <c r="D455" i="5"/>
  <c r="K454" i="5"/>
  <c r="J454" i="5"/>
  <c r="I454" i="5"/>
  <c r="H454" i="5"/>
  <c r="G454" i="5"/>
  <c r="F454" i="5"/>
  <c r="E454" i="5"/>
  <c r="D454" i="5"/>
  <c r="K453" i="5"/>
  <c r="J453" i="5"/>
  <c r="I453" i="5"/>
  <c r="H453" i="5"/>
  <c r="G453" i="5"/>
  <c r="F453" i="5"/>
  <c r="E453" i="5"/>
  <c r="D453" i="5"/>
  <c r="K452" i="5"/>
  <c r="J452" i="5"/>
  <c r="I452" i="5"/>
  <c r="H452" i="5"/>
  <c r="G452" i="5"/>
  <c r="F452" i="5"/>
  <c r="E452" i="5"/>
  <c r="D452" i="5"/>
  <c r="K451" i="5"/>
  <c r="J451" i="5"/>
  <c r="I451" i="5"/>
  <c r="H451" i="5"/>
  <c r="G451" i="5"/>
  <c r="F451" i="5"/>
  <c r="E451" i="5"/>
  <c r="D451" i="5"/>
  <c r="K450" i="5"/>
  <c r="J450" i="5"/>
  <c r="I450" i="5"/>
  <c r="H450" i="5"/>
  <c r="G450" i="5"/>
  <c r="F450" i="5"/>
  <c r="E450" i="5"/>
  <c r="D450" i="5"/>
  <c r="K449" i="5"/>
  <c r="J449" i="5"/>
  <c r="I449" i="5"/>
  <c r="H449" i="5"/>
  <c r="G449" i="5"/>
  <c r="F449" i="5"/>
  <c r="E449" i="5"/>
  <c r="D449" i="5"/>
  <c r="K448" i="5"/>
  <c r="J448" i="5"/>
  <c r="I448" i="5"/>
  <c r="H448" i="5"/>
  <c r="G448" i="5"/>
  <c r="F448" i="5"/>
  <c r="E448" i="5"/>
  <c r="D448" i="5"/>
  <c r="K447" i="5"/>
  <c r="J447" i="5"/>
  <c r="I447" i="5"/>
  <c r="H447" i="5"/>
  <c r="G447" i="5"/>
  <c r="F447" i="5"/>
  <c r="E447" i="5"/>
  <c r="D447" i="5"/>
  <c r="K446" i="5"/>
  <c r="J446" i="5"/>
  <c r="I446" i="5"/>
  <c r="H446" i="5"/>
  <c r="G446" i="5"/>
  <c r="F446" i="5"/>
  <c r="E446" i="5"/>
  <c r="D446" i="5"/>
  <c r="K445" i="5"/>
  <c r="J445" i="5"/>
  <c r="I445" i="5"/>
  <c r="H445" i="5"/>
  <c r="G445" i="5"/>
  <c r="F445" i="5"/>
  <c r="E445" i="5"/>
  <c r="D445" i="5"/>
  <c r="K444" i="5"/>
  <c r="J444" i="5"/>
  <c r="I444" i="5"/>
  <c r="H444" i="5"/>
  <c r="G444" i="5"/>
  <c r="F444" i="5"/>
  <c r="E444" i="5"/>
  <c r="D444" i="5"/>
  <c r="K443" i="5"/>
  <c r="J443" i="5"/>
  <c r="I443" i="5"/>
  <c r="H443" i="5"/>
  <c r="G443" i="5"/>
  <c r="F443" i="5"/>
  <c r="E443" i="5"/>
  <c r="D443" i="5"/>
  <c r="K442" i="5"/>
  <c r="J442" i="5"/>
  <c r="I442" i="5"/>
  <c r="H442" i="5"/>
  <c r="G442" i="5"/>
  <c r="F442" i="5"/>
  <c r="E442" i="5"/>
  <c r="D442" i="5"/>
  <c r="K441" i="5"/>
  <c r="J441" i="5"/>
  <c r="I441" i="5"/>
  <c r="H441" i="5"/>
  <c r="G441" i="5"/>
  <c r="F441" i="5"/>
  <c r="E441" i="5"/>
  <c r="D441" i="5"/>
  <c r="K440" i="5"/>
  <c r="J440" i="5"/>
  <c r="I440" i="5"/>
  <c r="H440" i="5"/>
  <c r="G440" i="5"/>
  <c r="F440" i="5"/>
  <c r="E440" i="5"/>
  <c r="D440" i="5"/>
  <c r="K439" i="5"/>
  <c r="J439" i="5"/>
  <c r="I439" i="5"/>
  <c r="H439" i="5"/>
  <c r="G439" i="5"/>
  <c r="F439" i="5"/>
  <c r="E439" i="5"/>
  <c r="D439" i="5"/>
  <c r="K438" i="5"/>
  <c r="J438" i="5"/>
  <c r="I438" i="5"/>
  <c r="H438" i="5"/>
  <c r="G438" i="5"/>
  <c r="F438" i="5"/>
  <c r="E438" i="5"/>
  <c r="D438" i="5"/>
  <c r="K437" i="5"/>
  <c r="J437" i="5"/>
  <c r="I437" i="5"/>
  <c r="H437" i="5"/>
  <c r="G437" i="5"/>
  <c r="F437" i="5"/>
  <c r="E437" i="5"/>
  <c r="D437" i="5"/>
  <c r="K436" i="5"/>
  <c r="J436" i="5"/>
  <c r="I436" i="5"/>
  <c r="H436" i="5"/>
  <c r="G436" i="5"/>
  <c r="F436" i="5"/>
  <c r="E436" i="5"/>
  <c r="D436" i="5"/>
  <c r="K435" i="5"/>
  <c r="J435" i="5"/>
  <c r="I435" i="5"/>
  <c r="H435" i="5"/>
  <c r="G435" i="5"/>
  <c r="F435" i="5"/>
  <c r="E435" i="5"/>
  <c r="D435" i="5"/>
  <c r="K434" i="5"/>
  <c r="J434" i="5"/>
  <c r="I434" i="5"/>
  <c r="H434" i="5"/>
  <c r="G434" i="5"/>
  <c r="F434" i="5"/>
  <c r="E434" i="5"/>
  <c r="D434" i="5"/>
  <c r="K433" i="5"/>
  <c r="J433" i="5"/>
  <c r="I433" i="5"/>
  <c r="H433" i="5"/>
  <c r="G433" i="5"/>
  <c r="F433" i="5"/>
  <c r="E433" i="5"/>
  <c r="D433" i="5"/>
  <c r="K432" i="5"/>
  <c r="J432" i="5"/>
  <c r="I432" i="5"/>
  <c r="H432" i="5"/>
  <c r="G432" i="5"/>
  <c r="F432" i="5"/>
  <c r="E432" i="5"/>
  <c r="D432" i="5"/>
  <c r="K431" i="5"/>
  <c r="J431" i="5"/>
  <c r="I431" i="5"/>
  <c r="H431" i="5"/>
  <c r="G431" i="5"/>
  <c r="F431" i="5"/>
  <c r="E431" i="5"/>
  <c r="D431" i="5"/>
  <c r="K430" i="5"/>
  <c r="J430" i="5"/>
  <c r="I430" i="5"/>
  <c r="H430" i="5"/>
  <c r="G430" i="5"/>
  <c r="F430" i="5"/>
  <c r="E430" i="5"/>
  <c r="D430" i="5"/>
  <c r="K429" i="5"/>
  <c r="J429" i="5"/>
  <c r="I429" i="5"/>
  <c r="H429" i="5"/>
  <c r="G429" i="5"/>
  <c r="F429" i="5"/>
  <c r="E429" i="5"/>
  <c r="D429" i="5"/>
  <c r="K428" i="5"/>
  <c r="J428" i="5"/>
  <c r="I428" i="5"/>
  <c r="H428" i="5"/>
  <c r="G428" i="5"/>
  <c r="F428" i="5"/>
  <c r="E428" i="5"/>
  <c r="D428" i="5"/>
  <c r="K427" i="5"/>
  <c r="J427" i="5"/>
  <c r="I427" i="5"/>
  <c r="H427" i="5"/>
  <c r="G427" i="5"/>
  <c r="F427" i="5"/>
  <c r="E427" i="5"/>
  <c r="D427" i="5"/>
  <c r="K426" i="5"/>
  <c r="J426" i="5"/>
  <c r="I426" i="5"/>
  <c r="H426" i="5"/>
  <c r="G426" i="5"/>
  <c r="F426" i="5"/>
  <c r="E426" i="5"/>
  <c r="D426" i="5"/>
  <c r="K425" i="5"/>
  <c r="J425" i="5"/>
  <c r="I425" i="5"/>
  <c r="H425" i="5"/>
  <c r="G425" i="5"/>
  <c r="F425" i="5"/>
  <c r="E425" i="5"/>
  <c r="D425" i="5"/>
  <c r="K424" i="5"/>
  <c r="J424" i="5"/>
  <c r="I424" i="5"/>
  <c r="H424" i="5"/>
  <c r="G424" i="5"/>
  <c r="F424" i="5"/>
  <c r="E424" i="5"/>
  <c r="D424" i="5"/>
  <c r="K423" i="5"/>
  <c r="J423" i="5"/>
  <c r="I423" i="5"/>
  <c r="H423" i="5"/>
  <c r="G423" i="5"/>
  <c r="F423" i="5"/>
  <c r="E423" i="5"/>
  <c r="D423" i="5"/>
  <c r="K422" i="5"/>
  <c r="J422" i="5"/>
  <c r="I422" i="5"/>
  <c r="H422" i="5"/>
  <c r="G422" i="5"/>
  <c r="F422" i="5"/>
  <c r="E422" i="5"/>
  <c r="D422" i="5"/>
  <c r="K421" i="5"/>
  <c r="J421" i="5"/>
  <c r="I421" i="5"/>
  <c r="H421" i="5"/>
  <c r="G421" i="5"/>
  <c r="F421" i="5"/>
  <c r="E421" i="5"/>
  <c r="D421" i="5"/>
  <c r="K420" i="5"/>
  <c r="J420" i="5"/>
  <c r="I420" i="5"/>
  <c r="H420" i="5"/>
  <c r="G420" i="5"/>
  <c r="F420" i="5"/>
  <c r="E420" i="5"/>
  <c r="D420" i="5"/>
  <c r="K419" i="5"/>
  <c r="J419" i="5"/>
  <c r="I419" i="5"/>
  <c r="H419" i="5"/>
  <c r="G419" i="5"/>
  <c r="F419" i="5"/>
  <c r="E419" i="5"/>
  <c r="D419" i="5"/>
  <c r="K418" i="5"/>
  <c r="J418" i="5"/>
  <c r="I418" i="5"/>
  <c r="H418" i="5"/>
  <c r="G418" i="5"/>
  <c r="F418" i="5"/>
  <c r="E418" i="5"/>
  <c r="D418" i="5"/>
  <c r="K417" i="5"/>
  <c r="J417" i="5"/>
  <c r="I417" i="5"/>
  <c r="H417" i="5"/>
  <c r="G417" i="5"/>
  <c r="F417" i="5"/>
  <c r="E417" i="5"/>
  <c r="D417" i="5"/>
  <c r="K416" i="5"/>
  <c r="J416" i="5"/>
  <c r="I416" i="5"/>
  <c r="H416" i="5"/>
  <c r="G416" i="5"/>
  <c r="F416" i="5"/>
  <c r="E416" i="5"/>
  <c r="D416" i="5"/>
  <c r="K415" i="5"/>
  <c r="J415" i="5"/>
  <c r="I415" i="5"/>
  <c r="H415" i="5"/>
  <c r="G415" i="5"/>
  <c r="F415" i="5"/>
  <c r="E415" i="5"/>
  <c r="D415" i="5"/>
  <c r="K414" i="5"/>
  <c r="J414" i="5"/>
  <c r="I414" i="5"/>
  <c r="H414" i="5"/>
  <c r="G414" i="5"/>
  <c r="F414" i="5"/>
  <c r="E414" i="5"/>
  <c r="D414" i="5"/>
  <c r="K413" i="5"/>
  <c r="J413" i="5"/>
  <c r="I413" i="5"/>
  <c r="H413" i="5"/>
  <c r="G413" i="5"/>
  <c r="F413" i="5"/>
  <c r="E413" i="5"/>
  <c r="D413" i="5"/>
  <c r="K412" i="5"/>
  <c r="J412" i="5"/>
  <c r="I412" i="5"/>
  <c r="H412" i="5"/>
  <c r="G412" i="5"/>
  <c r="F412" i="5"/>
  <c r="E412" i="5"/>
  <c r="D412" i="5"/>
  <c r="K411" i="5"/>
  <c r="J411" i="5"/>
  <c r="I411" i="5"/>
  <c r="H411" i="5"/>
  <c r="G411" i="5"/>
  <c r="F411" i="5"/>
  <c r="E411" i="5"/>
  <c r="D411" i="5"/>
  <c r="K410" i="5"/>
  <c r="J410" i="5"/>
  <c r="I410" i="5"/>
  <c r="H410" i="5"/>
  <c r="G410" i="5"/>
  <c r="F410" i="5"/>
  <c r="E410" i="5"/>
  <c r="D410" i="5"/>
  <c r="K409" i="5"/>
  <c r="J409" i="5"/>
  <c r="I409" i="5"/>
  <c r="H409" i="5"/>
  <c r="G409" i="5"/>
  <c r="F409" i="5"/>
  <c r="E409" i="5"/>
  <c r="D409" i="5"/>
  <c r="K408" i="5"/>
  <c r="J408" i="5"/>
  <c r="I408" i="5"/>
  <c r="H408" i="5"/>
  <c r="G408" i="5"/>
  <c r="F408" i="5"/>
  <c r="E408" i="5"/>
  <c r="D408" i="5"/>
  <c r="K407" i="5"/>
  <c r="J407" i="5"/>
  <c r="I407" i="5"/>
  <c r="H407" i="5"/>
  <c r="G407" i="5"/>
  <c r="F407" i="5"/>
  <c r="E407" i="5"/>
  <c r="D407" i="5"/>
  <c r="K406" i="5"/>
  <c r="J406" i="5"/>
  <c r="I406" i="5"/>
  <c r="H406" i="5"/>
  <c r="G406" i="5"/>
  <c r="F406" i="5"/>
  <c r="E406" i="5"/>
  <c r="D406" i="5"/>
  <c r="K405" i="5"/>
  <c r="J405" i="5"/>
  <c r="I405" i="5"/>
  <c r="H405" i="5"/>
  <c r="G405" i="5"/>
  <c r="F405" i="5"/>
  <c r="E405" i="5"/>
  <c r="D405" i="5"/>
  <c r="K404" i="5"/>
  <c r="J404" i="5"/>
  <c r="I404" i="5"/>
  <c r="H404" i="5"/>
  <c r="G404" i="5"/>
  <c r="F404" i="5"/>
  <c r="E404" i="5"/>
  <c r="D404" i="5"/>
  <c r="K403" i="5"/>
  <c r="J403" i="5"/>
  <c r="I403" i="5"/>
  <c r="H403" i="5"/>
  <c r="G403" i="5"/>
  <c r="F403" i="5"/>
  <c r="E403" i="5"/>
  <c r="D403" i="5"/>
  <c r="K402" i="5"/>
  <c r="J402" i="5"/>
  <c r="I402" i="5"/>
  <c r="H402" i="5"/>
  <c r="G402" i="5"/>
  <c r="F402" i="5"/>
  <c r="E402" i="5"/>
  <c r="D402" i="5"/>
  <c r="K401" i="5"/>
  <c r="J401" i="5"/>
  <c r="I401" i="5"/>
  <c r="H401" i="5"/>
  <c r="G401" i="5"/>
  <c r="F401" i="5"/>
  <c r="E401" i="5"/>
  <c r="D401" i="5"/>
  <c r="K400" i="5"/>
  <c r="J400" i="5"/>
  <c r="I400" i="5"/>
  <c r="H400" i="5"/>
  <c r="G400" i="5"/>
  <c r="F400" i="5"/>
  <c r="E400" i="5"/>
  <c r="D400" i="5"/>
  <c r="K399" i="5"/>
  <c r="J399" i="5"/>
  <c r="I399" i="5"/>
  <c r="H399" i="5"/>
  <c r="G399" i="5"/>
  <c r="F399" i="5"/>
  <c r="E399" i="5"/>
  <c r="D399" i="5"/>
  <c r="K398" i="5"/>
  <c r="J398" i="5"/>
  <c r="I398" i="5"/>
  <c r="H398" i="5"/>
  <c r="G398" i="5"/>
  <c r="F398" i="5"/>
  <c r="E398" i="5"/>
  <c r="D398" i="5"/>
  <c r="K397" i="5"/>
  <c r="J397" i="5"/>
  <c r="I397" i="5"/>
  <c r="H397" i="5"/>
  <c r="G397" i="5"/>
  <c r="F397" i="5"/>
  <c r="E397" i="5"/>
  <c r="D397" i="5"/>
  <c r="K396" i="5"/>
  <c r="J396" i="5"/>
  <c r="I396" i="5"/>
  <c r="H396" i="5"/>
  <c r="G396" i="5"/>
  <c r="F396" i="5"/>
  <c r="E396" i="5"/>
  <c r="D396" i="5"/>
  <c r="K395" i="5"/>
  <c r="J395" i="5"/>
  <c r="I395" i="5"/>
  <c r="H395" i="5"/>
  <c r="G395" i="5"/>
  <c r="F395" i="5"/>
  <c r="E395" i="5"/>
  <c r="D395" i="5"/>
  <c r="K394" i="5"/>
  <c r="J394" i="5"/>
  <c r="I394" i="5"/>
  <c r="H394" i="5"/>
  <c r="G394" i="5"/>
  <c r="F394" i="5"/>
  <c r="E394" i="5"/>
  <c r="D394" i="5"/>
  <c r="K393" i="5"/>
  <c r="J393" i="5"/>
  <c r="I393" i="5"/>
  <c r="H393" i="5"/>
  <c r="G393" i="5"/>
  <c r="F393" i="5"/>
  <c r="E393" i="5"/>
  <c r="D393" i="5"/>
  <c r="K392" i="5"/>
  <c r="J392" i="5"/>
  <c r="I392" i="5"/>
  <c r="H392" i="5"/>
  <c r="G392" i="5"/>
  <c r="F392" i="5"/>
  <c r="E392" i="5"/>
  <c r="D392" i="5"/>
  <c r="K391" i="5"/>
  <c r="J391" i="5"/>
  <c r="I391" i="5"/>
  <c r="H391" i="5"/>
  <c r="G391" i="5"/>
  <c r="F391" i="5"/>
  <c r="E391" i="5"/>
  <c r="D391" i="5"/>
  <c r="K390" i="5"/>
  <c r="J390" i="5"/>
  <c r="I390" i="5"/>
  <c r="H390" i="5"/>
  <c r="G390" i="5"/>
  <c r="F390" i="5"/>
  <c r="E390" i="5"/>
  <c r="D390" i="5"/>
  <c r="K389" i="5"/>
  <c r="J389" i="5"/>
  <c r="I389" i="5"/>
  <c r="H389" i="5"/>
  <c r="G389" i="5"/>
  <c r="F389" i="5"/>
  <c r="E389" i="5"/>
  <c r="D389" i="5"/>
  <c r="K388" i="5"/>
  <c r="J388" i="5"/>
  <c r="I388" i="5"/>
  <c r="H388" i="5"/>
  <c r="G388" i="5"/>
  <c r="F388" i="5"/>
  <c r="E388" i="5"/>
  <c r="D388" i="5"/>
  <c r="K387" i="5"/>
  <c r="J387" i="5"/>
  <c r="I387" i="5"/>
  <c r="H387" i="5"/>
  <c r="G387" i="5"/>
  <c r="F387" i="5"/>
  <c r="E387" i="5"/>
  <c r="D387" i="5"/>
  <c r="K386" i="5"/>
  <c r="J386" i="5"/>
  <c r="I386" i="5"/>
  <c r="H386" i="5"/>
  <c r="G386" i="5"/>
  <c r="F386" i="5"/>
  <c r="E386" i="5"/>
  <c r="D386" i="5"/>
  <c r="K385" i="5"/>
  <c r="J385" i="5"/>
  <c r="I385" i="5"/>
  <c r="H385" i="5"/>
  <c r="G385" i="5"/>
  <c r="F385" i="5"/>
  <c r="E385" i="5"/>
  <c r="D385" i="5"/>
  <c r="K384" i="5"/>
  <c r="J384" i="5"/>
  <c r="I384" i="5"/>
  <c r="H384" i="5"/>
  <c r="G384" i="5"/>
  <c r="F384" i="5"/>
  <c r="E384" i="5"/>
  <c r="D384" i="5"/>
  <c r="K383" i="5"/>
  <c r="J383" i="5"/>
  <c r="I383" i="5"/>
  <c r="H383" i="5"/>
  <c r="G383" i="5"/>
  <c r="F383" i="5"/>
  <c r="E383" i="5"/>
  <c r="D383" i="5"/>
  <c r="K382" i="5"/>
  <c r="J382" i="5"/>
  <c r="I382" i="5"/>
  <c r="H382" i="5"/>
  <c r="G382" i="5"/>
  <c r="F382" i="5"/>
  <c r="E382" i="5"/>
  <c r="D382" i="5"/>
  <c r="K381" i="5"/>
  <c r="J381" i="5"/>
  <c r="I381" i="5"/>
  <c r="H381" i="5"/>
  <c r="G381" i="5"/>
  <c r="F381" i="5"/>
  <c r="E381" i="5"/>
  <c r="D381" i="5"/>
  <c r="K380" i="5"/>
  <c r="J380" i="5"/>
  <c r="I380" i="5"/>
  <c r="H380" i="5"/>
  <c r="G380" i="5"/>
  <c r="F380" i="5"/>
  <c r="E380" i="5"/>
  <c r="D380" i="5"/>
  <c r="K379" i="5"/>
  <c r="J379" i="5"/>
  <c r="I379" i="5"/>
  <c r="H379" i="5"/>
  <c r="G379" i="5"/>
  <c r="F379" i="5"/>
  <c r="E379" i="5"/>
  <c r="D379" i="5"/>
  <c r="K378" i="5"/>
  <c r="J378" i="5"/>
  <c r="I378" i="5"/>
  <c r="H378" i="5"/>
  <c r="G378" i="5"/>
  <c r="F378" i="5"/>
  <c r="E378" i="5"/>
  <c r="D378" i="5"/>
  <c r="K377" i="5"/>
  <c r="J377" i="5"/>
  <c r="I377" i="5"/>
  <c r="H377" i="5"/>
  <c r="G377" i="5"/>
  <c r="F377" i="5"/>
  <c r="E377" i="5"/>
  <c r="D377" i="5"/>
  <c r="K376" i="5"/>
  <c r="J376" i="5"/>
  <c r="I376" i="5"/>
  <c r="H376" i="5"/>
  <c r="G376" i="5"/>
  <c r="F376" i="5"/>
  <c r="E376" i="5"/>
  <c r="D376" i="5"/>
  <c r="K375" i="5"/>
  <c r="J375" i="5"/>
  <c r="I375" i="5"/>
  <c r="H375" i="5"/>
  <c r="G375" i="5"/>
  <c r="F375" i="5"/>
  <c r="E375" i="5"/>
  <c r="D375" i="5"/>
  <c r="K374" i="5"/>
  <c r="J374" i="5"/>
  <c r="I374" i="5"/>
  <c r="H374" i="5"/>
  <c r="G374" i="5"/>
  <c r="F374" i="5"/>
  <c r="E374" i="5"/>
  <c r="D374" i="5"/>
  <c r="K373" i="5"/>
  <c r="J373" i="5"/>
  <c r="I373" i="5"/>
  <c r="H373" i="5"/>
  <c r="G373" i="5"/>
  <c r="F373" i="5"/>
  <c r="E373" i="5"/>
  <c r="D373" i="5"/>
  <c r="K372" i="5"/>
  <c r="J372" i="5"/>
  <c r="I372" i="5"/>
  <c r="H372" i="5"/>
  <c r="G372" i="5"/>
  <c r="F372" i="5"/>
  <c r="E372" i="5"/>
  <c r="D372" i="5"/>
  <c r="K371" i="5"/>
  <c r="J371" i="5"/>
  <c r="I371" i="5"/>
  <c r="H371" i="5"/>
  <c r="G371" i="5"/>
  <c r="F371" i="5"/>
  <c r="E371" i="5"/>
  <c r="D371" i="5"/>
  <c r="K370" i="5"/>
  <c r="J370" i="5"/>
  <c r="I370" i="5"/>
  <c r="H370" i="5"/>
  <c r="G370" i="5"/>
  <c r="F370" i="5"/>
  <c r="E370" i="5"/>
  <c r="D370" i="5"/>
  <c r="K369" i="5"/>
  <c r="J369" i="5"/>
  <c r="I369" i="5"/>
  <c r="H369" i="5"/>
  <c r="G369" i="5"/>
  <c r="F369" i="5"/>
  <c r="E369" i="5"/>
  <c r="D369" i="5"/>
  <c r="K368" i="5"/>
  <c r="J368" i="5"/>
  <c r="I368" i="5"/>
  <c r="H368" i="5"/>
  <c r="G368" i="5"/>
  <c r="F368" i="5"/>
  <c r="E368" i="5"/>
  <c r="D368" i="5"/>
  <c r="K367" i="5"/>
  <c r="J367" i="5"/>
  <c r="I367" i="5"/>
  <c r="H367" i="5"/>
  <c r="G367" i="5"/>
  <c r="F367" i="5"/>
  <c r="E367" i="5"/>
  <c r="D367" i="5"/>
  <c r="K366" i="5"/>
  <c r="J366" i="5"/>
  <c r="I366" i="5"/>
  <c r="H366" i="5"/>
  <c r="G366" i="5"/>
  <c r="F366" i="5"/>
  <c r="E366" i="5"/>
  <c r="D366" i="5"/>
  <c r="K365" i="5"/>
  <c r="J365" i="5"/>
  <c r="I365" i="5"/>
  <c r="H365" i="5"/>
  <c r="G365" i="5"/>
  <c r="F365" i="5"/>
  <c r="E365" i="5"/>
  <c r="D365" i="5"/>
  <c r="K364" i="5"/>
  <c r="J364" i="5"/>
  <c r="I364" i="5"/>
  <c r="H364" i="5"/>
  <c r="G364" i="5"/>
  <c r="F364" i="5"/>
  <c r="E364" i="5"/>
  <c r="D364" i="5"/>
  <c r="K363" i="5"/>
  <c r="J363" i="5"/>
  <c r="I363" i="5"/>
  <c r="H363" i="5"/>
  <c r="G363" i="5"/>
  <c r="F363" i="5"/>
  <c r="E363" i="5"/>
  <c r="D363" i="5"/>
  <c r="K362" i="5"/>
  <c r="J362" i="5"/>
  <c r="I362" i="5"/>
  <c r="H362" i="5"/>
  <c r="G362" i="5"/>
  <c r="F362" i="5"/>
  <c r="E362" i="5"/>
  <c r="D362" i="5"/>
  <c r="K361" i="5"/>
  <c r="J361" i="5"/>
  <c r="I361" i="5"/>
  <c r="H361" i="5"/>
  <c r="G361" i="5"/>
  <c r="F361" i="5"/>
  <c r="E361" i="5"/>
  <c r="D361" i="5"/>
  <c r="K360" i="5"/>
  <c r="J360" i="5"/>
  <c r="I360" i="5"/>
  <c r="H360" i="5"/>
  <c r="G360" i="5"/>
  <c r="F360" i="5"/>
  <c r="E360" i="5"/>
  <c r="D360" i="5"/>
  <c r="K359" i="5"/>
  <c r="J359" i="5"/>
  <c r="I359" i="5"/>
  <c r="H359" i="5"/>
  <c r="G359" i="5"/>
  <c r="F359" i="5"/>
  <c r="E359" i="5"/>
  <c r="D359" i="5"/>
  <c r="K358" i="5"/>
  <c r="J358" i="5"/>
  <c r="I358" i="5"/>
  <c r="H358" i="5"/>
  <c r="G358" i="5"/>
  <c r="F358" i="5"/>
  <c r="E358" i="5"/>
  <c r="D358" i="5"/>
  <c r="K357" i="5"/>
  <c r="J357" i="5"/>
  <c r="I357" i="5"/>
  <c r="H357" i="5"/>
  <c r="G357" i="5"/>
  <c r="F357" i="5"/>
  <c r="E357" i="5"/>
  <c r="D357" i="5"/>
  <c r="K356" i="5"/>
  <c r="J356" i="5"/>
  <c r="I356" i="5"/>
  <c r="H356" i="5"/>
  <c r="G356" i="5"/>
  <c r="F356" i="5"/>
  <c r="E356" i="5"/>
  <c r="D356" i="5"/>
  <c r="K355" i="5"/>
  <c r="J355" i="5"/>
  <c r="I355" i="5"/>
  <c r="H355" i="5"/>
  <c r="G355" i="5"/>
  <c r="F355" i="5"/>
  <c r="E355" i="5"/>
  <c r="D355" i="5"/>
  <c r="K354" i="5"/>
  <c r="J354" i="5"/>
  <c r="I354" i="5"/>
  <c r="H354" i="5"/>
  <c r="G354" i="5"/>
  <c r="F354" i="5"/>
  <c r="E354" i="5"/>
  <c r="D354" i="5"/>
  <c r="K353" i="5"/>
  <c r="J353" i="5"/>
  <c r="I353" i="5"/>
  <c r="H353" i="5"/>
  <c r="G353" i="5"/>
  <c r="F353" i="5"/>
  <c r="E353" i="5"/>
  <c r="D353" i="5"/>
  <c r="K352" i="5"/>
  <c r="J352" i="5"/>
  <c r="I352" i="5"/>
  <c r="H352" i="5"/>
  <c r="G352" i="5"/>
  <c r="F352" i="5"/>
  <c r="E352" i="5"/>
  <c r="D352" i="5"/>
  <c r="K351" i="5"/>
  <c r="J351" i="5"/>
  <c r="I351" i="5"/>
  <c r="H351" i="5"/>
  <c r="G351" i="5"/>
  <c r="F351" i="5"/>
  <c r="E351" i="5"/>
  <c r="D351" i="5"/>
  <c r="K350" i="5"/>
  <c r="J350" i="5"/>
  <c r="I350" i="5"/>
  <c r="H350" i="5"/>
  <c r="G350" i="5"/>
  <c r="F350" i="5"/>
  <c r="E350" i="5"/>
  <c r="D350" i="5"/>
  <c r="K349" i="5"/>
  <c r="J349" i="5"/>
  <c r="I349" i="5"/>
  <c r="H349" i="5"/>
  <c r="G349" i="5"/>
  <c r="F349" i="5"/>
  <c r="E349" i="5"/>
  <c r="D349" i="5"/>
  <c r="K348" i="5"/>
  <c r="J348" i="5"/>
  <c r="I348" i="5"/>
  <c r="H348" i="5"/>
  <c r="G348" i="5"/>
  <c r="F348" i="5"/>
  <c r="E348" i="5"/>
  <c r="D348" i="5"/>
  <c r="K347" i="5"/>
  <c r="J347" i="5"/>
  <c r="I347" i="5"/>
  <c r="H347" i="5"/>
  <c r="G347" i="5"/>
  <c r="F347" i="5"/>
  <c r="E347" i="5"/>
  <c r="D347" i="5"/>
  <c r="K346" i="5"/>
  <c r="J346" i="5"/>
  <c r="I346" i="5"/>
  <c r="H346" i="5"/>
  <c r="G346" i="5"/>
  <c r="F346" i="5"/>
  <c r="E346" i="5"/>
  <c r="D346" i="5"/>
  <c r="K345" i="5"/>
  <c r="J345" i="5"/>
  <c r="I345" i="5"/>
  <c r="H345" i="5"/>
  <c r="G345" i="5"/>
  <c r="F345" i="5"/>
  <c r="E345" i="5"/>
  <c r="D345" i="5"/>
  <c r="K344" i="5"/>
  <c r="J344" i="5"/>
  <c r="I344" i="5"/>
  <c r="H344" i="5"/>
  <c r="G344" i="5"/>
  <c r="F344" i="5"/>
  <c r="E344" i="5"/>
  <c r="D344" i="5"/>
  <c r="K343" i="5"/>
  <c r="J343" i="5"/>
  <c r="I343" i="5"/>
  <c r="H343" i="5"/>
  <c r="G343" i="5"/>
  <c r="F343" i="5"/>
  <c r="E343" i="5"/>
  <c r="D343" i="5"/>
  <c r="K342" i="5"/>
  <c r="J342" i="5"/>
  <c r="I342" i="5"/>
  <c r="H342" i="5"/>
  <c r="G342" i="5"/>
  <c r="F342" i="5"/>
  <c r="E342" i="5"/>
  <c r="D342" i="5"/>
  <c r="K341" i="5"/>
  <c r="J341" i="5"/>
  <c r="I341" i="5"/>
  <c r="H341" i="5"/>
  <c r="G341" i="5"/>
  <c r="F341" i="5"/>
  <c r="E341" i="5"/>
  <c r="D341" i="5"/>
  <c r="K340" i="5"/>
  <c r="J340" i="5"/>
  <c r="I340" i="5"/>
  <c r="H340" i="5"/>
  <c r="G340" i="5"/>
  <c r="F340" i="5"/>
  <c r="E340" i="5"/>
  <c r="D340" i="5"/>
  <c r="K339" i="5"/>
  <c r="J339" i="5"/>
  <c r="I339" i="5"/>
  <c r="H339" i="5"/>
  <c r="G339" i="5"/>
  <c r="F339" i="5"/>
  <c r="E339" i="5"/>
  <c r="D339" i="5"/>
  <c r="K338" i="5"/>
  <c r="J338" i="5"/>
  <c r="I338" i="5"/>
  <c r="H338" i="5"/>
  <c r="G338" i="5"/>
  <c r="F338" i="5"/>
  <c r="E338" i="5"/>
  <c r="D338" i="5"/>
  <c r="K337" i="5"/>
  <c r="J337" i="5"/>
  <c r="I337" i="5"/>
  <c r="H337" i="5"/>
  <c r="G337" i="5"/>
  <c r="F337" i="5"/>
  <c r="E337" i="5"/>
  <c r="D337" i="5"/>
  <c r="K336" i="5"/>
  <c r="J336" i="5"/>
  <c r="I336" i="5"/>
  <c r="H336" i="5"/>
  <c r="G336" i="5"/>
  <c r="F336" i="5"/>
  <c r="E336" i="5"/>
  <c r="D336" i="5"/>
  <c r="K335" i="5"/>
  <c r="J335" i="5"/>
  <c r="I335" i="5"/>
  <c r="H335" i="5"/>
  <c r="G335" i="5"/>
  <c r="F335" i="5"/>
  <c r="E335" i="5"/>
  <c r="D335" i="5"/>
  <c r="K334" i="5"/>
  <c r="J334" i="5"/>
  <c r="I334" i="5"/>
  <c r="H334" i="5"/>
  <c r="G334" i="5"/>
  <c r="F334" i="5"/>
  <c r="E334" i="5"/>
  <c r="D334" i="5"/>
  <c r="K333" i="5"/>
  <c r="J333" i="5"/>
  <c r="I333" i="5"/>
  <c r="H333" i="5"/>
  <c r="G333" i="5"/>
  <c r="F333" i="5"/>
  <c r="E333" i="5"/>
  <c r="D333" i="5"/>
  <c r="K332" i="5"/>
  <c r="J332" i="5"/>
  <c r="I332" i="5"/>
  <c r="H332" i="5"/>
  <c r="G332" i="5"/>
  <c r="F332" i="5"/>
  <c r="E332" i="5"/>
  <c r="D332" i="5"/>
  <c r="K331" i="5"/>
  <c r="J331" i="5"/>
  <c r="I331" i="5"/>
  <c r="H331" i="5"/>
  <c r="G331" i="5"/>
  <c r="F331" i="5"/>
  <c r="E331" i="5"/>
  <c r="D331" i="5"/>
  <c r="K330" i="5"/>
  <c r="J330" i="5"/>
  <c r="I330" i="5"/>
  <c r="H330" i="5"/>
  <c r="G330" i="5"/>
  <c r="F330" i="5"/>
  <c r="E330" i="5"/>
  <c r="D330" i="5"/>
  <c r="K329" i="5"/>
  <c r="J329" i="5"/>
  <c r="I329" i="5"/>
  <c r="H329" i="5"/>
  <c r="G329" i="5"/>
  <c r="F329" i="5"/>
  <c r="E329" i="5"/>
  <c r="D329" i="5"/>
  <c r="K328" i="5"/>
  <c r="J328" i="5"/>
  <c r="I328" i="5"/>
  <c r="H328" i="5"/>
  <c r="G328" i="5"/>
  <c r="F328" i="5"/>
  <c r="E328" i="5"/>
  <c r="D328" i="5"/>
  <c r="K327" i="5"/>
  <c r="J327" i="5"/>
  <c r="I327" i="5"/>
  <c r="H327" i="5"/>
  <c r="G327" i="5"/>
  <c r="F327" i="5"/>
  <c r="E327" i="5"/>
  <c r="D327" i="5"/>
  <c r="K326" i="5"/>
  <c r="J326" i="5"/>
  <c r="I326" i="5"/>
  <c r="H326" i="5"/>
  <c r="G326" i="5"/>
  <c r="F326" i="5"/>
  <c r="E326" i="5"/>
  <c r="D326" i="5"/>
  <c r="K325" i="5"/>
  <c r="J325" i="5"/>
  <c r="I325" i="5"/>
  <c r="H325" i="5"/>
  <c r="G325" i="5"/>
  <c r="F325" i="5"/>
  <c r="E325" i="5"/>
  <c r="D325" i="5"/>
  <c r="K324" i="5"/>
  <c r="J324" i="5"/>
  <c r="I324" i="5"/>
  <c r="H324" i="5"/>
  <c r="G324" i="5"/>
  <c r="F324" i="5"/>
  <c r="E324" i="5"/>
  <c r="D324" i="5"/>
  <c r="K323" i="5"/>
  <c r="J323" i="5"/>
  <c r="I323" i="5"/>
  <c r="H323" i="5"/>
  <c r="G323" i="5"/>
  <c r="F323" i="5"/>
  <c r="E323" i="5"/>
  <c r="D323" i="5"/>
  <c r="K322" i="5"/>
  <c r="J322" i="5"/>
  <c r="I322" i="5"/>
  <c r="H322" i="5"/>
  <c r="G322" i="5"/>
  <c r="F322" i="5"/>
  <c r="E322" i="5"/>
  <c r="D322" i="5"/>
  <c r="K321" i="5"/>
  <c r="J321" i="5"/>
  <c r="I321" i="5"/>
  <c r="H321" i="5"/>
  <c r="G321" i="5"/>
  <c r="F321" i="5"/>
  <c r="E321" i="5"/>
  <c r="D321" i="5"/>
  <c r="K320" i="5"/>
  <c r="J320" i="5"/>
  <c r="I320" i="5"/>
  <c r="H320" i="5"/>
  <c r="G320" i="5"/>
  <c r="F320" i="5"/>
  <c r="E320" i="5"/>
  <c r="D320" i="5"/>
  <c r="K319" i="5"/>
  <c r="J319" i="5"/>
  <c r="I319" i="5"/>
  <c r="H319" i="5"/>
  <c r="G319" i="5"/>
  <c r="F319" i="5"/>
  <c r="E319" i="5"/>
  <c r="D319" i="5"/>
  <c r="K318" i="5"/>
  <c r="J318" i="5"/>
  <c r="I318" i="5"/>
  <c r="H318" i="5"/>
  <c r="G318" i="5"/>
  <c r="F318" i="5"/>
  <c r="E318" i="5"/>
  <c r="D318" i="5"/>
  <c r="K317" i="5"/>
  <c r="J317" i="5"/>
  <c r="I317" i="5"/>
  <c r="H317" i="5"/>
  <c r="G317" i="5"/>
  <c r="F317" i="5"/>
  <c r="E317" i="5"/>
  <c r="D317" i="5"/>
  <c r="K316" i="5"/>
  <c r="J316" i="5"/>
  <c r="I316" i="5"/>
  <c r="H316" i="5"/>
  <c r="G316" i="5"/>
  <c r="F316" i="5"/>
  <c r="E316" i="5"/>
  <c r="D316" i="5"/>
  <c r="K315" i="5"/>
  <c r="J315" i="5"/>
  <c r="I315" i="5"/>
  <c r="H315" i="5"/>
  <c r="G315" i="5"/>
  <c r="F315" i="5"/>
  <c r="E315" i="5"/>
  <c r="D315" i="5"/>
  <c r="K314" i="5"/>
  <c r="J314" i="5"/>
  <c r="I314" i="5"/>
  <c r="H314" i="5"/>
  <c r="G314" i="5"/>
  <c r="F314" i="5"/>
  <c r="E314" i="5"/>
  <c r="D314" i="5"/>
  <c r="K313" i="5"/>
  <c r="J313" i="5"/>
  <c r="I313" i="5"/>
  <c r="H313" i="5"/>
  <c r="G313" i="5"/>
  <c r="F313" i="5"/>
  <c r="E313" i="5"/>
  <c r="D313" i="5"/>
  <c r="K312" i="5"/>
  <c r="J312" i="5"/>
  <c r="I312" i="5"/>
  <c r="H312" i="5"/>
  <c r="G312" i="5"/>
  <c r="F312" i="5"/>
  <c r="E312" i="5"/>
  <c r="D312" i="5"/>
  <c r="K311" i="5"/>
  <c r="J311" i="5"/>
  <c r="I311" i="5"/>
  <c r="H311" i="5"/>
  <c r="G311" i="5"/>
  <c r="F311" i="5"/>
  <c r="E311" i="5"/>
  <c r="D311" i="5"/>
  <c r="K310" i="5"/>
  <c r="J310" i="5"/>
  <c r="I310" i="5"/>
  <c r="H310" i="5"/>
  <c r="G310" i="5"/>
  <c r="F310" i="5"/>
  <c r="E310" i="5"/>
  <c r="D310" i="5"/>
  <c r="K309" i="5"/>
  <c r="J309" i="5"/>
  <c r="I309" i="5"/>
  <c r="H309" i="5"/>
  <c r="G309" i="5"/>
  <c r="F309" i="5"/>
  <c r="E309" i="5"/>
  <c r="D309" i="5"/>
  <c r="K308" i="5"/>
  <c r="J308" i="5"/>
  <c r="I308" i="5"/>
  <c r="H308" i="5"/>
  <c r="G308" i="5"/>
  <c r="F308" i="5"/>
  <c r="E308" i="5"/>
  <c r="D308" i="5"/>
  <c r="K307" i="5"/>
  <c r="J307" i="5"/>
  <c r="I307" i="5"/>
  <c r="H307" i="5"/>
  <c r="G307" i="5"/>
  <c r="F307" i="5"/>
  <c r="E307" i="5"/>
  <c r="D307" i="5"/>
  <c r="K306" i="5"/>
  <c r="J306" i="5"/>
  <c r="I306" i="5"/>
  <c r="H306" i="5"/>
  <c r="G306" i="5"/>
  <c r="F306" i="5"/>
  <c r="E306" i="5"/>
  <c r="D306" i="5"/>
  <c r="K305" i="5"/>
  <c r="J305" i="5"/>
  <c r="I305" i="5"/>
  <c r="H305" i="5"/>
  <c r="G305" i="5"/>
  <c r="F305" i="5"/>
  <c r="E305" i="5"/>
  <c r="D305" i="5"/>
  <c r="K304" i="5"/>
  <c r="J304" i="5"/>
  <c r="I304" i="5"/>
  <c r="H304" i="5"/>
  <c r="G304" i="5"/>
  <c r="F304" i="5"/>
  <c r="E304" i="5"/>
  <c r="D304" i="5"/>
  <c r="K303" i="5"/>
  <c r="J303" i="5"/>
  <c r="I303" i="5"/>
  <c r="H303" i="5"/>
  <c r="G303" i="5"/>
  <c r="F303" i="5"/>
  <c r="E303" i="5"/>
  <c r="D303" i="5"/>
  <c r="K302" i="5"/>
  <c r="J302" i="5"/>
  <c r="I302" i="5"/>
  <c r="H302" i="5"/>
  <c r="G302" i="5"/>
  <c r="F302" i="5"/>
  <c r="E302" i="5"/>
  <c r="D302" i="5"/>
  <c r="K301" i="5"/>
  <c r="J301" i="5"/>
  <c r="I301" i="5"/>
  <c r="H301" i="5"/>
  <c r="G301" i="5"/>
  <c r="F301" i="5"/>
  <c r="E301" i="5"/>
  <c r="D301" i="5"/>
  <c r="K300" i="5"/>
  <c r="J300" i="5"/>
  <c r="I300" i="5"/>
  <c r="H300" i="5"/>
  <c r="G300" i="5"/>
  <c r="F300" i="5"/>
  <c r="E300" i="5"/>
  <c r="D300" i="5"/>
  <c r="K299" i="5"/>
  <c r="J299" i="5"/>
  <c r="I299" i="5"/>
  <c r="H299" i="5"/>
  <c r="G299" i="5"/>
  <c r="F299" i="5"/>
  <c r="E299" i="5"/>
  <c r="D299" i="5"/>
  <c r="K298" i="5"/>
  <c r="J298" i="5"/>
  <c r="I298" i="5"/>
  <c r="H298" i="5"/>
  <c r="G298" i="5"/>
  <c r="F298" i="5"/>
  <c r="E298" i="5"/>
  <c r="D298" i="5"/>
  <c r="K297" i="5"/>
  <c r="J297" i="5"/>
  <c r="I297" i="5"/>
  <c r="H297" i="5"/>
  <c r="G297" i="5"/>
  <c r="F297" i="5"/>
  <c r="E297" i="5"/>
  <c r="D297" i="5"/>
  <c r="K296" i="5"/>
  <c r="J296" i="5"/>
  <c r="I296" i="5"/>
  <c r="H296" i="5"/>
  <c r="G296" i="5"/>
  <c r="F296" i="5"/>
  <c r="E296" i="5"/>
  <c r="D296" i="5"/>
  <c r="K295" i="5"/>
  <c r="J295" i="5"/>
  <c r="I295" i="5"/>
  <c r="H295" i="5"/>
  <c r="G295" i="5"/>
  <c r="F295" i="5"/>
  <c r="E295" i="5"/>
  <c r="D295" i="5"/>
  <c r="K294" i="5"/>
  <c r="J294" i="5"/>
  <c r="I294" i="5"/>
  <c r="H294" i="5"/>
  <c r="G294" i="5"/>
  <c r="F294" i="5"/>
  <c r="E294" i="5"/>
  <c r="D294" i="5"/>
  <c r="K293" i="5"/>
  <c r="J293" i="5"/>
  <c r="I293" i="5"/>
  <c r="H293" i="5"/>
  <c r="G293" i="5"/>
  <c r="F293" i="5"/>
  <c r="E293" i="5"/>
  <c r="D293" i="5"/>
  <c r="K292" i="5"/>
  <c r="J292" i="5"/>
  <c r="I292" i="5"/>
  <c r="H292" i="5"/>
  <c r="G292" i="5"/>
  <c r="F292" i="5"/>
  <c r="E292" i="5"/>
  <c r="D292" i="5"/>
  <c r="K291" i="5"/>
  <c r="J291" i="5"/>
  <c r="I291" i="5"/>
  <c r="H291" i="5"/>
  <c r="G291" i="5"/>
  <c r="F291" i="5"/>
  <c r="E291" i="5"/>
  <c r="D291" i="5"/>
  <c r="K290" i="5"/>
  <c r="J290" i="5"/>
  <c r="I290" i="5"/>
  <c r="H290" i="5"/>
  <c r="G290" i="5"/>
  <c r="F290" i="5"/>
  <c r="E290" i="5"/>
  <c r="D290" i="5"/>
  <c r="K289" i="5"/>
  <c r="J289" i="5"/>
  <c r="I289" i="5"/>
  <c r="H289" i="5"/>
  <c r="G289" i="5"/>
  <c r="F289" i="5"/>
  <c r="E289" i="5"/>
  <c r="D289" i="5"/>
  <c r="K288" i="5"/>
  <c r="J288" i="5"/>
  <c r="I288" i="5"/>
  <c r="H288" i="5"/>
  <c r="G288" i="5"/>
  <c r="F288" i="5"/>
  <c r="E288" i="5"/>
  <c r="D288" i="5"/>
  <c r="K287" i="5"/>
  <c r="J287" i="5"/>
  <c r="I287" i="5"/>
  <c r="H287" i="5"/>
  <c r="G287" i="5"/>
  <c r="F287" i="5"/>
  <c r="E287" i="5"/>
  <c r="D287" i="5"/>
  <c r="K286" i="5"/>
  <c r="J286" i="5"/>
  <c r="I286" i="5"/>
  <c r="H286" i="5"/>
  <c r="G286" i="5"/>
  <c r="F286" i="5"/>
  <c r="E286" i="5"/>
  <c r="D286" i="5"/>
  <c r="K285" i="5"/>
  <c r="J285" i="5"/>
  <c r="I285" i="5"/>
  <c r="H285" i="5"/>
  <c r="G285" i="5"/>
  <c r="F285" i="5"/>
  <c r="E285" i="5"/>
  <c r="D285" i="5"/>
  <c r="K284" i="5"/>
  <c r="J284" i="5"/>
  <c r="I284" i="5"/>
  <c r="H284" i="5"/>
  <c r="G284" i="5"/>
  <c r="F284" i="5"/>
  <c r="E284" i="5"/>
  <c r="D284" i="5"/>
  <c r="K283" i="5"/>
  <c r="J283" i="5"/>
  <c r="I283" i="5"/>
  <c r="H283" i="5"/>
  <c r="G283" i="5"/>
  <c r="F283" i="5"/>
  <c r="E283" i="5"/>
  <c r="D283" i="5"/>
  <c r="K282" i="5"/>
  <c r="J282" i="5"/>
  <c r="I282" i="5"/>
  <c r="H282" i="5"/>
  <c r="G282" i="5"/>
  <c r="F282" i="5"/>
  <c r="E282" i="5"/>
  <c r="D282" i="5"/>
  <c r="K281" i="5"/>
  <c r="J281" i="5"/>
  <c r="I281" i="5"/>
  <c r="H281" i="5"/>
  <c r="G281" i="5"/>
  <c r="F281" i="5"/>
  <c r="E281" i="5"/>
  <c r="D281" i="5"/>
  <c r="K280" i="5"/>
  <c r="J280" i="5"/>
  <c r="I280" i="5"/>
  <c r="H280" i="5"/>
  <c r="G280" i="5"/>
  <c r="F280" i="5"/>
  <c r="E280" i="5"/>
  <c r="D280" i="5"/>
  <c r="K279" i="5"/>
  <c r="J279" i="5"/>
  <c r="I279" i="5"/>
  <c r="H279" i="5"/>
  <c r="G279" i="5"/>
  <c r="F279" i="5"/>
  <c r="E279" i="5"/>
  <c r="D279" i="5"/>
  <c r="K278" i="5"/>
  <c r="J278" i="5"/>
  <c r="I278" i="5"/>
  <c r="H278" i="5"/>
  <c r="G278" i="5"/>
  <c r="F278" i="5"/>
  <c r="E278" i="5"/>
  <c r="D278" i="5"/>
  <c r="K277" i="5"/>
  <c r="J277" i="5"/>
  <c r="I277" i="5"/>
  <c r="H277" i="5"/>
  <c r="G277" i="5"/>
  <c r="F277" i="5"/>
  <c r="E277" i="5"/>
  <c r="D277" i="5"/>
  <c r="K276" i="5"/>
  <c r="J276" i="5"/>
  <c r="I276" i="5"/>
  <c r="H276" i="5"/>
  <c r="G276" i="5"/>
  <c r="F276" i="5"/>
  <c r="E276" i="5"/>
  <c r="D276" i="5"/>
  <c r="K275" i="5"/>
  <c r="J275" i="5"/>
  <c r="I275" i="5"/>
  <c r="H275" i="5"/>
  <c r="G275" i="5"/>
  <c r="F275" i="5"/>
  <c r="E275" i="5"/>
  <c r="D275" i="5"/>
  <c r="K274" i="5"/>
  <c r="J274" i="5"/>
  <c r="I274" i="5"/>
  <c r="H274" i="5"/>
  <c r="G274" i="5"/>
  <c r="F274" i="5"/>
  <c r="E274" i="5"/>
  <c r="D274" i="5"/>
  <c r="K273" i="5"/>
  <c r="J273" i="5"/>
  <c r="I273" i="5"/>
  <c r="H273" i="5"/>
  <c r="G273" i="5"/>
  <c r="F273" i="5"/>
  <c r="E273" i="5"/>
  <c r="D273" i="5"/>
  <c r="K272" i="5"/>
  <c r="J272" i="5"/>
  <c r="I272" i="5"/>
  <c r="H272" i="5"/>
  <c r="G272" i="5"/>
  <c r="F272" i="5"/>
  <c r="E272" i="5"/>
  <c r="D272" i="5"/>
  <c r="K271" i="5"/>
  <c r="J271" i="5"/>
  <c r="I271" i="5"/>
  <c r="H271" i="5"/>
  <c r="G271" i="5"/>
  <c r="F271" i="5"/>
  <c r="E271" i="5"/>
  <c r="D271" i="5"/>
  <c r="K270" i="5"/>
  <c r="J270" i="5"/>
  <c r="I270" i="5"/>
  <c r="H270" i="5"/>
  <c r="G270" i="5"/>
  <c r="F270" i="5"/>
  <c r="E270" i="5"/>
  <c r="D270" i="5"/>
  <c r="K269" i="5"/>
  <c r="J269" i="5"/>
  <c r="I269" i="5"/>
  <c r="H269" i="5"/>
  <c r="G269" i="5"/>
  <c r="F269" i="5"/>
  <c r="E269" i="5"/>
  <c r="D269" i="5"/>
  <c r="K268" i="5"/>
  <c r="J268" i="5"/>
  <c r="I268" i="5"/>
  <c r="H268" i="5"/>
  <c r="G268" i="5"/>
  <c r="F268" i="5"/>
  <c r="E268" i="5"/>
  <c r="D268" i="5"/>
  <c r="K267" i="5"/>
  <c r="J267" i="5"/>
  <c r="I267" i="5"/>
  <c r="H267" i="5"/>
  <c r="G267" i="5"/>
  <c r="F267" i="5"/>
  <c r="E267" i="5"/>
  <c r="D267" i="5"/>
  <c r="K266" i="5"/>
  <c r="J266" i="5"/>
  <c r="I266" i="5"/>
  <c r="H266" i="5"/>
  <c r="G266" i="5"/>
  <c r="F266" i="5"/>
  <c r="E266" i="5"/>
  <c r="D266" i="5"/>
  <c r="K265" i="5"/>
  <c r="J265" i="5"/>
  <c r="I265" i="5"/>
  <c r="H265" i="5"/>
  <c r="G265" i="5"/>
  <c r="F265" i="5"/>
  <c r="E265" i="5"/>
  <c r="D265" i="5"/>
  <c r="K264" i="5"/>
  <c r="J264" i="5"/>
  <c r="I264" i="5"/>
  <c r="H264" i="5"/>
  <c r="G264" i="5"/>
  <c r="F264" i="5"/>
  <c r="E264" i="5"/>
  <c r="D264" i="5"/>
  <c r="K263" i="5"/>
  <c r="J263" i="5"/>
  <c r="I263" i="5"/>
  <c r="H263" i="5"/>
  <c r="G263" i="5"/>
  <c r="F263" i="5"/>
  <c r="E263" i="5"/>
  <c r="D263" i="5"/>
  <c r="K262" i="5"/>
  <c r="J262" i="5"/>
  <c r="I262" i="5"/>
  <c r="H262" i="5"/>
  <c r="G262" i="5"/>
  <c r="F262" i="5"/>
  <c r="E262" i="5"/>
  <c r="D262" i="5"/>
  <c r="K261" i="5"/>
  <c r="J261" i="5"/>
  <c r="I261" i="5"/>
  <c r="H261" i="5"/>
  <c r="G261" i="5"/>
  <c r="F261" i="5"/>
  <c r="E261" i="5"/>
  <c r="D261" i="5"/>
  <c r="K260" i="5"/>
  <c r="J260" i="5"/>
  <c r="I260" i="5"/>
  <c r="H260" i="5"/>
  <c r="G260" i="5"/>
  <c r="F260" i="5"/>
  <c r="E260" i="5"/>
  <c r="D260" i="5"/>
  <c r="K259" i="5"/>
  <c r="J259" i="5"/>
  <c r="I259" i="5"/>
  <c r="H259" i="5"/>
  <c r="G259" i="5"/>
  <c r="F259" i="5"/>
  <c r="E259" i="5"/>
  <c r="D259" i="5"/>
  <c r="K258" i="5"/>
  <c r="J258" i="5"/>
  <c r="I258" i="5"/>
  <c r="H258" i="5"/>
  <c r="G258" i="5"/>
  <c r="F258" i="5"/>
  <c r="E258" i="5"/>
  <c r="D258" i="5"/>
  <c r="K257" i="5"/>
  <c r="J257" i="5"/>
  <c r="I257" i="5"/>
  <c r="H257" i="5"/>
  <c r="G257" i="5"/>
  <c r="F257" i="5"/>
  <c r="E257" i="5"/>
  <c r="D257" i="5"/>
  <c r="K256" i="5"/>
  <c r="J256" i="5"/>
  <c r="I256" i="5"/>
  <c r="H256" i="5"/>
  <c r="G256" i="5"/>
  <c r="F256" i="5"/>
  <c r="E256" i="5"/>
  <c r="D256" i="5"/>
  <c r="K255" i="5"/>
  <c r="J255" i="5"/>
  <c r="I255" i="5"/>
  <c r="H255" i="5"/>
  <c r="G255" i="5"/>
  <c r="F255" i="5"/>
  <c r="E255" i="5"/>
  <c r="D255" i="5"/>
  <c r="K254" i="5"/>
  <c r="J254" i="5"/>
  <c r="I254" i="5"/>
  <c r="H254" i="5"/>
  <c r="G254" i="5"/>
  <c r="F254" i="5"/>
  <c r="E254" i="5"/>
  <c r="D254" i="5"/>
  <c r="K253" i="5"/>
  <c r="J253" i="5"/>
  <c r="I253" i="5"/>
  <c r="H253" i="5"/>
  <c r="G253" i="5"/>
  <c r="F253" i="5"/>
  <c r="E253" i="5"/>
  <c r="D253" i="5"/>
  <c r="K252" i="5"/>
  <c r="J252" i="5"/>
  <c r="I252" i="5"/>
  <c r="H252" i="5"/>
  <c r="G252" i="5"/>
  <c r="F252" i="5"/>
  <c r="E252" i="5"/>
  <c r="D252" i="5"/>
  <c r="K251" i="5"/>
  <c r="J251" i="5"/>
  <c r="I251" i="5"/>
  <c r="H251" i="5"/>
  <c r="G251" i="5"/>
  <c r="F251" i="5"/>
  <c r="E251" i="5"/>
  <c r="D251" i="5"/>
  <c r="K250" i="5"/>
  <c r="J250" i="5"/>
  <c r="I250" i="5"/>
  <c r="H250" i="5"/>
  <c r="G250" i="5"/>
  <c r="F250" i="5"/>
  <c r="E250" i="5"/>
  <c r="D250" i="5"/>
  <c r="K249" i="5"/>
  <c r="J249" i="5"/>
  <c r="I249" i="5"/>
  <c r="H249" i="5"/>
  <c r="G249" i="5"/>
  <c r="F249" i="5"/>
  <c r="E249" i="5"/>
  <c r="D249" i="5"/>
  <c r="K248" i="5"/>
  <c r="J248" i="5"/>
  <c r="I248" i="5"/>
  <c r="H248" i="5"/>
  <c r="G248" i="5"/>
  <c r="F248" i="5"/>
  <c r="E248" i="5"/>
  <c r="D248" i="5"/>
  <c r="K247" i="5"/>
  <c r="J247" i="5"/>
  <c r="I247" i="5"/>
  <c r="H247" i="5"/>
  <c r="G247" i="5"/>
  <c r="F247" i="5"/>
  <c r="E247" i="5"/>
  <c r="D247" i="5"/>
  <c r="K246" i="5"/>
  <c r="J246" i="5"/>
  <c r="I246" i="5"/>
  <c r="H246" i="5"/>
  <c r="G246" i="5"/>
  <c r="F246" i="5"/>
  <c r="E246" i="5"/>
  <c r="D246" i="5"/>
  <c r="K245" i="5"/>
  <c r="J245" i="5"/>
  <c r="I245" i="5"/>
  <c r="H245" i="5"/>
  <c r="G245" i="5"/>
  <c r="F245" i="5"/>
  <c r="E245" i="5"/>
  <c r="D245" i="5"/>
  <c r="K244" i="5"/>
  <c r="J244" i="5"/>
  <c r="I244" i="5"/>
  <c r="H244" i="5"/>
  <c r="G244" i="5"/>
  <c r="F244" i="5"/>
  <c r="E244" i="5"/>
  <c r="D244" i="5"/>
  <c r="K243" i="5"/>
  <c r="J243" i="5"/>
  <c r="I243" i="5"/>
  <c r="H243" i="5"/>
  <c r="G243" i="5"/>
  <c r="F243" i="5"/>
  <c r="E243" i="5"/>
  <c r="D243" i="5"/>
  <c r="K242" i="5"/>
  <c r="J242" i="5"/>
  <c r="I242" i="5"/>
  <c r="H242" i="5"/>
  <c r="G242" i="5"/>
  <c r="F242" i="5"/>
  <c r="E242" i="5"/>
  <c r="D242" i="5"/>
  <c r="K241" i="5"/>
  <c r="J241" i="5"/>
  <c r="I241" i="5"/>
  <c r="H241" i="5"/>
  <c r="G241" i="5"/>
  <c r="F241" i="5"/>
  <c r="E241" i="5"/>
  <c r="D241" i="5"/>
  <c r="K240" i="5"/>
  <c r="J240" i="5"/>
  <c r="I240" i="5"/>
  <c r="H240" i="5"/>
  <c r="G240" i="5"/>
  <c r="F240" i="5"/>
  <c r="E240" i="5"/>
  <c r="D240" i="5"/>
  <c r="K239" i="5"/>
  <c r="J239" i="5"/>
  <c r="I239" i="5"/>
  <c r="H239" i="5"/>
  <c r="G239" i="5"/>
  <c r="F239" i="5"/>
  <c r="E239" i="5"/>
  <c r="D239" i="5"/>
  <c r="K238" i="5"/>
  <c r="J238" i="5"/>
  <c r="I238" i="5"/>
  <c r="H238" i="5"/>
  <c r="G238" i="5"/>
  <c r="F238" i="5"/>
  <c r="E238" i="5"/>
  <c r="D238" i="5"/>
  <c r="K237" i="5"/>
  <c r="J237" i="5"/>
  <c r="I237" i="5"/>
  <c r="H237" i="5"/>
  <c r="G237" i="5"/>
  <c r="F237" i="5"/>
  <c r="E237" i="5"/>
  <c r="D237" i="5"/>
  <c r="K236" i="5"/>
  <c r="J236" i="5"/>
  <c r="I236" i="5"/>
  <c r="H236" i="5"/>
  <c r="G236" i="5"/>
  <c r="F236" i="5"/>
  <c r="E236" i="5"/>
  <c r="D236" i="5"/>
  <c r="K235" i="5"/>
  <c r="J235" i="5"/>
  <c r="I235" i="5"/>
  <c r="H235" i="5"/>
  <c r="G235" i="5"/>
  <c r="F235" i="5"/>
  <c r="E235" i="5"/>
  <c r="D235" i="5"/>
  <c r="K234" i="5"/>
  <c r="J234" i="5"/>
  <c r="I234" i="5"/>
  <c r="H234" i="5"/>
  <c r="G234" i="5"/>
  <c r="F234" i="5"/>
  <c r="E234" i="5"/>
  <c r="D234" i="5"/>
  <c r="K233" i="5"/>
  <c r="J233" i="5"/>
  <c r="I233" i="5"/>
  <c r="H233" i="5"/>
  <c r="G233" i="5"/>
  <c r="F233" i="5"/>
  <c r="E233" i="5"/>
  <c r="D233" i="5"/>
  <c r="K232" i="5"/>
  <c r="J232" i="5"/>
  <c r="I232" i="5"/>
  <c r="H232" i="5"/>
  <c r="G232" i="5"/>
  <c r="F232" i="5"/>
  <c r="E232" i="5"/>
  <c r="D232" i="5"/>
  <c r="K231" i="5"/>
  <c r="J231" i="5"/>
  <c r="I231" i="5"/>
  <c r="H231" i="5"/>
  <c r="G231" i="5"/>
  <c r="F231" i="5"/>
  <c r="E231" i="5"/>
  <c r="D231" i="5"/>
  <c r="K230" i="5"/>
  <c r="J230" i="5"/>
  <c r="I230" i="5"/>
  <c r="H230" i="5"/>
  <c r="G230" i="5"/>
  <c r="F230" i="5"/>
  <c r="E230" i="5"/>
  <c r="D230" i="5"/>
  <c r="K229" i="5"/>
  <c r="J229" i="5"/>
  <c r="I229" i="5"/>
  <c r="H229" i="5"/>
  <c r="G229" i="5"/>
  <c r="F229" i="5"/>
  <c r="E229" i="5"/>
  <c r="D229" i="5"/>
  <c r="K228" i="5"/>
  <c r="J228" i="5"/>
  <c r="I228" i="5"/>
  <c r="H228" i="5"/>
  <c r="G228" i="5"/>
  <c r="F228" i="5"/>
  <c r="E228" i="5"/>
  <c r="D228" i="5"/>
  <c r="K227" i="5"/>
  <c r="J227" i="5"/>
  <c r="I227" i="5"/>
  <c r="H227" i="5"/>
  <c r="G227" i="5"/>
  <c r="F227" i="5"/>
  <c r="E227" i="5"/>
  <c r="D227" i="5"/>
  <c r="K226" i="5"/>
  <c r="J226" i="5"/>
  <c r="I226" i="5"/>
  <c r="H226" i="5"/>
  <c r="G226" i="5"/>
  <c r="F226" i="5"/>
  <c r="E226" i="5"/>
  <c r="D226" i="5"/>
  <c r="K225" i="5"/>
  <c r="J225" i="5"/>
  <c r="I225" i="5"/>
  <c r="H225" i="5"/>
  <c r="G225" i="5"/>
  <c r="F225" i="5"/>
  <c r="E225" i="5"/>
  <c r="D225" i="5"/>
  <c r="K224" i="5"/>
  <c r="J224" i="5"/>
  <c r="I224" i="5"/>
  <c r="H224" i="5"/>
  <c r="G224" i="5"/>
  <c r="F224" i="5"/>
  <c r="E224" i="5"/>
  <c r="D224" i="5"/>
  <c r="K223" i="5"/>
  <c r="J223" i="5"/>
  <c r="I223" i="5"/>
  <c r="H223" i="5"/>
  <c r="G223" i="5"/>
  <c r="F223" i="5"/>
  <c r="E223" i="5"/>
  <c r="D223" i="5"/>
  <c r="K222" i="5"/>
  <c r="J222" i="5"/>
  <c r="I222" i="5"/>
  <c r="H222" i="5"/>
  <c r="G222" i="5"/>
  <c r="F222" i="5"/>
  <c r="E222" i="5"/>
  <c r="D222" i="5"/>
  <c r="K221" i="5"/>
  <c r="J221" i="5"/>
  <c r="I221" i="5"/>
  <c r="H221" i="5"/>
  <c r="G221" i="5"/>
  <c r="F221" i="5"/>
  <c r="E221" i="5"/>
  <c r="D221" i="5"/>
  <c r="K220" i="5"/>
  <c r="J220" i="5"/>
  <c r="I220" i="5"/>
  <c r="H220" i="5"/>
  <c r="G220" i="5"/>
  <c r="F220" i="5"/>
  <c r="E220" i="5"/>
  <c r="D220" i="5"/>
  <c r="K219" i="5"/>
  <c r="J219" i="5"/>
  <c r="I219" i="5"/>
  <c r="H219" i="5"/>
  <c r="G219" i="5"/>
  <c r="F219" i="5"/>
  <c r="E219" i="5"/>
  <c r="D219" i="5"/>
  <c r="K218" i="5"/>
  <c r="J218" i="5"/>
  <c r="I218" i="5"/>
  <c r="H218" i="5"/>
  <c r="G218" i="5"/>
  <c r="F218" i="5"/>
  <c r="E218" i="5"/>
  <c r="D218" i="5"/>
  <c r="K217" i="5"/>
  <c r="J217" i="5"/>
  <c r="I217" i="5"/>
  <c r="H217" i="5"/>
  <c r="G217" i="5"/>
  <c r="F217" i="5"/>
  <c r="E217" i="5"/>
  <c r="D217" i="5"/>
  <c r="K216" i="5"/>
  <c r="J216" i="5"/>
  <c r="I216" i="5"/>
  <c r="H216" i="5"/>
  <c r="G216" i="5"/>
  <c r="F216" i="5"/>
  <c r="E216" i="5"/>
  <c r="D216" i="5"/>
  <c r="K215" i="5"/>
  <c r="J215" i="5"/>
  <c r="I215" i="5"/>
  <c r="H215" i="5"/>
  <c r="G215" i="5"/>
  <c r="F215" i="5"/>
  <c r="E215" i="5"/>
  <c r="D215" i="5"/>
  <c r="K214" i="5"/>
  <c r="J214" i="5"/>
  <c r="I214" i="5"/>
  <c r="H214" i="5"/>
  <c r="G214" i="5"/>
  <c r="F214" i="5"/>
  <c r="E214" i="5"/>
  <c r="D214" i="5"/>
  <c r="K213" i="5"/>
  <c r="J213" i="5"/>
  <c r="I213" i="5"/>
  <c r="H213" i="5"/>
  <c r="G213" i="5"/>
  <c r="F213" i="5"/>
  <c r="E213" i="5"/>
  <c r="D213" i="5"/>
  <c r="K212" i="5"/>
  <c r="J212" i="5"/>
  <c r="I212" i="5"/>
  <c r="H212" i="5"/>
  <c r="G212" i="5"/>
  <c r="F212" i="5"/>
  <c r="E212" i="5"/>
  <c r="D212" i="5"/>
  <c r="K211" i="5"/>
  <c r="J211" i="5"/>
  <c r="I211" i="5"/>
  <c r="H211" i="5"/>
  <c r="G211" i="5"/>
  <c r="F211" i="5"/>
  <c r="E211" i="5"/>
  <c r="D211" i="5"/>
  <c r="K210" i="5"/>
  <c r="J210" i="5"/>
  <c r="I210" i="5"/>
  <c r="H210" i="5"/>
  <c r="G210" i="5"/>
  <c r="F210" i="5"/>
  <c r="E210" i="5"/>
  <c r="D210" i="5"/>
  <c r="K209" i="5"/>
  <c r="J209" i="5"/>
  <c r="I209" i="5"/>
  <c r="H209" i="5"/>
  <c r="G209" i="5"/>
  <c r="F209" i="5"/>
  <c r="E209" i="5"/>
  <c r="D209" i="5"/>
  <c r="K208" i="5"/>
  <c r="J208" i="5"/>
  <c r="I208" i="5"/>
  <c r="H208" i="5"/>
  <c r="G208" i="5"/>
  <c r="F208" i="5"/>
  <c r="E208" i="5"/>
  <c r="D208" i="5"/>
  <c r="K207" i="5"/>
  <c r="J207" i="5"/>
  <c r="I207" i="5"/>
  <c r="H207" i="5"/>
  <c r="G207" i="5"/>
  <c r="F207" i="5"/>
  <c r="E207" i="5"/>
  <c r="D207" i="5"/>
  <c r="K206" i="5"/>
  <c r="J206" i="5"/>
  <c r="I206" i="5"/>
  <c r="H206" i="5"/>
  <c r="G206" i="5"/>
  <c r="F206" i="5"/>
  <c r="E206" i="5"/>
  <c r="D206" i="5"/>
  <c r="K205" i="5"/>
  <c r="J205" i="5"/>
  <c r="I205" i="5"/>
  <c r="H205" i="5"/>
  <c r="G205" i="5"/>
  <c r="F205" i="5"/>
  <c r="E205" i="5"/>
  <c r="D205" i="5"/>
  <c r="K204" i="5"/>
  <c r="J204" i="5"/>
  <c r="I204" i="5"/>
  <c r="H204" i="5"/>
  <c r="G204" i="5"/>
  <c r="F204" i="5"/>
  <c r="E204" i="5"/>
  <c r="D204" i="5"/>
  <c r="K203" i="5"/>
  <c r="J203" i="5"/>
  <c r="I203" i="5"/>
  <c r="H203" i="5"/>
  <c r="G203" i="5"/>
  <c r="F203" i="5"/>
  <c r="E203" i="5"/>
  <c r="D203" i="5"/>
  <c r="K202" i="5"/>
  <c r="J202" i="5"/>
  <c r="I202" i="5"/>
  <c r="H202" i="5"/>
  <c r="G202" i="5"/>
  <c r="F202" i="5"/>
  <c r="E202" i="5"/>
  <c r="D202" i="5"/>
  <c r="K201" i="5"/>
  <c r="J201" i="5"/>
  <c r="I201" i="5"/>
  <c r="H201" i="5"/>
  <c r="G201" i="5"/>
  <c r="F201" i="5"/>
  <c r="E201" i="5"/>
  <c r="D201" i="5"/>
  <c r="K200" i="5"/>
  <c r="J200" i="5"/>
  <c r="I200" i="5"/>
  <c r="H200" i="5"/>
  <c r="G200" i="5"/>
  <c r="F200" i="5"/>
  <c r="E200" i="5"/>
  <c r="D200" i="5"/>
  <c r="K199" i="5"/>
  <c r="J199" i="5"/>
  <c r="I199" i="5"/>
  <c r="H199" i="5"/>
  <c r="G199" i="5"/>
  <c r="F199" i="5"/>
  <c r="E199" i="5"/>
  <c r="D199" i="5"/>
  <c r="K198" i="5"/>
  <c r="J198" i="5"/>
  <c r="I198" i="5"/>
  <c r="H198" i="5"/>
  <c r="G198" i="5"/>
  <c r="F198" i="5"/>
  <c r="E198" i="5"/>
  <c r="D198" i="5"/>
  <c r="K197" i="5"/>
  <c r="J197" i="5"/>
  <c r="I197" i="5"/>
  <c r="H197" i="5"/>
  <c r="G197" i="5"/>
  <c r="F197" i="5"/>
  <c r="E197" i="5"/>
  <c r="D197" i="5"/>
  <c r="K196" i="5"/>
  <c r="J196" i="5"/>
  <c r="I196" i="5"/>
  <c r="H196" i="5"/>
  <c r="G196" i="5"/>
  <c r="F196" i="5"/>
  <c r="E196" i="5"/>
  <c r="D196" i="5"/>
  <c r="K195" i="5"/>
  <c r="J195" i="5"/>
  <c r="I195" i="5"/>
  <c r="H195" i="5"/>
  <c r="G195" i="5"/>
  <c r="F195" i="5"/>
  <c r="E195" i="5"/>
  <c r="D195" i="5"/>
  <c r="K194" i="5"/>
  <c r="J194" i="5"/>
  <c r="I194" i="5"/>
  <c r="H194" i="5"/>
  <c r="G194" i="5"/>
  <c r="F194" i="5"/>
  <c r="E194" i="5"/>
  <c r="D194" i="5"/>
  <c r="K193" i="5"/>
  <c r="J193" i="5"/>
  <c r="I193" i="5"/>
  <c r="H193" i="5"/>
  <c r="G193" i="5"/>
  <c r="F193" i="5"/>
  <c r="E193" i="5"/>
  <c r="D193" i="5"/>
  <c r="K192" i="5"/>
  <c r="J192" i="5"/>
  <c r="I192" i="5"/>
  <c r="H192" i="5"/>
  <c r="G192" i="5"/>
  <c r="F192" i="5"/>
  <c r="E192" i="5"/>
  <c r="D192" i="5"/>
  <c r="K191" i="5"/>
  <c r="J191" i="5"/>
  <c r="I191" i="5"/>
  <c r="H191" i="5"/>
  <c r="G191" i="5"/>
  <c r="F191" i="5"/>
  <c r="E191" i="5"/>
  <c r="D191" i="5"/>
  <c r="K190" i="5"/>
  <c r="J190" i="5"/>
  <c r="I190" i="5"/>
  <c r="H190" i="5"/>
  <c r="G190" i="5"/>
  <c r="F190" i="5"/>
  <c r="E190" i="5"/>
  <c r="D190" i="5"/>
  <c r="K189" i="5"/>
  <c r="J189" i="5"/>
  <c r="I189" i="5"/>
  <c r="H189" i="5"/>
  <c r="G189" i="5"/>
  <c r="F189" i="5"/>
  <c r="E189" i="5"/>
  <c r="D189" i="5"/>
  <c r="K188" i="5"/>
  <c r="J188" i="5"/>
  <c r="I188" i="5"/>
  <c r="H188" i="5"/>
  <c r="G188" i="5"/>
  <c r="F188" i="5"/>
  <c r="E188" i="5"/>
  <c r="D188" i="5"/>
  <c r="K187" i="5"/>
  <c r="J187" i="5"/>
  <c r="I187" i="5"/>
  <c r="H187" i="5"/>
  <c r="G187" i="5"/>
  <c r="F187" i="5"/>
  <c r="E187" i="5"/>
  <c r="D187" i="5"/>
  <c r="K186" i="5"/>
  <c r="J186" i="5"/>
  <c r="I186" i="5"/>
  <c r="H186" i="5"/>
  <c r="G186" i="5"/>
  <c r="F186" i="5"/>
  <c r="E186" i="5"/>
  <c r="D186" i="5"/>
  <c r="K185" i="5"/>
  <c r="J185" i="5"/>
  <c r="I185" i="5"/>
  <c r="H185" i="5"/>
  <c r="G185" i="5"/>
  <c r="F185" i="5"/>
  <c r="E185" i="5"/>
  <c r="D185" i="5"/>
  <c r="K184" i="5"/>
  <c r="J184" i="5"/>
  <c r="I184" i="5"/>
  <c r="H184" i="5"/>
  <c r="G184" i="5"/>
  <c r="F184" i="5"/>
  <c r="E184" i="5"/>
  <c r="D184" i="5"/>
  <c r="K183" i="5"/>
  <c r="J183" i="5"/>
  <c r="I183" i="5"/>
  <c r="H183" i="5"/>
  <c r="G183" i="5"/>
  <c r="F183" i="5"/>
  <c r="E183" i="5"/>
  <c r="D183" i="5"/>
  <c r="K182" i="5"/>
  <c r="J182" i="5"/>
  <c r="I182" i="5"/>
  <c r="H182" i="5"/>
  <c r="G182" i="5"/>
  <c r="F182" i="5"/>
  <c r="E182" i="5"/>
  <c r="D182" i="5"/>
  <c r="K181" i="5"/>
  <c r="J181" i="5"/>
  <c r="I181" i="5"/>
  <c r="H181" i="5"/>
  <c r="G181" i="5"/>
  <c r="F181" i="5"/>
  <c r="E181" i="5"/>
  <c r="D181" i="5"/>
  <c r="K180" i="5"/>
  <c r="J180" i="5"/>
  <c r="I180" i="5"/>
  <c r="H180" i="5"/>
  <c r="G180" i="5"/>
  <c r="F180" i="5"/>
  <c r="E180" i="5"/>
  <c r="D180" i="5"/>
  <c r="K179" i="5"/>
  <c r="J179" i="5"/>
  <c r="I179" i="5"/>
  <c r="H179" i="5"/>
  <c r="G179" i="5"/>
  <c r="F179" i="5"/>
  <c r="E179" i="5"/>
  <c r="D179" i="5"/>
  <c r="K178" i="5"/>
  <c r="J178" i="5"/>
  <c r="I178" i="5"/>
  <c r="H178" i="5"/>
  <c r="G178" i="5"/>
  <c r="F178" i="5"/>
  <c r="E178" i="5"/>
  <c r="D178" i="5"/>
  <c r="K177" i="5"/>
  <c r="J177" i="5"/>
  <c r="I177" i="5"/>
  <c r="H177" i="5"/>
  <c r="G177" i="5"/>
  <c r="F177" i="5"/>
  <c r="E177" i="5"/>
  <c r="D177" i="5"/>
  <c r="K176" i="5"/>
  <c r="J176" i="5"/>
  <c r="I176" i="5"/>
  <c r="H176" i="5"/>
  <c r="G176" i="5"/>
  <c r="F176" i="5"/>
  <c r="E176" i="5"/>
  <c r="D176" i="5"/>
  <c r="K175" i="5"/>
  <c r="J175" i="5"/>
  <c r="I175" i="5"/>
  <c r="H175" i="5"/>
  <c r="G175" i="5"/>
  <c r="F175" i="5"/>
  <c r="E175" i="5"/>
  <c r="D175" i="5"/>
  <c r="K174" i="5"/>
  <c r="J174" i="5"/>
  <c r="I174" i="5"/>
  <c r="H174" i="5"/>
  <c r="G174" i="5"/>
  <c r="F174" i="5"/>
  <c r="E174" i="5"/>
  <c r="D174" i="5"/>
  <c r="K173" i="5"/>
  <c r="J173" i="5"/>
  <c r="I173" i="5"/>
  <c r="H173" i="5"/>
  <c r="G173" i="5"/>
  <c r="F173" i="5"/>
  <c r="E173" i="5"/>
  <c r="D173" i="5"/>
  <c r="K172" i="5"/>
  <c r="J172" i="5"/>
  <c r="I172" i="5"/>
  <c r="H172" i="5"/>
  <c r="G172" i="5"/>
  <c r="F172" i="5"/>
  <c r="E172" i="5"/>
  <c r="D172" i="5"/>
  <c r="K171" i="5"/>
  <c r="J171" i="5"/>
  <c r="I171" i="5"/>
  <c r="H171" i="5"/>
  <c r="G171" i="5"/>
  <c r="F171" i="5"/>
  <c r="E171" i="5"/>
  <c r="D171" i="5"/>
  <c r="K170" i="5"/>
  <c r="J170" i="5"/>
  <c r="I170" i="5"/>
  <c r="H170" i="5"/>
  <c r="G170" i="5"/>
  <c r="F170" i="5"/>
  <c r="E170" i="5"/>
  <c r="D170" i="5"/>
  <c r="K169" i="5"/>
  <c r="J169" i="5"/>
  <c r="I169" i="5"/>
  <c r="H169" i="5"/>
  <c r="G169" i="5"/>
  <c r="F169" i="5"/>
  <c r="E169" i="5"/>
  <c r="D169" i="5"/>
  <c r="K168" i="5"/>
  <c r="J168" i="5"/>
  <c r="I168" i="5"/>
  <c r="H168" i="5"/>
  <c r="G168" i="5"/>
  <c r="F168" i="5"/>
  <c r="E168" i="5"/>
  <c r="D168" i="5"/>
  <c r="K167" i="5"/>
  <c r="J167" i="5"/>
  <c r="I167" i="5"/>
  <c r="H167" i="5"/>
  <c r="G167" i="5"/>
  <c r="F167" i="5"/>
  <c r="E167" i="5"/>
  <c r="D167" i="5"/>
  <c r="K166" i="5"/>
  <c r="J166" i="5"/>
  <c r="I166" i="5"/>
  <c r="H166" i="5"/>
  <c r="G166" i="5"/>
  <c r="F166" i="5"/>
  <c r="E166" i="5"/>
  <c r="D166" i="5"/>
  <c r="K165" i="5"/>
  <c r="J165" i="5"/>
  <c r="I165" i="5"/>
  <c r="H165" i="5"/>
  <c r="G165" i="5"/>
  <c r="F165" i="5"/>
  <c r="E165" i="5"/>
  <c r="D165" i="5"/>
  <c r="K164" i="5"/>
  <c r="J164" i="5"/>
  <c r="I164" i="5"/>
  <c r="H164" i="5"/>
  <c r="G164" i="5"/>
  <c r="F164" i="5"/>
  <c r="E164" i="5"/>
  <c r="D164" i="5"/>
  <c r="K163" i="5"/>
  <c r="J163" i="5"/>
  <c r="I163" i="5"/>
  <c r="H163" i="5"/>
  <c r="G163" i="5"/>
  <c r="F163" i="5"/>
  <c r="E163" i="5"/>
  <c r="D163" i="5"/>
  <c r="K162" i="5"/>
  <c r="J162" i="5"/>
  <c r="I162" i="5"/>
  <c r="H162" i="5"/>
  <c r="G162" i="5"/>
  <c r="F162" i="5"/>
  <c r="E162" i="5"/>
  <c r="D162" i="5"/>
  <c r="K161" i="5"/>
  <c r="J161" i="5"/>
  <c r="I161" i="5"/>
  <c r="H161" i="5"/>
  <c r="G161" i="5"/>
  <c r="F161" i="5"/>
  <c r="E161" i="5"/>
  <c r="D161" i="5"/>
  <c r="K160" i="5"/>
  <c r="J160" i="5"/>
  <c r="I160" i="5"/>
  <c r="H160" i="5"/>
  <c r="G160" i="5"/>
  <c r="F160" i="5"/>
  <c r="E160" i="5"/>
  <c r="D160" i="5"/>
  <c r="K159" i="5"/>
  <c r="J159" i="5"/>
  <c r="I159" i="5"/>
  <c r="H159" i="5"/>
  <c r="G159" i="5"/>
  <c r="F159" i="5"/>
  <c r="E159" i="5"/>
  <c r="D159" i="5"/>
  <c r="K158" i="5"/>
  <c r="J158" i="5"/>
  <c r="I158" i="5"/>
  <c r="H158" i="5"/>
  <c r="G158" i="5"/>
  <c r="F158" i="5"/>
  <c r="E158" i="5"/>
  <c r="D158" i="5"/>
  <c r="K157" i="5"/>
  <c r="J157" i="5"/>
  <c r="I157" i="5"/>
  <c r="H157" i="5"/>
  <c r="G157" i="5"/>
  <c r="F157" i="5"/>
  <c r="E157" i="5"/>
  <c r="D157" i="5"/>
  <c r="K156" i="5"/>
  <c r="J156" i="5"/>
  <c r="I156" i="5"/>
  <c r="H156" i="5"/>
  <c r="G156" i="5"/>
  <c r="F156" i="5"/>
  <c r="E156" i="5"/>
  <c r="D156" i="5"/>
  <c r="K155" i="5"/>
  <c r="J155" i="5"/>
  <c r="I155" i="5"/>
  <c r="H155" i="5"/>
  <c r="G155" i="5"/>
  <c r="F155" i="5"/>
  <c r="E155" i="5"/>
  <c r="D155" i="5"/>
  <c r="K154" i="5"/>
  <c r="J154" i="5"/>
  <c r="I154" i="5"/>
  <c r="H154" i="5"/>
  <c r="G154" i="5"/>
  <c r="F154" i="5"/>
  <c r="E154" i="5"/>
  <c r="D154" i="5"/>
  <c r="K153" i="5"/>
  <c r="J153" i="5"/>
  <c r="I153" i="5"/>
  <c r="H153" i="5"/>
  <c r="G153" i="5"/>
  <c r="F153" i="5"/>
  <c r="E153" i="5"/>
  <c r="D153" i="5"/>
  <c r="K152" i="5"/>
  <c r="J152" i="5"/>
  <c r="I152" i="5"/>
  <c r="H152" i="5"/>
  <c r="G152" i="5"/>
  <c r="F152" i="5"/>
  <c r="E152" i="5"/>
  <c r="D152" i="5"/>
  <c r="K151" i="5"/>
  <c r="J151" i="5"/>
  <c r="I151" i="5"/>
  <c r="H151" i="5"/>
  <c r="G151" i="5"/>
  <c r="F151" i="5"/>
  <c r="E151" i="5"/>
  <c r="D151" i="5"/>
  <c r="K150" i="5"/>
  <c r="J150" i="5"/>
  <c r="I150" i="5"/>
  <c r="H150" i="5"/>
  <c r="G150" i="5"/>
  <c r="F150" i="5"/>
  <c r="E150" i="5"/>
  <c r="D150" i="5"/>
  <c r="K149" i="5"/>
  <c r="J149" i="5"/>
  <c r="I149" i="5"/>
  <c r="H149" i="5"/>
  <c r="G149" i="5"/>
  <c r="F149" i="5"/>
  <c r="E149" i="5"/>
  <c r="D149" i="5"/>
  <c r="K148" i="5"/>
  <c r="J148" i="5"/>
  <c r="I148" i="5"/>
  <c r="H148" i="5"/>
  <c r="G148" i="5"/>
  <c r="F148" i="5"/>
  <c r="E148" i="5"/>
  <c r="D148" i="5"/>
  <c r="K147" i="5"/>
  <c r="J147" i="5"/>
  <c r="I147" i="5"/>
  <c r="H147" i="5"/>
  <c r="G147" i="5"/>
  <c r="F147" i="5"/>
  <c r="E147" i="5"/>
  <c r="D147" i="5"/>
  <c r="K146" i="5"/>
  <c r="J146" i="5"/>
  <c r="I146" i="5"/>
  <c r="H146" i="5"/>
  <c r="G146" i="5"/>
  <c r="F146" i="5"/>
  <c r="E146" i="5"/>
  <c r="D146" i="5"/>
  <c r="K145" i="5"/>
  <c r="J145" i="5"/>
  <c r="I145" i="5"/>
  <c r="H145" i="5"/>
  <c r="G145" i="5"/>
  <c r="F145" i="5"/>
  <c r="E145" i="5"/>
  <c r="D145" i="5"/>
  <c r="K144" i="5"/>
  <c r="J144" i="5"/>
  <c r="I144" i="5"/>
  <c r="H144" i="5"/>
  <c r="G144" i="5"/>
  <c r="F144" i="5"/>
  <c r="E144" i="5"/>
  <c r="D144" i="5"/>
  <c r="K143" i="5"/>
  <c r="J143" i="5"/>
  <c r="I143" i="5"/>
  <c r="H143" i="5"/>
  <c r="G143" i="5"/>
  <c r="F143" i="5"/>
  <c r="E143" i="5"/>
  <c r="D143" i="5"/>
  <c r="K142" i="5"/>
  <c r="J142" i="5"/>
  <c r="I142" i="5"/>
  <c r="H142" i="5"/>
  <c r="G142" i="5"/>
  <c r="F142" i="5"/>
  <c r="E142" i="5"/>
  <c r="D142" i="5"/>
  <c r="K141" i="5"/>
  <c r="J141" i="5"/>
  <c r="I141" i="5"/>
  <c r="H141" i="5"/>
  <c r="G141" i="5"/>
  <c r="F141" i="5"/>
  <c r="E141" i="5"/>
  <c r="D141" i="5"/>
  <c r="K140" i="5"/>
  <c r="J140" i="5"/>
  <c r="I140" i="5"/>
  <c r="H140" i="5"/>
  <c r="G140" i="5"/>
  <c r="F140" i="5"/>
  <c r="E140" i="5"/>
  <c r="D140" i="5"/>
  <c r="K139" i="5"/>
  <c r="J139" i="5"/>
  <c r="I139" i="5"/>
  <c r="H139" i="5"/>
  <c r="G139" i="5"/>
  <c r="F139" i="5"/>
  <c r="E139" i="5"/>
  <c r="D139" i="5"/>
  <c r="K138" i="5"/>
  <c r="J138" i="5"/>
  <c r="I138" i="5"/>
  <c r="H138" i="5"/>
  <c r="G138" i="5"/>
  <c r="F138" i="5"/>
  <c r="E138" i="5"/>
  <c r="D138" i="5"/>
  <c r="K137" i="5"/>
  <c r="J137" i="5"/>
  <c r="I137" i="5"/>
  <c r="H137" i="5"/>
  <c r="G137" i="5"/>
  <c r="F137" i="5"/>
  <c r="E137" i="5"/>
  <c r="D137" i="5"/>
  <c r="K136" i="5"/>
  <c r="J136" i="5"/>
  <c r="I136" i="5"/>
  <c r="H136" i="5"/>
  <c r="G136" i="5"/>
  <c r="F136" i="5"/>
  <c r="E136" i="5"/>
  <c r="D136" i="5"/>
  <c r="K135" i="5"/>
  <c r="J135" i="5"/>
  <c r="I135" i="5"/>
  <c r="H135" i="5"/>
  <c r="G135" i="5"/>
  <c r="F135" i="5"/>
  <c r="E135" i="5"/>
  <c r="D135" i="5"/>
  <c r="K134" i="5"/>
  <c r="J134" i="5"/>
  <c r="I134" i="5"/>
  <c r="H134" i="5"/>
  <c r="G134" i="5"/>
  <c r="F134" i="5"/>
  <c r="E134" i="5"/>
  <c r="D134" i="5"/>
  <c r="K133" i="5"/>
  <c r="J133" i="5"/>
  <c r="I133" i="5"/>
  <c r="H133" i="5"/>
  <c r="G133" i="5"/>
  <c r="F133" i="5"/>
  <c r="E133" i="5"/>
  <c r="D133" i="5"/>
  <c r="K132" i="5"/>
  <c r="J132" i="5"/>
  <c r="I132" i="5"/>
  <c r="H132" i="5"/>
  <c r="G132" i="5"/>
  <c r="F132" i="5"/>
  <c r="E132" i="5"/>
  <c r="D132" i="5"/>
  <c r="K131" i="5"/>
  <c r="J131" i="5"/>
  <c r="I131" i="5"/>
  <c r="H131" i="5"/>
  <c r="G131" i="5"/>
  <c r="F131" i="5"/>
  <c r="E131" i="5"/>
  <c r="D131" i="5"/>
  <c r="K130" i="5"/>
  <c r="J130" i="5"/>
  <c r="I130" i="5"/>
  <c r="H130" i="5"/>
  <c r="G130" i="5"/>
  <c r="F130" i="5"/>
  <c r="E130" i="5"/>
  <c r="D130" i="5"/>
  <c r="K129" i="5"/>
  <c r="J129" i="5"/>
  <c r="I129" i="5"/>
  <c r="H129" i="5"/>
  <c r="G129" i="5"/>
  <c r="F129" i="5"/>
  <c r="E129" i="5"/>
  <c r="D129" i="5"/>
  <c r="K128" i="5"/>
  <c r="J128" i="5"/>
  <c r="I128" i="5"/>
  <c r="H128" i="5"/>
  <c r="G128" i="5"/>
  <c r="F128" i="5"/>
  <c r="E128" i="5"/>
  <c r="D128" i="5"/>
  <c r="K127" i="5"/>
  <c r="J127" i="5"/>
  <c r="I127" i="5"/>
  <c r="H127" i="5"/>
  <c r="G127" i="5"/>
  <c r="F127" i="5"/>
  <c r="E127" i="5"/>
  <c r="D127" i="5"/>
  <c r="K126" i="5"/>
  <c r="J126" i="5"/>
  <c r="I126" i="5"/>
  <c r="H126" i="5"/>
  <c r="G126" i="5"/>
  <c r="F126" i="5"/>
  <c r="E126" i="5"/>
  <c r="D126" i="5"/>
  <c r="K125" i="5"/>
  <c r="J125" i="5"/>
  <c r="I125" i="5"/>
  <c r="H125" i="5"/>
  <c r="G125" i="5"/>
  <c r="F125" i="5"/>
  <c r="E125" i="5"/>
  <c r="D125" i="5"/>
  <c r="K124" i="5"/>
  <c r="J124" i="5"/>
  <c r="I124" i="5"/>
  <c r="H124" i="5"/>
  <c r="G124" i="5"/>
  <c r="F124" i="5"/>
  <c r="E124" i="5"/>
  <c r="D124" i="5"/>
  <c r="K123" i="5"/>
  <c r="J123" i="5"/>
  <c r="I123" i="5"/>
  <c r="H123" i="5"/>
  <c r="G123" i="5"/>
  <c r="F123" i="5"/>
  <c r="E123" i="5"/>
  <c r="D123" i="5"/>
  <c r="K122" i="5"/>
  <c r="J122" i="5"/>
  <c r="I122" i="5"/>
  <c r="H122" i="5"/>
  <c r="G122" i="5"/>
  <c r="F122" i="5"/>
  <c r="E122" i="5"/>
  <c r="D122" i="5"/>
  <c r="K121" i="5"/>
  <c r="J121" i="5"/>
  <c r="I121" i="5"/>
  <c r="H121" i="5"/>
  <c r="G121" i="5"/>
  <c r="F121" i="5"/>
  <c r="E121" i="5"/>
  <c r="D121" i="5"/>
  <c r="K120" i="5"/>
  <c r="J120" i="5"/>
  <c r="I120" i="5"/>
  <c r="H120" i="5"/>
  <c r="G120" i="5"/>
  <c r="F120" i="5"/>
  <c r="E120" i="5"/>
  <c r="D120" i="5"/>
  <c r="K119" i="5"/>
  <c r="J119" i="5"/>
  <c r="I119" i="5"/>
  <c r="H119" i="5"/>
  <c r="G119" i="5"/>
  <c r="F119" i="5"/>
  <c r="E119" i="5"/>
  <c r="D119" i="5"/>
  <c r="K118" i="5"/>
  <c r="J118" i="5"/>
  <c r="I118" i="5"/>
  <c r="H118" i="5"/>
  <c r="G118" i="5"/>
  <c r="F118" i="5"/>
  <c r="E118" i="5"/>
  <c r="D118" i="5"/>
  <c r="K117" i="5"/>
  <c r="J117" i="5"/>
  <c r="I117" i="5"/>
  <c r="H117" i="5"/>
  <c r="G117" i="5"/>
  <c r="F117" i="5"/>
  <c r="E117" i="5"/>
  <c r="D117" i="5"/>
  <c r="K116" i="5"/>
  <c r="J116" i="5"/>
  <c r="I116" i="5"/>
  <c r="H116" i="5"/>
  <c r="G116" i="5"/>
  <c r="F116" i="5"/>
  <c r="E116" i="5"/>
  <c r="D116" i="5"/>
  <c r="K115" i="5"/>
  <c r="J115" i="5"/>
  <c r="I115" i="5"/>
  <c r="H115" i="5"/>
  <c r="G115" i="5"/>
  <c r="F115" i="5"/>
  <c r="E115" i="5"/>
  <c r="D115" i="5"/>
  <c r="K114" i="5"/>
  <c r="J114" i="5"/>
  <c r="I114" i="5"/>
  <c r="H114" i="5"/>
  <c r="G114" i="5"/>
  <c r="F114" i="5"/>
  <c r="E114" i="5"/>
  <c r="D114" i="5"/>
  <c r="K113" i="5"/>
  <c r="J113" i="5"/>
  <c r="I113" i="5"/>
  <c r="H113" i="5"/>
  <c r="G113" i="5"/>
  <c r="F113" i="5"/>
  <c r="E113" i="5"/>
  <c r="D113" i="5"/>
  <c r="K112" i="5"/>
  <c r="J112" i="5"/>
  <c r="I112" i="5"/>
  <c r="H112" i="5"/>
  <c r="G112" i="5"/>
  <c r="F112" i="5"/>
  <c r="E112" i="5"/>
  <c r="D112" i="5"/>
  <c r="K111" i="5"/>
  <c r="J111" i="5"/>
  <c r="I111" i="5"/>
  <c r="H111" i="5"/>
  <c r="G111" i="5"/>
  <c r="F111" i="5"/>
  <c r="E111" i="5"/>
  <c r="D111" i="5"/>
  <c r="K110" i="5"/>
  <c r="J110" i="5"/>
  <c r="I110" i="5"/>
  <c r="H110" i="5"/>
  <c r="G110" i="5"/>
  <c r="F110" i="5"/>
  <c r="E110" i="5"/>
  <c r="D110" i="5"/>
  <c r="K109" i="5"/>
  <c r="J109" i="5"/>
  <c r="I109" i="5"/>
  <c r="H109" i="5"/>
  <c r="G109" i="5"/>
  <c r="F109" i="5"/>
  <c r="E109" i="5"/>
  <c r="D109" i="5"/>
  <c r="K108" i="5"/>
  <c r="J108" i="5"/>
  <c r="I108" i="5"/>
  <c r="H108" i="5"/>
  <c r="G108" i="5"/>
  <c r="F108" i="5"/>
  <c r="E108" i="5"/>
  <c r="D108" i="5"/>
  <c r="K107" i="5"/>
  <c r="J107" i="5"/>
  <c r="I107" i="5"/>
  <c r="H107" i="5"/>
  <c r="G107" i="5"/>
  <c r="F107" i="5"/>
  <c r="E107" i="5"/>
  <c r="D107" i="5"/>
  <c r="K106" i="5"/>
  <c r="J106" i="5"/>
  <c r="I106" i="5"/>
  <c r="H106" i="5"/>
  <c r="G106" i="5"/>
  <c r="F106" i="5"/>
  <c r="E106" i="5"/>
  <c r="D106" i="5"/>
  <c r="K105" i="5"/>
  <c r="J105" i="5"/>
  <c r="I105" i="5"/>
  <c r="H105" i="5"/>
  <c r="G105" i="5"/>
  <c r="F105" i="5"/>
  <c r="E105" i="5"/>
  <c r="D105" i="5"/>
  <c r="K104" i="5"/>
  <c r="J104" i="5"/>
  <c r="I104" i="5"/>
  <c r="H104" i="5"/>
  <c r="G104" i="5"/>
  <c r="F104" i="5"/>
  <c r="E104" i="5"/>
  <c r="D104" i="5"/>
  <c r="K103" i="5"/>
  <c r="J103" i="5"/>
  <c r="I103" i="5"/>
  <c r="H103" i="5"/>
  <c r="G103" i="5"/>
  <c r="F103" i="5"/>
  <c r="E103" i="5"/>
  <c r="D103" i="5"/>
  <c r="K102" i="5"/>
  <c r="J102" i="5"/>
  <c r="I102" i="5"/>
  <c r="H102" i="5"/>
  <c r="G102" i="5"/>
  <c r="F102" i="5"/>
  <c r="E102" i="5"/>
  <c r="D102" i="5"/>
  <c r="K101" i="5"/>
  <c r="J101" i="5"/>
  <c r="I101" i="5"/>
  <c r="H101" i="5"/>
  <c r="G101" i="5"/>
  <c r="F101" i="5"/>
  <c r="E101" i="5"/>
  <c r="D101" i="5"/>
  <c r="K100" i="5"/>
  <c r="J100" i="5"/>
  <c r="I100" i="5"/>
  <c r="H100" i="5"/>
  <c r="G100" i="5"/>
  <c r="F100" i="5"/>
  <c r="E100" i="5"/>
  <c r="D100" i="5"/>
  <c r="K99" i="5"/>
  <c r="J99" i="5"/>
  <c r="I99" i="5"/>
  <c r="H99" i="5"/>
  <c r="G99" i="5"/>
  <c r="F99" i="5"/>
  <c r="E99" i="5"/>
  <c r="D99" i="5"/>
  <c r="K98" i="5"/>
  <c r="J98" i="5"/>
  <c r="I98" i="5"/>
  <c r="H98" i="5"/>
  <c r="G98" i="5"/>
  <c r="F98" i="5"/>
  <c r="E98" i="5"/>
  <c r="D98" i="5"/>
  <c r="K97" i="5"/>
  <c r="J97" i="5"/>
  <c r="I97" i="5"/>
  <c r="H97" i="5"/>
  <c r="G97" i="5"/>
  <c r="F97" i="5"/>
  <c r="E97" i="5"/>
  <c r="D97" i="5"/>
  <c r="K96" i="5"/>
  <c r="J96" i="5"/>
  <c r="I96" i="5"/>
  <c r="H96" i="5"/>
  <c r="G96" i="5"/>
  <c r="F96" i="5"/>
  <c r="E96" i="5"/>
  <c r="D96" i="5"/>
  <c r="K95" i="5"/>
  <c r="J95" i="5"/>
  <c r="I95" i="5"/>
  <c r="H95" i="5"/>
  <c r="G95" i="5"/>
  <c r="F95" i="5"/>
  <c r="E95" i="5"/>
  <c r="D95" i="5"/>
  <c r="K94" i="5"/>
  <c r="J94" i="5"/>
  <c r="I94" i="5"/>
  <c r="H94" i="5"/>
  <c r="G94" i="5"/>
  <c r="F94" i="5"/>
  <c r="E94" i="5"/>
  <c r="D94" i="5"/>
  <c r="K93" i="5"/>
  <c r="J93" i="5"/>
  <c r="I93" i="5"/>
  <c r="H93" i="5"/>
  <c r="G93" i="5"/>
  <c r="F93" i="5"/>
  <c r="E93" i="5"/>
  <c r="D93" i="5"/>
  <c r="K92" i="5"/>
  <c r="J92" i="5"/>
  <c r="I92" i="5"/>
  <c r="H92" i="5"/>
  <c r="G92" i="5"/>
  <c r="F92" i="5"/>
  <c r="E92" i="5"/>
  <c r="D92" i="5"/>
  <c r="K91" i="5"/>
  <c r="J91" i="5"/>
  <c r="I91" i="5"/>
  <c r="H91" i="5"/>
  <c r="G91" i="5"/>
  <c r="F91" i="5"/>
  <c r="E91" i="5"/>
  <c r="D91" i="5"/>
  <c r="K90" i="5"/>
  <c r="J90" i="5"/>
  <c r="I90" i="5"/>
  <c r="H90" i="5"/>
  <c r="G90" i="5"/>
  <c r="F90" i="5"/>
  <c r="E90" i="5"/>
  <c r="D90" i="5"/>
  <c r="K89" i="5"/>
  <c r="J89" i="5"/>
  <c r="I89" i="5"/>
  <c r="H89" i="5"/>
  <c r="G89" i="5"/>
  <c r="F89" i="5"/>
  <c r="E89" i="5"/>
  <c r="D89" i="5"/>
  <c r="K88" i="5"/>
  <c r="J88" i="5"/>
  <c r="I88" i="5"/>
  <c r="H88" i="5"/>
  <c r="G88" i="5"/>
  <c r="F88" i="5"/>
  <c r="E88" i="5"/>
  <c r="D88" i="5"/>
  <c r="K87" i="5"/>
  <c r="J87" i="5"/>
  <c r="I87" i="5"/>
  <c r="H87" i="5"/>
  <c r="G87" i="5"/>
  <c r="F87" i="5"/>
  <c r="E87" i="5"/>
  <c r="D87" i="5"/>
  <c r="K86" i="5"/>
  <c r="J86" i="5"/>
  <c r="I86" i="5"/>
  <c r="H86" i="5"/>
  <c r="G86" i="5"/>
  <c r="F86" i="5"/>
  <c r="E86" i="5"/>
  <c r="D86" i="5"/>
  <c r="K85" i="5"/>
  <c r="J85" i="5"/>
  <c r="I85" i="5"/>
  <c r="H85" i="5"/>
  <c r="G85" i="5"/>
  <c r="F85" i="5"/>
  <c r="E85" i="5"/>
  <c r="D85" i="5"/>
  <c r="K84" i="5"/>
  <c r="J84" i="5"/>
  <c r="I84" i="5"/>
  <c r="H84" i="5"/>
  <c r="G84" i="5"/>
  <c r="F84" i="5"/>
  <c r="E84" i="5"/>
  <c r="D84" i="5"/>
  <c r="K83" i="5"/>
  <c r="J83" i="5"/>
  <c r="I83" i="5"/>
  <c r="H83" i="5"/>
  <c r="G83" i="5"/>
  <c r="F83" i="5"/>
  <c r="E83" i="5"/>
  <c r="D83" i="5"/>
  <c r="K82" i="5"/>
  <c r="J82" i="5"/>
  <c r="I82" i="5"/>
  <c r="H82" i="5"/>
  <c r="G82" i="5"/>
  <c r="F82" i="5"/>
  <c r="E82" i="5"/>
  <c r="D82" i="5"/>
  <c r="K81" i="5"/>
  <c r="J81" i="5"/>
  <c r="I81" i="5"/>
  <c r="H81" i="5"/>
  <c r="G81" i="5"/>
  <c r="F81" i="5"/>
  <c r="E81" i="5"/>
  <c r="D81" i="5"/>
  <c r="K80" i="5"/>
  <c r="J80" i="5"/>
  <c r="I80" i="5"/>
  <c r="H80" i="5"/>
  <c r="G80" i="5"/>
  <c r="F80" i="5"/>
  <c r="E80" i="5"/>
  <c r="D80" i="5"/>
  <c r="K79" i="5"/>
  <c r="J79" i="5"/>
  <c r="I79" i="5"/>
  <c r="H79" i="5"/>
  <c r="G79" i="5"/>
  <c r="F79" i="5"/>
  <c r="E79" i="5"/>
  <c r="D79" i="5"/>
  <c r="K78" i="5"/>
  <c r="J78" i="5"/>
  <c r="I78" i="5"/>
  <c r="H78" i="5"/>
  <c r="G78" i="5"/>
  <c r="F78" i="5"/>
  <c r="E78" i="5"/>
  <c r="D78" i="5"/>
  <c r="K77" i="5"/>
  <c r="J77" i="5"/>
  <c r="I77" i="5"/>
  <c r="H77" i="5"/>
  <c r="G77" i="5"/>
  <c r="F77" i="5"/>
  <c r="E77" i="5"/>
  <c r="D77" i="5"/>
  <c r="K76" i="5"/>
  <c r="J76" i="5"/>
  <c r="I76" i="5"/>
  <c r="H76" i="5"/>
  <c r="G76" i="5"/>
  <c r="F76" i="5"/>
  <c r="E76" i="5"/>
  <c r="D76" i="5"/>
  <c r="K75" i="5"/>
  <c r="J75" i="5"/>
  <c r="I75" i="5"/>
  <c r="H75" i="5"/>
  <c r="G75" i="5"/>
  <c r="F75" i="5"/>
  <c r="E75" i="5"/>
  <c r="D75" i="5"/>
  <c r="K74" i="5"/>
  <c r="J74" i="5"/>
  <c r="I74" i="5"/>
  <c r="H74" i="5"/>
  <c r="G74" i="5"/>
  <c r="F74" i="5"/>
  <c r="E74" i="5"/>
  <c r="D74" i="5"/>
  <c r="K73" i="5"/>
  <c r="J73" i="5"/>
  <c r="I73" i="5"/>
  <c r="H73" i="5"/>
  <c r="G73" i="5"/>
  <c r="F73" i="5"/>
  <c r="E73" i="5"/>
  <c r="D73" i="5"/>
  <c r="K72" i="5"/>
  <c r="J72" i="5"/>
  <c r="I72" i="5"/>
  <c r="H72" i="5"/>
  <c r="G72" i="5"/>
  <c r="F72" i="5"/>
  <c r="E72" i="5"/>
  <c r="D72" i="5"/>
  <c r="K71" i="5"/>
  <c r="J71" i="5"/>
  <c r="I71" i="5"/>
  <c r="H71" i="5"/>
  <c r="G71" i="5"/>
  <c r="F71" i="5"/>
  <c r="E71" i="5"/>
  <c r="D71" i="5"/>
  <c r="K70" i="5"/>
  <c r="J70" i="5"/>
  <c r="I70" i="5"/>
  <c r="H70" i="5"/>
  <c r="G70" i="5"/>
  <c r="F70" i="5"/>
  <c r="E70" i="5"/>
  <c r="D70" i="5"/>
  <c r="K69" i="5"/>
  <c r="J69" i="5"/>
  <c r="I69" i="5"/>
  <c r="H69" i="5"/>
  <c r="G69" i="5"/>
  <c r="F69" i="5"/>
  <c r="E69" i="5"/>
  <c r="D69" i="5"/>
  <c r="K68" i="5"/>
  <c r="J68" i="5"/>
  <c r="I68" i="5"/>
  <c r="H68" i="5"/>
  <c r="G68" i="5"/>
  <c r="F68" i="5"/>
  <c r="E68" i="5"/>
  <c r="D68" i="5"/>
  <c r="K67" i="5"/>
  <c r="J67" i="5"/>
  <c r="I67" i="5"/>
  <c r="H67" i="5"/>
  <c r="G67" i="5"/>
  <c r="F67" i="5"/>
  <c r="E67" i="5"/>
  <c r="D67" i="5"/>
  <c r="K66" i="5"/>
  <c r="J66" i="5"/>
  <c r="I66" i="5"/>
  <c r="H66" i="5"/>
  <c r="G66" i="5"/>
  <c r="F66" i="5"/>
  <c r="E66" i="5"/>
  <c r="D66" i="5"/>
  <c r="K65" i="5"/>
  <c r="J65" i="5"/>
  <c r="I65" i="5"/>
  <c r="H65" i="5"/>
  <c r="G65" i="5"/>
  <c r="F65" i="5"/>
  <c r="E65" i="5"/>
  <c r="D65" i="5"/>
  <c r="K64" i="5"/>
  <c r="J64" i="5"/>
  <c r="I64" i="5"/>
  <c r="H64" i="5"/>
  <c r="G64" i="5"/>
  <c r="F64" i="5"/>
  <c r="E64" i="5"/>
  <c r="D64" i="5"/>
  <c r="K63" i="5"/>
  <c r="J63" i="5"/>
  <c r="I63" i="5"/>
  <c r="H63" i="5"/>
  <c r="G63" i="5"/>
  <c r="F63" i="5"/>
  <c r="E63" i="5"/>
  <c r="D63" i="5"/>
  <c r="K62" i="5"/>
  <c r="J62" i="5"/>
  <c r="I62" i="5"/>
  <c r="H62" i="5"/>
  <c r="G62" i="5"/>
  <c r="F62" i="5"/>
  <c r="E62" i="5"/>
  <c r="D62" i="5"/>
  <c r="K61" i="5"/>
  <c r="J61" i="5"/>
  <c r="I61" i="5"/>
  <c r="H61" i="5"/>
  <c r="G61" i="5"/>
  <c r="F61" i="5"/>
  <c r="E61" i="5"/>
  <c r="D61" i="5"/>
  <c r="K60" i="5"/>
  <c r="J60" i="5"/>
  <c r="I60" i="5"/>
  <c r="H60" i="5"/>
  <c r="G60" i="5"/>
  <c r="F60" i="5"/>
  <c r="E60" i="5"/>
  <c r="D60" i="5"/>
  <c r="K59" i="5"/>
  <c r="J59" i="5"/>
  <c r="I59" i="5"/>
  <c r="H59" i="5"/>
  <c r="G59" i="5"/>
  <c r="F59" i="5"/>
  <c r="E59" i="5"/>
  <c r="D59" i="5"/>
  <c r="K58" i="5"/>
  <c r="J58" i="5"/>
  <c r="I58" i="5"/>
  <c r="H58" i="5"/>
  <c r="G58" i="5"/>
  <c r="F58" i="5"/>
  <c r="E58" i="5"/>
  <c r="D58" i="5"/>
  <c r="K57" i="5"/>
  <c r="J57" i="5"/>
  <c r="I57" i="5"/>
  <c r="H57" i="5"/>
  <c r="G57" i="5"/>
  <c r="F57" i="5"/>
  <c r="E57" i="5"/>
  <c r="D57" i="5"/>
  <c r="K56" i="5"/>
  <c r="J56" i="5"/>
  <c r="I56" i="5"/>
  <c r="H56" i="5"/>
  <c r="G56" i="5"/>
  <c r="F56" i="5"/>
  <c r="E56" i="5"/>
  <c r="D56" i="5"/>
  <c r="K55" i="5"/>
  <c r="J55" i="5"/>
  <c r="I55" i="5"/>
  <c r="H55" i="5"/>
  <c r="G55" i="5"/>
  <c r="F55" i="5"/>
  <c r="E55" i="5"/>
  <c r="D55" i="5"/>
  <c r="K54" i="5"/>
  <c r="J54" i="5"/>
  <c r="I54" i="5"/>
  <c r="H54" i="5"/>
  <c r="G54" i="5"/>
  <c r="F54" i="5"/>
  <c r="E54" i="5"/>
  <c r="D54" i="5"/>
  <c r="K53" i="5"/>
  <c r="J53" i="5"/>
  <c r="I53" i="5"/>
  <c r="H53" i="5"/>
  <c r="G53" i="5"/>
  <c r="F53" i="5"/>
  <c r="E53" i="5"/>
  <c r="D53" i="5"/>
  <c r="K52" i="5"/>
  <c r="J52" i="5"/>
  <c r="I52" i="5"/>
  <c r="H52" i="5"/>
  <c r="G52" i="5"/>
  <c r="F52" i="5"/>
  <c r="E52" i="5"/>
  <c r="D52" i="5"/>
  <c r="K51" i="5"/>
  <c r="J51" i="5"/>
  <c r="I51" i="5"/>
  <c r="H51" i="5"/>
  <c r="G51" i="5"/>
  <c r="F51" i="5"/>
  <c r="E51" i="5"/>
  <c r="D51" i="5"/>
  <c r="K50" i="5"/>
  <c r="J50" i="5"/>
  <c r="I50" i="5"/>
  <c r="H50" i="5"/>
  <c r="G50" i="5"/>
  <c r="F50" i="5"/>
  <c r="E50" i="5"/>
  <c r="D50" i="5"/>
  <c r="K49" i="5"/>
  <c r="J49" i="5"/>
  <c r="I49" i="5"/>
  <c r="H49" i="5"/>
  <c r="G49" i="5"/>
  <c r="F49" i="5"/>
  <c r="E49" i="5"/>
  <c r="D49" i="5"/>
  <c r="K48" i="5"/>
  <c r="J48" i="5"/>
  <c r="I48" i="5"/>
  <c r="H48" i="5"/>
  <c r="G48" i="5"/>
  <c r="F48" i="5"/>
  <c r="E48" i="5"/>
  <c r="D48" i="5"/>
  <c r="K47" i="5"/>
  <c r="J47" i="5"/>
  <c r="I47" i="5"/>
  <c r="H47" i="5"/>
  <c r="G47" i="5"/>
  <c r="F47" i="5"/>
  <c r="E47" i="5"/>
  <c r="D47" i="5"/>
  <c r="K46" i="5"/>
  <c r="J46" i="5"/>
  <c r="I46" i="5"/>
  <c r="H46" i="5"/>
  <c r="G46" i="5"/>
  <c r="F46" i="5"/>
  <c r="E46" i="5"/>
  <c r="D46" i="5"/>
  <c r="K45" i="5"/>
  <c r="J45" i="5"/>
  <c r="I45" i="5"/>
  <c r="H45" i="5"/>
  <c r="G45" i="5"/>
  <c r="F45" i="5"/>
  <c r="E45" i="5"/>
  <c r="D45" i="5"/>
  <c r="K44" i="5"/>
  <c r="J44" i="5"/>
  <c r="I44" i="5"/>
  <c r="H44" i="5"/>
  <c r="G44" i="5"/>
  <c r="F44" i="5"/>
  <c r="E44" i="5"/>
  <c r="D44" i="5"/>
  <c r="K43" i="5"/>
  <c r="J43" i="5"/>
  <c r="I43" i="5"/>
  <c r="H43" i="5"/>
  <c r="G43" i="5"/>
  <c r="F43" i="5"/>
  <c r="E43" i="5"/>
  <c r="D43" i="5"/>
  <c r="K42" i="5"/>
  <c r="J42" i="5"/>
  <c r="I42" i="5"/>
  <c r="H42" i="5"/>
  <c r="G42" i="5"/>
  <c r="F42" i="5"/>
  <c r="E42" i="5"/>
  <c r="D42" i="5"/>
  <c r="K41" i="5"/>
  <c r="J41" i="5"/>
  <c r="I41" i="5"/>
  <c r="H41" i="5"/>
  <c r="G41" i="5"/>
  <c r="F41" i="5"/>
  <c r="E41" i="5"/>
  <c r="D41" i="5"/>
  <c r="K40" i="5"/>
  <c r="J40" i="5"/>
  <c r="I40" i="5"/>
  <c r="H40" i="5"/>
  <c r="G40" i="5"/>
  <c r="F40" i="5"/>
  <c r="E40" i="5"/>
  <c r="D40" i="5"/>
  <c r="K39" i="5"/>
  <c r="J39" i="5"/>
  <c r="I39" i="5"/>
  <c r="H39" i="5"/>
  <c r="G39" i="5"/>
  <c r="F39" i="5"/>
  <c r="E39" i="5"/>
  <c r="D39" i="5"/>
  <c r="K38" i="5"/>
  <c r="J38" i="5"/>
  <c r="I38" i="5"/>
  <c r="H38" i="5"/>
  <c r="G38" i="5"/>
  <c r="F38" i="5"/>
  <c r="E38" i="5"/>
  <c r="D38" i="5"/>
  <c r="K37" i="5"/>
  <c r="J37" i="5"/>
  <c r="I37" i="5"/>
  <c r="H37" i="5"/>
  <c r="G37" i="5"/>
  <c r="F37" i="5"/>
  <c r="E37" i="5"/>
  <c r="D37" i="5"/>
  <c r="K36" i="5"/>
  <c r="J36" i="5"/>
  <c r="I36" i="5"/>
  <c r="H36" i="5"/>
  <c r="G36" i="5"/>
  <c r="F36" i="5"/>
  <c r="E36" i="5"/>
  <c r="D36" i="5"/>
  <c r="K35" i="5"/>
  <c r="J35" i="5"/>
  <c r="I35" i="5"/>
  <c r="H35" i="5"/>
  <c r="G35" i="5"/>
  <c r="F35" i="5"/>
  <c r="E35" i="5"/>
  <c r="D35" i="5"/>
  <c r="K34" i="5"/>
  <c r="J34" i="5"/>
  <c r="I34" i="5"/>
  <c r="H34" i="5"/>
  <c r="G34" i="5"/>
  <c r="F34" i="5"/>
  <c r="E34" i="5"/>
  <c r="D34" i="5"/>
  <c r="K33" i="5"/>
  <c r="J33" i="5"/>
  <c r="I33" i="5"/>
  <c r="H33" i="5"/>
  <c r="G33" i="5"/>
  <c r="F33" i="5"/>
  <c r="E33" i="5"/>
  <c r="D33" i="5"/>
  <c r="K32" i="5"/>
  <c r="J32" i="5"/>
  <c r="I32" i="5"/>
  <c r="H32" i="5"/>
  <c r="G32" i="5"/>
  <c r="F32" i="5"/>
  <c r="E32" i="5"/>
  <c r="D32" i="5"/>
  <c r="K31" i="5"/>
  <c r="J31" i="5"/>
  <c r="I31" i="5"/>
  <c r="H31" i="5"/>
  <c r="G31" i="5"/>
  <c r="F31" i="5"/>
  <c r="E31" i="5"/>
  <c r="D31" i="5"/>
  <c r="K30" i="5"/>
  <c r="J30" i="5"/>
  <c r="I30" i="5"/>
  <c r="H30" i="5"/>
  <c r="G30" i="5"/>
  <c r="F30" i="5"/>
  <c r="E30" i="5"/>
  <c r="D30" i="5"/>
  <c r="K29" i="5"/>
  <c r="J29" i="5"/>
  <c r="I29" i="5"/>
  <c r="H29" i="5"/>
  <c r="G29" i="5"/>
  <c r="F29" i="5"/>
  <c r="E29" i="5"/>
  <c r="D29" i="5"/>
  <c r="K28" i="5"/>
  <c r="J28" i="5"/>
  <c r="I28" i="5"/>
  <c r="H28" i="5"/>
  <c r="G28" i="5"/>
  <c r="F28" i="5"/>
  <c r="E28" i="5"/>
  <c r="D28" i="5"/>
  <c r="K27" i="5"/>
  <c r="J27" i="5"/>
  <c r="I27" i="5"/>
  <c r="H27" i="5"/>
  <c r="G27" i="5"/>
  <c r="F27" i="5"/>
  <c r="E27" i="5"/>
  <c r="D27" i="5"/>
  <c r="K26" i="5"/>
  <c r="J26" i="5"/>
  <c r="I26" i="5"/>
  <c r="H26" i="5"/>
  <c r="G26" i="5"/>
  <c r="F26" i="5"/>
  <c r="E26" i="5"/>
  <c r="D26" i="5"/>
  <c r="K25" i="5"/>
  <c r="J25" i="5"/>
  <c r="I25" i="5"/>
  <c r="H25" i="5"/>
  <c r="G25" i="5"/>
  <c r="F25" i="5"/>
  <c r="E25" i="5"/>
  <c r="D25" i="5"/>
  <c r="K24" i="5"/>
  <c r="J24" i="5"/>
  <c r="I24" i="5"/>
  <c r="H24" i="5"/>
  <c r="G24" i="5"/>
  <c r="F24" i="5"/>
  <c r="E24" i="5"/>
  <c r="D24" i="5"/>
  <c r="K23" i="5"/>
  <c r="J23" i="5"/>
  <c r="I23" i="5"/>
  <c r="H23" i="5"/>
  <c r="G23" i="5"/>
  <c r="F23" i="5"/>
  <c r="E23" i="5"/>
  <c r="D23" i="5"/>
  <c r="K22" i="5"/>
  <c r="J22" i="5"/>
  <c r="I22" i="5"/>
  <c r="H22" i="5"/>
  <c r="G22" i="5"/>
  <c r="F22" i="5"/>
  <c r="E22" i="5"/>
  <c r="D22" i="5"/>
  <c r="K21" i="5"/>
  <c r="J21" i="5"/>
  <c r="I21" i="5"/>
  <c r="H21" i="5"/>
  <c r="G21" i="5"/>
  <c r="F21" i="5"/>
  <c r="E21" i="5"/>
  <c r="D21" i="5"/>
  <c r="K20" i="5"/>
  <c r="J20" i="5"/>
  <c r="I20" i="5"/>
  <c r="H20" i="5"/>
  <c r="G20" i="5"/>
  <c r="F20" i="5"/>
  <c r="E20" i="5"/>
  <c r="D20" i="5"/>
  <c r="K19" i="5"/>
  <c r="J19" i="5"/>
  <c r="I19" i="5"/>
  <c r="H19" i="5"/>
  <c r="G19" i="5"/>
  <c r="F19" i="5"/>
  <c r="E19" i="5"/>
  <c r="D19" i="5"/>
  <c r="K18" i="5"/>
  <c r="J18" i="5"/>
  <c r="I18" i="5"/>
  <c r="H18" i="5"/>
  <c r="G18" i="5"/>
  <c r="F18" i="5"/>
  <c r="E18" i="5"/>
  <c r="D18" i="5"/>
  <c r="K17" i="5"/>
  <c r="J17" i="5"/>
  <c r="I17" i="5"/>
  <c r="H17" i="5"/>
  <c r="G17" i="5"/>
  <c r="F17" i="5"/>
  <c r="E17" i="5"/>
  <c r="D17" i="5"/>
  <c r="K16" i="5"/>
  <c r="J16" i="5"/>
  <c r="I16" i="5"/>
  <c r="H16" i="5"/>
  <c r="G16" i="5"/>
  <c r="F16" i="5"/>
  <c r="E16" i="5"/>
  <c r="D16" i="5"/>
  <c r="K15" i="5"/>
  <c r="J15" i="5"/>
  <c r="I15" i="5"/>
  <c r="H15" i="5"/>
  <c r="G15" i="5"/>
  <c r="F15" i="5"/>
  <c r="E15" i="5"/>
  <c r="D15" i="5"/>
  <c r="K14" i="5"/>
  <c r="J14" i="5"/>
  <c r="I14" i="5"/>
  <c r="H14" i="5"/>
  <c r="G14" i="5"/>
  <c r="F14" i="5"/>
  <c r="E14" i="5"/>
  <c r="D14" i="5"/>
  <c r="K13" i="5"/>
  <c r="J13" i="5"/>
  <c r="I13" i="5"/>
  <c r="H13" i="5"/>
  <c r="G13" i="5"/>
  <c r="F13" i="5"/>
  <c r="E13" i="5"/>
  <c r="D13" i="5"/>
  <c r="K12" i="5"/>
  <c r="J12" i="5"/>
  <c r="I12" i="5"/>
  <c r="H12" i="5"/>
  <c r="G12" i="5"/>
  <c r="F12" i="5"/>
  <c r="E12" i="5"/>
  <c r="D12" i="5"/>
  <c r="K11" i="5"/>
  <c r="J11" i="5"/>
  <c r="I11" i="5"/>
  <c r="H11" i="5"/>
  <c r="G11" i="5"/>
  <c r="F11" i="5"/>
  <c r="E11" i="5"/>
  <c r="D11" i="5"/>
  <c r="K10" i="5"/>
  <c r="J10" i="5"/>
  <c r="I10" i="5"/>
  <c r="H10" i="5"/>
  <c r="G10" i="5"/>
  <c r="F10" i="5"/>
  <c r="E10" i="5"/>
  <c r="D10" i="5"/>
  <c r="K9" i="5"/>
  <c r="J9" i="5"/>
  <c r="I9" i="5"/>
  <c r="H9" i="5"/>
  <c r="G9" i="5"/>
  <c r="F9" i="5"/>
  <c r="E9" i="5"/>
  <c r="D9" i="5"/>
  <c r="K8" i="5"/>
  <c r="J8" i="5"/>
  <c r="I8" i="5"/>
  <c r="H8" i="5"/>
  <c r="G8" i="5"/>
  <c r="F8" i="5"/>
  <c r="E8" i="5"/>
  <c r="D8" i="5"/>
  <c r="K7" i="5"/>
  <c r="J7" i="5"/>
  <c r="I7" i="5"/>
  <c r="H7" i="5"/>
  <c r="G7" i="5"/>
  <c r="F7" i="5"/>
  <c r="E7" i="5"/>
  <c r="D7" i="5"/>
  <c r="K6" i="5"/>
  <c r="J6" i="5"/>
  <c r="I6" i="5"/>
  <c r="H6" i="5"/>
  <c r="G6" i="5"/>
  <c r="F6" i="5"/>
  <c r="E6" i="5"/>
  <c r="D6" i="5"/>
  <c r="K5" i="5"/>
  <c r="J5" i="5"/>
  <c r="I5" i="5"/>
  <c r="H5" i="5"/>
  <c r="G5" i="5"/>
  <c r="F5" i="5"/>
  <c r="E5" i="5"/>
  <c r="D5" i="5"/>
  <c r="K4" i="5"/>
  <c r="J4" i="5"/>
  <c r="I4" i="5"/>
  <c r="H4" i="5"/>
  <c r="G4" i="5"/>
  <c r="F4" i="5"/>
  <c r="E4" i="5"/>
  <c r="D4" i="5"/>
  <c r="K3" i="5"/>
  <c r="J3" i="5"/>
  <c r="I3" i="5"/>
  <c r="H3" i="5"/>
  <c r="G3" i="5"/>
  <c r="F3" i="5"/>
  <c r="E3" i="5"/>
  <c r="D3" i="5"/>
  <c r="K2" i="5"/>
  <c r="J2" i="5"/>
  <c r="I2" i="5"/>
  <c r="H2" i="5"/>
  <c r="G2" i="5"/>
  <c r="F2" i="5"/>
  <c r="E2" i="5"/>
  <c r="D2" i="5"/>
  <c r="N24" i="4"/>
  <c r="B24" i="4"/>
  <c r="N23" i="4"/>
  <c r="B23" i="4"/>
  <c r="N22" i="4"/>
  <c r="B22" i="4"/>
  <c r="N21" i="4"/>
  <c r="B21" i="4"/>
  <c r="N20" i="4"/>
  <c r="B20" i="4"/>
  <c r="N19" i="4"/>
  <c r="B19" i="4"/>
  <c r="N18" i="4"/>
  <c r="B18" i="4"/>
  <c r="N17" i="4"/>
  <c r="B17" i="4"/>
  <c r="N16" i="4"/>
  <c r="B16" i="4"/>
  <c r="N15" i="4"/>
  <c r="B15" i="4"/>
  <c r="N14" i="4"/>
  <c r="B14" i="4"/>
  <c r="N13" i="4"/>
  <c r="B13" i="4"/>
  <c r="N12" i="4"/>
  <c r="B12" i="4"/>
  <c r="N11" i="4"/>
  <c r="B11" i="4"/>
  <c r="N10" i="4"/>
  <c r="B10" i="4"/>
  <c r="N9" i="4"/>
  <c r="B9" i="4"/>
  <c r="N8" i="4"/>
  <c r="B8" i="4"/>
  <c r="N7" i="4"/>
  <c r="B7" i="4"/>
  <c r="N6" i="4"/>
  <c r="B6" i="4"/>
  <c r="N5" i="4"/>
  <c r="B5" i="4"/>
  <c r="N4" i="4"/>
  <c r="B4" i="4"/>
  <c r="N3" i="4"/>
  <c r="B3" i="4"/>
  <c r="N2" i="4"/>
  <c r="B2" i="4"/>
  <c r="O49" i="5" l="1"/>
  <c r="M51" i="5"/>
  <c r="P219" i="5"/>
  <c r="T223" i="5"/>
  <c r="M224" i="5"/>
  <c r="L237" i="5"/>
  <c r="L242" i="5"/>
  <c r="M248" i="5"/>
  <c r="L249" i="5"/>
  <c r="L250" i="5"/>
  <c r="M251" i="5"/>
  <c r="M252" i="5"/>
  <c r="L253" i="5"/>
  <c r="L254" i="5"/>
  <c r="T255" i="5"/>
  <c r="M256" i="5"/>
  <c r="L257" i="5"/>
  <c r="L258" i="5"/>
  <c r="M259" i="5"/>
  <c r="M260" i="5"/>
  <c r="L261" i="5"/>
  <c r="L262" i="5"/>
  <c r="M263" i="5"/>
  <c r="M264" i="5"/>
  <c r="L265" i="5"/>
  <c r="L266" i="5"/>
  <c r="M267" i="5"/>
  <c r="M268" i="5"/>
  <c r="L269" i="5"/>
  <c r="L270" i="5"/>
  <c r="M271" i="5"/>
  <c r="M272" i="5"/>
  <c r="L273" i="5"/>
  <c r="L274" i="5"/>
  <c r="Q275" i="5"/>
  <c r="L277" i="5"/>
  <c r="L278" i="5"/>
  <c r="T279" i="5"/>
  <c r="L281" i="5"/>
  <c r="L282" i="5"/>
  <c r="M283" i="5"/>
  <c r="M770" i="5"/>
  <c r="M771" i="5"/>
  <c r="T774" i="5"/>
  <c r="L775" i="5"/>
  <c r="M776" i="5"/>
  <c r="L777" i="5"/>
  <c r="M778" i="5"/>
  <c r="L779" i="5"/>
  <c r="L781" i="5"/>
  <c r="M782" i="5"/>
  <c r="L783" i="5"/>
  <c r="M784" i="5"/>
  <c r="L785" i="5"/>
  <c r="M788" i="5"/>
  <c r="L789" i="5"/>
  <c r="M790" i="5"/>
  <c r="L791" i="5"/>
  <c r="M792" i="5"/>
  <c r="L793" i="5"/>
  <c r="M794" i="5"/>
  <c r="L795" i="5"/>
  <c r="L797" i="5"/>
  <c r="M798" i="5"/>
  <c r="L799" i="5"/>
  <c r="M800" i="5"/>
  <c r="L801" i="5"/>
  <c r="M802" i="5"/>
  <c r="L803" i="5"/>
  <c r="Q804" i="5"/>
  <c r="T805" i="5"/>
  <c r="M807" i="5"/>
  <c r="L810" i="5"/>
  <c r="M823" i="5"/>
  <c r="R827" i="5"/>
  <c r="P839" i="5"/>
  <c r="L846" i="5"/>
  <c r="M847" i="5"/>
  <c r="L848" i="5"/>
  <c r="M849" i="5"/>
  <c r="L850" i="5"/>
  <c r="M851" i="5"/>
  <c r="L852" i="5"/>
  <c r="M853" i="5"/>
  <c r="L854" i="5"/>
  <c r="M855" i="5"/>
  <c r="M845" i="5"/>
  <c r="M786" i="5"/>
  <c r="L787" i="5"/>
  <c r="M780" i="5"/>
  <c r="M796" i="5"/>
  <c r="L826" i="5"/>
  <c r="N177" i="5"/>
  <c r="N232" i="5"/>
  <c r="N407" i="5"/>
  <c r="N409" i="5"/>
  <c r="N412" i="5"/>
  <c r="Q419" i="5"/>
  <c r="N420" i="5"/>
  <c r="N428" i="5"/>
  <c r="N483" i="5"/>
  <c r="S485" i="5"/>
  <c r="N487" i="5"/>
  <c r="S489" i="5"/>
  <c r="N491" i="5"/>
  <c r="S493" i="5"/>
  <c r="N495" i="5"/>
  <c r="S497" i="5"/>
  <c r="N499" i="5"/>
  <c r="N501" i="5"/>
  <c r="N503" i="5"/>
  <c r="N505" i="5"/>
  <c r="N507" i="5"/>
  <c r="N509" i="5"/>
  <c r="N511" i="5"/>
  <c r="N513" i="5"/>
  <c r="N515" i="5"/>
  <c r="N517" i="5"/>
  <c r="N519" i="5"/>
  <c r="N520" i="5"/>
  <c r="N524" i="5"/>
  <c r="N594" i="5"/>
  <c r="N599" i="5"/>
  <c r="N601" i="5"/>
  <c r="N610" i="5"/>
  <c r="N612" i="5"/>
  <c r="N617" i="5"/>
  <c r="N633" i="5"/>
  <c r="N634" i="5"/>
  <c r="N645" i="5"/>
  <c r="N649" i="5"/>
  <c r="Q656" i="5"/>
  <c r="Q657" i="5"/>
  <c r="N658" i="5"/>
  <c r="Q660" i="5"/>
  <c r="Q661" i="5"/>
  <c r="N662" i="5"/>
  <c r="Q664" i="5"/>
  <c r="Q665" i="5"/>
  <c r="N666" i="5"/>
  <c r="Q668" i="5"/>
  <c r="Q669" i="5"/>
  <c r="N671" i="5"/>
  <c r="N677" i="5"/>
  <c r="N692" i="5"/>
  <c r="N695" i="5"/>
  <c r="N696" i="5"/>
  <c r="N698" i="5"/>
  <c r="S707" i="5"/>
  <c r="M993" i="5"/>
  <c r="N996" i="5"/>
  <c r="N1001" i="5"/>
  <c r="N1005" i="5"/>
  <c r="N1020" i="5"/>
  <c r="N1024" i="5"/>
  <c r="O868" i="5"/>
  <c r="O870" i="5"/>
  <c r="O876" i="5"/>
  <c r="O878" i="5"/>
  <c r="O888" i="5"/>
  <c r="O894" i="5"/>
  <c r="O895" i="5"/>
  <c r="O904" i="5"/>
  <c r="O959" i="5"/>
  <c r="O960" i="5"/>
  <c r="M276" i="5"/>
  <c r="Q219" i="5"/>
  <c r="Q243" i="5"/>
  <c r="M280" i="5"/>
  <c r="M284" i="5"/>
  <c r="L285" i="5"/>
  <c r="L286" i="5"/>
  <c r="M287" i="5"/>
  <c r="M288" i="5"/>
  <c r="L289" i="5"/>
  <c r="L290" i="5"/>
  <c r="M291" i="5"/>
  <c r="M292" i="5"/>
  <c r="L293" i="5"/>
  <c r="L294" i="5"/>
  <c r="M295" i="5"/>
  <c r="M296" i="5"/>
  <c r="L297" i="5"/>
  <c r="L298" i="5"/>
  <c r="M299" i="5"/>
  <c r="M300" i="5"/>
  <c r="L301" i="5"/>
  <c r="L302" i="5"/>
  <c r="M303" i="5"/>
  <c r="M304" i="5"/>
  <c r="L305" i="5"/>
  <c r="L306" i="5"/>
  <c r="M307" i="5"/>
  <c r="M308" i="5"/>
  <c r="L309" i="5"/>
  <c r="L310" i="5"/>
  <c r="M311" i="5"/>
  <c r="M312" i="5"/>
  <c r="L313" i="5"/>
  <c r="L314" i="5"/>
  <c r="M315" i="5"/>
  <c r="M316" i="5"/>
  <c r="L317" i="5"/>
  <c r="L318" i="5"/>
  <c r="M319" i="5"/>
  <c r="M320" i="5"/>
  <c r="L321" i="5"/>
  <c r="L322" i="5"/>
  <c r="M323" i="5"/>
  <c r="M324" i="5"/>
  <c r="L325" i="5"/>
  <c r="L326" i="5"/>
  <c r="M327" i="5"/>
  <c r="M328" i="5"/>
  <c r="L329" i="5"/>
  <c r="L330" i="5"/>
  <c r="M331" i="5"/>
  <c r="M332" i="5"/>
  <c r="L333" i="5"/>
  <c r="L334" i="5"/>
  <c r="M335" i="5"/>
  <c r="M336" i="5"/>
  <c r="L337" i="5"/>
  <c r="L338" i="5"/>
  <c r="M339" i="5"/>
  <c r="M340" i="5"/>
  <c r="L341" i="5"/>
  <c r="L342" i="5"/>
  <c r="M343" i="5"/>
  <c r="M344" i="5"/>
  <c r="L345" i="5"/>
  <c r="L346" i="5"/>
  <c r="M347" i="5"/>
  <c r="M348" i="5"/>
  <c r="L349" i="5"/>
  <c r="L350" i="5"/>
  <c r="M351" i="5"/>
  <c r="M352" i="5"/>
  <c r="L353" i="5"/>
  <c r="L354" i="5"/>
  <c r="M355" i="5"/>
  <c r="M356" i="5"/>
  <c r="L357" i="5"/>
  <c r="T358" i="5"/>
  <c r="N44" i="5"/>
  <c r="N47" i="5"/>
  <c r="N59" i="5"/>
  <c r="Q64" i="5"/>
  <c r="N66" i="5"/>
  <c r="N69" i="5"/>
  <c r="Q72" i="5"/>
  <c r="N74" i="5"/>
  <c r="N78" i="5"/>
  <c r="N81" i="5"/>
  <c r="Q84" i="5"/>
  <c r="N86" i="5"/>
  <c r="N89" i="5"/>
  <c r="N94" i="5"/>
  <c r="Q96" i="5"/>
  <c r="Q100" i="5"/>
  <c r="Q104" i="5"/>
  <c r="Q107" i="5"/>
  <c r="Q108" i="5"/>
  <c r="N118" i="5"/>
  <c r="Q120" i="5"/>
  <c r="N122" i="5"/>
  <c r="N126" i="5"/>
  <c r="N130" i="5"/>
  <c r="N133" i="5"/>
  <c r="Q136" i="5"/>
  <c r="N138" i="5"/>
  <c r="N141" i="5"/>
  <c r="N145" i="5"/>
  <c r="N149" i="5"/>
  <c r="N153" i="5"/>
  <c r="Q156" i="5"/>
  <c r="N157" i="5"/>
  <c r="N158" i="5"/>
  <c r="N165" i="5"/>
  <c r="N166" i="5"/>
  <c r="N169" i="5"/>
  <c r="N173" i="5"/>
  <c r="N181" i="5"/>
  <c r="N185" i="5"/>
  <c r="Q192" i="5"/>
  <c r="N193" i="5"/>
  <c r="Q196" i="5"/>
  <c r="Q200" i="5"/>
  <c r="N205" i="5"/>
  <c r="N210" i="5"/>
  <c r="Q218" i="5"/>
  <c r="N229" i="5"/>
  <c r="N39" i="5"/>
  <c r="N40" i="5"/>
  <c r="R44" i="5"/>
  <c r="N55" i="5"/>
  <c r="N60" i="5"/>
  <c r="N62" i="5"/>
  <c r="N65" i="5"/>
  <c r="N73" i="5"/>
  <c r="Q76" i="5"/>
  <c r="N77" i="5"/>
  <c r="N85" i="5"/>
  <c r="Q88" i="5"/>
  <c r="Q92" i="5"/>
  <c r="Q95" i="5"/>
  <c r="N101" i="5"/>
  <c r="N105" i="5"/>
  <c r="N110" i="5"/>
  <c r="N114" i="5"/>
  <c r="N117" i="5"/>
  <c r="N121" i="5"/>
  <c r="Q124" i="5"/>
  <c r="N125" i="5"/>
  <c r="Q128" i="5"/>
  <c r="N134" i="5"/>
  <c r="N137" i="5"/>
  <c r="Q144" i="5"/>
  <c r="N146" i="5"/>
  <c r="Q148" i="5"/>
  <c r="N150" i="5"/>
  <c r="N161" i="5"/>
  <c r="R40" i="5"/>
  <c r="N46" i="5"/>
  <c r="Q68" i="5"/>
  <c r="N70" i="5"/>
  <c r="Q80" i="5"/>
  <c r="N82" i="5"/>
  <c r="N90" i="5"/>
  <c r="N93" i="5"/>
  <c r="N97" i="5"/>
  <c r="Q99" i="5"/>
  <c r="Q103" i="5"/>
  <c r="N109" i="5"/>
  <c r="Q112" i="5"/>
  <c r="N113" i="5"/>
  <c r="Q116" i="5"/>
  <c r="N129" i="5"/>
  <c r="Q132" i="5"/>
  <c r="Q140" i="5"/>
  <c r="N142" i="5"/>
  <c r="Q152" i="5"/>
  <c r="N154" i="5"/>
  <c r="Q160" i="5"/>
  <c r="N162" i="5"/>
  <c r="Q164" i="5"/>
  <c r="Q167" i="5"/>
  <c r="Q168" i="5"/>
  <c r="Q171" i="5"/>
  <c r="Q172" i="5"/>
  <c r="Q175" i="5"/>
  <c r="Q176" i="5"/>
  <c r="Q180" i="5"/>
  <c r="N182" i="5"/>
  <c r="Q184" i="5"/>
  <c r="N186" i="5"/>
  <c r="Q188" i="5"/>
  <c r="N189" i="5"/>
  <c r="N190" i="5"/>
  <c r="N194" i="5"/>
  <c r="N197" i="5"/>
  <c r="N198" i="5"/>
  <c r="N201" i="5"/>
  <c r="N202" i="5"/>
  <c r="Q204" i="5"/>
  <c r="N206" i="5"/>
  <c r="Q208" i="5"/>
  <c r="N209" i="5"/>
  <c r="Q212" i="5"/>
  <c r="N213" i="5"/>
  <c r="N214" i="5"/>
  <c r="N221" i="5"/>
  <c r="Q227" i="5"/>
  <c r="N230" i="5"/>
  <c r="N245" i="5"/>
  <c r="R416" i="5"/>
  <c r="M359" i="5"/>
  <c r="M360" i="5"/>
  <c r="L361" i="5"/>
  <c r="T362" i="5"/>
  <c r="M363" i="5"/>
  <c r="M364" i="5"/>
  <c r="L365" i="5"/>
  <c r="T366" i="5"/>
  <c r="M367" i="5"/>
  <c r="M368" i="5"/>
  <c r="L369" i="5"/>
  <c r="T370" i="5"/>
  <c r="M371" i="5"/>
  <c r="M372" i="5"/>
  <c r="L373" i="5"/>
  <c r="L374" i="5"/>
  <c r="M375" i="5"/>
  <c r="M376" i="5"/>
  <c r="L377" i="5"/>
  <c r="L378" i="5"/>
  <c r="M379" i="5"/>
  <c r="M380" i="5"/>
  <c r="L381" i="5"/>
  <c r="L382" i="5"/>
  <c r="M383" i="5"/>
  <c r="M384" i="5"/>
  <c r="L385" i="5"/>
  <c r="L386" i="5"/>
  <c r="M387" i="5"/>
  <c r="M388" i="5"/>
  <c r="L389" i="5"/>
  <c r="L390" i="5"/>
  <c r="M391" i="5"/>
  <c r="M392" i="5"/>
  <c r="L393" i="5"/>
  <c r="L394" i="5"/>
  <c r="M395" i="5"/>
  <c r="M396" i="5"/>
  <c r="L397" i="5"/>
  <c r="L398" i="5"/>
  <c r="M399" i="5"/>
  <c r="M400" i="5"/>
  <c r="N402" i="5"/>
  <c r="L403" i="5"/>
  <c r="Q405" i="5"/>
  <c r="N410" i="5"/>
  <c r="Q413" i="5"/>
  <c r="Q421" i="5"/>
  <c r="Q521" i="5"/>
  <c r="L525" i="5"/>
  <c r="Q525" i="5"/>
  <c r="L529" i="5"/>
  <c r="Q529" i="5"/>
  <c r="L533" i="5"/>
  <c r="Q533" i="5"/>
  <c r="L537" i="5"/>
  <c r="Q537" i="5"/>
  <c r="M595" i="5"/>
  <c r="M601" i="5"/>
  <c r="L606" i="5"/>
  <c r="M613" i="5"/>
  <c r="T619" i="5"/>
  <c r="P623" i="5"/>
  <c r="S624" i="5"/>
  <c r="L630" i="5"/>
  <c r="T635" i="5"/>
  <c r="L636" i="5"/>
  <c r="P639" i="5"/>
  <c r="S640" i="5"/>
  <c r="L646" i="5"/>
  <c r="T651" i="5"/>
  <c r="P673" i="5"/>
  <c r="S674" i="5"/>
  <c r="L679" i="5"/>
  <c r="T685" i="5"/>
  <c r="L700" i="5"/>
  <c r="P704" i="5"/>
  <c r="Q820" i="5"/>
  <c r="Q822" i="5"/>
  <c r="Q828" i="5"/>
  <c r="M1002" i="5"/>
  <c r="T1013" i="5"/>
  <c r="Q1016" i="5"/>
  <c r="T1017" i="5"/>
  <c r="M1021" i="5"/>
  <c r="R520" i="5"/>
  <c r="R528" i="5"/>
  <c r="R532" i="5"/>
  <c r="R536" i="5"/>
  <c r="R605" i="5"/>
  <c r="R621" i="5"/>
  <c r="R629" i="5"/>
  <c r="R645" i="5"/>
  <c r="R653" i="5"/>
  <c r="R676" i="5"/>
  <c r="R684" i="5"/>
  <c r="R692" i="5"/>
  <c r="R700" i="5"/>
  <c r="R1011" i="5"/>
  <c r="R1027" i="5"/>
  <c r="M1028" i="5"/>
  <c r="O2" i="5"/>
  <c r="O3" i="5"/>
  <c r="O27" i="5"/>
  <c r="R221" i="5"/>
  <c r="R225" i="5"/>
  <c r="O229" i="5"/>
  <c r="O235" i="5"/>
  <c r="O238" i="5"/>
  <c r="O240" i="5"/>
  <c r="O430" i="5"/>
  <c r="O432" i="5"/>
  <c r="O434" i="5"/>
  <c r="O436" i="5"/>
  <c r="O438" i="5"/>
  <c r="O440" i="5"/>
  <c r="O442" i="5"/>
  <c r="O444" i="5"/>
  <c r="O446" i="5"/>
  <c r="O448" i="5"/>
  <c r="O450" i="5"/>
  <c r="O452" i="5"/>
  <c r="O454" i="5"/>
  <c r="O456" i="5"/>
  <c r="O458" i="5"/>
  <c r="O460" i="5"/>
  <c r="O462" i="5"/>
  <c r="O464" i="5"/>
  <c r="O466" i="5"/>
  <c r="O468" i="5"/>
  <c r="O470" i="5"/>
  <c r="O472" i="5"/>
  <c r="O474" i="5"/>
  <c r="O476" i="5"/>
  <c r="O478" i="5"/>
  <c r="O480" i="5"/>
  <c r="O490" i="5"/>
  <c r="O502" i="5"/>
  <c r="O504" i="5"/>
  <c r="O506" i="5"/>
  <c r="O508" i="5"/>
  <c r="O510" i="5"/>
  <c r="O530" i="5"/>
  <c r="O532" i="5"/>
  <c r="O538" i="5"/>
  <c r="O542" i="5"/>
  <c r="O544" i="5"/>
  <c r="O546" i="5"/>
  <c r="O548" i="5"/>
  <c r="O550" i="5"/>
  <c r="O552" i="5"/>
  <c r="O554" i="5"/>
  <c r="O556" i="5"/>
  <c r="O558" i="5"/>
  <c r="O560" i="5"/>
  <c r="O562" i="5"/>
  <c r="O564" i="5"/>
  <c r="O566" i="5"/>
  <c r="O568" i="5"/>
  <c r="O570" i="5"/>
  <c r="O572" i="5"/>
  <c r="O574" i="5"/>
  <c r="O576" i="5"/>
  <c r="O578" i="5"/>
  <c r="O580" i="5"/>
  <c r="O582" i="5"/>
  <c r="O584" i="5"/>
  <c r="O586" i="5"/>
  <c r="O588" i="5"/>
  <c r="O590" i="5"/>
  <c r="O592" i="5"/>
  <c r="O598" i="5"/>
  <c r="O604" i="5"/>
  <c r="S608" i="5"/>
  <c r="O612" i="5"/>
  <c r="O621" i="5"/>
  <c r="O625" i="5"/>
  <c r="O628" i="5"/>
  <c r="O633" i="5"/>
  <c r="O645" i="5"/>
  <c r="O653" i="5"/>
  <c r="R683" i="5"/>
  <c r="O684" i="5"/>
  <c r="O688" i="5"/>
  <c r="O690" i="5"/>
  <c r="O695" i="5"/>
  <c r="O698" i="5"/>
  <c r="R711" i="5"/>
  <c r="O712" i="5"/>
  <c r="R715" i="5"/>
  <c r="O716" i="5"/>
  <c r="R719" i="5"/>
  <c r="O720" i="5"/>
  <c r="R723" i="5"/>
  <c r="O724" i="5"/>
  <c r="R727" i="5"/>
  <c r="O728" i="5"/>
  <c r="R731" i="5"/>
  <c r="O732" i="5"/>
  <c r="O733" i="5"/>
  <c r="R735" i="5"/>
  <c r="O736" i="5"/>
  <c r="O737" i="5"/>
  <c r="R739" i="5"/>
  <c r="O740" i="5"/>
  <c r="O741" i="5"/>
  <c r="R743" i="5"/>
  <c r="O744" i="5"/>
  <c r="O745" i="5"/>
  <c r="R747" i="5"/>
  <c r="O748" i="5"/>
  <c r="O749" i="5"/>
  <c r="R751" i="5"/>
  <c r="O752" i="5"/>
  <c r="R755" i="5"/>
  <c r="O756" i="5"/>
  <c r="R759" i="5"/>
  <c r="O760" i="5"/>
  <c r="R763" i="5"/>
  <c r="O764" i="5"/>
  <c r="O765" i="5"/>
  <c r="O766" i="5"/>
  <c r="O819" i="5"/>
  <c r="O843" i="5"/>
  <c r="S882" i="5"/>
  <c r="O996" i="5"/>
  <c r="O6" i="5"/>
  <c r="O7" i="5"/>
  <c r="R10" i="5"/>
  <c r="S10" i="5"/>
  <c r="O11" i="5"/>
  <c r="S11" i="5"/>
  <c r="N14" i="5"/>
  <c r="S14" i="5"/>
  <c r="O15" i="5"/>
  <c r="S15" i="5"/>
  <c r="R18" i="5"/>
  <c r="S18" i="5"/>
  <c r="O19" i="5"/>
  <c r="S19" i="5"/>
  <c r="N22" i="5"/>
  <c r="S22" i="5"/>
  <c r="O23" i="5"/>
  <c r="S23" i="5"/>
  <c r="O25" i="5"/>
  <c r="S25" i="5"/>
  <c r="S27" i="5"/>
  <c r="O29" i="5"/>
  <c r="S29" i="5"/>
  <c r="O31" i="5"/>
  <c r="S32" i="5"/>
  <c r="R35" i="5"/>
  <c r="O36" i="5"/>
  <c r="O39" i="5"/>
  <c r="S39" i="5"/>
  <c r="O56" i="5"/>
  <c r="R59" i="5"/>
  <c r="S54" i="5"/>
  <c r="P224" i="5"/>
  <c r="S228" i="5"/>
  <c r="P229" i="5"/>
  <c r="P243" i="5"/>
  <c r="P405" i="5"/>
  <c r="P427" i="5"/>
  <c r="S596" i="5"/>
  <c r="T603" i="5"/>
  <c r="P607" i="5"/>
  <c r="P615" i="5"/>
  <c r="P620" i="5"/>
  <c r="P624" i="5"/>
  <c r="P631" i="5"/>
  <c r="P642" i="5"/>
  <c r="P644" i="5"/>
  <c r="P647" i="5"/>
  <c r="T647" i="5"/>
  <c r="P652" i="5"/>
  <c r="P677" i="5"/>
  <c r="P682" i="5"/>
  <c r="S686" i="5"/>
  <c r="P687" i="5"/>
  <c r="P693" i="5"/>
  <c r="P702" i="5"/>
  <c r="T702" i="5"/>
  <c r="P706" i="5"/>
  <c r="T706" i="5"/>
  <c r="P708" i="5"/>
  <c r="P766" i="5"/>
  <c r="P773" i="5"/>
  <c r="P812" i="5"/>
  <c r="P818" i="5"/>
  <c r="P834" i="5"/>
  <c r="P836" i="5"/>
  <c r="P840" i="5"/>
  <c r="P843" i="5"/>
  <c r="T843" i="5"/>
  <c r="S866" i="5"/>
  <c r="S874" i="5"/>
  <c r="T877" i="5"/>
  <c r="P880" i="5"/>
  <c r="P881" i="5"/>
  <c r="P887" i="5"/>
  <c r="P889" i="5"/>
  <c r="P894" i="5"/>
  <c r="P898" i="5"/>
  <c r="P903" i="5"/>
  <c r="P912" i="5"/>
  <c r="P913" i="5"/>
  <c r="P916" i="5"/>
  <c r="P957" i="5"/>
  <c r="P980" i="5"/>
  <c r="T987" i="5"/>
  <c r="L856" i="5"/>
  <c r="M857" i="5"/>
  <c r="L858" i="5"/>
  <c r="M859" i="5"/>
  <c r="L860" i="5"/>
  <c r="M861" i="5"/>
  <c r="L862" i="5"/>
  <c r="M863" i="5"/>
  <c r="L864" i="5"/>
  <c r="P865" i="5"/>
  <c r="P873" i="5"/>
  <c r="R879" i="5"/>
  <c r="T885" i="5"/>
  <c r="L886" i="5"/>
  <c r="M891" i="5"/>
  <c r="T893" i="5"/>
  <c r="P897" i="5"/>
  <c r="T901" i="5"/>
  <c r="L902" i="5"/>
  <c r="L906" i="5"/>
  <c r="L907" i="5"/>
  <c r="P908" i="5"/>
  <c r="T911" i="5"/>
  <c r="Q911" i="5"/>
  <c r="R914" i="5"/>
  <c r="L918" i="5"/>
  <c r="M919" i="5"/>
  <c r="M920" i="5"/>
  <c r="L921" i="5"/>
  <c r="T922" i="5"/>
  <c r="M923" i="5"/>
  <c r="M924" i="5"/>
  <c r="L925" i="5"/>
  <c r="T926" i="5"/>
  <c r="M927" i="5"/>
  <c r="M928" i="5"/>
  <c r="L929" i="5"/>
  <c r="T930" i="5"/>
  <c r="M931" i="5"/>
  <c r="M932" i="5"/>
  <c r="L933" i="5"/>
  <c r="T934" i="5"/>
  <c r="M935" i="5"/>
  <c r="M936" i="5"/>
  <c r="L937" i="5"/>
  <c r="T938" i="5"/>
  <c r="M939" i="5"/>
  <c r="M940" i="5"/>
  <c r="L941" i="5"/>
  <c r="T942" i="5"/>
  <c r="M943" i="5"/>
  <c r="M944" i="5"/>
  <c r="L945" i="5"/>
  <c r="T946" i="5"/>
  <c r="M947" i="5"/>
  <c r="M948" i="5"/>
  <c r="L949" i="5"/>
  <c r="T950" i="5"/>
  <c r="M951" i="5"/>
  <c r="M952" i="5"/>
  <c r="L953" i="5"/>
  <c r="L954" i="5"/>
  <c r="L956" i="5"/>
  <c r="S962" i="5"/>
  <c r="L963" i="5"/>
  <c r="T964" i="5"/>
  <c r="M965" i="5"/>
  <c r="M966" i="5"/>
  <c r="L967" i="5"/>
  <c r="T968" i="5"/>
  <c r="M969" i="5"/>
  <c r="M970" i="5"/>
  <c r="L971" i="5"/>
  <c r="T972" i="5"/>
  <c r="M973" i="5"/>
  <c r="M974" i="5"/>
  <c r="L975" i="5"/>
  <c r="T976" i="5"/>
  <c r="M977" i="5"/>
  <c r="L979" i="5"/>
  <c r="P988" i="5"/>
  <c r="P991" i="5"/>
  <c r="P992" i="5"/>
  <c r="O1011" i="5"/>
  <c r="N768" i="5"/>
  <c r="R773" i="5"/>
  <c r="N774" i="5"/>
  <c r="N822" i="5"/>
  <c r="R837" i="5"/>
  <c r="M838" i="5"/>
  <c r="T839" i="5"/>
  <c r="N872" i="5"/>
  <c r="N878" i="5"/>
  <c r="N882" i="5"/>
  <c r="N889" i="5"/>
  <c r="N891" i="5"/>
  <c r="N896" i="5"/>
  <c r="N915" i="5"/>
  <c r="R979" i="5"/>
  <c r="Q983" i="5"/>
  <c r="N984" i="5"/>
  <c r="N985" i="5"/>
  <c r="N986" i="5"/>
  <c r="P1006" i="5"/>
  <c r="P1010" i="5"/>
  <c r="P1015" i="5"/>
  <c r="P1022" i="5"/>
  <c r="T1029" i="5"/>
  <c r="S35" i="5"/>
  <c r="P2" i="5"/>
  <c r="T2" i="5"/>
  <c r="P5" i="5"/>
  <c r="T5" i="5"/>
  <c r="P6" i="5"/>
  <c r="T6" i="5"/>
  <c r="P9" i="5"/>
  <c r="T9" i="5"/>
  <c r="P10" i="5"/>
  <c r="T10" i="5"/>
  <c r="P13" i="5"/>
  <c r="T13" i="5"/>
  <c r="P14" i="5"/>
  <c r="T14" i="5"/>
  <c r="P17" i="5"/>
  <c r="T17" i="5"/>
  <c r="P18" i="5"/>
  <c r="T18" i="5"/>
  <c r="S21" i="5"/>
  <c r="T21" i="5"/>
  <c r="P22" i="5"/>
  <c r="T22" i="5"/>
  <c r="P25" i="5"/>
  <c r="P26" i="5"/>
  <c r="T26" i="5"/>
  <c r="P28" i="5"/>
  <c r="T28" i="5"/>
  <c r="P30" i="5"/>
  <c r="T30" i="5"/>
  <c r="P32" i="5"/>
  <c r="P34" i="5"/>
  <c r="T34" i="5"/>
  <c r="S38" i="5"/>
  <c r="T38" i="5"/>
  <c r="O40" i="5"/>
  <c r="R43" i="5"/>
  <c r="S43" i="5"/>
  <c r="O44" i="5"/>
  <c r="O47" i="5"/>
  <c r="S47" i="5"/>
  <c r="N48" i="5"/>
  <c r="R48" i="5"/>
  <c r="N50" i="5"/>
  <c r="Q53" i="5"/>
  <c r="M55" i="5"/>
  <c r="Q55" i="5"/>
  <c r="P58" i="5"/>
  <c r="T58" i="5"/>
  <c r="O60" i="5"/>
  <c r="R63" i="5"/>
  <c r="S63" i="5"/>
  <c r="O64" i="5"/>
  <c r="S64" i="5"/>
  <c r="R67" i="5"/>
  <c r="O68" i="5"/>
  <c r="S68" i="5"/>
  <c r="O69" i="5"/>
  <c r="S69" i="5"/>
  <c r="R71" i="5"/>
  <c r="O72" i="5"/>
  <c r="S72" i="5"/>
  <c r="O73" i="5"/>
  <c r="S73" i="5"/>
  <c r="R75" i="5"/>
  <c r="O76" i="5"/>
  <c r="S76" i="5"/>
  <c r="O77" i="5"/>
  <c r="S77" i="5"/>
  <c r="R79" i="5"/>
  <c r="S79" i="5"/>
  <c r="O80" i="5"/>
  <c r="S80" i="5"/>
  <c r="R83" i="5"/>
  <c r="S83" i="5"/>
  <c r="O84" i="5"/>
  <c r="S84" i="5"/>
  <c r="R87" i="5"/>
  <c r="S87" i="5"/>
  <c r="O88" i="5"/>
  <c r="S88" i="5"/>
  <c r="O89" i="5"/>
  <c r="S89" i="5"/>
  <c r="R91" i="5"/>
  <c r="S91" i="5"/>
  <c r="O92" i="5"/>
  <c r="S92" i="5"/>
  <c r="R95" i="5"/>
  <c r="S95" i="5"/>
  <c r="O96" i="5"/>
  <c r="S96" i="5"/>
  <c r="R99" i="5"/>
  <c r="S99" i="5"/>
  <c r="O100" i="5"/>
  <c r="S100" i="5"/>
  <c r="R103" i="5"/>
  <c r="S103" i="5"/>
  <c r="O104" i="5"/>
  <c r="S104" i="5"/>
  <c r="R107" i="5"/>
  <c r="S107" i="5"/>
  <c r="O108" i="5"/>
  <c r="S108" i="5"/>
  <c r="R111" i="5"/>
  <c r="S111" i="5"/>
  <c r="O112" i="5"/>
  <c r="S112" i="5"/>
  <c r="R115" i="5"/>
  <c r="S115" i="5"/>
  <c r="O116" i="5"/>
  <c r="S116" i="5"/>
  <c r="O117" i="5"/>
  <c r="S117" i="5"/>
  <c r="R119" i="5"/>
  <c r="S119" i="5"/>
  <c r="O120" i="5"/>
  <c r="S120" i="5"/>
  <c r="O121" i="5"/>
  <c r="S121" i="5"/>
  <c r="R123" i="5"/>
  <c r="S123" i="5"/>
  <c r="O124" i="5"/>
  <c r="S124" i="5"/>
  <c r="R127" i="5"/>
  <c r="S127" i="5"/>
  <c r="O128" i="5"/>
  <c r="S128" i="5"/>
  <c r="O129" i="5"/>
  <c r="S129" i="5"/>
  <c r="R131" i="5"/>
  <c r="S131" i="5"/>
  <c r="L2" i="5"/>
  <c r="T3" i="5"/>
  <c r="M4" i="5"/>
  <c r="Q4" i="5"/>
  <c r="M5" i="5"/>
  <c r="Q5" i="5"/>
  <c r="L6" i="5"/>
  <c r="T7" i="5"/>
  <c r="M8" i="5"/>
  <c r="Q8" i="5"/>
  <c r="M9" i="5"/>
  <c r="Q9" i="5"/>
  <c r="L10" i="5"/>
  <c r="T11" i="5"/>
  <c r="L12" i="5"/>
  <c r="Q12" i="5"/>
  <c r="M13" i="5"/>
  <c r="Q13" i="5"/>
  <c r="L14" i="5"/>
  <c r="T15" i="5"/>
  <c r="P16" i="5"/>
  <c r="Q16" i="5"/>
  <c r="M17" i="5"/>
  <c r="Q17" i="5"/>
  <c r="L18" i="5"/>
  <c r="T19" i="5"/>
  <c r="T20" i="5"/>
  <c r="Q20" i="5"/>
  <c r="M21" i="5"/>
  <c r="Q21" i="5"/>
  <c r="L22" i="5"/>
  <c r="T23" i="5"/>
  <c r="M24" i="5"/>
  <c r="Q24" i="5"/>
  <c r="M25" i="5"/>
  <c r="Q25" i="5"/>
  <c r="L26" i="5"/>
  <c r="R27" i="5"/>
  <c r="Q27" i="5"/>
  <c r="L28" i="5"/>
  <c r="M29" i="5"/>
  <c r="Q29" i="5"/>
  <c r="L30" i="5"/>
  <c r="R31" i="5"/>
  <c r="Q31" i="5"/>
  <c r="L32" i="5"/>
  <c r="Q32" i="5"/>
  <c r="M33" i="5"/>
  <c r="Q33" i="5"/>
  <c r="M35" i="5"/>
  <c r="Q35" i="5"/>
  <c r="O37" i="5"/>
  <c r="Q37" i="5"/>
  <c r="M39" i="5"/>
  <c r="Q39" i="5"/>
  <c r="P42" i="5"/>
  <c r="T42" i="5"/>
  <c r="S46" i="5"/>
  <c r="T46" i="5"/>
  <c r="O48" i="5"/>
  <c r="R51" i="5"/>
  <c r="S51" i="5"/>
  <c r="N52" i="5"/>
  <c r="N54" i="5"/>
  <c r="P57" i="5"/>
  <c r="Q57" i="5"/>
  <c r="M59" i="5"/>
  <c r="Q59" i="5"/>
  <c r="S62" i="5"/>
  <c r="T62" i="5"/>
  <c r="P63" i="5"/>
  <c r="P64" i="5"/>
  <c r="T64" i="5"/>
  <c r="P67" i="5"/>
  <c r="T67" i="5"/>
  <c r="P68" i="5"/>
  <c r="T68" i="5"/>
  <c r="P71" i="5"/>
  <c r="T71" i="5"/>
  <c r="P72" i="5"/>
  <c r="T72" i="5"/>
  <c r="P75" i="5"/>
  <c r="T75" i="5"/>
  <c r="P76" i="5"/>
  <c r="T76" i="5"/>
  <c r="O78" i="5"/>
  <c r="T78" i="5"/>
  <c r="P79" i="5"/>
  <c r="T79" i="5"/>
  <c r="P80" i="5"/>
  <c r="T80" i="5"/>
  <c r="P82" i="5"/>
  <c r="T82" i="5"/>
  <c r="P83" i="5"/>
  <c r="T83" i="5"/>
  <c r="P84" i="5"/>
  <c r="T84" i="5"/>
  <c r="P86" i="5"/>
  <c r="T86" i="5"/>
  <c r="P87" i="5"/>
  <c r="T87" i="5"/>
  <c r="P88" i="5"/>
  <c r="T88" i="5"/>
  <c r="P90" i="5"/>
  <c r="T90" i="5"/>
  <c r="P91" i="5"/>
  <c r="T91" i="5"/>
  <c r="P92" i="5"/>
  <c r="T92" i="5"/>
  <c r="S94" i="5"/>
  <c r="T94" i="5"/>
  <c r="P95" i="5"/>
  <c r="T95" i="5"/>
  <c r="S98" i="5"/>
  <c r="T98" i="5"/>
  <c r="P99" i="5"/>
  <c r="T99" i="5"/>
  <c r="S102" i="5"/>
  <c r="T102" i="5"/>
  <c r="P103" i="5"/>
  <c r="T103" i="5"/>
  <c r="S106" i="5"/>
  <c r="T106" i="5"/>
  <c r="P107" i="5"/>
  <c r="T107" i="5"/>
  <c r="O110" i="5"/>
  <c r="T110" i="5"/>
  <c r="P111" i="5"/>
  <c r="T111" i="5"/>
  <c r="P112" i="5"/>
  <c r="T112" i="5"/>
  <c r="S114" i="5"/>
  <c r="T114" i="5"/>
  <c r="P115" i="5"/>
  <c r="T115" i="5"/>
  <c r="P116" i="5"/>
  <c r="T116" i="5"/>
  <c r="P118" i="5"/>
  <c r="T118" i="5"/>
  <c r="P119" i="5"/>
  <c r="T119" i="5"/>
  <c r="P120" i="5"/>
  <c r="T120" i="5"/>
  <c r="O122" i="5"/>
  <c r="T122" i="5"/>
  <c r="P123" i="5"/>
  <c r="T123" i="5"/>
  <c r="P124" i="5"/>
  <c r="T124" i="5"/>
  <c r="O126" i="5"/>
  <c r="T126" i="5"/>
  <c r="P127" i="5"/>
  <c r="T127" i="5"/>
  <c r="P128" i="5"/>
  <c r="T128" i="5"/>
  <c r="O130" i="5"/>
  <c r="T130" i="5"/>
  <c r="P131" i="5"/>
  <c r="T131" i="5"/>
  <c r="P132" i="5"/>
  <c r="T132" i="5"/>
  <c r="S134" i="5"/>
  <c r="T134" i="5"/>
  <c r="P135" i="5"/>
  <c r="T135" i="5"/>
  <c r="P136" i="5"/>
  <c r="T136" i="5"/>
  <c r="S138" i="5"/>
  <c r="T138" i="5"/>
  <c r="P139" i="5"/>
  <c r="T139" i="5"/>
  <c r="P140" i="5"/>
  <c r="T140" i="5"/>
  <c r="P142" i="5"/>
  <c r="T142" i="5"/>
  <c r="P143" i="5"/>
  <c r="T143" i="5"/>
  <c r="P144" i="5"/>
  <c r="T144" i="5"/>
  <c r="O146" i="5"/>
  <c r="T146" i="5"/>
  <c r="P147" i="5"/>
  <c r="Q2" i="5"/>
  <c r="N3" i="5"/>
  <c r="R3" i="5"/>
  <c r="N4" i="5"/>
  <c r="R4" i="5"/>
  <c r="Q6" i="5"/>
  <c r="N7" i="5"/>
  <c r="R7" i="5"/>
  <c r="N8" i="5"/>
  <c r="R8" i="5"/>
  <c r="Q10" i="5"/>
  <c r="N11" i="5"/>
  <c r="R11" i="5"/>
  <c r="N12" i="5"/>
  <c r="R12" i="5"/>
  <c r="Q14" i="5"/>
  <c r="M15" i="5"/>
  <c r="R15" i="5"/>
  <c r="N16" i="5"/>
  <c r="R16" i="5"/>
  <c r="Q18" i="5"/>
  <c r="M19" i="5"/>
  <c r="R19" i="5"/>
  <c r="N20" i="5"/>
  <c r="R20" i="5"/>
  <c r="Q22" i="5"/>
  <c r="M23" i="5"/>
  <c r="R23" i="5"/>
  <c r="N24" i="5"/>
  <c r="R24" i="5"/>
  <c r="S26" i="5"/>
  <c r="R26" i="5"/>
  <c r="N28" i="5"/>
  <c r="R28" i="5"/>
  <c r="S30" i="5"/>
  <c r="R30" i="5"/>
  <c r="N32" i="5"/>
  <c r="R32" i="5"/>
  <c r="N34" i="5"/>
  <c r="N36" i="5"/>
  <c r="P41" i="5"/>
  <c r="Q41" i="5"/>
  <c r="M43" i="5"/>
  <c r="Q43" i="5"/>
  <c r="P45" i="5"/>
  <c r="Q45" i="5"/>
  <c r="M47" i="5"/>
  <c r="Q47" i="5"/>
  <c r="P50" i="5"/>
  <c r="T50" i="5"/>
  <c r="O52" i="5"/>
  <c r="O55" i="5"/>
  <c r="S55" i="5"/>
  <c r="N56" i="5"/>
  <c r="R56" i="5"/>
  <c r="N58" i="5"/>
  <c r="Q61" i="5"/>
  <c r="M63" i="5"/>
  <c r="Q63" i="5"/>
  <c r="L64" i="5"/>
  <c r="T65" i="5"/>
  <c r="S66" i="5"/>
  <c r="Q66" i="5"/>
  <c r="M67" i="5"/>
  <c r="Q67" i="5"/>
  <c r="L68" i="5"/>
  <c r="T69" i="5"/>
  <c r="S70" i="5"/>
  <c r="Q70" i="5"/>
  <c r="M71" i="5"/>
  <c r="Q71" i="5"/>
  <c r="L72" i="5"/>
  <c r="T73" i="5"/>
  <c r="S74" i="5"/>
  <c r="Q74" i="5"/>
  <c r="M75" i="5"/>
  <c r="Q75" i="5"/>
  <c r="L76" i="5"/>
  <c r="T77" i="5"/>
  <c r="Q77" i="5"/>
  <c r="S78" i="5"/>
  <c r="Q78" i="5"/>
  <c r="M79" i="5"/>
  <c r="Q79" i="5"/>
  <c r="L80" i="5"/>
  <c r="T81" i="5"/>
  <c r="Q81" i="5"/>
  <c r="S82" i="5"/>
  <c r="Q82" i="5"/>
  <c r="M83" i="5"/>
  <c r="Q83" i="5"/>
  <c r="L84" i="5"/>
  <c r="T85" i="5"/>
  <c r="Q85" i="5"/>
  <c r="S86" i="5"/>
  <c r="Q86" i="5"/>
  <c r="M87" i="5"/>
  <c r="Q87" i="5"/>
  <c r="L88" i="5"/>
  <c r="T89" i="5"/>
  <c r="Q89" i="5"/>
  <c r="S90" i="5"/>
  <c r="Q90" i="5"/>
  <c r="M91" i="5"/>
  <c r="Q91" i="5"/>
  <c r="L92" i="5"/>
  <c r="T93" i="5"/>
  <c r="Q93" i="5"/>
  <c r="M94" i="5"/>
  <c r="Q94" i="5"/>
  <c r="L95" i="5"/>
  <c r="T96" i="5"/>
  <c r="T97" i="5"/>
  <c r="Q97" i="5"/>
  <c r="R98" i="5"/>
  <c r="Q98" i="5"/>
  <c r="L99" i="5"/>
  <c r="T100" i="5"/>
  <c r="T101" i="5"/>
  <c r="Q101" i="5"/>
  <c r="R102" i="5"/>
  <c r="Q102" i="5"/>
  <c r="L103" i="5"/>
  <c r="T104" i="5"/>
  <c r="T105" i="5"/>
  <c r="Q105" i="5"/>
  <c r="R106" i="5"/>
  <c r="Q106" i="5"/>
  <c r="L107" i="5"/>
  <c r="T108" i="5"/>
  <c r="T109" i="5"/>
  <c r="Q109" i="5"/>
  <c r="S110" i="5"/>
  <c r="Q110" i="5"/>
  <c r="M111" i="5"/>
  <c r="Q111" i="5"/>
  <c r="L112" i="5"/>
  <c r="T113" i="5"/>
  <c r="Q113" i="5"/>
  <c r="M114" i="5"/>
  <c r="Q114" i="5"/>
  <c r="M115" i="5"/>
  <c r="Q115" i="5"/>
  <c r="L116" i="5"/>
  <c r="T117" i="5"/>
  <c r="Q117" i="5"/>
  <c r="S118" i="5"/>
  <c r="Q118" i="5"/>
  <c r="M119" i="5"/>
  <c r="Q119" i="5"/>
  <c r="L120" i="5"/>
  <c r="T121" i="5"/>
  <c r="Q121" i="5"/>
  <c r="S122" i="5"/>
  <c r="Q122" i="5"/>
  <c r="M123" i="5"/>
  <c r="Q123" i="5"/>
  <c r="L124" i="5"/>
  <c r="T125" i="5"/>
  <c r="Q125" i="5"/>
  <c r="S126" i="5"/>
  <c r="Q126" i="5"/>
  <c r="M127" i="5"/>
  <c r="Q127" i="5"/>
  <c r="L128" i="5"/>
  <c r="T129" i="5"/>
  <c r="Q129" i="5"/>
  <c r="S130" i="5"/>
  <c r="Q130" i="5"/>
  <c r="M131" i="5"/>
  <c r="Q131" i="5"/>
  <c r="L132" i="5"/>
  <c r="T133" i="5"/>
  <c r="Q133" i="5"/>
  <c r="M134" i="5"/>
  <c r="Q134" i="5"/>
  <c r="M135" i="5"/>
  <c r="Q135" i="5"/>
  <c r="L136" i="5"/>
  <c r="T137" i="5"/>
  <c r="Q137" i="5"/>
  <c r="M138" i="5"/>
  <c r="Q138" i="5"/>
  <c r="M139" i="5"/>
  <c r="Q139" i="5"/>
  <c r="L140" i="5"/>
  <c r="T141" i="5"/>
  <c r="Q141" i="5"/>
  <c r="S142" i="5"/>
  <c r="Q142" i="5"/>
  <c r="M143" i="5"/>
  <c r="Q143" i="5"/>
  <c r="L144" i="5"/>
  <c r="T145" i="5"/>
  <c r="Q145" i="5"/>
  <c r="S146" i="5"/>
  <c r="Q146" i="5"/>
  <c r="M147" i="5"/>
  <c r="Q147" i="5"/>
  <c r="L148" i="5"/>
  <c r="T149" i="5"/>
  <c r="Q149" i="5"/>
  <c r="S150" i="5"/>
  <c r="Q150" i="5"/>
  <c r="M151" i="5"/>
  <c r="Q151" i="5"/>
  <c r="L152" i="5"/>
  <c r="T153" i="5"/>
  <c r="Q153" i="5"/>
  <c r="M154" i="5"/>
  <c r="Q154" i="5"/>
  <c r="M155" i="5"/>
  <c r="Q155" i="5"/>
  <c r="L156" i="5"/>
  <c r="T157" i="5"/>
  <c r="Q157" i="5"/>
  <c r="M158" i="5"/>
  <c r="Q158" i="5"/>
  <c r="M159" i="5"/>
  <c r="S2" i="5"/>
  <c r="S3" i="5"/>
  <c r="S6" i="5"/>
  <c r="S7" i="5"/>
  <c r="S31" i="5"/>
  <c r="Q49" i="5"/>
  <c r="Q51" i="5"/>
  <c r="N51" i="5"/>
  <c r="T54" i="5"/>
  <c r="S59" i="5"/>
  <c r="R64" i="5"/>
  <c r="R65" i="5"/>
  <c r="R66" i="5"/>
  <c r="R69" i="5"/>
  <c r="R70" i="5"/>
  <c r="R73" i="5"/>
  <c r="R74" i="5"/>
  <c r="R77" i="5"/>
  <c r="R78" i="5"/>
  <c r="R80" i="5"/>
  <c r="R81" i="5"/>
  <c r="R82" i="5"/>
  <c r="R84" i="5"/>
  <c r="R85" i="5"/>
  <c r="R86" i="5"/>
  <c r="R88" i="5"/>
  <c r="R89" i="5"/>
  <c r="R90" i="5"/>
  <c r="R92" i="5"/>
  <c r="R93" i="5"/>
  <c r="R94" i="5"/>
  <c r="R96" i="5"/>
  <c r="R97" i="5"/>
  <c r="R100" i="5"/>
  <c r="R101" i="5"/>
  <c r="R104" i="5"/>
  <c r="R105" i="5"/>
  <c r="R108" i="5"/>
  <c r="R109" i="5"/>
  <c r="R110" i="5"/>
  <c r="R112" i="5"/>
  <c r="R113" i="5"/>
  <c r="R114" i="5"/>
  <c r="R116" i="5"/>
  <c r="R117" i="5"/>
  <c r="R118" i="5"/>
  <c r="R120" i="5"/>
  <c r="R121" i="5"/>
  <c r="R122" i="5"/>
  <c r="R124" i="5"/>
  <c r="R125" i="5"/>
  <c r="R126" i="5"/>
  <c r="R128" i="5"/>
  <c r="R129" i="5"/>
  <c r="R130" i="5"/>
  <c r="R132" i="5"/>
  <c r="R133" i="5"/>
  <c r="R134" i="5"/>
  <c r="R136" i="5"/>
  <c r="R137" i="5"/>
  <c r="R138" i="5"/>
  <c r="R140" i="5"/>
  <c r="R141" i="5"/>
  <c r="R142" i="5"/>
  <c r="R144" i="5"/>
  <c r="R145" i="5"/>
  <c r="R146" i="5"/>
  <c r="R148" i="5"/>
  <c r="R149" i="5"/>
  <c r="R150" i="5"/>
  <c r="R152" i="5"/>
  <c r="R153" i="5"/>
  <c r="R154" i="5"/>
  <c r="R156" i="5"/>
  <c r="R157" i="5"/>
  <c r="R158" i="5"/>
  <c r="R160" i="5"/>
  <c r="R161" i="5"/>
  <c r="R162" i="5"/>
  <c r="R164" i="5"/>
  <c r="R165" i="5"/>
  <c r="R166" i="5"/>
  <c r="R168" i="5"/>
  <c r="R169" i="5"/>
  <c r="R172" i="5"/>
  <c r="R173" i="5"/>
  <c r="R176" i="5"/>
  <c r="T147" i="5"/>
  <c r="P148" i="5"/>
  <c r="T148" i="5"/>
  <c r="O150" i="5"/>
  <c r="T150" i="5"/>
  <c r="P151" i="5"/>
  <c r="T151" i="5"/>
  <c r="P152" i="5"/>
  <c r="T152" i="5"/>
  <c r="S154" i="5"/>
  <c r="T154" i="5"/>
  <c r="P155" i="5"/>
  <c r="T155" i="5"/>
  <c r="P156" i="5"/>
  <c r="T156" i="5"/>
  <c r="S158" i="5"/>
  <c r="T158" i="5"/>
  <c r="P159" i="5"/>
  <c r="T159" i="5"/>
  <c r="P160" i="5"/>
  <c r="T160" i="5"/>
  <c r="S162" i="5"/>
  <c r="T162" i="5"/>
  <c r="P163" i="5"/>
  <c r="T163" i="5"/>
  <c r="P164" i="5"/>
  <c r="T164" i="5"/>
  <c r="S166" i="5"/>
  <c r="T166" i="5"/>
  <c r="P167" i="5"/>
  <c r="T167" i="5"/>
  <c r="O170" i="5"/>
  <c r="T170" i="5"/>
  <c r="P171" i="5"/>
  <c r="T171" i="5"/>
  <c r="S174" i="5"/>
  <c r="T174" i="5"/>
  <c r="P175" i="5"/>
  <c r="T175" i="5"/>
  <c r="S178" i="5"/>
  <c r="T178" i="5"/>
  <c r="P179" i="5"/>
  <c r="T179" i="5"/>
  <c r="P180" i="5"/>
  <c r="T180" i="5"/>
  <c r="S182" i="5"/>
  <c r="T182" i="5"/>
  <c r="P183" i="5"/>
  <c r="T183" i="5"/>
  <c r="P184" i="5"/>
  <c r="T184" i="5"/>
  <c r="S186" i="5"/>
  <c r="T186" i="5"/>
  <c r="P187" i="5"/>
  <c r="T187" i="5"/>
  <c r="P188" i="5"/>
  <c r="T188" i="5"/>
  <c r="S190" i="5"/>
  <c r="T190" i="5"/>
  <c r="P191" i="5"/>
  <c r="T191" i="5"/>
  <c r="P192" i="5"/>
  <c r="T192" i="5"/>
  <c r="S194" i="5"/>
  <c r="T194" i="5"/>
  <c r="P195" i="5"/>
  <c r="T195" i="5"/>
  <c r="P196" i="5"/>
  <c r="T196" i="5"/>
  <c r="S198" i="5"/>
  <c r="T198" i="5"/>
  <c r="P199" i="5"/>
  <c r="T199" i="5"/>
  <c r="P200" i="5"/>
  <c r="T200" i="5"/>
  <c r="S202" i="5"/>
  <c r="T202" i="5"/>
  <c r="P203" i="5"/>
  <c r="T203" i="5"/>
  <c r="P204" i="5"/>
  <c r="T204" i="5"/>
  <c r="P206" i="5"/>
  <c r="T206" i="5"/>
  <c r="P207" i="5"/>
  <c r="T207" i="5"/>
  <c r="P208" i="5"/>
  <c r="T208" i="5"/>
  <c r="P210" i="5"/>
  <c r="T210" i="5"/>
  <c r="P211" i="5"/>
  <c r="T211" i="5"/>
  <c r="P212" i="5"/>
  <c r="T212" i="5"/>
  <c r="P214" i="5"/>
  <c r="T214" i="5"/>
  <c r="P215" i="5"/>
  <c r="P216" i="5"/>
  <c r="T216" i="5"/>
  <c r="L221" i="5"/>
  <c r="Q221" i="5"/>
  <c r="O222" i="5"/>
  <c r="L226" i="5"/>
  <c r="M226" i="5"/>
  <c r="T232" i="5"/>
  <c r="Q234" i="5"/>
  <c r="R234" i="5"/>
  <c r="M235" i="5"/>
  <c r="P235" i="5"/>
  <c r="R237" i="5"/>
  <c r="S237" i="5"/>
  <c r="T239" i="5"/>
  <c r="Q239" i="5"/>
  <c r="M240" i="5"/>
  <c r="R241" i="5"/>
  <c r="S241" i="5"/>
  <c r="P244" i="5"/>
  <c r="Q159" i="5"/>
  <c r="L160" i="5"/>
  <c r="T161" i="5"/>
  <c r="Q161" i="5"/>
  <c r="M162" i="5"/>
  <c r="Q162" i="5"/>
  <c r="M163" i="5"/>
  <c r="Q163" i="5"/>
  <c r="L164" i="5"/>
  <c r="T165" i="5"/>
  <c r="Q165" i="5"/>
  <c r="M166" i="5"/>
  <c r="Q166" i="5"/>
  <c r="L167" i="5"/>
  <c r="T168" i="5"/>
  <c r="T169" i="5"/>
  <c r="Q169" i="5"/>
  <c r="S170" i="5"/>
  <c r="Q170" i="5"/>
  <c r="L171" i="5"/>
  <c r="T172" i="5"/>
  <c r="T173" i="5"/>
  <c r="Q173" i="5"/>
  <c r="R174" i="5"/>
  <c r="Q174" i="5"/>
  <c r="L175" i="5"/>
  <c r="T176" i="5"/>
  <c r="T177" i="5"/>
  <c r="Q177" i="5"/>
  <c r="R178" i="5"/>
  <c r="Q178" i="5"/>
  <c r="M179" i="5"/>
  <c r="Q179" i="5"/>
  <c r="L180" i="5"/>
  <c r="T181" i="5"/>
  <c r="Q181" i="5"/>
  <c r="M182" i="5"/>
  <c r="Q182" i="5"/>
  <c r="M183" i="5"/>
  <c r="Q183" i="5"/>
  <c r="L184" i="5"/>
  <c r="T185" i="5"/>
  <c r="Q185" i="5"/>
  <c r="M186" i="5"/>
  <c r="Q186" i="5"/>
  <c r="M187" i="5"/>
  <c r="Q187" i="5"/>
  <c r="L188" i="5"/>
  <c r="T189" i="5"/>
  <c r="Q189" i="5"/>
  <c r="M190" i="5"/>
  <c r="Q190" i="5"/>
  <c r="M191" i="5"/>
  <c r="Q191" i="5"/>
  <c r="L192" i="5"/>
  <c r="T193" i="5"/>
  <c r="Q193" i="5"/>
  <c r="M194" i="5"/>
  <c r="Q194" i="5"/>
  <c r="M195" i="5"/>
  <c r="Q195" i="5"/>
  <c r="L196" i="5"/>
  <c r="T197" i="5"/>
  <c r="Q197" i="5"/>
  <c r="M198" i="5"/>
  <c r="Q198" i="5"/>
  <c r="M199" i="5"/>
  <c r="Q199" i="5"/>
  <c r="L200" i="5"/>
  <c r="T201" i="5"/>
  <c r="Q201" i="5"/>
  <c r="M202" i="5"/>
  <c r="Q202" i="5"/>
  <c r="M203" i="5"/>
  <c r="Q203" i="5"/>
  <c r="L204" i="5"/>
  <c r="T205" i="5"/>
  <c r="Q205" i="5"/>
  <c r="S206" i="5"/>
  <c r="Q206" i="5"/>
  <c r="M207" i="5"/>
  <c r="Q207" i="5"/>
  <c r="L208" i="5"/>
  <c r="T209" i="5"/>
  <c r="Q209" i="5"/>
  <c r="S210" i="5"/>
  <c r="Q210" i="5"/>
  <c r="M211" i="5"/>
  <c r="Q211" i="5"/>
  <c r="L212" i="5"/>
  <c r="T213" i="5"/>
  <c r="Q213" i="5"/>
  <c r="O214" i="5"/>
  <c r="Q214" i="5"/>
  <c r="L215" i="5"/>
  <c r="Q215" i="5"/>
  <c r="L218" i="5"/>
  <c r="M218" i="5"/>
  <c r="O221" i="5"/>
  <c r="T224" i="5"/>
  <c r="Q226" i="5"/>
  <c r="R226" i="5"/>
  <c r="M227" i="5"/>
  <c r="P227" i="5"/>
  <c r="R229" i="5"/>
  <c r="S229" i="5"/>
  <c r="T231" i="5"/>
  <c r="Q231" i="5"/>
  <c r="M232" i="5"/>
  <c r="O232" i="5"/>
  <c r="R233" i="5"/>
  <c r="S233" i="5"/>
  <c r="N235" i="5"/>
  <c r="Q235" i="5"/>
  <c r="S236" i="5"/>
  <c r="T236" i="5"/>
  <c r="P237" i="5"/>
  <c r="N238" i="5"/>
  <c r="N240" i="5"/>
  <c r="R240" i="5"/>
  <c r="P240" i="5"/>
  <c r="O245" i="5"/>
  <c r="P248" i="5"/>
  <c r="T248" i="5"/>
  <c r="P249" i="5"/>
  <c r="T249" i="5"/>
  <c r="P250" i="5"/>
  <c r="T250" i="5"/>
  <c r="P252" i="5"/>
  <c r="T252" i="5"/>
  <c r="P253" i="5"/>
  <c r="T253" i="5"/>
  <c r="P254" i="5"/>
  <c r="T254" i="5"/>
  <c r="P257" i="5"/>
  <c r="T257" i="5"/>
  <c r="P258" i="5"/>
  <c r="T258" i="5"/>
  <c r="P260" i="5"/>
  <c r="T260" i="5"/>
  <c r="P261" i="5"/>
  <c r="T261" i="5"/>
  <c r="P262" i="5"/>
  <c r="T262" i="5"/>
  <c r="P264" i="5"/>
  <c r="T264" i="5"/>
  <c r="P265" i="5"/>
  <c r="T265" i="5"/>
  <c r="P266" i="5"/>
  <c r="T266" i="5"/>
  <c r="P268" i="5"/>
  <c r="T268" i="5"/>
  <c r="P269" i="5"/>
  <c r="T269" i="5"/>
  <c r="P270" i="5"/>
  <c r="T270" i="5"/>
  <c r="P272" i="5"/>
  <c r="T272" i="5"/>
  <c r="P273" i="5"/>
  <c r="T273" i="5"/>
  <c r="P274" i="5"/>
  <c r="T274" i="5"/>
  <c r="P277" i="5"/>
  <c r="T277" i="5"/>
  <c r="P278" i="5"/>
  <c r="T278" i="5"/>
  <c r="P281" i="5"/>
  <c r="T281" i="5"/>
  <c r="P282" i="5"/>
  <c r="T282" i="5"/>
  <c r="R177" i="5"/>
  <c r="R180" i="5"/>
  <c r="R181" i="5"/>
  <c r="R182" i="5"/>
  <c r="R184" i="5"/>
  <c r="R185" i="5"/>
  <c r="R186" i="5"/>
  <c r="R188" i="5"/>
  <c r="R189" i="5"/>
  <c r="R190" i="5"/>
  <c r="R192" i="5"/>
  <c r="R193" i="5"/>
  <c r="R194" i="5"/>
  <c r="R196" i="5"/>
  <c r="R197" i="5"/>
  <c r="R198" i="5"/>
  <c r="R200" i="5"/>
  <c r="R201" i="5"/>
  <c r="R202" i="5"/>
  <c r="R204" i="5"/>
  <c r="R205" i="5"/>
  <c r="R206" i="5"/>
  <c r="R208" i="5"/>
  <c r="R209" i="5"/>
  <c r="R210" i="5"/>
  <c r="R212" i="5"/>
  <c r="R213" i="5"/>
  <c r="R214" i="5"/>
  <c r="R218" i="5"/>
  <c r="S221" i="5"/>
  <c r="Q223" i="5"/>
  <c r="O224" i="5"/>
  <c r="S225" i="5"/>
  <c r="T228" i="5"/>
  <c r="R232" i="5"/>
  <c r="P232" i="5"/>
  <c r="S235" i="5"/>
  <c r="Q237" i="5"/>
  <c r="N237" i="5"/>
  <c r="M242" i="5"/>
  <c r="Q248" i="5"/>
  <c r="Q249" i="5"/>
  <c r="Q251" i="5"/>
  <c r="Q252" i="5"/>
  <c r="Q253" i="5"/>
  <c r="Q256" i="5"/>
  <c r="Q257" i="5"/>
  <c r="Q259" i="5"/>
  <c r="Q260" i="5"/>
  <c r="Q261" i="5"/>
  <c r="Q263" i="5"/>
  <c r="Q264" i="5"/>
  <c r="Q265" i="5"/>
  <c r="Q267" i="5"/>
  <c r="Q268" i="5"/>
  <c r="Q269" i="5"/>
  <c r="Q271" i="5"/>
  <c r="Q272" i="5"/>
  <c r="Q273" i="5"/>
  <c r="Q276" i="5"/>
  <c r="Q277" i="5"/>
  <c r="Q280" i="5"/>
  <c r="Q281" i="5"/>
  <c r="Q283" i="5"/>
  <c r="Q284" i="5"/>
  <c r="Q285" i="5"/>
  <c r="O132" i="5"/>
  <c r="S132" i="5"/>
  <c r="O133" i="5"/>
  <c r="S133" i="5"/>
  <c r="R135" i="5"/>
  <c r="S135" i="5"/>
  <c r="O136" i="5"/>
  <c r="S136" i="5"/>
  <c r="R139" i="5"/>
  <c r="S139" i="5"/>
  <c r="O140" i="5"/>
  <c r="S140" i="5"/>
  <c r="R143" i="5"/>
  <c r="S143" i="5"/>
  <c r="O144" i="5"/>
  <c r="S144" i="5"/>
  <c r="R147" i="5"/>
  <c r="S147" i="5"/>
  <c r="O148" i="5"/>
  <c r="S148" i="5"/>
  <c r="R151" i="5"/>
  <c r="S151" i="5"/>
  <c r="O152" i="5"/>
  <c r="S152" i="5"/>
  <c r="O153" i="5"/>
  <c r="S153" i="5"/>
  <c r="R155" i="5"/>
  <c r="S155" i="5"/>
  <c r="O156" i="5"/>
  <c r="S156" i="5"/>
  <c r="O157" i="5"/>
  <c r="S157" i="5"/>
  <c r="R159" i="5"/>
  <c r="S159" i="5"/>
  <c r="O160" i="5"/>
  <c r="S160" i="5"/>
  <c r="S161" i="5"/>
  <c r="R163" i="5"/>
  <c r="S163" i="5"/>
  <c r="O164" i="5"/>
  <c r="S164" i="5"/>
  <c r="R167" i="5"/>
  <c r="S167" i="5"/>
  <c r="O168" i="5"/>
  <c r="S168" i="5"/>
  <c r="R171" i="5"/>
  <c r="S171" i="5"/>
  <c r="O172" i="5"/>
  <c r="S172" i="5"/>
  <c r="R175" i="5"/>
  <c r="S175" i="5"/>
  <c r="O176" i="5"/>
  <c r="S176" i="5"/>
  <c r="R179" i="5"/>
  <c r="S179" i="5"/>
  <c r="O180" i="5"/>
  <c r="S180" i="5"/>
  <c r="S181" i="5"/>
  <c r="R183" i="5"/>
  <c r="S183" i="5"/>
  <c r="O184" i="5"/>
  <c r="S184" i="5"/>
  <c r="O185" i="5"/>
  <c r="S185" i="5"/>
  <c r="R187" i="5"/>
  <c r="S187" i="5"/>
  <c r="O188" i="5"/>
  <c r="S188" i="5"/>
  <c r="O189" i="5"/>
  <c r="S189" i="5"/>
  <c r="R191" i="5"/>
  <c r="S191" i="5"/>
  <c r="O192" i="5"/>
  <c r="S192" i="5"/>
  <c r="O193" i="5"/>
  <c r="S193" i="5"/>
  <c r="R195" i="5"/>
  <c r="S195" i="5"/>
  <c r="O196" i="5"/>
  <c r="S196" i="5"/>
  <c r="S197" i="5"/>
  <c r="R199" i="5"/>
  <c r="S199" i="5"/>
  <c r="O200" i="5"/>
  <c r="S200" i="5"/>
  <c r="R203" i="5"/>
  <c r="S203" i="5"/>
  <c r="O204" i="5"/>
  <c r="S204" i="5"/>
  <c r="R207" i="5"/>
  <c r="S207" i="5"/>
  <c r="O208" i="5"/>
  <c r="S208" i="5"/>
  <c r="R211" i="5"/>
  <c r="S211" i="5"/>
  <c r="O212" i="5"/>
  <c r="S212" i="5"/>
  <c r="O216" i="5"/>
  <c r="S216" i="5"/>
  <c r="R217" i="5"/>
  <c r="S217" i="5"/>
  <c r="S220" i="5"/>
  <c r="T220" i="5"/>
  <c r="P221" i="5"/>
  <c r="N222" i="5"/>
  <c r="N224" i="5"/>
  <c r="R224" i="5"/>
  <c r="O227" i="5"/>
  <c r="S227" i="5"/>
  <c r="L229" i="5"/>
  <c r="Q229" i="5"/>
  <c r="O230" i="5"/>
  <c r="L234" i="5"/>
  <c r="M234" i="5"/>
  <c r="O237" i="5"/>
  <c r="T240" i="5"/>
  <c r="Q242" i="5"/>
  <c r="R242" i="5"/>
  <c r="M243" i="5"/>
  <c r="R245" i="5"/>
  <c r="S245" i="5"/>
  <c r="P284" i="5"/>
  <c r="T284" i="5"/>
  <c r="P285" i="5"/>
  <c r="T285" i="5"/>
  <c r="P286" i="5"/>
  <c r="T286" i="5"/>
  <c r="P288" i="5"/>
  <c r="T288" i="5"/>
  <c r="P289" i="5"/>
  <c r="T289" i="5"/>
  <c r="P290" i="5"/>
  <c r="T290" i="5"/>
  <c r="P292" i="5"/>
  <c r="T292" i="5"/>
  <c r="P293" i="5"/>
  <c r="T293" i="5"/>
  <c r="P294" i="5"/>
  <c r="T294" i="5"/>
  <c r="P296" i="5"/>
  <c r="T296" i="5"/>
  <c r="P297" i="5"/>
  <c r="T297" i="5"/>
  <c r="P298" i="5"/>
  <c r="T298" i="5"/>
  <c r="P300" i="5"/>
  <c r="T300" i="5"/>
  <c r="P301" i="5"/>
  <c r="T301" i="5"/>
  <c r="P302" i="5"/>
  <c r="T302" i="5"/>
  <c r="P304" i="5"/>
  <c r="T304" i="5"/>
  <c r="P305" i="5"/>
  <c r="T305" i="5"/>
  <c r="P306" i="5"/>
  <c r="T306" i="5"/>
  <c r="P308" i="5"/>
  <c r="T308" i="5"/>
  <c r="P309" i="5"/>
  <c r="T309" i="5"/>
  <c r="P310" i="5"/>
  <c r="T310" i="5"/>
  <c r="P312" i="5"/>
  <c r="T312" i="5"/>
  <c r="P313" i="5"/>
  <c r="T313" i="5"/>
  <c r="P314" i="5"/>
  <c r="T314" i="5"/>
  <c r="P316" i="5"/>
  <c r="T316" i="5"/>
  <c r="P317" i="5"/>
  <c r="T317" i="5"/>
  <c r="P318" i="5"/>
  <c r="T318" i="5"/>
  <c r="P320" i="5"/>
  <c r="T320" i="5"/>
  <c r="P321" i="5"/>
  <c r="T321" i="5"/>
  <c r="P322" i="5"/>
  <c r="T322" i="5"/>
  <c r="P324" i="5"/>
  <c r="T324" i="5"/>
  <c r="P325" i="5"/>
  <c r="T325" i="5"/>
  <c r="P326" i="5"/>
  <c r="T326" i="5"/>
  <c r="P328" i="5"/>
  <c r="T328" i="5"/>
  <c r="P329" i="5"/>
  <c r="T329" i="5"/>
  <c r="P330" i="5"/>
  <c r="T330" i="5"/>
  <c r="P332" i="5"/>
  <c r="T332" i="5"/>
  <c r="P333" i="5"/>
  <c r="T333" i="5"/>
  <c r="P334" i="5"/>
  <c r="T334" i="5"/>
  <c r="P336" i="5"/>
  <c r="T336" i="5"/>
  <c r="P337" i="5"/>
  <c r="T337" i="5"/>
  <c r="P338" i="5"/>
  <c r="T338" i="5"/>
  <c r="P340" i="5"/>
  <c r="T340" i="5"/>
  <c r="P341" i="5"/>
  <c r="T341" i="5"/>
  <c r="P342" i="5"/>
  <c r="T342" i="5"/>
  <c r="P344" i="5"/>
  <c r="T344" i="5"/>
  <c r="P345" i="5"/>
  <c r="T345" i="5"/>
  <c r="P346" i="5"/>
  <c r="T346" i="5"/>
  <c r="P348" i="5"/>
  <c r="T348" i="5"/>
  <c r="P349" i="5"/>
  <c r="T349" i="5"/>
  <c r="P350" i="5"/>
  <c r="T350" i="5"/>
  <c r="P352" i="5"/>
  <c r="T352" i="5"/>
  <c r="P353" i="5"/>
  <c r="T353" i="5"/>
  <c r="P354" i="5"/>
  <c r="T354" i="5"/>
  <c r="P356" i="5"/>
  <c r="T356" i="5"/>
  <c r="P357" i="5"/>
  <c r="T357" i="5"/>
  <c r="P360" i="5"/>
  <c r="T360" i="5"/>
  <c r="P361" i="5"/>
  <c r="T361" i="5"/>
  <c r="P364" i="5"/>
  <c r="T364" i="5"/>
  <c r="P365" i="5"/>
  <c r="T365" i="5"/>
  <c r="P368" i="5"/>
  <c r="T368" i="5"/>
  <c r="P369" i="5"/>
  <c r="T369" i="5"/>
  <c r="P372" i="5"/>
  <c r="T372" i="5"/>
  <c r="P373" i="5"/>
  <c r="T373" i="5"/>
  <c r="P374" i="5"/>
  <c r="T374" i="5"/>
  <c r="P376" i="5"/>
  <c r="T376" i="5"/>
  <c r="P377" i="5"/>
  <c r="T377" i="5"/>
  <c r="P378" i="5"/>
  <c r="T378" i="5"/>
  <c r="P380" i="5"/>
  <c r="T380" i="5"/>
  <c r="P381" i="5"/>
  <c r="T381" i="5"/>
  <c r="P382" i="5"/>
  <c r="T382" i="5"/>
  <c r="P384" i="5"/>
  <c r="T384" i="5"/>
  <c r="P385" i="5"/>
  <c r="T385" i="5"/>
  <c r="P386" i="5"/>
  <c r="T386" i="5"/>
  <c r="P388" i="5"/>
  <c r="T388" i="5"/>
  <c r="P389" i="5"/>
  <c r="T389" i="5"/>
  <c r="P390" i="5"/>
  <c r="T390" i="5"/>
  <c r="P392" i="5"/>
  <c r="T392" i="5"/>
  <c r="P393" i="5"/>
  <c r="T393" i="5"/>
  <c r="P394" i="5"/>
  <c r="T394" i="5"/>
  <c r="P396" i="5"/>
  <c r="T396" i="5"/>
  <c r="P397" i="5"/>
  <c r="T397" i="5"/>
  <c r="P398" i="5"/>
  <c r="T398" i="5"/>
  <c r="P400" i="5"/>
  <c r="T400" i="5"/>
  <c r="P403" i="5"/>
  <c r="O404" i="5"/>
  <c r="Q287" i="5"/>
  <c r="Q288" i="5"/>
  <c r="Q289" i="5"/>
  <c r="Q291" i="5"/>
  <c r="Q292" i="5"/>
  <c r="Q293" i="5"/>
  <c r="Q295" i="5"/>
  <c r="Q296" i="5"/>
  <c r="Q297" i="5"/>
  <c r="Q299" i="5"/>
  <c r="Q300" i="5"/>
  <c r="Q301" i="5"/>
  <c r="Q303" i="5"/>
  <c r="Q304" i="5"/>
  <c r="Q305" i="5"/>
  <c r="Q307" i="5"/>
  <c r="Q308" i="5"/>
  <c r="Q309" i="5"/>
  <c r="Q311" i="5"/>
  <c r="Q312" i="5"/>
  <c r="Q313" i="5"/>
  <c r="Q315" i="5"/>
  <c r="Q316" i="5"/>
  <c r="Q317" i="5"/>
  <c r="Q319" i="5"/>
  <c r="Q320" i="5"/>
  <c r="Q321" i="5"/>
  <c r="Q323" i="5"/>
  <c r="Q324" i="5"/>
  <c r="Q325" i="5"/>
  <c r="Q327" i="5"/>
  <c r="Q328" i="5"/>
  <c r="Q329" i="5"/>
  <c r="Q331" i="5"/>
  <c r="Q332" i="5"/>
  <c r="Q333" i="5"/>
  <c r="Q335" i="5"/>
  <c r="Q336" i="5"/>
  <c r="Q337" i="5"/>
  <c r="Q339" i="5"/>
  <c r="Q340" i="5"/>
  <c r="Q341" i="5"/>
  <c r="Q343" i="5"/>
  <c r="Q344" i="5"/>
  <c r="Q345" i="5"/>
  <c r="Q347" i="5"/>
  <c r="Q348" i="5"/>
  <c r="Q349" i="5"/>
  <c r="Q351" i="5"/>
  <c r="Q352" i="5"/>
  <c r="Q353" i="5"/>
  <c r="Q355" i="5"/>
  <c r="Q356" i="5"/>
  <c r="Q357" i="5"/>
  <c r="Q359" i="5"/>
  <c r="Q360" i="5"/>
  <c r="Q363" i="5"/>
  <c r="Q364" i="5"/>
  <c r="Q367" i="5"/>
  <c r="Q368" i="5"/>
  <c r="Q371" i="5"/>
  <c r="Q372" i="5"/>
  <c r="Q373" i="5"/>
  <c r="Q375" i="5"/>
  <c r="Q376" i="5"/>
  <c r="Q377" i="5"/>
  <c r="Q379" i="5"/>
  <c r="Q380" i="5"/>
  <c r="Q381" i="5"/>
  <c r="Q383" i="5"/>
  <c r="Q384" i="5"/>
  <c r="Q385" i="5"/>
  <c r="Q387" i="5"/>
  <c r="Q388" i="5"/>
  <c r="Q389" i="5"/>
  <c r="Q391" i="5"/>
  <c r="Q392" i="5"/>
  <c r="Q393" i="5"/>
  <c r="Q395" i="5"/>
  <c r="Q396" i="5"/>
  <c r="Q397" i="5"/>
  <c r="Q399" i="5"/>
  <c r="Q400" i="5"/>
  <c r="M403" i="5"/>
  <c r="T244" i="5"/>
  <c r="N246" i="5"/>
  <c r="N248" i="5"/>
  <c r="R248" i="5"/>
  <c r="N250" i="5"/>
  <c r="R250" i="5"/>
  <c r="N251" i="5"/>
  <c r="R251" i="5"/>
  <c r="N252" i="5"/>
  <c r="R252" i="5"/>
  <c r="Q254" i="5"/>
  <c r="N255" i="5"/>
  <c r="R255" i="5"/>
  <c r="N256" i="5"/>
  <c r="R256" i="5"/>
  <c r="N258" i="5"/>
  <c r="R258" i="5"/>
  <c r="N259" i="5"/>
  <c r="R259" i="5"/>
  <c r="N260" i="5"/>
  <c r="R260" i="5"/>
  <c r="N262" i="5"/>
  <c r="R262" i="5"/>
  <c r="N263" i="5"/>
  <c r="R263" i="5"/>
  <c r="N264" i="5"/>
  <c r="R264" i="5"/>
  <c r="N266" i="5"/>
  <c r="R266" i="5"/>
  <c r="N267" i="5"/>
  <c r="R267" i="5"/>
  <c r="N268" i="5"/>
  <c r="R268" i="5"/>
  <c r="N270" i="5"/>
  <c r="R270" i="5"/>
  <c r="N271" i="5"/>
  <c r="R271" i="5"/>
  <c r="N272" i="5"/>
  <c r="R272" i="5"/>
  <c r="N274" i="5"/>
  <c r="R274" i="5"/>
  <c r="N275" i="5"/>
  <c r="R275" i="5"/>
  <c r="N276" i="5"/>
  <c r="R276" i="5"/>
  <c r="Q278" i="5"/>
  <c r="N279" i="5"/>
  <c r="R279" i="5"/>
  <c r="N280" i="5"/>
  <c r="R280" i="5"/>
  <c r="N282" i="5"/>
  <c r="R282" i="5"/>
  <c r="N283" i="5"/>
  <c r="R283" i="5"/>
  <c r="N284" i="5"/>
  <c r="R284" i="5"/>
  <c r="N286" i="5"/>
  <c r="R286" i="5"/>
  <c r="N287" i="5"/>
  <c r="R287" i="5"/>
  <c r="N288" i="5"/>
  <c r="R288" i="5"/>
  <c r="N290" i="5"/>
  <c r="R290" i="5"/>
  <c r="N291" i="5"/>
  <c r="R291" i="5"/>
  <c r="N292" i="5"/>
  <c r="R292" i="5"/>
  <c r="N294" i="5"/>
  <c r="R294" i="5"/>
  <c r="N295" i="5"/>
  <c r="R295" i="5"/>
  <c r="N296" i="5"/>
  <c r="R296" i="5"/>
  <c r="N298" i="5"/>
  <c r="R298" i="5"/>
  <c r="N299" i="5"/>
  <c r="R299" i="5"/>
  <c r="N300" i="5"/>
  <c r="R300" i="5"/>
  <c r="N302" i="5"/>
  <c r="R302" i="5"/>
  <c r="N303" i="5"/>
  <c r="R303" i="5"/>
  <c r="N304" i="5"/>
  <c r="R304" i="5"/>
  <c r="N306" i="5"/>
  <c r="R306" i="5"/>
  <c r="N307" i="5"/>
  <c r="R307" i="5"/>
  <c r="N308" i="5"/>
  <c r="R308" i="5"/>
  <c r="N310" i="5"/>
  <c r="R310" i="5"/>
  <c r="N311" i="5"/>
  <c r="R311" i="5"/>
  <c r="N312" i="5"/>
  <c r="R312" i="5"/>
  <c r="N314" i="5"/>
  <c r="R314" i="5"/>
  <c r="N315" i="5"/>
  <c r="R315" i="5"/>
  <c r="N316" i="5"/>
  <c r="R316" i="5"/>
  <c r="N318" i="5"/>
  <c r="R318" i="5"/>
  <c r="N319" i="5"/>
  <c r="R319" i="5"/>
  <c r="N320" i="5"/>
  <c r="R320" i="5"/>
  <c r="N322" i="5"/>
  <c r="R322" i="5"/>
  <c r="N323" i="5"/>
  <c r="R323" i="5"/>
  <c r="N324" i="5"/>
  <c r="R324" i="5"/>
  <c r="N326" i="5"/>
  <c r="R326" i="5"/>
  <c r="N327" i="5"/>
  <c r="R327" i="5"/>
  <c r="N328" i="5"/>
  <c r="R328" i="5"/>
  <c r="N330" i="5"/>
  <c r="R330" i="5"/>
  <c r="N331" i="5"/>
  <c r="R331" i="5"/>
  <c r="N332" i="5"/>
  <c r="R332" i="5"/>
  <c r="N334" i="5"/>
  <c r="R334" i="5"/>
  <c r="N335" i="5"/>
  <c r="R335" i="5"/>
  <c r="N336" i="5"/>
  <c r="R336" i="5"/>
  <c r="N338" i="5"/>
  <c r="R338" i="5"/>
  <c r="N339" i="5"/>
  <c r="R339" i="5"/>
  <c r="N340" i="5"/>
  <c r="R340" i="5"/>
  <c r="N342" i="5"/>
  <c r="R342" i="5"/>
  <c r="N343" i="5"/>
  <c r="R343" i="5"/>
  <c r="N344" i="5"/>
  <c r="R344" i="5"/>
  <c r="N346" i="5"/>
  <c r="R346" i="5"/>
  <c r="N347" i="5"/>
  <c r="R347" i="5"/>
  <c r="N348" i="5"/>
  <c r="R348" i="5"/>
  <c r="N350" i="5"/>
  <c r="R350" i="5"/>
  <c r="N351" i="5"/>
  <c r="R351" i="5"/>
  <c r="N352" i="5"/>
  <c r="R352" i="5"/>
  <c r="M353" i="5"/>
  <c r="N354" i="5"/>
  <c r="R354" i="5"/>
  <c r="N355" i="5"/>
  <c r="R355" i="5"/>
  <c r="M357" i="5"/>
  <c r="N358" i="5"/>
  <c r="R358" i="5"/>
  <c r="N359" i="5"/>
  <c r="R359" i="5"/>
  <c r="Q361" i="5"/>
  <c r="N362" i="5"/>
  <c r="R362" i="5"/>
  <c r="N363" i="5"/>
  <c r="R363" i="5"/>
  <c r="Q365" i="5"/>
  <c r="N366" i="5"/>
  <c r="R366" i="5"/>
  <c r="N367" i="5"/>
  <c r="R367" i="5"/>
  <c r="Q369" i="5"/>
  <c r="N370" i="5"/>
  <c r="R370" i="5"/>
  <c r="N371" i="5"/>
  <c r="R371" i="5"/>
  <c r="N374" i="5"/>
  <c r="R374" i="5"/>
  <c r="N375" i="5"/>
  <c r="R375" i="5"/>
  <c r="N376" i="5"/>
  <c r="O243" i="5"/>
  <c r="S243" i="5"/>
  <c r="L245" i="5"/>
  <c r="Q245" i="5"/>
  <c r="O246" i="5"/>
  <c r="O249" i="5"/>
  <c r="S249" i="5"/>
  <c r="O250" i="5"/>
  <c r="S250" i="5"/>
  <c r="R253" i="5"/>
  <c r="O254" i="5"/>
  <c r="S254" i="5"/>
  <c r="S255" i="5"/>
  <c r="R257" i="5"/>
  <c r="O258" i="5"/>
  <c r="S258" i="5"/>
  <c r="O261" i="5"/>
  <c r="S261" i="5"/>
  <c r="O262" i="5"/>
  <c r="S262" i="5"/>
  <c r="O263" i="5"/>
  <c r="S263" i="5"/>
  <c r="O265" i="5"/>
  <c r="S265" i="5"/>
  <c r="O266" i="5"/>
  <c r="S266" i="5"/>
  <c r="O269" i="5"/>
  <c r="S269" i="5"/>
  <c r="O270" i="5"/>
  <c r="S270" i="5"/>
  <c r="O271" i="5"/>
  <c r="S271" i="5"/>
  <c r="O273" i="5"/>
  <c r="S273" i="5"/>
  <c r="O274" i="5"/>
  <c r="S274" i="5"/>
  <c r="R277" i="5"/>
  <c r="O278" i="5"/>
  <c r="S278" i="5"/>
  <c r="O279" i="5"/>
  <c r="S279" i="5"/>
  <c r="R281" i="5"/>
  <c r="O282" i="5"/>
  <c r="S282" i="5"/>
  <c r="O285" i="5"/>
  <c r="S285" i="5"/>
  <c r="O286" i="5"/>
  <c r="S286" i="5"/>
  <c r="O287" i="5"/>
  <c r="S287" i="5"/>
  <c r="O289" i="5"/>
  <c r="S289" i="5"/>
  <c r="O290" i="5"/>
  <c r="S290" i="5"/>
  <c r="O291" i="5"/>
  <c r="S291" i="5"/>
  <c r="O293" i="5"/>
  <c r="S293" i="5"/>
  <c r="O294" i="5"/>
  <c r="S294" i="5"/>
  <c r="S295" i="5"/>
  <c r="O297" i="5"/>
  <c r="S297" i="5"/>
  <c r="O298" i="5"/>
  <c r="S298" i="5"/>
  <c r="O299" i="5"/>
  <c r="S299" i="5"/>
  <c r="O301" i="5"/>
  <c r="S301" i="5"/>
  <c r="O302" i="5"/>
  <c r="S302" i="5"/>
  <c r="O303" i="5"/>
  <c r="S303" i="5"/>
  <c r="O305" i="5"/>
  <c r="S305" i="5"/>
  <c r="O306" i="5"/>
  <c r="S306" i="5"/>
  <c r="O309" i="5"/>
  <c r="S309" i="5"/>
  <c r="O310" i="5"/>
  <c r="S310" i="5"/>
  <c r="O311" i="5"/>
  <c r="S311" i="5"/>
  <c r="O313" i="5"/>
  <c r="S313" i="5"/>
  <c r="O314" i="5"/>
  <c r="S314" i="5"/>
  <c r="O315" i="5"/>
  <c r="S315" i="5"/>
  <c r="O317" i="5"/>
  <c r="S317" i="5"/>
  <c r="O318" i="5"/>
  <c r="S318" i="5"/>
  <c r="O321" i="5"/>
  <c r="S321" i="5"/>
  <c r="O322" i="5"/>
  <c r="S322" i="5"/>
  <c r="O323" i="5"/>
  <c r="S323" i="5"/>
  <c r="O325" i="5"/>
  <c r="S325" i="5"/>
  <c r="O326" i="5"/>
  <c r="S326" i="5"/>
  <c r="O327" i="5"/>
  <c r="S327" i="5"/>
  <c r="O329" i="5"/>
  <c r="S329" i="5"/>
  <c r="O330" i="5"/>
  <c r="S330" i="5"/>
  <c r="O331" i="5"/>
  <c r="S331" i="5"/>
  <c r="O333" i="5"/>
  <c r="S333" i="5"/>
  <c r="O334" i="5"/>
  <c r="S334" i="5"/>
  <c r="O335" i="5"/>
  <c r="S335" i="5"/>
  <c r="O337" i="5"/>
  <c r="S337" i="5"/>
  <c r="O338" i="5"/>
  <c r="S338" i="5"/>
  <c r="O339" i="5"/>
  <c r="S339" i="5"/>
  <c r="O341" i="5"/>
  <c r="S341" i="5"/>
  <c r="O342" i="5"/>
  <c r="S342" i="5"/>
  <c r="O345" i="5"/>
  <c r="S345" i="5"/>
  <c r="O346" i="5"/>
  <c r="S346" i="5"/>
  <c r="O349" i="5"/>
  <c r="S349" i="5"/>
  <c r="O350" i="5"/>
  <c r="S350" i="5"/>
  <c r="O353" i="5"/>
  <c r="S353" i="5"/>
  <c r="O354" i="5"/>
  <c r="S354" i="5"/>
  <c r="O357" i="5"/>
  <c r="S357" i="5"/>
  <c r="O358" i="5"/>
  <c r="S358" i="5"/>
  <c r="O361" i="5"/>
  <c r="S361" i="5"/>
  <c r="O362" i="5"/>
  <c r="S362" i="5"/>
  <c r="O365" i="5"/>
  <c r="S365" i="5"/>
  <c r="O366" i="5"/>
  <c r="S366" i="5"/>
  <c r="O369" i="5"/>
  <c r="S369" i="5"/>
  <c r="O370" i="5"/>
  <c r="S370" i="5"/>
  <c r="O373" i="5"/>
  <c r="S373" i="5"/>
  <c r="O374" i="5"/>
  <c r="P413" i="5"/>
  <c r="N417" i="5"/>
  <c r="N418" i="5"/>
  <c r="P421" i="5"/>
  <c r="O428" i="5"/>
  <c r="S429" i="5"/>
  <c r="R429" i="5"/>
  <c r="N431" i="5"/>
  <c r="R431" i="5"/>
  <c r="S433" i="5"/>
  <c r="R433" i="5"/>
  <c r="N435" i="5"/>
  <c r="R435" i="5"/>
  <c r="N437" i="5"/>
  <c r="R437" i="5"/>
  <c r="N439" i="5"/>
  <c r="R439" i="5"/>
  <c r="N441" i="5"/>
  <c r="R441" i="5"/>
  <c r="N443" i="5"/>
  <c r="R443" i="5"/>
  <c r="N445" i="5"/>
  <c r="R445" i="5"/>
  <c r="N447" i="5"/>
  <c r="R447" i="5"/>
  <c r="S449" i="5"/>
  <c r="R449" i="5"/>
  <c r="N451" i="5"/>
  <c r="R451" i="5"/>
  <c r="S453" i="5"/>
  <c r="R453" i="5"/>
  <c r="N455" i="5"/>
  <c r="R455" i="5"/>
  <c r="S457" i="5"/>
  <c r="R457" i="5"/>
  <c r="N459" i="5"/>
  <c r="R459" i="5"/>
  <c r="S461" i="5"/>
  <c r="R461" i="5"/>
  <c r="N463" i="5"/>
  <c r="R463" i="5"/>
  <c r="S465" i="5"/>
  <c r="R465" i="5"/>
  <c r="N467" i="5"/>
  <c r="R467" i="5"/>
  <c r="S469" i="5"/>
  <c r="R469" i="5"/>
  <c r="N471" i="5"/>
  <c r="R471" i="5"/>
  <c r="S473" i="5"/>
  <c r="R473" i="5"/>
  <c r="N475" i="5"/>
  <c r="R475" i="5"/>
  <c r="S477" i="5"/>
  <c r="R477" i="5"/>
  <c r="N479" i="5"/>
  <c r="R479" i="5"/>
  <c r="S481" i="5"/>
  <c r="R481" i="5"/>
  <c r="R483" i="5"/>
  <c r="R485" i="5"/>
  <c r="R487" i="5"/>
  <c r="R489" i="5"/>
  <c r="R491" i="5"/>
  <c r="R493" i="5"/>
  <c r="R495" i="5"/>
  <c r="R497" i="5"/>
  <c r="R499" i="5"/>
  <c r="R501" i="5"/>
  <c r="R503" i="5"/>
  <c r="R505" i="5"/>
  <c r="R507" i="5"/>
  <c r="R509" i="5"/>
  <c r="R511" i="5"/>
  <c r="R513" i="5"/>
  <c r="R515" i="5"/>
  <c r="R517" i="5"/>
  <c r="M525" i="5"/>
  <c r="M529" i="5"/>
  <c r="M533" i="5"/>
  <c r="M537" i="5"/>
  <c r="S542" i="5"/>
  <c r="S544" i="5"/>
  <c r="S546" i="5"/>
  <c r="S548" i="5"/>
  <c r="S550" i="5"/>
  <c r="S552" i="5"/>
  <c r="S554" i="5"/>
  <c r="S556" i="5"/>
  <c r="S558" i="5"/>
  <c r="S560" i="5"/>
  <c r="S562" i="5"/>
  <c r="S564" i="5"/>
  <c r="S566" i="5"/>
  <c r="S568" i="5"/>
  <c r="S570" i="5"/>
  <c r="S572" i="5"/>
  <c r="S574" i="5"/>
  <c r="S576" i="5"/>
  <c r="Q411" i="5"/>
  <c r="S430" i="5"/>
  <c r="S432" i="5"/>
  <c r="S434" i="5"/>
  <c r="S436" i="5"/>
  <c r="S438" i="5"/>
  <c r="S440" i="5"/>
  <c r="S442" i="5"/>
  <c r="S444" i="5"/>
  <c r="S446" i="5"/>
  <c r="S448" i="5"/>
  <c r="S450" i="5"/>
  <c r="S452" i="5"/>
  <c r="S454" i="5"/>
  <c r="S456" i="5"/>
  <c r="S458" i="5"/>
  <c r="S460" i="5"/>
  <c r="S462" i="5"/>
  <c r="S464" i="5"/>
  <c r="S466" i="5"/>
  <c r="S468" i="5"/>
  <c r="S470" i="5"/>
  <c r="S472" i="5"/>
  <c r="S474" i="5"/>
  <c r="S476" i="5"/>
  <c r="S478" i="5"/>
  <c r="S480" i="5"/>
  <c r="O482" i="5"/>
  <c r="S482" i="5"/>
  <c r="O484" i="5"/>
  <c r="S484" i="5"/>
  <c r="O486" i="5"/>
  <c r="S486" i="5"/>
  <c r="O488" i="5"/>
  <c r="S488" i="5"/>
  <c r="S490" i="5"/>
  <c r="O492" i="5"/>
  <c r="S492" i="5"/>
  <c r="O494" i="5"/>
  <c r="S494" i="5"/>
  <c r="O496" i="5"/>
  <c r="S496" i="5"/>
  <c r="O498" i="5"/>
  <c r="S498" i="5"/>
  <c r="O500" i="5"/>
  <c r="S500" i="5"/>
  <c r="S502" i="5"/>
  <c r="S504" i="5"/>
  <c r="S506" i="5"/>
  <c r="S508" i="5"/>
  <c r="S510" i="5"/>
  <c r="O512" i="5"/>
  <c r="S512" i="5"/>
  <c r="O514" i="5"/>
  <c r="S514" i="5"/>
  <c r="O516" i="5"/>
  <c r="S516" i="5"/>
  <c r="O518" i="5"/>
  <c r="S518" i="5"/>
  <c r="S519" i="5"/>
  <c r="L521" i="5"/>
  <c r="M521" i="5"/>
  <c r="O522" i="5"/>
  <c r="N525" i="5"/>
  <c r="N529" i="5"/>
  <c r="P531" i="5"/>
  <c r="N533" i="5"/>
  <c r="N537" i="5"/>
  <c r="P539" i="5"/>
  <c r="P541" i="5"/>
  <c r="T541" i="5"/>
  <c r="P543" i="5"/>
  <c r="T543" i="5"/>
  <c r="P545" i="5"/>
  <c r="T545" i="5"/>
  <c r="P547" i="5"/>
  <c r="T547" i="5"/>
  <c r="P549" i="5"/>
  <c r="T549" i="5"/>
  <c r="P551" i="5"/>
  <c r="T551" i="5"/>
  <c r="P553" i="5"/>
  <c r="T553" i="5"/>
  <c r="P555" i="5"/>
  <c r="T555" i="5"/>
  <c r="P557" i="5"/>
  <c r="T557" i="5"/>
  <c r="P559" i="5"/>
  <c r="T559" i="5"/>
  <c r="P561" i="5"/>
  <c r="T561" i="5"/>
  <c r="P563" i="5"/>
  <c r="T563" i="5"/>
  <c r="P565" i="5"/>
  <c r="T565" i="5"/>
  <c r="P567" i="5"/>
  <c r="T567" i="5"/>
  <c r="P569" i="5"/>
  <c r="T569" i="5"/>
  <c r="P571" i="5"/>
  <c r="T571" i="5"/>
  <c r="P573" i="5"/>
  <c r="T573" i="5"/>
  <c r="P575" i="5"/>
  <c r="T575" i="5"/>
  <c r="R376" i="5"/>
  <c r="N378" i="5"/>
  <c r="R378" i="5"/>
  <c r="N379" i="5"/>
  <c r="R379" i="5"/>
  <c r="N380" i="5"/>
  <c r="R380" i="5"/>
  <c r="N382" i="5"/>
  <c r="R382" i="5"/>
  <c r="N383" i="5"/>
  <c r="R383" i="5"/>
  <c r="N384" i="5"/>
  <c r="R384" i="5"/>
  <c r="N386" i="5"/>
  <c r="R386" i="5"/>
  <c r="N387" i="5"/>
  <c r="R387" i="5"/>
  <c r="N388" i="5"/>
  <c r="R388" i="5"/>
  <c r="N390" i="5"/>
  <c r="R390" i="5"/>
  <c r="N391" i="5"/>
  <c r="R391" i="5"/>
  <c r="N392" i="5"/>
  <c r="R392" i="5"/>
  <c r="N394" i="5"/>
  <c r="R394" i="5"/>
  <c r="N395" i="5"/>
  <c r="R395" i="5"/>
  <c r="N396" i="5"/>
  <c r="R396" i="5"/>
  <c r="N398" i="5"/>
  <c r="R398" i="5"/>
  <c r="N399" i="5"/>
  <c r="R399" i="5"/>
  <c r="N400" i="5"/>
  <c r="R400" i="5"/>
  <c r="N401" i="5"/>
  <c r="Q403" i="5"/>
  <c r="O410" i="5"/>
  <c r="O412" i="5"/>
  <c r="M414" i="5"/>
  <c r="M416" i="5"/>
  <c r="O418" i="5"/>
  <c r="O420" i="5"/>
  <c r="M422" i="5"/>
  <c r="M424" i="5"/>
  <c r="T426" i="5"/>
  <c r="M428" i="5"/>
  <c r="Q428" i="5"/>
  <c r="P429" i="5"/>
  <c r="T429" i="5"/>
  <c r="P431" i="5"/>
  <c r="T431" i="5"/>
  <c r="P433" i="5"/>
  <c r="T433" i="5"/>
  <c r="P435" i="5"/>
  <c r="T435" i="5"/>
  <c r="P437" i="5"/>
  <c r="T437" i="5"/>
  <c r="P439" i="5"/>
  <c r="T439" i="5"/>
  <c r="P441" i="5"/>
  <c r="T441" i="5"/>
  <c r="P443" i="5"/>
  <c r="T443" i="5"/>
  <c r="P445" i="5"/>
  <c r="T445" i="5"/>
  <c r="P447" i="5"/>
  <c r="T447" i="5"/>
  <c r="P449" i="5"/>
  <c r="T449" i="5"/>
  <c r="P451" i="5"/>
  <c r="T451" i="5"/>
  <c r="P453" i="5"/>
  <c r="T453" i="5"/>
  <c r="P455" i="5"/>
  <c r="T455" i="5"/>
  <c r="P457" i="5"/>
  <c r="T457" i="5"/>
  <c r="P459" i="5"/>
  <c r="T459" i="5"/>
  <c r="P461" i="5"/>
  <c r="T461" i="5"/>
  <c r="P463" i="5"/>
  <c r="T463" i="5"/>
  <c r="P465" i="5"/>
  <c r="T465" i="5"/>
  <c r="P467" i="5"/>
  <c r="T467" i="5"/>
  <c r="P469" i="5"/>
  <c r="T469" i="5"/>
  <c r="P471" i="5"/>
  <c r="T471" i="5"/>
  <c r="P473" i="5"/>
  <c r="T473" i="5"/>
  <c r="P475" i="5"/>
  <c r="T475" i="5"/>
  <c r="P477" i="5"/>
  <c r="T477" i="5"/>
  <c r="P479" i="5"/>
  <c r="T479" i="5"/>
  <c r="P481" i="5"/>
  <c r="T481" i="5"/>
  <c r="P483" i="5"/>
  <c r="T483" i="5"/>
  <c r="P485" i="5"/>
  <c r="T485" i="5"/>
  <c r="P487" i="5"/>
  <c r="T487" i="5"/>
  <c r="P489" i="5"/>
  <c r="T489" i="5"/>
  <c r="P491" i="5"/>
  <c r="T491" i="5"/>
  <c r="P493" i="5"/>
  <c r="T493" i="5"/>
  <c r="P495" i="5"/>
  <c r="T495" i="5"/>
  <c r="P497" i="5"/>
  <c r="T497" i="5"/>
  <c r="P499" i="5"/>
  <c r="T499" i="5"/>
  <c r="P501" i="5"/>
  <c r="T501" i="5"/>
  <c r="P503" i="5"/>
  <c r="T503" i="5"/>
  <c r="P505" i="5"/>
  <c r="T505" i="5"/>
  <c r="P507" i="5"/>
  <c r="T507" i="5"/>
  <c r="P509" i="5"/>
  <c r="T509" i="5"/>
  <c r="P511" i="5"/>
  <c r="T511" i="5"/>
  <c r="P513" i="5"/>
  <c r="T513" i="5"/>
  <c r="P515" i="5"/>
  <c r="T515" i="5"/>
  <c r="P517" i="5"/>
  <c r="T517" i="5"/>
  <c r="P518" i="5"/>
  <c r="T518" i="5"/>
  <c r="N521" i="5"/>
  <c r="P523" i="5"/>
  <c r="M526" i="5"/>
  <c r="M528" i="5"/>
  <c r="N528" i="5"/>
  <c r="M532" i="5"/>
  <c r="N532" i="5"/>
  <c r="M534" i="5"/>
  <c r="M536" i="5"/>
  <c r="N536" i="5"/>
  <c r="L541" i="5"/>
  <c r="M542" i="5"/>
  <c r="Q542" i="5"/>
  <c r="L543" i="5"/>
  <c r="R544" i="5"/>
  <c r="Q544" i="5"/>
  <c r="L545" i="5"/>
  <c r="M546" i="5"/>
  <c r="Q546" i="5"/>
  <c r="L547" i="5"/>
  <c r="R548" i="5"/>
  <c r="Q548" i="5"/>
  <c r="L549" i="5"/>
  <c r="M550" i="5"/>
  <c r="S374" i="5"/>
  <c r="O375" i="5"/>
  <c r="S375" i="5"/>
  <c r="O377" i="5"/>
  <c r="S377" i="5"/>
  <c r="O378" i="5"/>
  <c r="S378" i="5"/>
  <c r="O379" i="5"/>
  <c r="S379" i="5"/>
  <c r="O381" i="5"/>
  <c r="S381" i="5"/>
  <c r="O382" i="5"/>
  <c r="S382" i="5"/>
  <c r="O383" i="5"/>
  <c r="S383" i="5"/>
  <c r="O385" i="5"/>
  <c r="S385" i="5"/>
  <c r="O386" i="5"/>
  <c r="S386" i="5"/>
  <c r="O389" i="5"/>
  <c r="S389" i="5"/>
  <c r="O390" i="5"/>
  <c r="S390" i="5"/>
  <c r="O393" i="5"/>
  <c r="S393" i="5"/>
  <c r="O394" i="5"/>
  <c r="S394" i="5"/>
  <c r="O395" i="5"/>
  <c r="S395" i="5"/>
  <c r="O397" i="5"/>
  <c r="S397" i="5"/>
  <c r="O398" i="5"/>
  <c r="S398" i="5"/>
  <c r="O399" i="5"/>
  <c r="S399" i="5"/>
  <c r="O402" i="5"/>
  <c r="M406" i="5"/>
  <c r="M408" i="5"/>
  <c r="L409" i="5"/>
  <c r="M409" i="5"/>
  <c r="P411" i="5"/>
  <c r="N415" i="5"/>
  <c r="L417" i="5"/>
  <c r="M417" i="5"/>
  <c r="P419" i="5"/>
  <c r="N423" i="5"/>
  <c r="N425" i="5"/>
  <c r="L429" i="5"/>
  <c r="R430" i="5"/>
  <c r="Q430" i="5"/>
  <c r="L431" i="5"/>
  <c r="M432" i="5"/>
  <c r="Q432" i="5"/>
  <c r="L433" i="5"/>
  <c r="R434" i="5"/>
  <c r="Q434" i="5"/>
  <c r="L435" i="5"/>
  <c r="M436" i="5"/>
  <c r="Q436" i="5"/>
  <c r="L437" i="5"/>
  <c r="M438" i="5"/>
  <c r="Q438" i="5"/>
  <c r="L439" i="5"/>
  <c r="M440" i="5"/>
  <c r="Q440" i="5"/>
  <c r="L441" i="5"/>
  <c r="M442" i="5"/>
  <c r="Q442" i="5"/>
  <c r="L443" i="5"/>
  <c r="M444" i="5"/>
  <c r="Q444" i="5"/>
  <c r="L445" i="5"/>
  <c r="M446" i="5"/>
  <c r="Q446" i="5"/>
  <c r="L447" i="5"/>
  <c r="M448" i="5"/>
  <c r="Q448" i="5"/>
  <c r="L449" i="5"/>
  <c r="R450" i="5"/>
  <c r="Q450" i="5"/>
  <c r="L451" i="5"/>
  <c r="M452" i="5"/>
  <c r="Q452" i="5"/>
  <c r="L453" i="5"/>
  <c r="R454" i="5"/>
  <c r="Q454" i="5"/>
  <c r="L455" i="5"/>
  <c r="M456" i="5"/>
  <c r="Q456" i="5"/>
  <c r="L457" i="5"/>
  <c r="R458" i="5"/>
  <c r="Q458" i="5"/>
  <c r="L459" i="5"/>
  <c r="M460" i="5"/>
  <c r="Q460" i="5"/>
  <c r="L461" i="5"/>
  <c r="R462" i="5"/>
  <c r="Q462" i="5"/>
  <c r="L463" i="5"/>
  <c r="M464" i="5"/>
  <c r="Q464" i="5"/>
  <c r="L465" i="5"/>
  <c r="R466" i="5"/>
  <c r="Q466" i="5"/>
  <c r="L467" i="5"/>
  <c r="M468" i="5"/>
  <c r="Q468" i="5"/>
  <c r="L469" i="5"/>
  <c r="R470" i="5"/>
  <c r="Q470" i="5"/>
  <c r="L471" i="5"/>
  <c r="M472" i="5"/>
  <c r="Q472" i="5"/>
  <c r="L473" i="5"/>
  <c r="R474" i="5"/>
  <c r="Q474" i="5"/>
  <c r="L475" i="5"/>
  <c r="M476" i="5"/>
  <c r="Q476" i="5"/>
  <c r="L477" i="5"/>
  <c r="R478" i="5"/>
  <c r="Q478" i="5"/>
  <c r="L479" i="5"/>
  <c r="M480" i="5"/>
  <c r="Q480" i="5"/>
  <c r="L481" i="5"/>
  <c r="R482" i="5"/>
  <c r="Q482" i="5"/>
  <c r="L483" i="5"/>
  <c r="M484" i="5"/>
  <c r="Q484" i="5"/>
  <c r="L485" i="5"/>
  <c r="R486" i="5"/>
  <c r="Q486" i="5"/>
  <c r="L487" i="5"/>
  <c r="M488" i="5"/>
  <c r="Q488" i="5"/>
  <c r="L489" i="5"/>
  <c r="R490" i="5"/>
  <c r="Q490" i="5"/>
  <c r="L491" i="5"/>
  <c r="M492" i="5"/>
  <c r="Q492" i="5"/>
  <c r="L493" i="5"/>
  <c r="R494" i="5"/>
  <c r="Q494" i="5"/>
  <c r="L495" i="5"/>
  <c r="M496" i="5"/>
  <c r="Q496" i="5"/>
  <c r="L497" i="5"/>
  <c r="R498" i="5"/>
  <c r="Q498" i="5"/>
  <c r="L499" i="5"/>
  <c r="M500" i="5"/>
  <c r="Q500" i="5"/>
  <c r="L501" i="5"/>
  <c r="M502" i="5"/>
  <c r="Q502" i="5"/>
  <c r="L503" i="5"/>
  <c r="M504" i="5"/>
  <c r="Q504" i="5"/>
  <c r="L505" i="5"/>
  <c r="M506" i="5"/>
  <c r="Q506" i="5"/>
  <c r="L507" i="5"/>
  <c r="M508" i="5"/>
  <c r="Q508" i="5"/>
  <c r="L509" i="5"/>
  <c r="M510" i="5"/>
  <c r="Q510" i="5"/>
  <c r="L511" i="5"/>
  <c r="M512" i="5"/>
  <c r="Q512" i="5"/>
  <c r="L513" i="5"/>
  <c r="M514" i="5"/>
  <c r="Q514" i="5"/>
  <c r="L515" i="5"/>
  <c r="M516" i="5"/>
  <c r="Q516" i="5"/>
  <c r="L517" i="5"/>
  <c r="Q517" i="5"/>
  <c r="M518" i="5"/>
  <c r="Q518" i="5"/>
  <c r="Q519" i="5"/>
  <c r="M520" i="5"/>
  <c r="M524" i="5"/>
  <c r="N527" i="5"/>
  <c r="N535" i="5"/>
  <c r="N541" i="5"/>
  <c r="R541" i="5"/>
  <c r="S578" i="5"/>
  <c r="S580" i="5"/>
  <c r="S582" i="5"/>
  <c r="S584" i="5"/>
  <c r="S586" i="5"/>
  <c r="S588" i="5"/>
  <c r="S590" i="5"/>
  <c r="S591" i="5"/>
  <c r="R594" i="5"/>
  <c r="Q595" i="5"/>
  <c r="P595" i="5"/>
  <c r="T596" i="5"/>
  <c r="S598" i="5"/>
  <c r="R599" i="5"/>
  <c r="Q601" i="5"/>
  <c r="M606" i="5"/>
  <c r="Q613" i="5"/>
  <c r="R613" i="5"/>
  <c r="M630" i="5"/>
  <c r="O636" i="5"/>
  <c r="T642" i="5"/>
  <c r="M646" i="5"/>
  <c r="R658" i="5"/>
  <c r="R662" i="5"/>
  <c r="R666" i="5"/>
  <c r="Q673" i="5"/>
  <c r="O674" i="5"/>
  <c r="Q679" i="5"/>
  <c r="N679" i="5"/>
  <c r="S683" i="5"/>
  <c r="Q685" i="5"/>
  <c r="P685" i="5"/>
  <c r="T686" i="5"/>
  <c r="R696" i="5"/>
  <c r="R698" i="5"/>
  <c r="M700" i="5"/>
  <c r="N704" i="5"/>
  <c r="T708" i="5"/>
  <c r="S712" i="5"/>
  <c r="S716" i="5"/>
  <c r="S717" i="5"/>
  <c r="S720" i="5"/>
  <c r="S724" i="5"/>
  <c r="S728" i="5"/>
  <c r="S732" i="5"/>
  <c r="S733" i="5"/>
  <c r="S736" i="5"/>
  <c r="S737" i="5"/>
  <c r="S740" i="5"/>
  <c r="S741" i="5"/>
  <c r="S744" i="5"/>
  <c r="P577" i="5"/>
  <c r="T577" i="5"/>
  <c r="P579" i="5"/>
  <c r="T579" i="5"/>
  <c r="P581" i="5"/>
  <c r="T581" i="5"/>
  <c r="P583" i="5"/>
  <c r="T583" i="5"/>
  <c r="P585" i="5"/>
  <c r="T585" i="5"/>
  <c r="P587" i="5"/>
  <c r="T587" i="5"/>
  <c r="P589" i="5"/>
  <c r="T589" i="5"/>
  <c r="P591" i="5"/>
  <c r="T591" i="5"/>
  <c r="P592" i="5"/>
  <c r="T592" i="5"/>
  <c r="R593" i="5"/>
  <c r="S593" i="5"/>
  <c r="O594" i="5"/>
  <c r="M597" i="5"/>
  <c r="Q597" i="5"/>
  <c r="N597" i="5"/>
  <c r="M603" i="5"/>
  <c r="P604" i="5"/>
  <c r="O605" i="5"/>
  <c r="N606" i="5"/>
  <c r="M607" i="5"/>
  <c r="P608" i="5"/>
  <c r="O609" i="5"/>
  <c r="L614" i="5"/>
  <c r="M614" i="5"/>
  <c r="O617" i="5"/>
  <c r="M618" i="5"/>
  <c r="L620" i="5"/>
  <c r="O620" i="5"/>
  <c r="P626" i="5"/>
  <c r="T626" i="5"/>
  <c r="P628" i="5"/>
  <c r="O629" i="5"/>
  <c r="T631" i="5"/>
  <c r="P632" i="5"/>
  <c r="O635" i="5"/>
  <c r="S635" i="5"/>
  <c r="N636" i="5"/>
  <c r="R636" i="5"/>
  <c r="M637" i="5"/>
  <c r="Q637" i="5"/>
  <c r="R637" i="5"/>
  <c r="N640" i="5"/>
  <c r="R640" i="5"/>
  <c r="T643" i="5"/>
  <c r="L644" i="5"/>
  <c r="O644" i="5"/>
  <c r="N646" i="5"/>
  <c r="O649" i="5"/>
  <c r="N650" i="5"/>
  <c r="L652" i="5"/>
  <c r="O652" i="5"/>
  <c r="R656" i="5"/>
  <c r="O657" i="5"/>
  <c r="S657" i="5"/>
  <c r="R660" i="5"/>
  <c r="O661" i="5"/>
  <c r="S661" i="5"/>
  <c r="R664" i="5"/>
  <c r="O665" i="5"/>
  <c r="S665" i="5"/>
  <c r="R668" i="5"/>
  <c r="O669" i="5"/>
  <c r="S669" i="5"/>
  <c r="T670" i="5"/>
  <c r="S670" i="5"/>
  <c r="O671" i="5"/>
  <c r="N672" i="5"/>
  <c r="R672" i="5"/>
  <c r="T676" i="5"/>
  <c r="M676" i="5"/>
  <c r="P681" i="5"/>
  <c r="Q681" i="5"/>
  <c r="M682" i="5"/>
  <c r="O682" i="5"/>
  <c r="P684" i="5"/>
  <c r="T684" i="5"/>
  <c r="N685" i="5"/>
  <c r="L687" i="5"/>
  <c r="Q687" i="5"/>
  <c r="N687" i="5"/>
  <c r="P690" i="5"/>
  <c r="R691" i="5"/>
  <c r="S691" i="5"/>
  <c r="O692" i="5"/>
  <c r="Q693" i="5"/>
  <c r="S694" i="5"/>
  <c r="T694" i="5"/>
  <c r="P695" i="5"/>
  <c r="O696" i="5"/>
  <c r="N700" i="5"/>
  <c r="R707" i="5"/>
  <c r="T709" i="5"/>
  <c r="M709" i="5"/>
  <c r="P711" i="5"/>
  <c r="T711" i="5"/>
  <c r="P712" i="5"/>
  <c r="T712" i="5"/>
  <c r="P715" i="5"/>
  <c r="T715" i="5"/>
  <c r="P716" i="5"/>
  <c r="T716" i="5"/>
  <c r="P719" i="5"/>
  <c r="T719" i="5"/>
  <c r="P720" i="5"/>
  <c r="T720" i="5"/>
  <c r="P723" i="5"/>
  <c r="T723" i="5"/>
  <c r="P724" i="5"/>
  <c r="T724" i="5"/>
  <c r="P727" i="5"/>
  <c r="T727" i="5"/>
  <c r="P728" i="5"/>
  <c r="T728" i="5"/>
  <c r="P731" i="5"/>
  <c r="T731" i="5"/>
  <c r="P732" i="5"/>
  <c r="T732" i="5"/>
  <c r="P735" i="5"/>
  <c r="T735" i="5"/>
  <c r="P736" i="5"/>
  <c r="T736" i="5"/>
  <c r="Q550" i="5"/>
  <c r="L551" i="5"/>
  <c r="R552" i="5"/>
  <c r="Q552" i="5"/>
  <c r="L553" i="5"/>
  <c r="M554" i="5"/>
  <c r="Q554" i="5"/>
  <c r="L555" i="5"/>
  <c r="R556" i="5"/>
  <c r="Q556" i="5"/>
  <c r="L557" i="5"/>
  <c r="M558" i="5"/>
  <c r="Q558" i="5"/>
  <c r="L559" i="5"/>
  <c r="R560" i="5"/>
  <c r="Q560" i="5"/>
  <c r="L561" i="5"/>
  <c r="M562" i="5"/>
  <c r="Q562" i="5"/>
  <c r="L563" i="5"/>
  <c r="R564" i="5"/>
  <c r="Q564" i="5"/>
  <c r="L565" i="5"/>
  <c r="M566" i="5"/>
  <c r="Q566" i="5"/>
  <c r="L567" i="5"/>
  <c r="R568" i="5"/>
  <c r="Q568" i="5"/>
  <c r="L569" i="5"/>
  <c r="M570" i="5"/>
  <c r="Q570" i="5"/>
  <c r="L571" i="5"/>
  <c r="R572" i="5"/>
  <c r="Q572" i="5"/>
  <c r="L573" i="5"/>
  <c r="M574" i="5"/>
  <c r="Q574" i="5"/>
  <c r="L575" i="5"/>
  <c r="R576" i="5"/>
  <c r="Q576" i="5"/>
  <c r="L577" i="5"/>
  <c r="M578" i="5"/>
  <c r="Q578" i="5"/>
  <c r="L579" i="5"/>
  <c r="M580" i="5"/>
  <c r="Q580" i="5"/>
  <c r="L581" i="5"/>
  <c r="M582" i="5"/>
  <c r="Q582" i="5"/>
  <c r="L583" i="5"/>
  <c r="M584" i="5"/>
  <c r="Q584" i="5"/>
  <c r="L585" i="5"/>
  <c r="M586" i="5"/>
  <c r="Q586" i="5"/>
  <c r="L587" i="5"/>
  <c r="M588" i="5"/>
  <c r="Q588" i="5"/>
  <c r="L589" i="5"/>
  <c r="M590" i="5"/>
  <c r="Q590" i="5"/>
  <c r="L591" i="5"/>
  <c r="O595" i="5"/>
  <c r="S595" i="5"/>
  <c r="L598" i="5"/>
  <c r="M598" i="5"/>
  <c r="O601" i="5"/>
  <c r="N602" i="5"/>
  <c r="L604" i="5"/>
  <c r="Q604" i="5"/>
  <c r="P605" i="5"/>
  <c r="T605" i="5"/>
  <c r="O606" i="5"/>
  <c r="S606" i="5"/>
  <c r="N607" i="5"/>
  <c r="R607" i="5"/>
  <c r="P610" i="5"/>
  <c r="T610" i="5"/>
  <c r="P612" i="5"/>
  <c r="O613" i="5"/>
  <c r="N614" i="5"/>
  <c r="T615" i="5"/>
  <c r="P616" i="5"/>
  <c r="O619" i="5"/>
  <c r="S619" i="5"/>
  <c r="N620" i="5"/>
  <c r="R620" i="5"/>
  <c r="M621" i="5"/>
  <c r="Q621" i="5"/>
  <c r="N624" i="5"/>
  <c r="R624" i="5"/>
  <c r="T627" i="5"/>
  <c r="L628" i="5"/>
  <c r="M633" i="5"/>
  <c r="Q633" i="5"/>
  <c r="L638" i="5"/>
  <c r="M638" i="5"/>
  <c r="N642" i="5"/>
  <c r="M645" i="5"/>
  <c r="Q645" i="5"/>
  <c r="P648" i="5"/>
  <c r="Q652" i="5"/>
  <c r="T653" i="5"/>
  <c r="P656" i="5"/>
  <c r="T656" i="5"/>
  <c r="P660" i="5"/>
  <c r="T660" i="5"/>
  <c r="P664" i="5"/>
  <c r="T664" i="5"/>
  <c r="P668" i="5"/>
  <c r="T668" i="5"/>
  <c r="P670" i="5"/>
  <c r="P671" i="5"/>
  <c r="O672" i="5"/>
  <c r="N676" i="5"/>
  <c r="O679" i="5"/>
  <c r="N680" i="5"/>
  <c r="R680" i="5"/>
  <c r="N682" i="5"/>
  <c r="R682" i="5"/>
  <c r="L684" i="5"/>
  <c r="M684" i="5"/>
  <c r="O685" i="5"/>
  <c r="S685" i="5"/>
  <c r="P689" i="5"/>
  <c r="Q689" i="5"/>
  <c r="M690" i="5"/>
  <c r="N693" i="5"/>
  <c r="L695" i="5"/>
  <c r="Q695" i="5"/>
  <c r="P698" i="5"/>
  <c r="R699" i="5"/>
  <c r="S699" i="5"/>
  <c r="O700" i="5"/>
  <c r="O704" i="5"/>
  <c r="N705" i="5"/>
  <c r="N706" i="5"/>
  <c r="R706" i="5"/>
  <c r="P707" i="5"/>
  <c r="N709" i="5"/>
  <c r="M710" i="5"/>
  <c r="Q710" i="5"/>
  <c r="L711" i="5"/>
  <c r="Q711" i="5"/>
  <c r="L712" i="5"/>
  <c r="T713" i="5"/>
  <c r="M714" i="5"/>
  <c r="Q714" i="5"/>
  <c r="L715" i="5"/>
  <c r="Q715" i="5"/>
  <c r="L716" i="5"/>
  <c r="T717" i="5"/>
  <c r="S543" i="5"/>
  <c r="R543" i="5"/>
  <c r="N545" i="5"/>
  <c r="R545" i="5"/>
  <c r="S547" i="5"/>
  <c r="R547" i="5"/>
  <c r="N549" i="5"/>
  <c r="R549" i="5"/>
  <c r="S551" i="5"/>
  <c r="R551" i="5"/>
  <c r="N553" i="5"/>
  <c r="R553" i="5"/>
  <c r="S555" i="5"/>
  <c r="R555" i="5"/>
  <c r="N557" i="5"/>
  <c r="R557" i="5"/>
  <c r="S559" i="5"/>
  <c r="R559" i="5"/>
  <c r="N561" i="5"/>
  <c r="R561" i="5"/>
  <c r="S563" i="5"/>
  <c r="R563" i="5"/>
  <c r="N565" i="5"/>
  <c r="R565" i="5"/>
  <c r="S567" i="5"/>
  <c r="R567" i="5"/>
  <c r="N569" i="5"/>
  <c r="R569" i="5"/>
  <c r="S571" i="5"/>
  <c r="R571" i="5"/>
  <c r="N573" i="5"/>
  <c r="R573" i="5"/>
  <c r="S575" i="5"/>
  <c r="R575" i="5"/>
  <c r="N577" i="5"/>
  <c r="R577" i="5"/>
  <c r="N579" i="5"/>
  <c r="R579" i="5"/>
  <c r="N581" i="5"/>
  <c r="R581" i="5"/>
  <c r="N583" i="5"/>
  <c r="R583" i="5"/>
  <c r="N585" i="5"/>
  <c r="R585" i="5"/>
  <c r="N587" i="5"/>
  <c r="R587" i="5"/>
  <c r="N589" i="5"/>
  <c r="R589" i="5"/>
  <c r="N591" i="5"/>
  <c r="N592" i="5"/>
  <c r="R592" i="5"/>
  <c r="L594" i="5"/>
  <c r="M594" i="5"/>
  <c r="O597" i="5"/>
  <c r="S597" i="5"/>
  <c r="N598" i="5"/>
  <c r="M599" i="5"/>
  <c r="P599" i="5"/>
  <c r="P600" i="5"/>
  <c r="O603" i="5"/>
  <c r="S603" i="5"/>
  <c r="N604" i="5"/>
  <c r="M605" i="5"/>
  <c r="Q605" i="5"/>
  <c r="N608" i="5"/>
  <c r="R608" i="5"/>
  <c r="M611" i="5"/>
  <c r="L612" i="5"/>
  <c r="Q612" i="5"/>
  <c r="P613" i="5"/>
  <c r="T613" i="5"/>
  <c r="O614" i="5"/>
  <c r="M617" i="5"/>
  <c r="Q617" i="5"/>
  <c r="L622" i="5"/>
  <c r="M622" i="5"/>
  <c r="N628" i="5"/>
  <c r="M629" i="5"/>
  <c r="Q629" i="5"/>
  <c r="P636" i="5"/>
  <c r="O637" i="5"/>
  <c r="N638" i="5"/>
  <c r="P640" i="5"/>
  <c r="O641" i="5"/>
  <c r="O647" i="5"/>
  <c r="S647" i="5"/>
  <c r="M649" i="5"/>
  <c r="Q649" i="5"/>
  <c r="R652" i="5"/>
  <c r="Q653" i="5"/>
  <c r="T654" i="5"/>
  <c r="M655" i="5"/>
  <c r="Q655" i="5"/>
  <c r="L656" i="5"/>
  <c r="T657" i="5"/>
  <c r="T658" i="5"/>
  <c r="M659" i="5"/>
  <c r="Q659" i="5"/>
  <c r="L660" i="5"/>
  <c r="T661" i="5"/>
  <c r="T662" i="5"/>
  <c r="M663" i="5"/>
  <c r="Q663" i="5"/>
  <c r="L664" i="5"/>
  <c r="T665" i="5"/>
  <c r="T666" i="5"/>
  <c r="M667" i="5"/>
  <c r="Q667" i="5"/>
  <c r="L668" i="5"/>
  <c r="T669" i="5"/>
  <c r="L671" i="5"/>
  <c r="P674" i="5"/>
  <c r="R675" i="5"/>
  <c r="S675" i="5"/>
  <c r="O676" i="5"/>
  <c r="Q677" i="5"/>
  <c r="S678" i="5"/>
  <c r="T678" i="5"/>
  <c r="P679" i="5"/>
  <c r="O680" i="5"/>
  <c r="N684" i="5"/>
  <c r="O687" i="5"/>
  <c r="N688" i="5"/>
  <c r="R688" i="5"/>
  <c r="N690" i="5"/>
  <c r="R690" i="5"/>
  <c r="T692" i="5"/>
  <c r="M692" i="5"/>
  <c r="P697" i="5"/>
  <c r="Q697" i="5"/>
  <c r="M698" i="5"/>
  <c r="P700" i="5"/>
  <c r="T700" i="5"/>
  <c r="N701" i="5"/>
  <c r="N702" i="5"/>
  <c r="R702" i="5"/>
  <c r="P703" i="5"/>
  <c r="T704" i="5"/>
  <c r="L707" i="5"/>
  <c r="Q707" i="5"/>
  <c r="O707" i="5"/>
  <c r="O708" i="5"/>
  <c r="N710" i="5"/>
  <c r="R710" i="5"/>
  <c r="Q712" i="5"/>
  <c r="N713" i="5"/>
  <c r="R713" i="5"/>
  <c r="N714" i="5"/>
  <c r="R714" i="5"/>
  <c r="Q716" i="5"/>
  <c r="N717" i="5"/>
  <c r="R717" i="5"/>
  <c r="N718" i="5"/>
  <c r="R718" i="5"/>
  <c r="Q720" i="5"/>
  <c r="N721" i="5"/>
  <c r="R721" i="5"/>
  <c r="M718" i="5"/>
  <c r="Q718" i="5"/>
  <c r="L719" i="5"/>
  <c r="Q719" i="5"/>
  <c r="L720" i="5"/>
  <c r="T721" i="5"/>
  <c r="M722" i="5"/>
  <c r="Q722" i="5"/>
  <c r="L723" i="5"/>
  <c r="Q723" i="5"/>
  <c r="L724" i="5"/>
  <c r="T725" i="5"/>
  <c r="M726" i="5"/>
  <c r="Q726" i="5"/>
  <c r="L727" i="5"/>
  <c r="Q727" i="5"/>
  <c r="L728" i="5"/>
  <c r="T729" i="5"/>
  <c r="M730" i="5"/>
  <c r="Q730" i="5"/>
  <c r="L731" i="5"/>
  <c r="Q731" i="5"/>
  <c r="L732" i="5"/>
  <c r="T733" i="5"/>
  <c r="M734" i="5"/>
  <c r="Q734" i="5"/>
  <c r="L735" i="5"/>
  <c r="Q735" i="5"/>
  <c r="L736" i="5"/>
  <c r="T737" i="5"/>
  <c r="M738" i="5"/>
  <c r="Q738" i="5"/>
  <c r="L739" i="5"/>
  <c r="Q739" i="5"/>
  <c r="L740" i="5"/>
  <c r="T741" i="5"/>
  <c r="M742" i="5"/>
  <c r="Q742" i="5"/>
  <c r="L743" i="5"/>
  <c r="Q743" i="5"/>
  <c r="L744" i="5"/>
  <c r="T745" i="5"/>
  <c r="M746" i="5"/>
  <c r="Q746" i="5"/>
  <c r="L747" i="5"/>
  <c r="Q747" i="5"/>
  <c r="L748" i="5"/>
  <c r="T749" i="5"/>
  <c r="M750" i="5"/>
  <c r="Q750" i="5"/>
  <c r="L751" i="5"/>
  <c r="Q751" i="5"/>
  <c r="L752" i="5"/>
  <c r="T753" i="5"/>
  <c r="M754" i="5"/>
  <c r="Q754" i="5"/>
  <c r="L755" i="5"/>
  <c r="Q755" i="5"/>
  <c r="L756" i="5"/>
  <c r="T757" i="5"/>
  <c r="M758" i="5"/>
  <c r="Q758" i="5"/>
  <c r="L759" i="5"/>
  <c r="T760" i="5"/>
  <c r="T761" i="5"/>
  <c r="M762" i="5"/>
  <c r="Q762" i="5"/>
  <c r="L763" i="5"/>
  <c r="T764" i="5"/>
  <c r="Q765" i="5"/>
  <c r="T766" i="5"/>
  <c r="Q766" i="5"/>
  <c r="S767" i="5"/>
  <c r="T767" i="5"/>
  <c r="P768" i="5"/>
  <c r="O769" i="5"/>
  <c r="N773" i="5"/>
  <c r="O776" i="5"/>
  <c r="S776" i="5"/>
  <c r="O777" i="5"/>
  <c r="S777" i="5"/>
  <c r="O778" i="5"/>
  <c r="S778" i="5"/>
  <c r="N722" i="5"/>
  <c r="R722" i="5"/>
  <c r="Q724" i="5"/>
  <c r="N725" i="5"/>
  <c r="R725" i="5"/>
  <c r="N726" i="5"/>
  <c r="R726" i="5"/>
  <c r="Q728" i="5"/>
  <c r="N729" i="5"/>
  <c r="R729" i="5"/>
  <c r="N730" i="5"/>
  <c r="R730" i="5"/>
  <c r="Q732" i="5"/>
  <c r="N733" i="5"/>
  <c r="R733" i="5"/>
  <c r="N734" i="5"/>
  <c r="R734" i="5"/>
  <c r="Q736" i="5"/>
  <c r="N737" i="5"/>
  <c r="R737" i="5"/>
  <c r="N738" i="5"/>
  <c r="R738" i="5"/>
  <c r="Q740" i="5"/>
  <c r="N741" i="5"/>
  <c r="R741" i="5"/>
  <c r="N742" i="5"/>
  <c r="R742" i="5"/>
  <c r="Q744" i="5"/>
  <c r="N745" i="5"/>
  <c r="R745" i="5"/>
  <c r="N746" i="5"/>
  <c r="R746" i="5"/>
  <c r="Q748" i="5"/>
  <c r="N749" i="5"/>
  <c r="R749" i="5"/>
  <c r="N750" i="5"/>
  <c r="R750" i="5"/>
  <c r="Q752" i="5"/>
  <c r="N753" i="5"/>
  <c r="R753" i="5"/>
  <c r="N754" i="5"/>
  <c r="R754" i="5"/>
  <c r="Q756" i="5"/>
  <c r="N757" i="5"/>
  <c r="R757" i="5"/>
  <c r="Q759" i="5"/>
  <c r="Q760" i="5"/>
  <c r="N761" i="5"/>
  <c r="R761" i="5"/>
  <c r="Q763" i="5"/>
  <c r="Q764" i="5"/>
  <c r="N765" i="5"/>
  <c r="R765" i="5"/>
  <c r="N766" i="5"/>
  <c r="M768" i="5"/>
  <c r="Q768" i="5"/>
  <c r="P771" i="5"/>
  <c r="R772" i="5"/>
  <c r="S772" i="5"/>
  <c r="O773" i="5"/>
  <c r="P775" i="5"/>
  <c r="T775" i="5"/>
  <c r="P776" i="5"/>
  <c r="T776" i="5"/>
  <c r="P777" i="5"/>
  <c r="T777" i="5"/>
  <c r="P779" i="5"/>
  <c r="T779" i="5"/>
  <c r="P780" i="5"/>
  <c r="T780" i="5"/>
  <c r="P781" i="5"/>
  <c r="T781" i="5"/>
  <c r="P783" i="5"/>
  <c r="T783" i="5"/>
  <c r="P784" i="5"/>
  <c r="T784" i="5"/>
  <c r="P785" i="5"/>
  <c r="T785" i="5"/>
  <c r="P787" i="5"/>
  <c r="S745" i="5"/>
  <c r="S748" i="5"/>
  <c r="S749" i="5"/>
  <c r="S752" i="5"/>
  <c r="S756" i="5"/>
  <c r="S760" i="5"/>
  <c r="S764" i="5"/>
  <c r="S766" i="5"/>
  <c r="Q770" i="5"/>
  <c r="O771" i="5"/>
  <c r="T773" i="5"/>
  <c r="Q775" i="5"/>
  <c r="Q776" i="5"/>
  <c r="Q778" i="5"/>
  <c r="Q779" i="5"/>
  <c r="Q780" i="5"/>
  <c r="Q782" i="5"/>
  <c r="Q783" i="5"/>
  <c r="Q784" i="5"/>
  <c r="Q786" i="5"/>
  <c r="Q787" i="5"/>
  <c r="Q788" i="5"/>
  <c r="Q790" i="5"/>
  <c r="Q791" i="5"/>
  <c r="Q792" i="5"/>
  <c r="Q794" i="5"/>
  <c r="Q795" i="5"/>
  <c r="Q796" i="5"/>
  <c r="Q798" i="5"/>
  <c r="Q799" i="5"/>
  <c r="Q800" i="5"/>
  <c r="P739" i="5"/>
  <c r="T739" i="5"/>
  <c r="P740" i="5"/>
  <c r="T740" i="5"/>
  <c r="P743" i="5"/>
  <c r="T743" i="5"/>
  <c r="P744" i="5"/>
  <c r="T744" i="5"/>
  <c r="P747" i="5"/>
  <c r="T747" i="5"/>
  <c r="P748" i="5"/>
  <c r="T748" i="5"/>
  <c r="P751" i="5"/>
  <c r="T751" i="5"/>
  <c r="P752" i="5"/>
  <c r="T752" i="5"/>
  <c r="P755" i="5"/>
  <c r="T755" i="5"/>
  <c r="P756" i="5"/>
  <c r="T756" i="5"/>
  <c r="P759" i="5"/>
  <c r="T759" i="5"/>
  <c r="P763" i="5"/>
  <c r="T763" i="5"/>
  <c r="O768" i="5"/>
  <c r="N769" i="5"/>
  <c r="R769" i="5"/>
  <c r="N771" i="5"/>
  <c r="R771" i="5"/>
  <c r="L773" i="5"/>
  <c r="M773" i="5"/>
  <c r="O774" i="5"/>
  <c r="S774" i="5"/>
  <c r="N775" i="5"/>
  <c r="R775" i="5"/>
  <c r="N777" i="5"/>
  <c r="R777" i="5"/>
  <c r="N778" i="5"/>
  <c r="R778" i="5"/>
  <c r="N779" i="5"/>
  <c r="R779" i="5"/>
  <c r="N781" i="5"/>
  <c r="R781" i="5"/>
  <c r="N782" i="5"/>
  <c r="R782" i="5"/>
  <c r="N783" i="5"/>
  <c r="R783" i="5"/>
  <c r="N785" i="5"/>
  <c r="R785" i="5"/>
  <c r="N786" i="5"/>
  <c r="R786" i="5"/>
  <c r="N787" i="5"/>
  <c r="R787" i="5"/>
  <c r="N789" i="5"/>
  <c r="R789" i="5"/>
  <c r="N790" i="5"/>
  <c r="R790" i="5"/>
  <c r="N791" i="5"/>
  <c r="R791" i="5"/>
  <c r="N793" i="5"/>
  <c r="Q802" i="5"/>
  <c r="Q803" i="5"/>
  <c r="M810" i="5"/>
  <c r="T834" i="5"/>
  <c r="S843" i="5"/>
  <c r="Q845" i="5"/>
  <c r="Q847" i="5"/>
  <c r="Q849" i="5"/>
  <c r="Q851" i="5"/>
  <c r="Q853" i="5"/>
  <c r="Q855" i="5"/>
  <c r="Q857" i="5"/>
  <c r="Q859" i="5"/>
  <c r="Q861" i="5"/>
  <c r="Q863" i="5"/>
  <c r="Q864" i="5"/>
  <c r="Q865" i="5"/>
  <c r="T866" i="5"/>
  <c r="R872" i="5"/>
  <c r="Q873" i="5"/>
  <c r="T874" i="5"/>
  <c r="R878" i="5"/>
  <c r="R882" i="5"/>
  <c r="Q886" i="5"/>
  <c r="O886" i="5"/>
  <c r="T887" i="5"/>
  <c r="S888" i="5"/>
  <c r="R889" i="5"/>
  <c r="Q891" i="5"/>
  <c r="S904" i="5"/>
  <c r="R793" i="5"/>
  <c r="N794" i="5"/>
  <c r="R794" i="5"/>
  <c r="N795" i="5"/>
  <c r="R795" i="5"/>
  <c r="N797" i="5"/>
  <c r="R797" i="5"/>
  <c r="N798" i="5"/>
  <c r="R798" i="5"/>
  <c r="N799" i="5"/>
  <c r="R799" i="5"/>
  <c r="N801" i="5"/>
  <c r="R801" i="5"/>
  <c r="N802" i="5"/>
  <c r="R802" i="5"/>
  <c r="N803" i="5"/>
  <c r="R803" i="5"/>
  <c r="M804" i="5"/>
  <c r="N805" i="5"/>
  <c r="R805" i="5"/>
  <c r="N806" i="5"/>
  <c r="N808" i="5"/>
  <c r="R811" i="5"/>
  <c r="M813" i="5"/>
  <c r="M815" i="5"/>
  <c r="L818" i="5"/>
  <c r="M818" i="5"/>
  <c r="P820" i="5"/>
  <c r="N824" i="5"/>
  <c r="M828" i="5"/>
  <c r="M829" i="5"/>
  <c r="M831" i="5"/>
  <c r="T835" i="5"/>
  <c r="M837" i="5"/>
  <c r="Q837" i="5"/>
  <c r="N837" i="5"/>
  <c r="O839" i="5"/>
  <c r="S839" i="5"/>
  <c r="M841" i="5"/>
  <c r="Q841" i="5"/>
  <c r="N841" i="5"/>
  <c r="N844" i="5"/>
  <c r="R844" i="5"/>
  <c r="N846" i="5"/>
  <c r="R846" i="5"/>
  <c r="N848" i="5"/>
  <c r="R848" i="5"/>
  <c r="N850" i="5"/>
  <c r="R850" i="5"/>
  <c r="N852" i="5"/>
  <c r="R852" i="5"/>
  <c r="N854" i="5"/>
  <c r="R854" i="5"/>
  <c r="N856" i="5"/>
  <c r="R856" i="5"/>
  <c r="N858" i="5"/>
  <c r="R858" i="5"/>
  <c r="N860" i="5"/>
  <c r="R860" i="5"/>
  <c r="N862" i="5"/>
  <c r="R862" i="5"/>
  <c r="N864" i="5"/>
  <c r="R864" i="5"/>
  <c r="M867" i="5"/>
  <c r="Q867" i="5"/>
  <c r="N867" i="5"/>
  <c r="P870" i="5"/>
  <c r="T870" i="5"/>
  <c r="R871" i="5"/>
  <c r="S871" i="5"/>
  <c r="O872" i="5"/>
  <c r="M875" i="5"/>
  <c r="Q875" i="5"/>
  <c r="N875" i="5"/>
  <c r="L880" i="5"/>
  <c r="M880" i="5"/>
  <c r="N884" i="5"/>
  <c r="N886" i="5"/>
  <c r="M887" i="5"/>
  <c r="Q887" i="5"/>
  <c r="R887" i="5"/>
  <c r="Q902" i="5"/>
  <c r="O902" i="5"/>
  <c r="T903" i="5"/>
  <c r="O780" i="5"/>
  <c r="S780" i="5"/>
  <c r="O781" i="5"/>
  <c r="S781" i="5"/>
  <c r="O782" i="5"/>
  <c r="S782" i="5"/>
  <c r="O784" i="5"/>
  <c r="S784" i="5"/>
  <c r="O785" i="5"/>
  <c r="S785" i="5"/>
  <c r="O788" i="5"/>
  <c r="S788" i="5"/>
  <c r="O789" i="5"/>
  <c r="S789" i="5"/>
  <c r="O792" i="5"/>
  <c r="S792" i="5"/>
  <c r="O793" i="5"/>
  <c r="S793" i="5"/>
  <c r="O796" i="5"/>
  <c r="S796" i="5"/>
  <c r="O797" i="5"/>
  <c r="S797" i="5"/>
  <c r="O800" i="5"/>
  <c r="S800" i="5"/>
  <c r="O801" i="5"/>
  <c r="S801" i="5"/>
  <c r="O804" i="5"/>
  <c r="S804" i="5"/>
  <c r="O805" i="5"/>
  <c r="S805" i="5"/>
  <c r="O809" i="5"/>
  <c r="M812" i="5"/>
  <c r="N814" i="5"/>
  <c r="N816" i="5"/>
  <c r="R819" i="5"/>
  <c r="O825" i="5"/>
  <c r="O827" i="5"/>
  <c r="N830" i="5"/>
  <c r="O832" i="5"/>
  <c r="M834" i="5"/>
  <c r="O845" i="5"/>
  <c r="S845" i="5"/>
  <c r="O847" i="5"/>
  <c r="S847" i="5"/>
  <c r="O849" i="5"/>
  <c r="S849" i="5"/>
  <c r="O851" i="5"/>
  <c r="S851" i="5"/>
  <c r="O853" i="5"/>
  <c r="S853" i="5"/>
  <c r="O855" i="5"/>
  <c r="S855" i="5"/>
  <c r="O857" i="5"/>
  <c r="S857" i="5"/>
  <c r="O859" i="5"/>
  <c r="S859" i="5"/>
  <c r="O861" i="5"/>
  <c r="S861" i="5"/>
  <c r="O863" i="5"/>
  <c r="S863" i="5"/>
  <c r="P869" i="5"/>
  <c r="Q869" i="5"/>
  <c r="P878" i="5"/>
  <c r="O879" i="5"/>
  <c r="N880" i="5"/>
  <c r="P882" i="5"/>
  <c r="O883" i="5"/>
  <c r="L888" i="5"/>
  <c r="M888" i="5"/>
  <c r="O891" i="5"/>
  <c r="N892" i="5"/>
  <c r="L894" i="5"/>
  <c r="M895" i="5"/>
  <c r="Q895" i="5"/>
  <c r="R895" i="5"/>
  <c r="N898" i="5"/>
  <c r="R898" i="5"/>
  <c r="T904" i="5"/>
  <c r="M905" i="5"/>
  <c r="Q905" i="5"/>
  <c r="Q906" i="5"/>
  <c r="T787" i="5"/>
  <c r="P788" i="5"/>
  <c r="T788" i="5"/>
  <c r="P789" i="5"/>
  <c r="T789" i="5"/>
  <c r="P791" i="5"/>
  <c r="T791" i="5"/>
  <c r="P792" i="5"/>
  <c r="T792" i="5"/>
  <c r="P793" i="5"/>
  <c r="T793" i="5"/>
  <c r="P795" i="5"/>
  <c r="T795" i="5"/>
  <c r="P796" i="5"/>
  <c r="T796" i="5"/>
  <c r="P797" i="5"/>
  <c r="T797" i="5"/>
  <c r="P799" i="5"/>
  <c r="T799" i="5"/>
  <c r="P800" i="5"/>
  <c r="T800" i="5"/>
  <c r="P801" i="5"/>
  <c r="T801" i="5"/>
  <c r="P803" i="5"/>
  <c r="T803" i="5"/>
  <c r="P804" i="5"/>
  <c r="T804" i="5"/>
  <c r="P810" i="5"/>
  <c r="O811" i="5"/>
  <c r="O817" i="5"/>
  <c r="M820" i="5"/>
  <c r="M821" i="5"/>
  <c r="P826" i="5"/>
  <c r="P828" i="5"/>
  <c r="O833" i="5"/>
  <c r="O837" i="5"/>
  <c r="O841" i="5"/>
  <c r="M842" i="5"/>
  <c r="P844" i="5"/>
  <c r="P846" i="5"/>
  <c r="T846" i="5"/>
  <c r="P848" i="5"/>
  <c r="T848" i="5"/>
  <c r="P850" i="5"/>
  <c r="T850" i="5"/>
  <c r="P852" i="5"/>
  <c r="T852" i="5"/>
  <c r="P854" i="5"/>
  <c r="T854" i="5"/>
  <c r="P856" i="5"/>
  <c r="T856" i="5"/>
  <c r="P858" i="5"/>
  <c r="T858" i="5"/>
  <c r="P860" i="5"/>
  <c r="T860" i="5"/>
  <c r="P862" i="5"/>
  <c r="T862" i="5"/>
  <c r="O867" i="5"/>
  <c r="S867" i="5"/>
  <c r="N868" i="5"/>
  <c r="R868" i="5"/>
  <c r="N870" i="5"/>
  <c r="R870" i="5"/>
  <c r="T872" i="5"/>
  <c r="M872" i="5"/>
  <c r="O875" i="5"/>
  <c r="S875" i="5"/>
  <c r="N876" i="5"/>
  <c r="L878" i="5"/>
  <c r="Q878" i="5"/>
  <c r="P879" i="5"/>
  <c r="T879" i="5"/>
  <c r="O880" i="5"/>
  <c r="S880" i="5"/>
  <c r="N881" i="5"/>
  <c r="R881" i="5"/>
  <c r="P884" i="5"/>
  <c r="T884" i="5"/>
  <c r="P886" i="5"/>
  <c r="O887" i="5"/>
  <c r="N888" i="5"/>
  <c r="T889" i="5"/>
  <c r="P890" i="5"/>
  <c r="N894" i="5"/>
  <c r="L896" i="5"/>
  <c r="M896" i="5"/>
  <c r="S898" i="5"/>
  <c r="O899" i="5"/>
  <c r="R903" i="5"/>
  <c r="O907" i="5"/>
  <c r="S907" i="5"/>
  <c r="O908" i="5"/>
  <c r="S908" i="5"/>
  <c r="R909" i="5"/>
  <c r="N917" i="5"/>
  <c r="O918" i="5"/>
  <c r="S918" i="5"/>
  <c r="O919" i="5"/>
  <c r="S919" i="5"/>
  <c r="O921" i="5"/>
  <c r="S921" i="5"/>
  <c r="O922" i="5"/>
  <c r="S922" i="5"/>
  <c r="O925" i="5"/>
  <c r="S925" i="5"/>
  <c r="O926" i="5"/>
  <c r="S926" i="5"/>
  <c r="O929" i="5"/>
  <c r="S929" i="5"/>
  <c r="O930" i="5"/>
  <c r="S930" i="5"/>
  <c r="O933" i="5"/>
  <c r="S933" i="5"/>
  <c r="O934" i="5"/>
  <c r="S934" i="5"/>
  <c r="O937" i="5"/>
  <c r="S937" i="5"/>
  <c r="O938" i="5"/>
  <c r="S938" i="5"/>
  <c r="O941" i="5"/>
  <c r="S941" i="5"/>
  <c r="O942" i="5"/>
  <c r="Q965" i="5"/>
  <c r="Q966" i="5"/>
  <c r="Q969" i="5"/>
  <c r="Q970" i="5"/>
  <c r="Q973" i="5"/>
  <c r="Q974" i="5"/>
  <c r="Q977" i="5"/>
  <c r="M979" i="5"/>
  <c r="R1001" i="5"/>
  <c r="P1005" i="5"/>
  <c r="M1026" i="5"/>
  <c r="O1026" i="5"/>
  <c r="Q1026" i="5"/>
  <c r="N900" i="5"/>
  <c r="N902" i="5"/>
  <c r="P906" i="5"/>
  <c r="T906" i="5"/>
  <c r="P907" i="5"/>
  <c r="T907" i="5"/>
  <c r="T908" i="5"/>
  <c r="P909" i="5"/>
  <c r="R913" i="5"/>
  <c r="M914" i="5"/>
  <c r="M916" i="5"/>
  <c r="P917" i="5"/>
  <c r="P920" i="5"/>
  <c r="T920" i="5"/>
  <c r="P921" i="5"/>
  <c r="T921" i="5"/>
  <c r="P924" i="5"/>
  <c r="T924" i="5"/>
  <c r="P925" i="5"/>
  <c r="T925" i="5"/>
  <c r="P928" i="5"/>
  <c r="T928" i="5"/>
  <c r="P929" i="5"/>
  <c r="T929" i="5"/>
  <c r="P932" i="5"/>
  <c r="T932" i="5"/>
  <c r="P933" i="5"/>
  <c r="T933" i="5"/>
  <c r="P936" i="5"/>
  <c r="T936" i="5"/>
  <c r="P937" i="5"/>
  <c r="T937" i="5"/>
  <c r="P940" i="5"/>
  <c r="T940" i="5"/>
  <c r="P941" i="5"/>
  <c r="T941" i="5"/>
  <c r="Q963" i="5"/>
  <c r="N964" i="5"/>
  <c r="R964" i="5"/>
  <c r="N965" i="5"/>
  <c r="R965" i="5"/>
  <c r="Q967" i="5"/>
  <c r="N968" i="5"/>
  <c r="R968" i="5"/>
  <c r="N969" i="5"/>
  <c r="T991" i="5"/>
  <c r="T992" i="5"/>
  <c r="R1005" i="5"/>
  <c r="T1015" i="5"/>
  <c r="S1018" i="5"/>
  <c r="Q919" i="5"/>
  <c r="Q920" i="5"/>
  <c r="Q921" i="5"/>
  <c r="Q923" i="5"/>
  <c r="Q924" i="5"/>
  <c r="Q927" i="5"/>
  <c r="Q928" i="5"/>
  <c r="Q931" i="5"/>
  <c r="Q932" i="5"/>
  <c r="Q935" i="5"/>
  <c r="Q936" i="5"/>
  <c r="Q939" i="5"/>
  <c r="Q940" i="5"/>
  <c r="Q943" i="5"/>
  <c r="Q944" i="5"/>
  <c r="Q947" i="5"/>
  <c r="Q948" i="5"/>
  <c r="Q951" i="5"/>
  <c r="Q952" i="5"/>
  <c r="M956" i="5"/>
  <c r="S959" i="5"/>
  <c r="R984" i="5"/>
  <c r="R985" i="5"/>
  <c r="R986" i="5"/>
  <c r="S992" i="5"/>
  <c r="S999" i="5"/>
  <c r="P999" i="5"/>
  <c r="T999" i="5"/>
  <c r="O1005" i="5"/>
  <c r="P1017" i="5"/>
  <c r="Q894" i="5"/>
  <c r="P895" i="5"/>
  <c r="T895" i="5"/>
  <c r="O896" i="5"/>
  <c r="S896" i="5"/>
  <c r="N897" i="5"/>
  <c r="R897" i="5"/>
  <c r="P900" i="5"/>
  <c r="T900" i="5"/>
  <c r="P902" i="5"/>
  <c r="O903" i="5"/>
  <c r="N904" i="5"/>
  <c r="R904" i="5"/>
  <c r="N905" i="5"/>
  <c r="R905" i="5"/>
  <c r="Q907" i="5"/>
  <c r="N908" i="5"/>
  <c r="Q910" i="5"/>
  <c r="R910" i="5"/>
  <c r="M912" i="5"/>
  <c r="L913" i="5"/>
  <c r="O913" i="5"/>
  <c r="P914" i="5"/>
  <c r="T914" i="5"/>
  <c r="N919" i="5"/>
  <c r="R919" i="5"/>
  <c r="N920" i="5"/>
  <c r="R920" i="5"/>
  <c r="N922" i="5"/>
  <c r="R922" i="5"/>
  <c r="N923" i="5"/>
  <c r="R923" i="5"/>
  <c r="Q925" i="5"/>
  <c r="N926" i="5"/>
  <c r="R926" i="5"/>
  <c r="N927" i="5"/>
  <c r="R927" i="5"/>
  <c r="Q929" i="5"/>
  <c r="N930" i="5"/>
  <c r="R930" i="5"/>
  <c r="N931" i="5"/>
  <c r="R931" i="5"/>
  <c r="Q933" i="5"/>
  <c r="N934" i="5"/>
  <c r="R934" i="5"/>
  <c r="N935" i="5"/>
  <c r="R935" i="5"/>
  <c r="Q937" i="5"/>
  <c r="N938" i="5"/>
  <c r="R938" i="5"/>
  <c r="N939" i="5"/>
  <c r="R939" i="5"/>
  <c r="Q941" i="5"/>
  <c r="N942" i="5"/>
  <c r="R942" i="5"/>
  <c r="N943" i="5"/>
  <c r="R943" i="5"/>
  <c r="Q945" i="5"/>
  <c r="N946" i="5"/>
  <c r="R946" i="5"/>
  <c r="N947" i="5"/>
  <c r="R947" i="5"/>
  <c r="Q949" i="5"/>
  <c r="N950" i="5"/>
  <c r="R950" i="5"/>
  <c r="N951" i="5"/>
  <c r="R951" i="5"/>
  <c r="Q953" i="5"/>
  <c r="N956" i="5"/>
  <c r="M957" i="5"/>
  <c r="Q957" i="5"/>
  <c r="S958" i="5"/>
  <c r="T958" i="5"/>
  <c r="P961" i="5"/>
  <c r="O987" i="5"/>
  <c r="R993" i="5"/>
  <c r="O999" i="5"/>
  <c r="Q1002" i="5"/>
  <c r="P1002" i="5"/>
  <c r="T1004" i="5"/>
  <c r="R1015" i="5"/>
  <c r="P1021" i="5"/>
  <c r="R969" i="5"/>
  <c r="Q971" i="5"/>
  <c r="N972" i="5"/>
  <c r="R972" i="5"/>
  <c r="N973" i="5"/>
  <c r="R973" i="5"/>
  <c r="Q975" i="5"/>
  <c r="N976" i="5"/>
  <c r="R976" i="5"/>
  <c r="N977" i="5"/>
  <c r="R977" i="5"/>
  <c r="N978" i="5"/>
  <c r="N979" i="5"/>
  <c r="R982" i="5"/>
  <c r="O983" i="5"/>
  <c r="S983" i="5"/>
  <c r="M988" i="5"/>
  <c r="T990" i="5"/>
  <c r="Q990" i="5"/>
  <c r="L991" i="5"/>
  <c r="Q991" i="5"/>
  <c r="N992" i="5"/>
  <c r="O993" i="5"/>
  <c r="O994" i="5"/>
  <c r="R996" i="5"/>
  <c r="S996" i="5"/>
  <c r="M998" i="5"/>
  <c r="Q998" i="5"/>
  <c r="R1000" i="5"/>
  <c r="S1000" i="5"/>
  <c r="P1003" i="5"/>
  <c r="T1003" i="5"/>
  <c r="M1010" i="5"/>
  <c r="Q1010" i="5"/>
  <c r="O1010" i="5"/>
  <c r="N1012" i="5"/>
  <c r="L1015" i="5"/>
  <c r="N1015" i="5"/>
  <c r="N1017" i="5"/>
  <c r="R1017" i="5"/>
  <c r="P1018" i="5"/>
  <c r="O1019" i="5"/>
  <c r="N1021" i="5"/>
  <c r="R1021" i="5"/>
  <c r="M1022" i="5"/>
  <c r="Q1022" i="5"/>
  <c r="O1022" i="5"/>
  <c r="M1027" i="5"/>
  <c r="Q1027" i="5"/>
  <c r="N1027" i="5"/>
  <c r="O1029" i="5"/>
  <c r="S1029" i="5"/>
  <c r="S942" i="5"/>
  <c r="O945" i="5"/>
  <c r="S945" i="5"/>
  <c r="O946" i="5"/>
  <c r="S946" i="5"/>
  <c r="O949" i="5"/>
  <c r="S949" i="5"/>
  <c r="O950" i="5"/>
  <c r="S950" i="5"/>
  <c r="O953" i="5"/>
  <c r="S953" i="5"/>
  <c r="O954" i="5"/>
  <c r="S954" i="5"/>
  <c r="R955" i="5"/>
  <c r="S955" i="5"/>
  <c r="O956" i="5"/>
  <c r="L959" i="5"/>
  <c r="Q959" i="5"/>
  <c r="T960" i="5"/>
  <c r="M960" i="5"/>
  <c r="O963" i="5"/>
  <c r="S963" i="5"/>
  <c r="O964" i="5"/>
  <c r="S964" i="5"/>
  <c r="O967" i="5"/>
  <c r="S967" i="5"/>
  <c r="O968" i="5"/>
  <c r="S968" i="5"/>
  <c r="O971" i="5"/>
  <c r="S971" i="5"/>
  <c r="O972" i="5"/>
  <c r="S972" i="5"/>
  <c r="O975" i="5"/>
  <c r="S975" i="5"/>
  <c r="O976" i="5"/>
  <c r="S976" i="5"/>
  <c r="O978" i="5"/>
  <c r="S978" i="5"/>
  <c r="O979" i="5"/>
  <c r="Q980" i="5"/>
  <c r="P981" i="5"/>
  <c r="P982" i="5"/>
  <c r="T982" i="5"/>
  <c r="P983" i="5"/>
  <c r="T983" i="5"/>
  <c r="P984" i="5"/>
  <c r="T984" i="5"/>
  <c r="P986" i="5"/>
  <c r="T986" i="5"/>
  <c r="P987" i="5"/>
  <c r="N989" i="5"/>
  <c r="N990" i="5"/>
  <c r="R990" i="5"/>
  <c r="P993" i="5"/>
  <c r="S995" i="5"/>
  <c r="T995" i="5"/>
  <c r="N997" i="5"/>
  <c r="N999" i="5"/>
  <c r="R999" i="5"/>
  <c r="O1002" i="5"/>
  <c r="S1002" i="5"/>
  <c r="S1003" i="5"/>
  <c r="P1004" i="5"/>
  <c r="S1005" i="5"/>
  <c r="T1005" i="5"/>
  <c r="Q1007" i="5"/>
  <c r="L1011" i="5"/>
  <c r="N1011" i="5"/>
  <c r="Q1015" i="5"/>
  <c r="P1019" i="5"/>
  <c r="T1019" i="5"/>
  <c r="P1020" i="5"/>
  <c r="T1020" i="5"/>
  <c r="N1022" i="5"/>
  <c r="R1022" i="5"/>
  <c r="S1022" i="5"/>
  <c r="P1024" i="5"/>
  <c r="T1024" i="5"/>
  <c r="P944" i="5"/>
  <c r="T944" i="5"/>
  <c r="P945" i="5"/>
  <c r="T945" i="5"/>
  <c r="P948" i="5"/>
  <c r="T948" i="5"/>
  <c r="P949" i="5"/>
  <c r="T949" i="5"/>
  <c r="P952" i="5"/>
  <c r="T952" i="5"/>
  <c r="P953" i="5"/>
  <c r="T953" i="5"/>
  <c r="P954" i="5"/>
  <c r="P956" i="5"/>
  <c r="T956" i="5"/>
  <c r="O957" i="5"/>
  <c r="S957" i="5"/>
  <c r="Q960" i="5"/>
  <c r="R960" i="5"/>
  <c r="Q961" i="5"/>
  <c r="P962" i="5"/>
  <c r="T962" i="5"/>
  <c r="P963" i="5"/>
  <c r="T963" i="5"/>
  <c r="P966" i="5"/>
  <c r="T966" i="5"/>
  <c r="P967" i="5"/>
  <c r="T967" i="5"/>
  <c r="P970" i="5"/>
  <c r="T970" i="5"/>
  <c r="P971" i="5"/>
  <c r="T971" i="5"/>
  <c r="P974" i="5"/>
  <c r="T974" i="5"/>
  <c r="P975" i="5"/>
  <c r="T975" i="5"/>
  <c r="P978" i="5"/>
  <c r="P979" i="5"/>
  <c r="T979" i="5"/>
  <c r="N980" i="5"/>
  <c r="L982" i="5"/>
  <c r="Q982" i="5"/>
  <c r="L983" i="5"/>
  <c r="L984" i="5"/>
  <c r="M985" i="5"/>
  <c r="Q985" i="5"/>
  <c r="L986" i="5"/>
  <c r="Q986" i="5"/>
  <c r="S987" i="5"/>
  <c r="Q987" i="5"/>
  <c r="O988" i="5"/>
  <c r="S988" i="5"/>
  <c r="Q989" i="5"/>
  <c r="S989" i="5"/>
  <c r="O992" i="5"/>
  <c r="M994" i="5"/>
  <c r="Q994" i="5"/>
  <c r="O995" i="5"/>
  <c r="M996" i="5"/>
  <c r="Q996" i="5"/>
  <c r="O997" i="5"/>
  <c r="L1001" i="5"/>
  <c r="M1001" i="5"/>
  <c r="S1006" i="5"/>
  <c r="O1008" i="5"/>
  <c r="S1008" i="5"/>
  <c r="Q1011" i="5"/>
  <c r="O1015" i="5"/>
  <c r="N1018" i="5"/>
  <c r="R1018" i="5"/>
  <c r="L1020" i="5"/>
  <c r="M1020" i="5"/>
  <c r="L1024" i="5"/>
  <c r="M1024" i="5"/>
  <c r="P1026" i="5"/>
  <c r="O1027" i="5"/>
  <c r="M1029" i="5"/>
  <c r="N2" i="5"/>
  <c r="Q3" i="5"/>
  <c r="L4" i="5"/>
  <c r="R6" i="5"/>
  <c r="M7" i="5"/>
  <c r="P8" i="5"/>
  <c r="T8" i="5"/>
  <c r="S9" i="5"/>
  <c r="M11" i="5"/>
  <c r="P12" i="5"/>
  <c r="S13" i="5"/>
  <c r="M2" i="5"/>
  <c r="L3" i="5"/>
  <c r="P3" i="5"/>
  <c r="O4" i="5"/>
  <c r="S4" i="5"/>
  <c r="N5" i="5"/>
  <c r="R5" i="5"/>
  <c r="M6" i="5"/>
  <c r="L7" i="5"/>
  <c r="P7" i="5"/>
  <c r="O8" i="5"/>
  <c r="S8" i="5"/>
  <c r="N9" i="5"/>
  <c r="R9" i="5"/>
  <c r="M10" i="5"/>
  <c r="L11" i="5"/>
  <c r="P11" i="5"/>
  <c r="O12" i="5"/>
  <c r="S12" i="5"/>
  <c r="N13" i="5"/>
  <c r="R13" i="5"/>
  <c r="M14" i="5"/>
  <c r="L15" i="5"/>
  <c r="P15" i="5"/>
  <c r="O16" i="5"/>
  <c r="S16" i="5"/>
  <c r="N17" i="5"/>
  <c r="R17" i="5"/>
  <c r="M18" i="5"/>
  <c r="L19" i="5"/>
  <c r="P19" i="5"/>
  <c r="O20" i="5"/>
  <c r="S20" i="5"/>
  <c r="N21" i="5"/>
  <c r="R21" i="5"/>
  <c r="M22" i="5"/>
  <c r="L23" i="5"/>
  <c r="P23" i="5"/>
  <c r="O24" i="5"/>
  <c r="S24" i="5"/>
  <c r="N25" i="5"/>
  <c r="R25" i="5"/>
  <c r="M26" i="5"/>
  <c r="Q26" i="5"/>
  <c r="L27" i="5"/>
  <c r="P27" i="5"/>
  <c r="T27" i="5"/>
  <c r="O28" i="5"/>
  <c r="S28" i="5"/>
  <c r="N29" i="5"/>
  <c r="R29" i="5"/>
  <c r="M30" i="5"/>
  <c r="Q30" i="5"/>
  <c r="L31" i="5"/>
  <c r="P31" i="5"/>
  <c r="T31" i="5"/>
  <c r="T32" i="5"/>
  <c r="O32" i="5"/>
  <c r="O33" i="5"/>
  <c r="S33" i="5"/>
  <c r="P33" i="5"/>
  <c r="S34" i="5"/>
  <c r="N35" i="5"/>
  <c r="S36" i="5"/>
  <c r="Q36" i="5"/>
  <c r="L37" i="5"/>
  <c r="T37" i="5"/>
  <c r="N38" i="5"/>
  <c r="R38" i="5"/>
  <c r="O38" i="5"/>
  <c r="R39" i="5"/>
  <c r="L40" i="5"/>
  <c r="M40" i="5"/>
  <c r="S42" i="5"/>
  <c r="N43" i="5"/>
  <c r="S44" i="5"/>
  <c r="Q44" i="5"/>
  <c r="L45" i="5"/>
  <c r="T45" i="5"/>
  <c r="R46" i="5"/>
  <c r="O46" i="5"/>
  <c r="R47" i="5"/>
  <c r="L48" i="5"/>
  <c r="M48" i="5"/>
  <c r="S49" i="5"/>
  <c r="P49" i="5"/>
  <c r="S50" i="5"/>
  <c r="S52" i="5"/>
  <c r="Q52" i="5"/>
  <c r="S53" i="5"/>
  <c r="O53" i="5"/>
  <c r="L53" i="5"/>
  <c r="T53" i="5"/>
  <c r="R54" i="5"/>
  <c r="O54" i="5"/>
  <c r="R55" i="5"/>
  <c r="L56" i="5"/>
  <c r="M56" i="5"/>
  <c r="S58" i="5"/>
  <c r="S60" i="5"/>
  <c r="Q60" i="5"/>
  <c r="S61" i="5"/>
  <c r="O61" i="5"/>
  <c r="L61" i="5"/>
  <c r="T61" i="5"/>
  <c r="R62" i="5"/>
  <c r="O62" i="5"/>
  <c r="N26" i="5"/>
  <c r="M27" i="5"/>
  <c r="N30" i="5"/>
  <c r="M31" i="5"/>
  <c r="M34" i="5"/>
  <c r="Q34" i="5"/>
  <c r="L34" i="5"/>
  <c r="O35" i="5"/>
  <c r="P36" i="5"/>
  <c r="T36" i="5"/>
  <c r="R36" i="5"/>
  <c r="N37" i="5"/>
  <c r="R37" i="5"/>
  <c r="M37" i="5"/>
  <c r="P38" i="5"/>
  <c r="P39" i="5"/>
  <c r="T39" i="5"/>
  <c r="M42" i="5"/>
  <c r="Q42" i="5"/>
  <c r="L42" i="5"/>
  <c r="O43" i="5"/>
  <c r="P44" i="5"/>
  <c r="T44" i="5"/>
  <c r="N45" i="5"/>
  <c r="R45" i="5"/>
  <c r="M45" i="5"/>
  <c r="P46" i="5"/>
  <c r="P47" i="5"/>
  <c r="T47" i="5"/>
  <c r="M50" i="5"/>
  <c r="Q50" i="5"/>
  <c r="L50" i="5"/>
  <c r="O51" i="5"/>
  <c r="P52" i="5"/>
  <c r="T52" i="5"/>
  <c r="R52" i="5"/>
  <c r="N53" i="5"/>
  <c r="R53" i="5"/>
  <c r="M53" i="5"/>
  <c r="P54" i="5"/>
  <c r="P55" i="5"/>
  <c r="T55" i="5"/>
  <c r="M58" i="5"/>
  <c r="Q58" i="5"/>
  <c r="L58" i="5"/>
  <c r="O59" i="5"/>
  <c r="P60" i="5"/>
  <c r="T60" i="5"/>
  <c r="R60" i="5"/>
  <c r="N61" i="5"/>
  <c r="R61" i="5"/>
  <c r="M61" i="5"/>
  <c r="P62" i="5"/>
  <c r="T63" i="5"/>
  <c r="R2" i="5"/>
  <c r="M3" i="5"/>
  <c r="P4" i="5"/>
  <c r="T4" i="5"/>
  <c r="O5" i="5"/>
  <c r="S5" i="5"/>
  <c r="N6" i="5"/>
  <c r="Q7" i="5"/>
  <c r="L8" i="5"/>
  <c r="O9" i="5"/>
  <c r="N10" i="5"/>
  <c r="Q11" i="5"/>
  <c r="T12" i="5"/>
  <c r="O13" i="5"/>
  <c r="R14" i="5"/>
  <c r="Q15" i="5"/>
  <c r="L16" i="5"/>
  <c r="T16" i="5"/>
  <c r="O17" i="5"/>
  <c r="S17" i="5"/>
  <c r="N18" i="5"/>
  <c r="Q19" i="5"/>
  <c r="P20" i="5"/>
  <c r="R22" i="5"/>
  <c r="Q23" i="5"/>
  <c r="L24" i="5"/>
  <c r="P24" i="5"/>
  <c r="T24" i="5"/>
  <c r="L9" i="5"/>
  <c r="O10" i="5"/>
  <c r="M12" i="5"/>
  <c r="L13" i="5"/>
  <c r="O14" i="5"/>
  <c r="N15" i="5"/>
  <c r="M16" i="5"/>
  <c r="L17" i="5"/>
  <c r="O18" i="5"/>
  <c r="N19" i="5"/>
  <c r="M20" i="5"/>
  <c r="L21" i="5"/>
  <c r="P21" i="5"/>
  <c r="O22" i="5"/>
  <c r="N23" i="5"/>
  <c r="L25" i="5"/>
  <c r="T25" i="5"/>
  <c r="O26" i="5"/>
  <c r="N27" i="5"/>
  <c r="M28" i="5"/>
  <c r="Q28" i="5"/>
  <c r="L29" i="5"/>
  <c r="P29" i="5"/>
  <c r="T29" i="5"/>
  <c r="O30" i="5"/>
  <c r="N31" i="5"/>
  <c r="M32" i="5"/>
  <c r="L33" i="5"/>
  <c r="T33" i="5"/>
  <c r="R34" i="5"/>
  <c r="O34" i="5"/>
  <c r="L36" i="5"/>
  <c r="M36" i="5"/>
  <c r="S37" i="5"/>
  <c r="P37" i="5"/>
  <c r="S40" i="5"/>
  <c r="Q40" i="5"/>
  <c r="S41" i="5"/>
  <c r="O41" i="5"/>
  <c r="L41" i="5"/>
  <c r="T41" i="5"/>
  <c r="N42" i="5"/>
  <c r="R42" i="5"/>
  <c r="O42" i="5"/>
  <c r="L44" i="5"/>
  <c r="M44" i="5"/>
  <c r="O45" i="5"/>
  <c r="S45" i="5"/>
  <c r="S48" i="5"/>
  <c r="Q48" i="5"/>
  <c r="L49" i="5"/>
  <c r="T49" i="5"/>
  <c r="R50" i="5"/>
  <c r="O50" i="5"/>
  <c r="L52" i="5"/>
  <c r="M52" i="5"/>
  <c r="P53" i="5"/>
  <c r="S56" i="5"/>
  <c r="Q56" i="5"/>
  <c r="S57" i="5"/>
  <c r="O57" i="5"/>
  <c r="L57" i="5"/>
  <c r="T57" i="5"/>
  <c r="R58" i="5"/>
  <c r="O58" i="5"/>
  <c r="L60" i="5"/>
  <c r="M60" i="5"/>
  <c r="P61" i="5"/>
  <c r="L20" i="5"/>
  <c r="O21" i="5"/>
  <c r="L5" i="5"/>
  <c r="N33" i="5"/>
  <c r="R33" i="5"/>
  <c r="P35" i="5"/>
  <c r="T35" i="5"/>
  <c r="M38" i="5"/>
  <c r="Q38" i="5"/>
  <c r="L38" i="5"/>
  <c r="P40" i="5"/>
  <c r="T40" i="5"/>
  <c r="N41" i="5"/>
  <c r="R41" i="5"/>
  <c r="M41" i="5"/>
  <c r="P43" i="5"/>
  <c r="T43" i="5"/>
  <c r="M46" i="5"/>
  <c r="Q46" i="5"/>
  <c r="L46" i="5"/>
  <c r="P48" i="5"/>
  <c r="T48" i="5"/>
  <c r="N49" i="5"/>
  <c r="R49" i="5"/>
  <c r="M49" i="5"/>
  <c r="P51" i="5"/>
  <c r="T51" i="5"/>
  <c r="M54" i="5"/>
  <c r="Q54" i="5"/>
  <c r="L54" i="5"/>
  <c r="P56" i="5"/>
  <c r="T56" i="5"/>
  <c r="N57" i="5"/>
  <c r="R57" i="5"/>
  <c r="M57" i="5"/>
  <c r="P59" i="5"/>
  <c r="T59" i="5"/>
  <c r="M62" i="5"/>
  <c r="Q62" i="5"/>
  <c r="L62" i="5"/>
  <c r="O63" i="5"/>
  <c r="N64" i="5"/>
  <c r="M65" i="5"/>
  <c r="Q65" i="5"/>
  <c r="L66" i="5"/>
  <c r="P66" i="5"/>
  <c r="T66" i="5"/>
  <c r="O67" i="5"/>
  <c r="S67" i="5"/>
  <c r="N68" i="5"/>
  <c r="R68" i="5"/>
  <c r="M69" i="5"/>
  <c r="Q69" i="5"/>
  <c r="L70" i="5"/>
  <c r="P70" i="5"/>
  <c r="T70" i="5"/>
  <c r="O71" i="5"/>
  <c r="S71" i="5"/>
  <c r="N72" i="5"/>
  <c r="R72" i="5"/>
  <c r="M73" i="5"/>
  <c r="Q73" i="5"/>
  <c r="L74" i="5"/>
  <c r="P74" i="5"/>
  <c r="T74" i="5"/>
  <c r="O75" i="5"/>
  <c r="S75" i="5"/>
  <c r="N76" i="5"/>
  <c r="R76" i="5"/>
  <c r="M77" i="5"/>
  <c r="L78" i="5"/>
  <c r="P78" i="5"/>
  <c r="O79" i="5"/>
  <c r="N80" i="5"/>
  <c r="M81" i="5"/>
  <c r="L82" i="5"/>
  <c r="O83" i="5"/>
  <c r="N84" i="5"/>
  <c r="M85" i="5"/>
  <c r="L86" i="5"/>
  <c r="O87" i="5"/>
  <c r="N88" i="5"/>
  <c r="M89" i="5"/>
  <c r="L90" i="5"/>
  <c r="O91" i="5"/>
  <c r="N92" i="5"/>
  <c r="M93" i="5"/>
  <c r="L94" i="5"/>
  <c r="P94" i="5"/>
  <c r="O95" i="5"/>
  <c r="N96" i="5"/>
  <c r="M97" i="5"/>
  <c r="L98" i="5"/>
  <c r="P98" i="5"/>
  <c r="O99" i="5"/>
  <c r="N100" i="5"/>
  <c r="M101" i="5"/>
  <c r="L102" i="5"/>
  <c r="P102" i="5"/>
  <c r="O103" i="5"/>
  <c r="N104" i="5"/>
  <c r="M105" i="5"/>
  <c r="L106" i="5"/>
  <c r="P106" i="5"/>
  <c r="O107" i="5"/>
  <c r="N108" i="5"/>
  <c r="M109" i="5"/>
  <c r="L110" i="5"/>
  <c r="P110" i="5"/>
  <c r="O111" i="5"/>
  <c r="N112" i="5"/>
  <c r="M113" i="5"/>
  <c r="L114" i="5"/>
  <c r="P114" i="5"/>
  <c r="O115" i="5"/>
  <c r="N116" i="5"/>
  <c r="M117" i="5"/>
  <c r="L118" i="5"/>
  <c r="O119" i="5"/>
  <c r="N120" i="5"/>
  <c r="M121" i="5"/>
  <c r="L122" i="5"/>
  <c r="P122" i="5"/>
  <c r="O123" i="5"/>
  <c r="N124" i="5"/>
  <c r="M125" i="5"/>
  <c r="L126" i="5"/>
  <c r="P126" i="5"/>
  <c r="O127" i="5"/>
  <c r="N128" i="5"/>
  <c r="M129" i="5"/>
  <c r="L130" i="5"/>
  <c r="P130" i="5"/>
  <c r="O131" i="5"/>
  <c r="N132" i="5"/>
  <c r="M133" i="5"/>
  <c r="L134" i="5"/>
  <c r="P134" i="5"/>
  <c r="O135" i="5"/>
  <c r="N136" i="5"/>
  <c r="M137" i="5"/>
  <c r="L138" i="5"/>
  <c r="P138" i="5"/>
  <c r="O139" i="5"/>
  <c r="N140" i="5"/>
  <c r="M141" i="5"/>
  <c r="L142" i="5"/>
  <c r="O143" i="5"/>
  <c r="N144" i="5"/>
  <c r="M145" i="5"/>
  <c r="L146" i="5"/>
  <c r="P146" i="5"/>
  <c r="O147" i="5"/>
  <c r="N148" i="5"/>
  <c r="M149" i="5"/>
  <c r="L150" i="5"/>
  <c r="P150" i="5"/>
  <c r="O151" i="5"/>
  <c r="N152" i="5"/>
  <c r="M153" i="5"/>
  <c r="L154" i="5"/>
  <c r="P154" i="5"/>
  <c r="O155" i="5"/>
  <c r="N156" i="5"/>
  <c r="M157" i="5"/>
  <c r="L158" i="5"/>
  <c r="P158" i="5"/>
  <c r="O159" i="5"/>
  <c r="N160" i="5"/>
  <c r="M161" i="5"/>
  <c r="L162" i="5"/>
  <c r="P162" i="5"/>
  <c r="O163" i="5"/>
  <c r="N164" i="5"/>
  <c r="M165" i="5"/>
  <c r="L166" i="5"/>
  <c r="P166" i="5"/>
  <c r="O167" i="5"/>
  <c r="N168" i="5"/>
  <c r="M169" i="5"/>
  <c r="L170" i="5"/>
  <c r="P170" i="5"/>
  <c r="O171" i="5"/>
  <c r="N172" i="5"/>
  <c r="M173" i="5"/>
  <c r="L174" i="5"/>
  <c r="P174" i="5"/>
  <c r="O175" i="5"/>
  <c r="N176" i="5"/>
  <c r="M177" i="5"/>
  <c r="L178" i="5"/>
  <c r="P178" i="5"/>
  <c r="O179" i="5"/>
  <c r="N180" i="5"/>
  <c r="M181" i="5"/>
  <c r="L182" i="5"/>
  <c r="P182" i="5"/>
  <c r="O183" i="5"/>
  <c r="N184" i="5"/>
  <c r="M185" i="5"/>
  <c r="L186" i="5"/>
  <c r="P186" i="5"/>
  <c r="O187" i="5"/>
  <c r="N188" i="5"/>
  <c r="M189" i="5"/>
  <c r="L190" i="5"/>
  <c r="P190" i="5"/>
  <c r="O191" i="5"/>
  <c r="N192" i="5"/>
  <c r="M193" i="5"/>
  <c r="L194" i="5"/>
  <c r="P194" i="5"/>
  <c r="O195" i="5"/>
  <c r="N196" i="5"/>
  <c r="M197" i="5"/>
  <c r="L198" i="5"/>
  <c r="P198" i="5"/>
  <c r="O199" i="5"/>
  <c r="N200" i="5"/>
  <c r="M201" i="5"/>
  <c r="L202" i="5"/>
  <c r="P202" i="5"/>
  <c r="O203" i="5"/>
  <c r="N204" i="5"/>
  <c r="M205" i="5"/>
  <c r="L206" i="5"/>
  <c r="O207" i="5"/>
  <c r="N208" i="5"/>
  <c r="M209" i="5"/>
  <c r="L210" i="5"/>
  <c r="O211" i="5"/>
  <c r="N212" i="5"/>
  <c r="M213" i="5"/>
  <c r="L214" i="5"/>
  <c r="N215" i="5"/>
  <c r="R215" i="5"/>
  <c r="M215" i="5"/>
  <c r="S215" i="5"/>
  <c r="P217" i="5"/>
  <c r="T217" i="5"/>
  <c r="N218" i="5"/>
  <c r="M220" i="5"/>
  <c r="Q220" i="5"/>
  <c r="L220" i="5"/>
  <c r="P222" i="5"/>
  <c r="T222" i="5"/>
  <c r="R222" i="5"/>
  <c r="N223" i="5"/>
  <c r="R223" i="5"/>
  <c r="M223" i="5"/>
  <c r="P225" i="5"/>
  <c r="T225" i="5"/>
  <c r="N226" i="5"/>
  <c r="M228" i="5"/>
  <c r="Q228" i="5"/>
  <c r="L228" i="5"/>
  <c r="P230" i="5"/>
  <c r="T230" i="5"/>
  <c r="R230" i="5"/>
  <c r="N231" i="5"/>
  <c r="R231" i="5"/>
  <c r="M231" i="5"/>
  <c r="P233" i="5"/>
  <c r="T233" i="5"/>
  <c r="N234" i="5"/>
  <c r="M236" i="5"/>
  <c r="Q236" i="5"/>
  <c r="L236" i="5"/>
  <c r="P238" i="5"/>
  <c r="T238" i="5"/>
  <c r="R238" i="5"/>
  <c r="N239" i="5"/>
  <c r="R239" i="5"/>
  <c r="M239" i="5"/>
  <c r="P241" i="5"/>
  <c r="T241" i="5"/>
  <c r="N242" i="5"/>
  <c r="M244" i="5"/>
  <c r="Q244" i="5"/>
  <c r="L244" i="5"/>
  <c r="P246" i="5"/>
  <c r="T246" i="5"/>
  <c r="R246" i="5"/>
  <c r="N247" i="5"/>
  <c r="R247" i="5"/>
  <c r="L35" i="5"/>
  <c r="L39" i="5"/>
  <c r="L43" i="5"/>
  <c r="L47" i="5"/>
  <c r="L51" i="5"/>
  <c r="L55" i="5"/>
  <c r="L59" i="5"/>
  <c r="L63" i="5"/>
  <c r="M66" i="5"/>
  <c r="L67" i="5"/>
  <c r="M70" i="5"/>
  <c r="L71" i="5"/>
  <c r="M74" i="5"/>
  <c r="L75" i="5"/>
  <c r="M78" i="5"/>
  <c r="L79" i="5"/>
  <c r="M82" i="5"/>
  <c r="L83" i="5"/>
  <c r="M86" i="5"/>
  <c r="L87" i="5"/>
  <c r="M90" i="5"/>
  <c r="L91" i="5"/>
  <c r="M98" i="5"/>
  <c r="M102" i="5"/>
  <c r="M106" i="5"/>
  <c r="M110" i="5"/>
  <c r="L111" i="5"/>
  <c r="L115" i="5"/>
  <c r="M118" i="5"/>
  <c r="L119" i="5"/>
  <c r="M122" i="5"/>
  <c r="L123" i="5"/>
  <c r="M126" i="5"/>
  <c r="L127" i="5"/>
  <c r="M130" i="5"/>
  <c r="L131" i="5"/>
  <c r="L135" i="5"/>
  <c r="L139" i="5"/>
  <c r="M142" i="5"/>
  <c r="L143" i="5"/>
  <c r="M146" i="5"/>
  <c r="L147" i="5"/>
  <c r="M150" i="5"/>
  <c r="L151" i="5"/>
  <c r="L155" i="5"/>
  <c r="L159" i="5"/>
  <c r="L163" i="5"/>
  <c r="M170" i="5"/>
  <c r="M174" i="5"/>
  <c r="M178" i="5"/>
  <c r="L179" i="5"/>
  <c r="L183" i="5"/>
  <c r="L187" i="5"/>
  <c r="L191" i="5"/>
  <c r="L195" i="5"/>
  <c r="L199" i="5"/>
  <c r="L203" i="5"/>
  <c r="M206" i="5"/>
  <c r="L207" i="5"/>
  <c r="M210" i="5"/>
  <c r="L211" i="5"/>
  <c r="M214" i="5"/>
  <c r="O215" i="5"/>
  <c r="T215" i="5"/>
  <c r="M216" i="5"/>
  <c r="R216" i="5"/>
  <c r="Q216" i="5"/>
  <c r="L216" i="5"/>
  <c r="L217" i="5"/>
  <c r="Q217" i="5"/>
  <c r="N217" i="5"/>
  <c r="O218" i="5"/>
  <c r="S218" i="5"/>
  <c r="S219" i="5"/>
  <c r="O219" i="5"/>
  <c r="L219" i="5"/>
  <c r="T219" i="5"/>
  <c r="N220" i="5"/>
  <c r="R220" i="5"/>
  <c r="O220" i="5"/>
  <c r="L222" i="5"/>
  <c r="M222" i="5"/>
  <c r="O223" i="5"/>
  <c r="S223" i="5"/>
  <c r="P223" i="5"/>
  <c r="S224" i="5"/>
  <c r="L225" i="5"/>
  <c r="Q225" i="5"/>
  <c r="N225" i="5"/>
  <c r="O226" i="5"/>
  <c r="S226" i="5"/>
  <c r="L227" i="5"/>
  <c r="T227" i="5"/>
  <c r="N228" i="5"/>
  <c r="R228" i="5"/>
  <c r="O228" i="5"/>
  <c r="L230" i="5"/>
  <c r="M230" i="5"/>
  <c r="O231" i="5"/>
  <c r="S231" i="5"/>
  <c r="P231" i="5"/>
  <c r="S232" i="5"/>
  <c r="L233" i="5"/>
  <c r="Q233" i="5"/>
  <c r="N233" i="5"/>
  <c r="O234" i="5"/>
  <c r="S234" i="5"/>
  <c r="L235" i="5"/>
  <c r="T235" i="5"/>
  <c r="N236" i="5"/>
  <c r="R236" i="5"/>
  <c r="O236" i="5"/>
  <c r="L238" i="5"/>
  <c r="M238" i="5"/>
  <c r="O239" i="5"/>
  <c r="S239" i="5"/>
  <c r="P239" i="5"/>
  <c r="S240" i="5"/>
  <c r="L241" i="5"/>
  <c r="Q241" i="5"/>
  <c r="N241" i="5"/>
  <c r="O242" i="5"/>
  <c r="S242" i="5"/>
  <c r="L243" i="5"/>
  <c r="T243" i="5"/>
  <c r="N244" i="5"/>
  <c r="R244" i="5"/>
  <c r="O244" i="5"/>
  <c r="L246" i="5"/>
  <c r="M246" i="5"/>
  <c r="O247" i="5"/>
  <c r="S247" i="5"/>
  <c r="O65" i="5"/>
  <c r="S65" i="5"/>
  <c r="O81" i="5"/>
  <c r="S81" i="5"/>
  <c r="O85" i="5"/>
  <c r="S85" i="5"/>
  <c r="O93" i="5"/>
  <c r="S93" i="5"/>
  <c r="M95" i="5"/>
  <c r="L96" i="5"/>
  <c r="P96" i="5"/>
  <c r="O97" i="5"/>
  <c r="S97" i="5"/>
  <c r="N98" i="5"/>
  <c r="M99" i="5"/>
  <c r="L100" i="5"/>
  <c r="P100" i="5"/>
  <c r="O101" i="5"/>
  <c r="S101" i="5"/>
  <c r="N102" i="5"/>
  <c r="M103" i="5"/>
  <c r="L104" i="5"/>
  <c r="P104" i="5"/>
  <c r="O105" i="5"/>
  <c r="S105" i="5"/>
  <c r="N106" i="5"/>
  <c r="M107" i="5"/>
  <c r="L108" i="5"/>
  <c r="P108" i="5"/>
  <c r="O109" i="5"/>
  <c r="S109" i="5"/>
  <c r="O113" i="5"/>
  <c r="S113" i="5"/>
  <c r="O125" i="5"/>
  <c r="S125" i="5"/>
  <c r="O137" i="5"/>
  <c r="S137" i="5"/>
  <c r="O141" i="5"/>
  <c r="S141" i="5"/>
  <c r="O145" i="5"/>
  <c r="S145" i="5"/>
  <c r="O149" i="5"/>
  <c r="S149" i="5"/>
  <c r="O161" i="5"/>
  <c r="O165" i="5"/>
  <c r="S165" i="5"/>
  <c r="M167" i="5"/>
  <c r="L168" i="5"/>
  <c r="P168" i="5"/>
  <c r="O169" i="5"/>
  <c r="S169" i="5"/>
  <c r="N170" i="5"/>
  <c r="R170" i="5"/>
  <c r="M171" i="5"/>
  <c r="L172" i="5"/>
  <c r="P172" i="5"/>
  <c r="O173" i="5"/>
  <c r="S173" i="5"/>
  <c r="N174" i="5"/>
  <c r="M175" i="5"/>
  <c r="L176" i="5"/>
  <c r="P176" i="5"/>
  <c r="O177" i="5"/>
  <c r="S177" i="5"/>
  <c r="N178" i="5"/>
  <c r="O181" i="5"/>
  <c r="O197" i="5"/>
  <c r="O201" i="5"/>
  <c r="S201" i="5"/>
  <c r="O205" i="5"/>
  <c r="S205" i="5"/>
  <c r="O209" i="5"/>
  <c r="S209" i="5"/>
  <c r="O213" i="5"/>
  <c r="S213" i="5"/>
  <c r="S214" i="5"/>
  <c r="N216" i="5"/>
  <c r="O217" i="5"/>
  <c r="P218" i="5"/>
  <c r="T218" i="5"/>
  <c r="N219" i="5"/>
  <c r="R219" i="5"/>
  <c r="M219" i="5"/>
  <c r="P220" i="5"/>
  <c r="T221" i="5"/>
  <c r="Q224" i="5"/>
  <c r="L224" i="5"/>
  <c r="O225" i="5"/>
  <c r="P226" i="5"/>
  <c r="T226" i="5"/>
  <c r="N227" i="5"/>
  <c r="R227" i="5"/>
  <c r="P228" i="5"/>
  <c r="T229" i="5"/>
  <c r="Q232" i="5"/>
  <c r="L232" i="5"/>
  <c r="O233" i="5"/>
  <c r="P234" i="5"/>
  <c r="T234" i="5"/>
  <c r="R235" i="5"/>
  <c r="P236" i="5"/>
  <c r="T237" i="5"/>
  <c r="Q240" i="5"/>
  <c r="L240" i="5"/>
  <c r="O241" i="5"/>
  <c r="P242" i="5"/>
  <c r="T242" i="5"/>
  <c r="N243" i="5"/>
  <c r="R243" i="5"/>
  <c r="P245" i="5"/>
  <c r="T245" i="5"/>
  <c r="N63" i="5"/>
  <c r="M64" i="5"/>
  <c r="L65" i="5"/>
  <c r="P65" i="5"/>
  <c r="O66" i="5"/>
  <c r="N67" i="5"/>
  <c r="M68" i="5"/>
  <c r="L69" i="5"/>
  <c r="P69" i="5"/>
  <c r="O70" i="5"/>
  <c r="N71" i="5"/>
  <c r="M72" i="5"/>
  <c r="L73" i="5"/>
  <c r="P73" i="5"/>
  <c r="O74" i="5"/>
  <c r="N75" i="5"/>
  <c r="M76" i="5"/>
  <c r="L77" i="5"/>
  <c r="P77" i="5"/>
  <c r="N79" i="5"/>
  <c r="M80" i="5"/>
  <c r="L81" i="5"/>
  <c r="P81" i="5"/>
  <c r="O82" i="5"/>
  <c r="N83" i="5"/>
  <c r="M84" i="5"/>
  <c r="L85" i="5"/>
  <c r="P85" i="5"/>
  <c r="O86" i="5"/>
  <c r="N87" i="5"/>
  <c r="M88" i="5"/>
  <c r="L89" i="5"/>
  <c r="P89" i="5"/>
  <c r="O90" i="5"/>
  <c r="N91" i="5"/>
  <c r="M92" i="5"/>
  <c r="L93" i="5"/>
  <c r="P93" i="5"/>
  <c r="O94" i="5"/>
  <c r="N95" i="5"/>
  <c r="M96" i="5"/>
  <c r="L97" i="5"/>
  <c r="P97" i="5"/>
  <c r="O98" i="5"/>
  <c r="N99" i="5"/>
  <c r="M100" i="5"/>
  <c r="L101" i="5"/>
  <c r="P101" i="5"/>
  <c r="O102" i="5"/>
  <c r="N103" i="5"/>
  <c r="M104" i="5"/>
  <c r="L105" i="5"/>
  <c r="P105" i="5"/>
  <c r="O106" i="5"/>
  <c r="N107" i="5"/>
  <c r="M108" i="5"/>
  <c r="L109" i="5"/>
  <c r="P109" i="5"/>
  <c r="N111" i="5"/>
  <c r="M112" i="5"/>
  <c r="L113" i="5"/>
  <c r="P113" i="5"/>
  <c r="O114" i="5"/>
  <c r="N115" i="5"/>
  <c r="M116" i="5"/>
  <c r="L117" i="5"/>
  <c r="P117" i="5"/>
  <c r="O118" i="5"/>
  <c r="N119" i="5"/>
  <c r="M120" i="5"/>
  <c r="L121" i="5"/>
  <c r="P121" i="5"/>
  <c r="N123" i="5"/>
  <c r="M124" i="5"/>
  <c r="L125" i="5"/>
  <c r="P125" i="5"/>
  <c r="N127" i="5"/>
  <c r="M128" i="5"/>
  <c r="L129" i="5"/>
  <c r="P129" i="5"/>
  <c r="N131" i="5"/>
  <c r="M132" i="5"/>
  <c r="L133" i="5"/>
  <c r="P133" i="5"/>
  <c r="O134" i="5"/>
  <c r="N135" i="5"/>
  <c r="M136" i="5"/>
  <c r="L137" i="5"/>
  <c r="P137" i="5"/>
  <c r="O138" i="5"/>
  <c r="N139" i="5"/>
  <c r="M140" i="5"/>
  <c r="L141" i="5"/>
  <c r="P141" i="5"/>
  <c r="O142" i="5"/>
  <c r="N143" i="5"/>
  <c r="M144" i="5"/>
  <c r="L145" i="5"/>
  <c r="P145" i="5"/>
  <c r="N147" i="5"/>
  <c r="M148" i="5"/>
  <c r="L149" i="5"/>
  <c r="P149" i="5"/>
  <c r="N151" i="5"/>
  <c r="M152" i="5"/>
  <c r="L153" i="5"/>
  <c r="P153" i="5"/>
  <c r="O154" i="5"/>
  <c r="N155" i="5"/>
  <c r="M156" i="5"/>
  <c r="L157" i="5"/>
  <c r="P157" i="5"/>
  <c r="O158" i="5"/>
  <c r="N159" i="5"/>
  <c r="M160" i="5"/>
  <c r="L161" i="5"/>
  <c r="P161" i="5"/>
  <c r="O162" i="5"/>
  <c r="N163" i="5"/>
  <c r="M164" i="5"/>
  <c r="L165" i="5"/>
  <c r="P165" i="5"/>
  <c r="O166" i="5"/>
  <c r="N167" i="5"/>
  <c r="M168" i="5"/>
  <c r="L169" i="5"/>
  <c r="P169" i="5"/>
  <c r="N171" i="5"/>
  <c r="M172" i="5"/>
  <c r="L173" i="5"/>
  <c r="P173" i="5"/>
  <c r="O174" i="5"/>
  <c r="N175" i="5"/>
  <c r="M176" i="5"/>
  <c r="L177" i="5"/>
  <c r="P177" i="5"/>
  <c r="O178" i="5"/>
  <c r="N179" i="5"/>
  <c r="M180" i="5"/>
  <c r="L181" i="5"/>
  <c r="P181" i="5"/>
  <c r="O182" i="5"/>
  <c r="N183" i="5"/>
  <c r="M184" i="5"/>
  <c r="L185" i="5"/>
  <c r="P185" i="5"/>
  <c r="O186" i="5"/>
  <c r="N187" i="5"/>
  <c r="M188" i="5"/>
  <c r="L189" i="5"/>
  <c r="P189" i="5"/>
  <c r="O190" i="5"/>
  <c r="N191" i="5"/>
  <c r="M192" i="5"/>
  <c r="L193" i="5"/>
  <c r="P193" i="5"/>
  <c r="O194" i="5"/>
  <c r="N195" i="5"/>
  <c r="M196" i="5"/>
  <c r="L197" i="5"/>
  <c r="P197" i="5"/>
  <c r="O198" i="5"/>
  <c r="N199" i="5"/>
  <c r="M200" i="5"/>
  <c r="L201" i="5"/>
  <c r="P201" i="5"/>
  <c r="O202" i="5"/>
  <c r="N203" i="5"/>
  <c r="M204" i="5"/>
  <c r="L205" i="5"/>
  <c r="P205" i="5"/>
  <c r="O206" i="5"/>
  <c r="N207" i="5"/>
  <c r="M208" i="5"/>
  <c r="L209" i="5"/>
  <c r="P209" i="5"/>
  <c r="O210" i="5"/>
  <c r="N211" i="5"/>
  <c r="M212" i="5"/>
  <c r="L213" i="5"/>
  <c r="P213" i="5"/>
  <c r="S222" i="5"/>
  <c r="Q222" i="5"/>
  <c r="L223" i="5"/>
  <c r="S230" i="5"/>
  <c r="Q230" i="5"/>
  <c r="L231" i="5"/>
  <c r="S238" i="5"/>
  <c r="Q238" i="5"/>
  <c r="L239" i="5"/>
  <c r="S244" i="5"/>
  <c r="S246" i="5"/>
  <c r="Q246" i="5"/>
  <c r="M247" i="5"/>
  <c r="T247" i="5"/>
  <c r="P247" i="5"/>
  <c r="Q247" i="5"/>
  <c r="L247" i="5"/>
  <c r="M217" i="5"/>
  <c r="M221" i="5"/>
  <c r="M225" i="5"/>
  <c r="M229" i="5"/>
  <c r="M233" i="5"/>
  <c r="M237" i="5"/>
  <c r="M241" i="5"/>
  <c r="M245" i="5"/>
  <c r="M249" i="5"/>
  <c r="O251" i="5"/>
  <c r="S251" i="5"/>
  <c r="M253" i="5"/>
  <c r="O255" i="5"/>
  <c r="M257" i="5"/>
  <c r="O259" i="5"/>
  <c r="S259" i="5"/>
  <c r="M261" i="5"/>
  <c r="M265" i="5"/>
  <c r="O267" i="5"/>
  <c r="S267" i="5"/>
  <c r="M269" i="5"/>
  <c r="M273" i="5"/>
  <c r="O275" i="5"/>
  <c r="S275" i="5"/>
  <c r="M277" i="5"/>
  <c r="M281" i="5"/>
  <c r="O283" i="5"/>
  <c r="S283" i="5"/>
  <c r="M285" i="5"/>
  <c r="M289" i="5"/>
  <c r="M293" i="5"/>
  <c r="O295" i="5"/>
  <c r="M297" i="5"/>
  <c r="M301" i="5"/>
  <c r="M305" i="5"/>
  <c r="O307" i="5"/>
  <c r="S307" i="5"/>
  <c r="M309" i="5"/>
  <c r="M313" i="5"/>
  <c r="M317" i="5"/>
  <c r="O319" i="5"/>
  <c r="S319" i="5"/>
  <c r="M321" i="5"/>
  <c r="M325" i="5"/>
  <c r="M329" i="5"/>
  <c r="M333" i="5"/>
  <c r="M337" i="5"/>
  <c r="M341" i="5"/>
  <c r="O343" i="5"/>
  <c r="S343" i="5"/>
  <c r="M345" i="5"/>
  <c r="O347" i="5"/>
  <c r="S347" i="5"/>
  <c r="M349" i="5"/>
  <c r="O351" i="5"/>
  <c r="S351" i="5"/>
  <c r="O355" i="5"/>
  <c r="S355" i="5"/>
  <c r="N356" i="5"/>
  <c r="R356" i="5"/>
  <c r="L358" i="5"/>
  <c r="P358" i="5"/>
  <c r="O359" i="5"/>
  <c r="S359" i="5"/>
  <c r="N360" i="5"/>
  <c r="R360" i="5"/>
  <c r="M361" i="5"/>
  <c r="L362" i="5"/>
  <c r="P362" i="5"/>
  <c r="O363" i="5"/>
  <c r="S363" i="5"/>
  <c r="N364" i="5"/>
  <c r="R364" i="5"/>
  <c r="M365" i="5"/>
  <c r="L366" i="5"/>
  <c r="P366" i="5"/>
  <c r="O367" i="5"/>
  <c r="S367" i="5"/>
  <c r="N368" i="5"/>
  <c r="R368" i="5"/>
  <c r="M369" i="5"/>
  <c r="L370" i="5"/>
  <c r="P370" i="5"/>
  <c r="O371" i="5"/>
  <c r="S371" i="5"/>
  <c r="N372" i="5"/>
  <c r="R372" i="5"/>
  <c r="M373" i="5"/>
  <c r="M377" i="5"/>
  <c r="M381" i="5"/>
  <c r="M385" i="5"/>
  <c r="O387" i="5"/>
  <c r="S387" i="5"/>
  <c r="M389" i="5"/>
  <c r="O391" i="5"/>
  <c r="S391" i="5"/>
  <c r="M393" i="5"/>
  <c r="M397" i="5"/>
  <c r="P401" i="5"/>
  <c r="T401" i="5"/>
  <c r="S401" i="5"/>
  <c r="M404" i="5"/>
  <c r="Q404" i="5"/>
  <c r="L404" i="5"/>
  <c r="T404" i="5"/>
  <c r="N405" i="5"/>
  <c r="R405" i="5"/>
  <c r="O405" i="5"/>
  <c r="R406" i="5"/>
  <c r="L407" i="5"/>
  <c r="M407" i="5"/>
  <c r="O408" i="5"/>
  <c r="S408" i="5"/>
  <c r="P408" i="5"/>
  <c r="P409" i="5"/>
  <c r="T409" i="5"/>
  <c r="S409" i="5"/>
  <c r="M412" i="5"/>
  <c r="Q412" i="5"/>
  <c r="L412" i="5"/>
  <c r="T412" i="5"/>
  <c r="N413" i="5"/>
  <c r="R413" i="5"/>
  <c r="O413" i="5"/>
  <c r="R414" i="5"/>
  <c r="L415" i="5"/>
  <c r="M415" i="5"/>
  <c r="O416" i="5"/>
  <c r="S416" i="5"/>
  <c r="P416" i="5"/>
  <c r="P417" i="5"/>
  <c r="T417" i="5"/>
  <c r="S417" i="5"/>
  <c r="M420" i="5"/>
  <c r="Q420" i="5"/>
  <c r="L420" i="5"/>
  <c r="T420" i="5"/>
  <c r="N421" i="5"/>
  <c r="R421" i="5"/>
  <c r="O421" i="5"/>
  <c r="R422" i="5"/>
  <c r="L423" i="5"/>
  <c r="M423" i="5"/>
  <c r="O424" i="5"/>
  <c r="S424" i="5"/>
  <c r="P424" i="5"/>
  <c r="P425" i="5"/>
  <c r="T425" i="5"/>
  <c r="S425" i="5"/>
  <c r="O426" i="5"/>
  <c r="S426" i="5"/>
  <c r="O248" i="5"/>
  <c r="S248" i="5"/>
  <c r="N249" i="5"/>
  <c r="R249" i="5"/>
  <c r="M250" i="5"/>
  <c r="Q250" i="5"/>
  <c r="L251" i="5"/>
  <c r="P251" i="5"/>
  <c r="T251" i="5"/>
  <c r="O252" i="5"/>
  <c r="S252" i="5"/>
  <c r="N253" i="5"/>
  <c r="M254" i="5"/>
  <c r="L255" i="5"/>
  <c r="P255" i="5"/>
  <c r="O256" i="5"/>
  <c r="S256" i="5"/>
  <c r="N257" i="5"/>
  <c r="M258" i="5"/>
  <c r="Q258" i="5"/>
  <c r="L259" i="5"/>
  <c r="P259" i="5"/>
  <c r="T259" i="5"/>
  <c r="O260" i="5"/>
  <c r="S260" i="5"/>
  <c r="N261" i="5"/>
  <c r="R261" i="5"/>
  <c r="M262" i="5"/>
  <c r="Q262" i="5"/>
  <c r="L263" i="5"/>
  <c r="P263" i="5"/>
  <c r="T263" i="5"/>
  <c r="O264" i="5"/>
  <c r="S264" i="5"/>
  <c r="N265" i="5"/>
  <c r="R265" i="5"/>
  <c r="M266" i="5"/>
  <c r="Q266" i="5"/>
  <c r="L267" i="5"/>
  <c r="P267" i="5"/>
  <c r="T267" i="5"/>
  <c r="O268" i="5"/>
  <c r="S268" i="5"/>
  <c r="N269" i="5"/>
  <c r="R269" i="5"/>
  <c r="M270" i="5"/>
  <c r="Q270" i="5"/>
  <c r="L271" i="5"/>
  <c r="P271" i="5"/>
  <c r="T271" i="5"/>
  <c r="O272" i="5"/>
  <c r="S272" i="5"/>
  <c r="N273" i="5"/>
  <c r="R273" i="5"/>
  <c r="M274" i="5"/>
  <c r="Q274" i="5"/>
  <c r="L275" i="5"/>
  <c r="P275" i="5"/>
  <c r="T275" i="5"/>
  <c r="O276" i="5"/>
  <c r="S276" i="5"/>
  <c r="N277" i="5"/>
  <c r="M278" i="5"/>
  <c r="L279" i="5"/>
  <c r="P279" i="5"/>
  <c r="O280" i="5"/>
  <c r="S280" i="5"/>
  <c r="N281" i="5"/>
  <c r="M282" i="5"/>
  <c r="Q282" i="5"/>
  <c r="L283" i="5"/>
  <c r="P283" i="5"/>
  <c r="T283" i="5"/>
  <c r="O284" i="5"/>
  <c r="S284" i="5"/>
  <c r="N285" i="5"/>
  <c r="R285" i="5"/>
  <c r="M286" i="5"/>
  <c r="Q286" i="5"/>
  <c r="L287" i="5"/>
  <c r="P287" i="5"/>
  <c r="T287" i="5"/>
  <c r="O288" i="5"/>
  <c r="S288" i="5"/>
  <c r="N289" i="5"/>
  <c r="R289" i="5"/>
  <c r="M290" i="5"/>
  <c r="Q290" i="5"/>
  <c r="L291" i="5"/>
  <c r="P291" i="5"/>
  <c r="T291" i="5"/>
  <c r="O292" i="5"/>
  <c r="S292" i="5"/>
  <c r="N293" i="5"/>
  <c r="R293" i="5"/>
  <c r="M294" i="5"/>
  <c r="Q294" i="5"/>
  <c r="L295" i="5"/>
  <c r="P295" i="5"/>
  <c r="T295" i="5"/>
  <c r="O296" i="5"/>
  <c r="S296" i="5"/>
  <c r="N297" i="5"/>
  <c r="R297" i="5"/>
  <c r="M298" i="5"/>
  <c r="Q298" i="5"/>
  <c r="L299" i="5"/>
  <c r="P299" i="5"/>
  <c r="T299" i="5"/>
  <c r="O300" i="5"/>
  <c r="S300" i="5"/>
  <c r="N301" i="5"/>
  <c r="R301" i="5"/>
  <c r="M302" i="5"/>
  <c r="Q302" i="5"/>
  <c r="L303" i="5"/>
  <c r="P303" i="5"/>
  <c r="T303" i="5"/>
  <c r="O304" i="5"/>
  <c r="S304" i="5"/>
  <c r="N305" i="5"/>
  <c r="R305" i="5"/>
  <c r="M306" i="5"/>
  <c r="Q306" i="5"/>
  <c r="L307" i="5"/>
  <c r="P307" i="5"/>
  <c r="T307" i="5"/>
  <c r="O308" i="5"/>
  <c r="S308" i="5"/>
  <c r="N309" i="5"/>
  <c r="R309" i="5"/>
  <c r="M310" i="5"/>
  <c r="Q310" i="5"/>
  <c r="L311" i="5"/>
  <c r="P311" i="5"/>
  <c r="T311" i="5"/>
  <c r="O312" i="5"/>
  <c r="S312" i="5"/>
  <c r="N313" i="5"/>
  <c r="R313" i="5"/>
  <c r="M314" i="5"/>
  <c r="Q314" i="5"/>
  <c r="L315" i="5"/>
  <c r="P315" i="5"/>
  <c r="T315" i="5"/>
  <c r="O316" i="5"/>
  <c r="S316" i="5"/>
  <c r="N317" i="5"/>
  <c r="R317" i="5"/>
  <c r="M318" i="5"/>
  <c r="Q318" i="5"/>
  <c r="L319" i="5"/>
  <c r="P319" i="5"/>
  <c r="T319" i="5"/>
  <c r="O320" i="5"/>
  <c r="S320" i="5"/>
  <c r="N321" i="5"/>
  <c r="R321" i="5"/>
  <c r="M322" i="5"/>
  <c r="Q322" i="5"/>
  <c r="L323" i="5"/>
  <c r="P323" i="5"/>
  <c r="T323" i="5"/>
  <c r="O324" i="5"/>
  <c r="S324" i="5"/>
  <c r="N325" i="5"/>
  <c r="R325" i="5"/>
  <c r="M326" i="5"/>
  <c r="Q326" i="5"/>
  <c r="L327" i="5"/>
  <c r="P327" i="5"/>
  <c r="T327" i="5"/>
  <c r="O328" i="5"/>
  <c r="S328" i="5"/>
  <c r="N329" i="5"/>
  <c r="R329" i="5"/>
  <c r="M330" i="5"/>
  <c r="Q330" i="5"/>
  <c r="L331" i="5"/>
  <c r="P331" i="5"/>
  <c r="T331" i="5"/>
  <c r="O332" i="5"/>
  <c r="S332" i="5"/>
  <c r="N333" i="5"/>
  <c r="R333" i="5"/>
  <c r="M334" i="5"/>
  <c r="Q334" i="5"/>
  <c r="L335" i="5"/>
  <c r="P335" i="5"/>
  <c r="T335" i="5"/>
  <c r="O336" i="5"/>
  <c r="S336" i="5"/>
  <c r="N337" i="5"/>
  <c r="R337" i="5"/>
  <c r="M338" i="5"/>
  <c r="Q338" i="5"/>
  <c r="L339" i="5"/>
  <c r="P339" i="5"/>
  <c r="T339" i="5"/>
  <c r="O340" i="5"/>
  <c r="S340" i="5"/>
  <c r="N341" i="5"/>
  <c r="R341" i="5"/>
  <c r="M342" i="5"/>
  <c r="Q342" i="5"/>
  <c r="L343" i="5"/>
  <c r="P343" i="5"/>
  <c r="T343" i="5"/>
  <c r="O344" i="5"/>
  <c r="S344" i="5"/>
  <c r="N345" i="5"/>
  <c r="R345" i="5"/>
  <c r="M346" i="5"/>
  <c r="Q346" i="5"/>
  <c r="L347" i="5"/>
  <c r="P347" i="5"/>
  <c r="T347" i="5"/>
  <c r="O348" i="5"/>
  <c r="S348" i="5"/>
  <c r="N349" i="5"/>
  <c r="R349" i="5"/>
  <c r="M350" i="5"/>
  <c r="Q350" i="5"/>
  <c r="L351" i="5"/>
  <c r="P351" i="5"/>
  <c r="T351" i="5"/>
  <c r="O352" i="5"/>
  <c r="S352" i="5"/>
  <c r="N353" i="5"/>
  <c r="R353" i="5"/>
  <c r="M354" i="5"/>
  <c r="Q354" i="5"/>
  <c r="L355" i="5"/>
  <c r="P355" i="5"/>
  <c r="T355" i="5"/>
  <c r="O356" i="5"/>
  <c r="S356" i="5"/>
  <c r="N357" i="5"/>
  <c r="R357" i="5"/>
  <c r="M358" i="5"/>
  <c r="Q358" i="5"/>
  <c r="L359" i="5"/>
  <c r="P359" i="5"/>
  <c r="T359" i="5"/>
  <c r="O360" i="5"/>
  <c r="S360" i="5"/>
  <c r="N361" i="5"/>
  <c r="R361" i="5"/>
  <c r="M362" i="5"/>
  <c r="Q362" i="5"/>
  <c r="L363" i="5"/>
  <c r="P363" i="5"/>
  <c r="T363" i="5"/>
  <c r="O364" i="5"/>
  <c r="S364" i="5"/>
  <c r="N365" i="5"/>
  <c r="R365" i="5"/>
  <c r="M366" i="5"/>
  <c r="Q366" i="5"/>
  <c r="L367" i="5"/>
  <c r="P367" i="5"/>
  <c r="T367" i="5"/>
  <c r="O368" i="5"/>
  <c r="S368" i="5"/>
  <c r="N369" i="5"/>
  <c r="R369" i="5"/>
  <c r="M370" i="5"/>
  <c r="Q370" i="5"/>
  <c r="L371" i="5"/>
  <c r="P371" i="5"/>
  <c r="T371" i="5"/>
  <c r="O372" i="5"/>
  <c r="S372" i="5"/>
  <c r="N373" i="5"/>
  <c r="R373" i="5"/>
  <c r="M374" i="5"/>
  <c r="Q374" i="5"/>
  <c r="L375" i="5"/>
  <c r="P375" i="5"/>
  <c r="T375" i="5"/>
  <c r="O376" i="5"/>
  <c r="S376" i="5"/>
  <c r="N377" i="5"/>
  <c r="R377" i="5"/>
  <c r="M378" i="5"/>
  <c r="Q378" i="5"/>
  <c r="L379" i="5"/>
  <c r="P379" i="5"/>
  <c r="T379" i="5"/>
  <c r="O380" i="5"/>
  <c r="S380" i="5"/>
  <c r="N381" i="5"/>
  <c r="R381" i="5"/>
  <c r="M382" i="5"/>
  <c r="Q382" i="5"/>
  <c r="L383" i="5"/>
  <c r="P383" i="5"/>
  <c r="T383" i="5"/>
  <c r="O384" i="5"/>
  <c r="S384" i="5"/>
  <c r="N385" i="5"/>
  <c r="R385" i="5"/>
  <c r="M386" i="5"/>
  <c r="Q386" i="5"/>
  <c r="L387" i="5"/>
  <c r="P387" i="5"/>
  <c r="T387" i="5"/>
  <c r="O388" i="5"/>
  <c r="S388" i="5"/>
  <c r="N389" i="5"/>
  <c r="R389" i="5"/>
  <c r="M390" i="5"/>
  <c r="Q390" i="5"/>
  <c r="L391" i="5"/>
  <c r="P391" i="5"/>
  <c r="T391" i="5"/>
  <c r="O392" i="5"/>
  <c r="S392" i="5"/>
  <c r="N393" i="5"/>
  <c r="R393" i="5"/>
  <c r="M394" i="5"/>
  <c r="Q394" i="5"/>
  <c r="L395" i="5"/>
  <c r="P395" i="5"/>
  <c r="T395" i="5"/>
  <c r="O396" i="5"/>
  <c r="S396" i="5"/>
  <c r="N397" i="5"/>
  <c r="R397" i="5"/>
  <c r="M398" i="5"/>
  <c r="Q398" i="5"/>
  <c r="L399" i="5"/>
  <c r="P399" i="5"/>
  <c r="T399" i="5"/>
  <c r="O400" i="5"/>
  <c r="S400" i="5"/>
  <c r="L401" i="5"/>
  <c r="M401" i="5"/>
  <c r="S402" i="5"/>
  <c r="P402" i="5"/>
  <c r="T403" i="5"/>
  <c r="S403" i="5"/>
  <c r="N404" i="5"/>
  <c r="Q406" i="5"/>
  <c r="L406" i="5"/>
  <c r="T406" i="5"/>
  <c r="R407" i="5"/>
  <c r="O407" i="5"/>
  <c r="R408" i="5"/>
  <c r="S410" i="5"/>
  <c r="P410" i="5"/>
  <c r="T411" i="5"/>
  <c r="S411" i="5"/>
  <c r="Q414" i="5"/>
  <c r="L414" i="5"/>
  <c r="T414" i="5"/>
  <c r="R415" i="5"/>
  <c r="O415" i="5"/>
  <c r="S418" i="5"/>
  <c r="P418" i="5"/>
  <c r="T419" i="5"/>
  <c r="S419" i="5"/>
  <c r="Q422" i="5"/>
  <c r="L422" i="5"/>
  <c r="T422" i="5"/>
  <c r="R423" i="5"/>
  <c r="O423" i="5"/>
  <c r="R424" i="5"/>
  <c r="L425" i="5"/>
  <c r="M425" i="5"/>
  <c r="T427" i="5"/>
  <c r="L248" i="5"/>
  <c r="L252" i="5"/>
  <c r="O253" i="5"/>
  <c r="S253" i="5"/>
  <c r="N254" i="5"/>
  <c r="R254" i="5"/>
  <c r="M255" i="5"/>
  <c r="Q255" i="5"/>
  <c r="L256" i="5"/>
  <c r="P256" i="5"/>
  <c r="T256" i="5"/>
  <c r="O257" i="5"/>
  <c r="S257" i="5"/>
  <c r="L260" i="5"/>
  <c r="L264" i="5"/>
  <c r="L268" i="5"/>
  <c r="L272" i="5"/>
  <c r="M275" i="5"/>
  <c r="L276" i="5"/>
  <c r="P276" i="5"/>
  <c r="T276" i="5"/>
  <c r="O277" i="5"/>
  <c r="S277" i="5"/>
  <c r="N278" i="5"/>
  <c r="R278" i="5"/>
  <c r="M279" i="5"/>
  <c r="Q279" i="5"/>
  <c r="L280" i="5"/>
  <c r="P280" i="5"/>
  <c r="T280" i="5"/>
  <c r="O281" i="5"/>
  <c r="S281" i="5"/>
  <c r="L284" i="5"/>
  <c r="L288" i="5"/>
  <c r="L292" i="5"/>
  <c r="L296" i="5"/>
  <c r="L300" i="5"/>
  <c r="L304" i="5"/>
  <c r="L308" i="5"/>
  <c r="L312" i="5"/>
  <c r="L316" i="5"/>
  <c r="L320" i="5"/>
  <c r="L324" i="5"/>
  <c r="L328" i="5"/>
  <c r="L332" i="5"/>
  <c r="L336" i="5"/>
  <c r="L340" i="5"/>
  <c r="L344" i="5"/>
  <c r="L348" i="5"/>
  <c r="L352" i="5"/>
  <c r="L356" i="5"/>
  <c r="L360" i="5"/>
  <c r="L364" i="5"/>
  <c r="L368" i="5"/>
  <c r="L372" i="5"/>
  <c r="L376" i="5"/>
  <c r="L380" i="5"/>
  <c r="L384" i="5"/>
  <c r="L388" i="5"/>
  <c r="L392" i="5"/>
  <c r="L396" i="5"/>
  <c r="L400" i="5"/>
  <c r="R401" i="5"/>
  <c r="O401" i="5"/>
  <c r="R402" i="5"/>
  <c r="S404" i="5"/>
  <c r="P404" i="5"/>
  <c r="T405" i="5"/>
  <c r="S405" i="5"/>
  <c r="N406" i="5"/>
  <c r="Q407" i="5"/>
  <c r="Q408" i="5"/>
  <c r="L408" i="5"/>
  <c r="T408" i="5"/>
  <c r="R409" i="5"/>
  <c r="O409" i="5"/>
  <c r="R410" i="5"/>
  <c r="L411" i="5"/>
  <c r="M411" i="5"/>
  <c r="S412" i="5"/>
  <c r="P412" i="5"/>
  <c r="T413" i="5"/>
  <c r="S413" i="5"/>
  <c r="N414" i="5"/>
  <c r="Q415" i="5"/>
  <c r="Q416" i="5"/>
  <c r="L416" i="5"/>
  <c r="T416" i="5"/>
  <c r="R417" i="5"/>
  <c r="O417" i="5"/>
  <c r="R418" i="5"/>
  <c r="L419" i="5"/>
  <c r="M419" i="5"/>
  <c r="S420" i="5"/>
  <c r="P420" i="5"/>
  <c r="T421" i="5"/>
  <c r="S421" i="5"/>
  <c r="N422" i="5"/>
  <c r="Q423" i="5"/>
  <c r="Q424" i="5"/>
  <c r="L424" i="5"/>
  <c r="T424" i="5"/>
  <c r="R425" i="5"/>
  <c r="O425" i="5"/>
  <c r="R426" i="5"/>
  <c r="N426" i="5"/>
  <c r="M426" i="5"/>
  <c r="Q426" i="5"/>
  <c r="L426" i="5"/>
  <c r="L427" i="5"/>
  <c r="O427" i="5"/>
  <c r="Q401" i="5"/>
  <c r="M402" i="5"/>
  <c r="Q402" i="5"/>
  <c r="L402" i="5"/>
  <c r="T402" i="5"/>
  <c r="N403" i="5"/>
  <c r="R403" i="5"/>
  <c r="O403" i="5"/>
  <c r="R404" i="5"/>
  <c r="L405" i="5"/>
  <c r="M405" i="5"/>
  <c r="O406" i="5"/>
  <c r="S406" i="5"/>
  <c r="P406" i="5"/>
  <c r="P407" i="5"/>
  <c r="T407" i="5"/>
  <c r="S407" i="5"/>
  <c r="N408" i="5"/>
  <c r="Q409" i="5"/>
  <c r="M410" i="5"/>
  <c r="Q410" i="5"/>
  <c r="L410" i="5"/>
  <c r="T410" i="5"/>
  <c r="N411" i="5"/>
  <c r="R411" i="5"/>
  <c r="O411" i="5"/>
  <c r="R412" i="5"/>
  <c r="L413" i="5"/>
  <c r="M413" i="5"/>
  <c r="O414" i="5"/>
  <c r="S414" i="5"/>
  <c r="P414" i="5"/>
  <c r="P415" i="5"/>
  <c r="T415" i="5"/>
  <c r="S415" i="5"/>
  <c r="N416" i="5"/>
  <c r="Q417" i="5"/>
  <c r="M418" i="5"/>
  <c r="Q418" i="5"/>
  <c r="L418" i="5"/>
  <c r="T418" i="5"/>
  <c r="N419" i="5"/>
  <c r="R419" i="5"/>
  <c r="O419" i="5"/>
  <c r="R420" i="5"/>
  <c r="L421" i="5"/>
  <c r="M421" i="5"/>
  <c r="O422" i="5"/>
  <c r="S422" i="5"/>
  <c r="P422" i="5"/>
  <c r="P423" i="5"/>
  <c r="T423" i="5"/>
  <c r="S423" i="5"/>
  <c r="N424" i="5"/>
  <c r="Q425" i="5"/>
  <c r="P426" i="5"/>
  <c r="N427" i="5"/>
  <c r="R427" i="5"/>
  <c r="S427" i="5"/>
  <c r="S428" i="5"/>
  <c r="R428" i="5"/>
  <c r="M429" i="5"/>
  <c r="Q429" i="5"/>
  <c r="L430" i="5"/>
  <c r="P430" i="5"/>
  <c r="T430" i="5"/>
  <c r="O431" i="5"/>
  <c r="S431" i="5"/>
  <c r="N432" i="5"/>
  <c r="R432" i="5"/>
  <c r="M433" i="5"/>
  <c r="Q433" i="5"/>
  <c r="L434" i="5"/>
  <c r="P434" i="5"/>
  <c r="T434" i="5"/>
  <c r="O435" i="5"/>
  <c r="S435" i="5"/>
  <c r="N436" i="5"/>
  <c r="R436" i="5"/>
  <c r="M437" i="5"/>
  <c r="Q437" i="5"/>
  <c r="L438" i="5"/>
  <c r="P438" i="5"/>
  <c r="T438" i="5"/>
  <c r="O439" i="5"/>
  <c r="S439" i="5"/>
  <c r="N440" i="5"/>
  <c r="R440" i="5"/>
  <c r="M441" i="5"/>
  <c r="Q441" i="5"/>
  <c r="L442" i="5"/>
  <c r="P442" i="5"/>
  <c r="T442" i="5"/>
  <c r="O443" i="5"/>
  <c r="S443" i="5"/>
  <c r="N444" i="5"/>
  <c r="R444" i="5"/>
  <c r="M445" i="5"/>
  <c r="Q445" i="5"/>
  <c r="L446" i="5"/>
  <c r="P446" i="5"/>
  <c r="T446" i="5"/>
  <c r="O447" i="5"/>
  <c r="S447" i="5"/>
  <c r="N448" i="5"/>
  <c r="R448" i="5"/>
  <c r="M449" i="5"/>
  <c r="Q449" i="5"/>
  <c r="L450" i="5"/>
  <c r="P450" i="5"/>
  <c r="T450" i="5"/>
  <c r="O451" i="5"/>
  <c r="S451" i="5"/>
  <c r="N452" i="5"/>
  <c r="R452" i="5"/>
  <c r="M453" i="5"/>
  <c r="Q453" i="5"/>
  <c r="L454" i="5"/>
  <c r="P454" i="5"/>
  <c r="T454" i="5"/>
  <c r="O455" i="5"/>
  <c r="S455" i="5"/>
  <c r="N456" i="5"/>
  <c r="R456" i="5"/>
  <c r="M457" i="5"/>
  <c r="Q457" i="5"/>
  <c r="L458" i="5"/>
  <c r="P458" i="5"/>
  <c r="T458" i="5"/>
  <c r="O459" i="5"/>
  <c r="S459" i="5"/>
  <c r="N460" i="5"/>
  <c r="R460" i="5"/>
  <c r="M461" i="5"/>
  <c r="Q461" i="5"/>
  <c r="L462" i="5"/>
  <c r="P462" i="5"/>
  <c r="T462" i="5"/>
  <c r="O463" i="5"/>
  <c r="S463" i="5"/>
  <c r="N464" i="5"/>
  <c r="R464" i="5"/>
  <c r="M465" i="5"/>
  <c r="Q465" i="5"/>
  <c r="L466" i="5"/>
  <c r="P466" i="5"/>
  <c r="T466" i="5"/>
  <c r="O467" i="5"/>
  <c r="S467" i="5"/>
  <c r="N468" i="5"/>
  <c r="R468" i="5"/>
  <c r="M469" i="5"/>
  <c r="Q469" i="5"/>
  <c r="L470" i="5"/>
  <c r="P470" i="5"/>
  <c r="T470" i="5"/>
  <c r="O471" i="5"/>
  <c r="S471" i="5"/>
  <c r="N472" i="5"/>
  <c r="R472" i="5"/>
  <c r="M473" i="5"/>
  <c r="Q473" i="5"/>
  <c r="L474" i="5"/>
  <c r="P474" i="5"/>
  <c r="T474" i="5"/>
  <c r="O475" i="5"/>
  <c r="S475" i="5"/>
  <c r="N476" i="5"/>
  <c r="R476" i="5"/>
  <c r="M477" i="5"/>
  <c r="Q477" i="5"/>
  <c r="L478" i="5"/>
  <c r="P478" i="5"/>
  <c r="T478" i="5"/>
  <c r="O479" i="5"/>
  <c r="S479" i="5"/>
  <c r="N480" i="5"/>
  <c r="R480" i="5"/>
  <c r="M481" i="5"/>
  <c r="Q481" i="5"/>
  <c r="L482" i="5"/>
  <c r="P482" i="5"/>
  <c r="T482" i="5"/>
  <c r="O483" i="5"/>
  <c r="S483" i="5"/>
  <c r="N484" i="5"/>
  <c r="R484" i="5"/>
  <c r="M485" i="5"/>
  <c r="Q485" i="5"/>
  <c r="L486" i="5"/>
  <c r="P486" i="5"/>
  <c r="T486" i="5"/>
  <c r="O487" i="5"/>
  <c r="S487" i="5"/>
  <c r="N488" i="5"/>
  <c r="R488" i="5"/>
  <c r="M489" i="5"/>
  <c r="Q489" i="5"/>
  <c r="L490" i="5"/>
  <c r="P490" i="5"/>
  <c r="T490" i="5"/>
  <c r="O491" i="5"/>
  <c r="S491" i="5"/>
  <c r="N492" i="5"/>
  <c r="R492" i="5"/>
  <c r="M493" i="5"/>
  <c r="Q493" i="5"/>
  <c r="L494" i="5"/>
  <c r="P494" i="5"/>
  <c r="T494" i="5"/>
  <c r="O495" i="5"/>
  <c r="S495" i="5"/>
  <c r="N496" i="5"/>
  <c r="R496" i="5"/>
  <c r="M497" i="5"/>
  <c r="Q497" i="5"/>
  <c r="L498" i="5"/>
  <c r="P498" i="5"/>
  <c r="T498" i="5"/>
  <c r="O499" i="5"/>
  <c r="S499" i="5"/>
  <c r="N500" i="5"/>
  <c r="R500" i="5"/>
  <c r="M501" i="5"/>
  <c r="Q501" i="5"/>
  <c r="L502" i="5"/>
  <c r="P502" i="5"/>
  <c r="T502" i="5"/>
  <c r="O503" i="5"/>
  <c r="S503" i="5"/>
  <c r="N504" i="5"/>
  <c r="R504" i="5"/>
  <c r="M505" i="5"/>
  <c r="Q505" i="5"/>
  <c r="L506" i="5"/>
  <c r="P506" i="5"/>
  <c r="T506" i="5"/>
  <c r="O507" i="5"/>
  <c r="S507" i="5"/>
  <c r="N508" i="5"/>
  <c r="R508" i="5"/>
  <c r="M509" i="5"/>
  <c r="Q509" i="5"/>
  <c r="L510" i="5"/>
  <c r="P510" i="5"/>
  <c r="T510" i="5"/>
  <c r="O511" i="5"/>
  <c r="S511" i="5"/>
  <c r="N512" i="5"/>
  <c r="R512" i="5"/>
  <c r="M513" i="5"/>
  <c r="Q513" i="5"/>
  <c r="L514" i="5"/>
  <c r="P514" i="5"/>
  <c r="T514" i="5"/>
  <c r="O515" i="5"/>
  <c r="S515" i="5"/>
  <c r="N516" i="5"/>
  <c r="R516" i="5"/>
  <c r="M517" i="5"/>
  <c r="L518" i="5"/>
  <c r="P519" i="5"/>
  <c r="T519" i="5"/>
  <c r="M522" i="5"/>
  <c r="Q522" i="5"/>
  <c r="L522" i="5"/>
  <c r="T522" i="5"/>
  <c r="N523" i="5"/>
  <c r="R523" i="5"/>
  <c r="O523" i="5"/>
  <c r="R524" i="5"/>
  <c r="O526" i="5"/>
  <c r="S526" i="5"/>
  <c r="P526" i="5"/>
  <c r="P527" i="5"/>
  <c r="T527" i="5"/>
  <c r="S527" i="5"/>
  <c r="M530" i="5"/>
  <c r="Q530" i="5"/>
  <c r="L530" i="5"/>
  <c r="T530" i="5"/>
  <c r="N531" i="5"/>
  <c r="R531" i="5"/>
  <c r="O531" i="5"/>
  <c r="O534" i="5"/>
  <c r="S534" i="5"/>
  <c r="P534" i="5"/>
  <c r="P535" i="5"/>
  <c r="T535" i="5"/>
  <c r="S535" i="5"/>
  <c r="M538" i="5"/>
  <c r="Q538" i="5"/>
  <c r="L538" i="5"/>
  <c r="T538" i="5"/>
  <c r="N539" i="5"/>
  <c r="R539" i="5"/>
  <c r="O539" i="5"/>
  <c r="N429" i="5"/>
  <c r="M430" i="5"/>
  <c r="N433" i="5"/>
  <c r="M434" i="5"/>
  <c r="N449" i="5"/>
  <c r="M450" i="5"/>
  <c r="N453" i="5"/>
  <c r="M454" i="5"/>
  <c r="N457" i="5"/>
  <c r="M458" i="5"/>
  <c r="N461" i="5"/>
  <c r="M462" i="5"/>
  <c r="N465" i="5"/>
  <c r="M466" i="5"/>
  <c r="N469" i="5"/>
  <c r="M470" i="5"/>
  <c r="N473" i="5"/>
  <c r="M474" i="5"/>
  <c r="N477" i="5"/>
  <c r="M478" i="5"/>
  <c r="N481" i="5"/>
  <c r="M482" i="5"/>
  <c r="N485" i="5"/>
  <c r="M486" i="5"/>
  <c r="N489" i="5"/>
  <c r="M490" i="5"/>
  <c r="N493" i="5"/>
  <c r="M494" i="5"/>
  <c r="N497" i="5"/>
  <c r="M498" i="5"/>
  <c r="L519" i="5"/>
  <c r="M519" i="5"/>
  <c r="O520" i="5"/>
  <c r="S520" i="5"/>
  <c r="P520" i="5"/>
  <c r="P521" i="5"/>
  <c r="T521" i="5"/>
  <c r="S521" i="5"/>
  <c r="N522" i="5"/>
  <c r="Q523" i="5"/>
  <c r="Q524" i="5"/>
  <c r="L524" i="5"/>
  <c r="T524" i="5"/>
  <c r="R525" i="5"/>
  <c r="O525" i="5"/>
  <c r="R526" i="5"/>
  <c r="L527" i="5"/>
  <c r="M527" i="5"/>
  <c r="O528" i="5"/>
  <c r="S528" i="5"/>
  <c r="P528" i="5"/>
  <c r="P529" i="5"/>
  <c r="T529" i="5"/>
  <c r="S529" i="5"/>
  <c r="N530" i="5"/>
  <c r="Q531" i="5"/>
  <c r="Q532" i="5"/>
  <c r="L532" i="5"/>
  <c r="T532" i="5"/>
  <c r="R533" i="5"/>
  <c r="O533" i="5"/>
  <c r="R534" i="5"/>
  <c r="L535" i="5"/>
  <c r="M535" i="5"/>
  <c r="O536" i="5"/>
  <c r="S536" i="5"/>
  <c r="P536" i="5"/>
  <c r="P537" i="5"/>
  <c r="T537" i="5"/>
  <c r="S537" i="5"/>
  <c r="N538" i="5"/>
  <c r="Q539" i="5"/>
  <c r="R540" i="5"/>
  <c r="N540" i="5"/>
  <c r="M540" i="5"/>
  <c r="T540" i="5"/>
  <c r="P540" i="5"/>
  <c r="L540" i="5"/>
  <c r="Q540" i="5"/>
  <c r="M427" i="5"/>
  <c r="Q427" i="5"/>
  <c r="L428" i="5"/>
  <c r="P428" i="5"/>
  <c r="T428" i="5"/>
  <c r="O429" i="5"/>
  <c r="N430" i="5"/>
  <c r="M431" i="5"/>
  <c r="Q431" i="5"/>
  <c r="L432" i="5"/>
  <c r="P432" i="5"/>
  <c r="T432" i="5"/>
  <c r="O433" i="5"/>
  <c r="N434" i="5"/>
  <c r="M435" i="5"/>
  <c r="Q435" i="5"/>
  <c r="L436" i="5"/>
  <c r="P436" i="5"/>
  <c r="T436" i="5"/>
  <c r="O437" i="5"/>
  <c r="S437" i="5"/>
  <c r="N438" i="5"/>
  <c r="R438" i="5"/>
  <c r="M439" i="5"/>
  <c r="Q439" i="5"/>
  <c r="L440" i="5"/>
  <c r="P440" i="5"/>
  <c r="T440" i="5"/>
  <c r="O441" i="5"/>
  <c r="S441" i="5"/>
  <c r="N442" i="5"/>
  <c r="R442" i="5"/>
  <c r="M443" i="5"/>
  <c r="Q443" i="5"/>
  <c r="L444" i="5"/>
  <c r="P444" i="5"/>
  <c r="T444" i="5"/>
  <c r="O445" i="5"/>
  <c r="S445" i="5"/>
  <c r="N446" i="5"/>
  <c r="R446" i="5"/>
  <c r="M447" i="5"/>
  <c r="Q447" i="5"/>
  <c r="L448" i="5"/>
  <c r="P448" i="5"/>
  <c r="T448" i="5"/>
  <c r="O449" i="5"/>
  <c r="N450" i="5"/>
  <c r="M451" i="5"/>
  <c r="Q451" i="5"/>
  <c r="L452" i="5"/>
  <c r="P452" i="5"/>
  <c r="T452" i="5"/>
  <c r="O453" i="5"/>
  <c r="N454" i="5"/>
  <c r="M455" i="5"/>
  <c r="Q455" i="5"/>
  <c r="L456" i="5"/>
  <c r="P456" i="5"/>
  <c r="T456" i="5"/>
  <c r="O457" i="5"/>
  <c r="N458" i="5"/>
  <c r="M459" i="5"/>
  <c r="Q459" i="5"/>
  <c r="L460" i="5"/>
  <c r="P460" i="5"/>
  <c r="T460" i="5"/>
  <c r="O461" i="5"/>
  <c r="N462" i="5"/>
  <c r="M463" i="5"/>
  <c r="Q463" i="5"/>
  <c r="L464" i="5"/>
  <c r="P464" i="5"/>
  <c r="T464" i="5"/>
  <c r="O465" i="5"/>
  <c r="N466" i="5"/>
  <c r="M467" i="5"/>
  <c r="Q467" i="5"/>
  <c r="L468" i="5"/>
  <c r="P468" i="5"/>
  <c r="T468" i="5"/>
  <c r="O469" i="5"/>
  <c r="N470" i="5"/>
  <c r="M471" i="5"/>
  <c r="Q471" i="5"/>
  <c r="L472" i="5"/>
  <c r="P472" i="5"/>
  <c r="T472" i="5"/>
  <c r="O473" i="5"/>
  <c r="N474" i="5"/>
  <c r="M475" i="5"/>
  <c r="Q475" i="5"/>
  <c r="L476" i="5"/>
  <c r="P476" i="5"/>
  <c r="T476" i="5"/>
  <c r="O477" i="5"/>
  <c r="N478" i="5"/>
  <c r="M479" i="5"/>
  <c r="Q479" i="5"/>
  <c r="L480" i="5"/>
  <c r="P480" i="5"/>
  <c r="T480" i="5"/>
  <c r="O481" i="5"/>
  <c r="N482" i="5"/>
  <c r="M483" i="5"/>
  <c r="Q483" i="5"/>
  <c r="L484" i="5"/>
  <c r="P484" i="5"/>
  <c r="T484" i="5"/>
  <c r="O485" i="5"/>
  <c r="N486" i="5"/>
  <c r="M487" i="5"/>
  <c r="Q487" i="5"/>
  <c r="L488" i="5"/>
  <c r="P488" i="5"/>
  <c r="T488" i="5"/>
  <c r="O489" i="5"/>
  <c r="N490" i="5"/>
  <c r="M491" i="5"/>
  <c r="Q491" i="5"/>
  <c r="L492" i="5"/>
  <c r="P492" i="5"/>
  <c r="T492" i="5"/>
  <c r="O493" i="5"/>
  <c r="N494" i="5"/>
  <c r="M495" i="5"/>
  <c r="Q495" i="5"/>
  <c r="L496" i="5"/>
  <c r="P496" i="5"/>
  <c r="T496" i="5"/>
  <c r="O497" i="5"/>
  <c r="N498" i="5"/>
  <c r="M499" i="5"/>
  <c r="Q499" i="5"/>
  <c r="L500" i="5"/>
  <c r="P500" i="5"/>
  <c r="T500" i="5"/>
  <c r="O501" i="5"/>
  <c r="S501" i="5"/>
  <c r="N502" i="5"/>
  <c r="R502" i="5"/>
  <c r="M503" i="5"/>
  <c r="Q503" i="5"/>
  <c r="L504" i="5"/>
  <c r="P504" i="5"/>
  <c r="T504" i="5"/>
  <c r="O505" i="5"/>
  <c r="S505" i="5"/>
  <c r="N506" i="5"/>
  <c r="R506" i="5"/>
  <c r="M507" i="5"/>
  <c r="Q507" i="5"/>
  <c r="L508" i="5"/>
  <c r="P508" i="5"/>
  <c r="T508" i="5"/>
  <c r="O509" i="5"/>
  <c r="S509" i="5"/>
  <c r="N510" i="5"/>
  <c r="R510" i="5"/>
  <c r="M511" i="5"/>
  <c r="Q511" i="5"/>
  <c r="L512" i="5"/>
  <c r="P512" i="5"/>
  <c r="T512" i="5"/>
  <c r="O513" i="5"/>
  <c r="S513" i="5"/>
  <c r="N514" i="5"/>
  <c r="R514" i="5"/>
  <c r="M515" i="5"/>
  <c r="Q515" i="5"/>
  <c r="L516" i="5"/>
  <c r="P516" i="5"/>
  <c r="T516" i="5"/>
  <c r="O517" i="5"/>
  <c r="S517" i="5"/>
  <c r="N518" i="5"/>
  <c r="R518" i="5"/>
  <c r="R519" i="5"/>
  <c r="O519" i="5"/>
  <c r="S522" i="5"/>
  <c r="P522" i="5"/>
  <c r="T523" i="5"/>
  <c r="S523" i="5"/>
  <c r="Q526" i="5"/>
  <c r="L526" i="5"/>
  <c r="T526" i="5"/>
  <c r="R527" i="5"/>
  <c r="O527" i="5"/>
  <c r="S530" i="5"/>
  <c r="P530" i="5"/>
  <c r="T531" i="5"/>
  <c r="S531" i="5"/>
  <c r="Q534" i="5"/>
  <c r="L534" i="5"/>
  <c r="T534" i="5"/>
  <c r="R535" i="5"/>
  <c r="O535" i="5"/>
  <c r="S538" i="5"/>
  <c r="P538" i="5"/>
  <c r="T539" i="5"/>
  <c r="S539" i="5"/>
  <c r="Q520" i="5"/>
  <c r="L520" i="5"/>
  <c r="T520" i="5"/>
  <c r="R521" i="5"/>
  <c r="O521" i="5"/>
  <c r="R522" i="5"/>
  <c r="L523" i="5"/>
  <c r="M523" i="5"/>
  <c r="O524" i="5"/>
  <c r="S524" i="5"/>
  <c r="P524" i="5"/>
  <c r="P525" i="5"/>
  <c r="T525" i="5"/>
  <c r="S525" i="5"/>
  <c r="N526" i="5"/>
  <c r="Q527" i="5"/>
  <c r="Q528" i="5"/>
  <c r="L528" i="5"/>
  <c r="T528" i="5"/>
  <c r="R529" i="5"/>
  <c r="O529" i="5"/>
  <c r="R530" i="5"/>
  <c r="L531" i="5"/>
  <c r="M531" i="5"/>
  <c r="S532" i="5"/>
  <c r="P532" i="5"/>
  <c r="P533" i="5"/>
  <c r="T533" i="5"/>
  <c r="S533" i="5"/>
  <c r="N534" i="5"/>
  <c r="Q535" i="5"/>
  <c r="Q536" i="5"/>
  <c r="L536" i="5"/>
  <c r="T536" i="5"/>
  <c r="R537" i="5"/>
  <c r="O537" i="5"/>
  <c r="R538" i="5"/>
  <c r="L539" i="5"/>
  <c r="M539" i="5"/>
  <c r="O540" i="5"/>
  <c r="S540" i="5"/>
  <c r="O541" i="5"/>
  <c r="S541" i="5"/>
  <c r="N542" i="5"/>
  <c r="R542" i="5"/>
  <c r="M543" i="5"/>
  <c r="Q543" i="5"/>
  <c r="L544" i="5"/>
  <c r="P544" i="5"/>
  <c r="T544" i="5"/>
  <c r="O545" i="5"/>
  <c r="S545" i="5"/>
  <c r="N546" i="5"/>
  <c r="R546" i="5"/>
  <c r="M547" i="5"/>
  <c r="Q547" i="5"/>
  <c r="L548" i="5"/>
  <c r="P548" i="5"/>
  <c r="T548" i="5"/>
  <c r="O549" i="5"/>
  <c r="S549" i="5"/>
  <c r="N550" i="5"/>
  <c r="R550" i="5"/>
  <c r="M551" i="5"/>
  <c r="Q551" i="5"/>
  <c r="L552" i="5"/>
  <c r="P552" i="5"/>
  <c r="T552" i="5"/>
  <c r="O553" i="5"/>
  <c r="S553" i="5"/>
  <c r="N554" i="5"/>
  <c r="R554" i="5"/>
  <c r="M555" i="5"/>
  <c r="Q555" i="5"/>
  <c r="L556" i="5"/>
  <c r="P556" i="5"/>
  <c r="T556" i="5"/>
  <c r="O557" i="5"/>
  <c r="S557" i="5"/>
  <c r="N558" i="5"/>
  <c r="R558" i="5"/>
  <c r="M559" i="5"/>
  <c r="Q559" i="5"/>
  <c r="L560" i="5"/>
  <c r="P560" i="5"/>
  <c r="T560" i="5"/>
  <c r="O561" i="5"/>
  <c r="S561" i="5"/>
  <c r="N562" i="5"/>
  <c r="R562" i="5"/>
  <c r="M563" i="5"/>
  <c r="Q563" i="5"/>
  <c r="L564" i="5"/>
  <c r="P564" i="5"/>
  <c r="T564" i="5"/>
  <c r="O565" i="5"/>
  <c r="S565" i="5"/>
  <c r="N566" i="5"/>
  <c r="R566" i="5"/>
  <c r="M567" i="5"/>
  <c r="Q567" i="5"/>
  <c r="L568" i="5"/>
  <c r="P568" i="5"/>
  <c r="T568" i="5"/>
  <c r="O569" i="5"/>
  <c r="S569" i="5"/>
  <c r="N570" i="5"/>
  <c r="R570" i="5"/>
  <c r="M571" i="5"/>
  <c r="Q571" i="5"/>
  <c r="L572" i="5"/>
  <c r="P572" i="5"/>
  <c r="T572" i="5"/>
  <c r="O573" i="5"/>
  <c r="S573" i="5"/>
  <c r="N574" i="5"/>
  <c r="R574" i="5"/>
  <c r="M575" i="5"/>
  <c r="Q575" i="5"/>
  <c r="L576" i="5"/>
  <c r="P576" i="5"/>
  <c r="T576" i="5"/>
  <c r="O577" i="5"/>
  <c r="S577" i="5"/>
  <c r="N578" i="5"/>
  <c r="R578" i="5"/>
  <c r="M579" i="5"/>
  <c r="Q579" i="5"/>
  <c r="L580" i="5"/>
  <c r="P580" i="5"/>
  <c r="T580" i="5"/>
  <c r="O581" i="5"/>
  <c r="S581" i="5"/>
  <c r="N582" i="5"/>
  <c r="R582" i="5"/>
  <c r="M583" i="5"/>
  <c r="Q583" i="5"/>
  <c r="L584" i="5"/>
  <c r="P584" i="5"/>
  <c r="T584" i="5"/>
  <c r="O585" i="5"/>
  <c r="S585" i="5"/>
  <c r="N586" i="5"/>
  <c r="R586" i="5"/>
  <c r="M587" i="5"/>
  <c r="Q587" i="5"/>
  <c r="L588" i="5"/>
  <c r="P588" i="5"/>
  <c r="T588" i="5"/>
  <c r="O589" i="5"/>
  <c r="S589" i="5"/>
  <c r="N590" i="5"/>
  <c r="R590" i="5"/>
  <c r="R591" i="5"/>
  <c r="M591" i="5"/>
  <c r="Q591" i="5"/>
  <c r="S592" i="5"/>
  <c r="M593" i="5"/>
  <c r="Q593" i="5"/>
  <c r="N593" i="5"/>
  <c r="S594" i="5"/>
  <c r="Q594" i="5"/>
  <c r="L595" i="5"/>
  <c r="T595" i="5"/>
  <c r="N596" i="5"/>
  <c r="R596" i="5"/>
  <c r="O596" i="5"/>
  <c r="R597" i="5"/>
  <c r="N600" i="5"/>
  <c r="R600" i="5"/>
  <c r="S600" i="5"/>
  <c r="S601" i="5"/>
  <c r="P602" i="5"/>
  <c r="T602" i="5"/>
  <c r="Q603" i="5"/>
  <c r="L603" i="5"/>
  <c r="T608" i="5"/>
  <c r="M609" i="5"/>
  <c r="Q609" i="5"/>
  <c r="N609" i="5"/>
  <c r="R610" i="5"/>
  <c r="Q610" i="5"/>
  <c r="O611" i="5"/>
  <c r="S611" i="5"/>
  <c r="T611" i="5"/>
  <c r="N616" i="5"/>
  <c r="R616" i="5"/>
  <c r="S616" i="5"/>
  <c r="S617" i="5"/>
  <c r="P618" i="5"/>
  <c r="T618" i="5"/>
  <c r="M619" i="5"/>
  <c r="R619" i="5"/>
  <c r="N619" i="5"/>
  <c r="Q619" i="5"/>
  <c r="L619" i="5"/>
  <c r="T624" i="5"/>
  <c r="M625" i="5"/>
  <c r="Q625" i="5"/>
  <c r="N625" i="5"/>
  <c r="N626" i="5"/>
  <c r="S626" i="5"/>
  <c r="O626" i="5"/>
  <c r="R626" i="5"/>
  <c r="Q626" i="5"/>
  <c r="O627" i="5"/>
  <c r="S627" i="5"/>
  <c r="N632" i="5"/>
  <c r="R632" i="5"/>
  <c r="S632" i="5"/>
  <c r="S633" i="5"/>
  <c r="P634" i="5"/>
  <c r="T634" i="5"/>
  <c r="M635" i="5"/>
  <c r="R635" i="5"/>
  <c r="N635" i="5"/>
  <c r="Q635" i="5"/>
  <c r="L635" i="5"/>
  <c r="T640" i="5"/>
  <c r="M641" i="5"/>
  <c r="Q641" i="5"/>
  <c r="N641" i="5"/>
  <c r="R642" i="5"/>
  <c r="Q642" i="5"/>
  <c r="O643" i="5"/>
  <c r="S643" i="5"/>
  <c r="N648" i="5"/>
  <c r="R648" i="5"/>
  <c r="S648" i="5"/>
  <c r="S649" i="5"/>
  <c r="P650" i="5"/>
  <c r="T650" i="5"/>
  <c r="M651" i="5"/>
  <c r="S651" i="5"/>
  <c r="O651" i="5"/>
  <c r="R651" i="5"/>
  <c r="N651" i="5"/>
  <c r="Q651" i="5"/>
  <c r="L651" i="5"/>
  <c r="N543" i="5"/>
  <c r="M544" i="5"/>
  <c r="N547" i="5"/>
  <c r="M548" i="5"/>
  <c r="N551" i="5"/>
  <c r="M552" i="5"/>
  <c r="N555" i="5"/>
  <c r="M556" i="5"/>
  <c r="N559" i="5"/>
  <c r="M560" i="5"/>
  <c r="N563" i="5"/>
  <c r="M564" i="5"/>
  <c r="N567" i="5"/>
  <c r="M568" i="5"/>
  <c r="N571" i="5"/>
  <c r="M572" i="5"/>
  <c r="N575" i="5"/>
  <c r="M576" i="5"/>
  <c r="M592" i="5"/>
  <c r="Q592" i="5"/>
  <c r="L592" i="5"/>
  <c r="O593" i="5"/>
  <c r="P594" i="5"/>
  <c r="T594" i="5"/>
  <c r="N595" i="5"/>
  <c r="R595" i="5"/>
  <c r="P596" i="5"/>
  <c r="P597" i="5"/>
  <c r="T597" i="5"/>
  <c r="R598" i="5"/>
  <c r="Q598" i="5"/>
  <c r="O599" i="5"/>
  <c r="S599" i="5"/>
  <c r="T599" i="5"/>
  <c r="P601" i="5"/>
  <c r="T601" i="5"/>
  <c r="L602" i="5"/>
  <c r="M602" i="5"/>
  <c r="N603" i="5"/>
  <c r="R603" i="5"/>
  <c r="P603" i="5"/>
  <c r="R604" i="5"/>
  <c r="S604" i="5"/>
  <c r="S605" i="5"/>
  <c r="P606" i="5"/>
  <c r="T606" i="5"/>
  <c r="Q607" i="5"/>
  <c r="L607" i="5"/>
  <c r="L608" i="5"/>
  <c r="Q608" i="5"/>
  <c r="O608" i="5"/>
  <c r="R609" i="5"/>
  <c r="O610" i="5"/>
  <c r="S610" i="5"/>
  <c r="T612" i="5"/>
  <c r="N613" i="5"/>
  <c r="R614" i="5"/>
  <c r="Q614" i="5"/>
  <c r="O615" i="5"/>
  <c r="S615" i="5"/>
  <c r="L618" i="5"/>
  <c r="P619" i="5"/>
  <c r="S620" i="5"/>
  <c r="S621" i="5"/>
  <c r="P622" i="5"/>
  <c r="T622" i="5"/>
  <c r="M623" i="5"/>
  <c r="R623" i="5"/>
  <c r="N623" i="5"/>
  <c r="Q623" i="5"/>
  <c r="L623" i="5"/>
  <c r="L624" i="5"/>
  <c r="O624" i="5"/>
  <c r="R625" i="5"/>
  <c r="T628" i="5"/>
  <c r="N629" i="5"/>
  <c r="N630" i="5"/>
  <c r="O630" i="5"/>
  <c r="R630" i="5"/>
  <c r="Q630" i="5"/>
  <c r="O631" i="5"/>
  <c r="S631" i="5"/>
  <c r="L634" i="5"/>
  <c r="M634" i="5"/>
  <c r="P635" i="5"/>
  <c r="S636" i="5"/>
  <c r="S637" i="5"/>
  <c r="P638" i="5"/>
  <c r="T638" i="5"/>
  <c r="M639" i="5"/>
  <c r="R639" i="5"/>
  <c r="N639" i="5"/>
  <c r="Q639" i="5"/>
  <c r="L639" i="5"/>
  <c r="L640" i="5"/>
  <c r="O640" i="5"/>
  <c r="R641" i="5"/>
  <c r="T644" i="5"/>
  <c r="R646" i="5"/>
  <c r="Q646" i="5"/>
  <c r="L650" i="5"/>
  <c r="M650" i="5"/>
  <c r="P651" i="5"/>
  <c r="S652" i="5"/>
  <c r="S653" i="5"/>
  <c r="M541" i="5"/>
  <c r="Q541" i="5"/>
  <c r="L542" i="5"/>
  <c r="P542" i="5"/>
  <c r="T542" i="5"/>
  <c r="O543" i="5"/>
  <c r="N544" i="5"/>
  <c r="M545" i="5"/>
  <c r="Q545" i="5"/>
  <c r="L546" i="5"/>
  <c r="P546" i="5"/>
  <c r="T546" i="5"/>
  <c r="O547" i="5"/>
  <c r="N548" i="5"/>
  <c r="M549" i="5"/>
  <c r="Q549" i="5"/>
  <c r="L550" i="5"/>
  <c r="P550" i="5"/>
  <c r="T550" i="5"/>
  <c r="O551" i="5"/>
  <c r="N552" i="5"/>
  <c r="M553" i="5"/>
  <c r="Q553" i="5"/>
  <c r="L554" i="5"/>
  <c r="P554" i="5"/>
  <c r="T554" i="5"/>
  <c r="O555" i="5"/>
  <c r="N556" i="5"/>
  <c r="M557" i="5"/>
  <c r="Q557" i="5"/>
  <c r="L558" i="5"/>
  <c r="P558" i="5"/>
  <c r="T558" i="5"/>
  <c r="O559" i="5"/>
  <c r="N560" i="5"/>
  <c r="M561" i="5"/>
  <c r="Q561" i="5"/>
  <c r="L562" i="5"/>
  <c r="P562" i="5"/>
  <c r="T562" i="5"/>
  <c r="O563" i="5"/>
  <c r="N564" i="5"/>
  <c r="M565" i="5"/>
  <c r="Q565" i="5"/>
  <c r="L566" i="5"/>
  <c r="P566" i="5"/>
  <c r="T566" i="5"/>
  <c r="O567" i="5"/>
  <c r="N568" i="5"/>
  <c r="M569" i="5"/>
  <c r="Q569" i="5"/>
  <c r="L570" i="5"/>
  <c r="P570" i="5"/>
  <c r="T570" i="5"/>
  <c r="O571" i="5"/>
  <c r="N572" i="5"/>
  <c r="M573" i="5"/>
  <c r="Q573" i="5"/>
  <c r="L574" i="5"/>
  <c r="P574" i="5"/>
  <c r="T574" i="5"/>
  <c r="O575" i="5"/>
  <c r="N576" i="5"/>
  <c r="M577" i="5"/>
  <c r="Q577" i="5"/>
  <c r="L578" i="5"/>
  <c r="P578" i="5"/>
  <c r="T578" i="5"/>
  <c r="O579" i="5"/>
  <c r="S579" i="5"/>
  <c r="N580" i="5"/>
  <c r="R580" i="5"/>
  <c r="M581" i="5"/>
  <c r="Q581" i="5"/>
  <c r="L582" i="5"/>
  <c r="P582" i="5"/>
  <c r="T582" i="5"/>
  <c r="O583" i="5"/>
  <c r="S583" i="5"/>
  <c r="N584" i="5"/>
  <c r="R584" i="5"/>
  <c r="M585" i="5"/>
  <c r="Q585" i="5"/>
  <c r="L586" i="5"/>
  <c r="P586" i="5"/>
  <c r="T586" i="5"/>
  <c r="O587" i="5"/>
  <c r="S587" i="5"/>
  <c r="N588" i="5"/>
  <c r="R588" i="5"/>
  <c r="M589" i="5"/>
  <c r="Q589" i="5"/>
  <c r="L590" i="5"/>
  <c r="P590" i="5"/>
  <c r="T590" i="5"/>
  <c r="O591" i="5"/>
  <c r="T600" i="5"/>
  <c r="R602" i="5"/>
  <c r="Q602" i="5"/>
  <c r="S609" i="5"/>
  <c r="Q611" i="5"/>
  <c r="L611" i="5"/>
  <c r="T616" i="5"/>
  <c r="N618" i="5"/>
  <c r="O618" i="5"/>
  <c r="R618" i="5"/>
  <c r="Q618" i="5"/>
  <c r="S625" i="5"/>
  <c r="M627" i="5"/>
  <c r="R627" i="5"/>
  <c r="N627" i="5"/>
  <c r="Q627" i="5"/>
  <c r="L627" i="5"/>
  <c r="T632" i="5"/>
  <c r="R634" i="5"/>
  <c r="Q634" i="5"/>
  <c r="S641" i="5"/>
  <c r="M643" i="5"/>
  <c r="R643" i="5"/>
  <c r="N643" i="5"/>
  <c r="Q643" i="5"/>
  <c r="L643" i="5"/>
  <c r="T648" i="5"/>
  <c r="R650" i="5"/>
  <c r="Q650" i="5"/>
  <c r="P593" i="5"/>
  <c r="T593" i="5"/>
  <c r="M596" i="5"/>
  <c r="Q596" i="5"/>
  <c r="L596" i="5"/>
  <c r="P598" i="5"/>
  <c r="T598" i="5"/>
  <c r="Q599" i="5"/>
  <c r="L599" i="5"/>
  <c r="L600" i="5"/>
  <c r="Q600" i="5"/>
  <c r="O600" i="5"/>
  <c r="R601" i="5"/>
  <c r="O602" i="5"/>
  <c r="S602" i="5"/>
  <c r="T604" i="5"/>
  <c r="N605" i="5"/>
  <c r="R606" i="5"/>
  <c r="Q606" i="5"/>
  <c r="O607" i="5"/>
  <c r="S607" i="5"/>
  <c r="T607" i="5"/>
  <c r="P609" i="5"/>
  <c r="T609" i="5"/>
  <c r="L610" i="5"/>
  <c r="M610" i="5"/>
  <c r="N611" i="5"/>
  <c r="R611" i="5"/>
  <c r="P611" i="5"/>
  <c r="R612" i="5"/>
  <c r="S612" i="5"/>
  <c r="S613" i="5"/>
  <c r="P614" i="5"/>
  <c r="T614" i="5"/>
  <c r="M615" i="5"/>
  <c r="R615" i="5"/>
  <c r="N615" i="5"/>
  <c r="Q615" i="5"/>
  <c r="L615" i="5"/>
  <c r="L616" i="5"/>
  <c r="O616" i="5"/>
  <c r="R617" i="5"/>
  <c r="T620" i="5"/>
  <c r="N621" i="5"/>
  <c r="N622" i="5"/>
  <c r="O622" i="5"/>
  <c r="R622" i="5"/>
  <c r="Q622" i="5"/>
  <c r="O623" i="5"/>
  <c r="S623" i="5"/>
  <c r="T623" i="5"/>
  <c r="L626" i="5"/>
  <c r="M626" i="5"/>
  <c r="P627" i="5"/>
  <c r="R628" i="5"/>
  <c r="S628" i="5"/>
  <c r="S629" i="5"/>
  <c r="P630" i="5"/>
  <c r="T630" i="5"/>
  <c r="M631" i="5"/>
  <c r="R631" i="5"/>
  <c r="N631" i="5"/>
  <c r="Q631" i="5"/>
  <c r="L631" i="5"/>
  <c r="L632" i="5"/>
  <c r="O632" i="5"/>
  <c r="R633" i="5"/>
  <c r="T636" i="5"/>
  <c r="N637" i="5"/>
  <c r="R638" i="5"/>
  <c r="Q638" i="5"/>
  <c r="O639" i="5"/>
  <c r="S639" i="5"/>
  <c r="T639" i="5"/>
  <c r="L642" i="5"/>
  <c r="M642" i="5"/>
  <c r="P643" i="5"/>
  <c r="N644" i="5"/>
  <c r="R644" i="5"/>
  <c r="S644" i="5"/>
  <c r="S645" i="5"/>
  <c r="P646" i="5"/>
  <c r="T646" i="5"/>
  <c r="M647" i="5"/>
  <c r="R647" i="5"/>
  <c r="N647" i="5"/>
  <c r="Q647" i="5"/>
  <c r="L647" i="5"/>
  <c r="L648" i="5"/>
  <c r="O648" i="5"/>
  <c r="R649" i="5"/>
  <c r="T652" i="5"/>
  <c r="N653" i="5"/>
  <c r="N654" i="5"/>
  <c r="Q654" i="5"/>
  <c r="M654" i="5"/>
  <c r="R654" i="5"/>
  <c r="L593" i="5"/>
  <c r="L597" i="5"/>
  <c r="M600" i="5"/>
  <c r="L601" i="5"/>
  <c r="M604" i="5"/>
  <c r="L605" i="5"/>
  <c r="M608" i="5"/>
  <c r="L609" i="5"/>
  <c r="M612" i="5"/>
  <c r="L613" i="5"/>
  <c r="S614" i="5"/>
  <c r="M616" i="5"/>
  <c r="Q616" i="5"/>
  <c r="L617" i="5"/>
  <c r="P617" i="5"/>
  <c r="T617" i="5"/>
  <c r="S618" i="5"/>
  <c r="M620" i="5"/>
  <c r="Q620" i="5"/>
  <c r="L621" i="5"/>
  <c r="P621" i="5"/>
  <c r="T621" i="5"/>
  <c r="S622" i="5"/>
  <c r="M624" i="5"/>
  <c r="Q624" i="5"/>
  <c r="L625" i="5"/>
  <c r="P625" i="5"/>
  <c r="T625" i="5"/>
  <c r="M628" i="5"/>
  <c r="Q628" i="5"/>
  <c r="L629" i="5"/>
  <c r="P629" i="5"/>
  <c r="T629" i="5"/>
  <c r="S630" i="5"/>
  <c r="M632" i="5"/>
  <c r="Q632" i="5"/>
  <c r="L633" i="5"/>
  <c r="P633" i="5"/>
  <c r="T633" i="5"/>
  <c r="O634" i="5"/>
  <c r="S634" i="5"/>
  <c r="M636" i="5"/>
  <c r="Q636" i="5"/>
  <c r="L637" i="5"/>
  <c r="P637" i="5"/>
  <c r="T637" i="5"/>
  <c r="O638" i="5"/>
  <c r="S638" i="5"/>
  <c r="M640" i="5"/>
  <c r="Q640" i="5"/>
  <c r="L641" i="5"/>
  <c r="P641" i="5"/>
  <c r="T641" i="5"/>
  <c r="O642" i="5"/>
  <c r="S642" i="5"/>
  <c r="M644" i="5"/>
  <c r="Q644" i="5"/>
  <c r="L645" i="5"/>
  <c r="P645" i="5"/>
  <c r="T645" i="5"/>
  <c r="O646" i="5"/>
  <c r="S646" i="5"/>
  <c r="M648" i="5"/>
  <c r="Q648" i="5"/>
  <c r="L649" i="5"/>
  <c r="P649" i="5"/>
  <c r="T649" i="5"/>
  <c r="O650" i="5"/>
  <c r="S650" i="5"/>
  <c r="M652" i="5"/>
  <c r="L653" i="5"/>
  <c r="P653" i="5"/>
  <c r="O654" i="5"/>
  <c r="S654" i="5"/>
  <c r="N655" i="5"/>
  <c r="R655" i="5"/>
  <c r="M656" i="5"/>
  <c r="L657" i="5"/>
  <c r="P657" i="5"/>
  <c r="O658" i="5"/>
  <c r="S658" i="5"/>
  <c r="N659" i="5"/>
  <c r="R659" i="5"/>
  <c r="M660" i="5"/>
  <c r="L661" i="5"/>
  <c r="P661" i="5"/>
  <c r="O662" i="5"/>
  <c r="S662" i="5"/>
  <c r="N663" i="5"/>
  <c r="R663" i="5"/>
  <c r="M664" i="5"/>
  <c r="L665" i="5"/>
  <c r="P665" i="5"/>
  <c r="O666" i="5"/>
  <c r="S666" i="5"/>
  <c r="N667" i="5"/>
  <c r="R667" i="5"/>
  <c r="M668" i="5"/>
  <c r="L669" i="5"/>
  <c r="P669" i="5"/>
  <c r="M670" i="5"/>
  <c r="Q670" i="5"/>
  <c r="L670" i="5"/>
  <c r="R670" i="5"/>
  <c r="R671" i="5"/>
  <c r="T672" i="5"/>
  <c r="M672" i="5"/>
  <c r="L675" i="5"/>
  <c r="N675" i="5"/>
  <c r="S676" i="5"/>
  <c r="Q676" i="5"/>
  <c r="S677" i="5"/>
  <c r="O677" i="5"/>
  <c r="L677" i="5"/>
  <c r="T677" i="5"/>
  <c r="N678" i="5"/>
  <c r="R678" i="5"/>
  <c r="O678" i="5"/>
  <c r="R679" i="5"/>
  <c r="L680" i="5"/>
  <c r="M680" i="5"/>
  <c r="S682" i="5"/>
  <c r="L683" i="5"/>
  <c r="Q683" i="5"/>
  <c r="N683" i="5"/>
  <c r="S684" i="5"/>
  <c r="Q684" i="5"/>
  <c r="L685" i="5"/>
  <c r="N686" i="5"/>
  <c r="R686" i="5"/>
  <c r="O686" i="5"/>
  <c r="R687" i="5"/>
  <c r="L688" i="5"/>
  <c r="M688" i="5"/>
  <c r="S690" i="5"/>
  <c r="L691" i="5"/>
  <c r="Q691" i="5"/>
  <c r="N691" i="5"/>
  <c r="S692" i="5"/>
  <c r="Q692" i="5"/>
  <c r="S693" i="5"/>
  <c r="O693" i="5"/>
  <c r="L693" i="5"/>
  <c r="T693" i="5"/>
  <c r="N694" i="5"/>
  <c r="R694" i="5"/>
  <c r="O694" i="5"/>
  <c r="R695" i="5"/>
  <c r="L696" i="5"/>
  <c r="M696" i="5"/>
  <c r="S698" i="5"/>
  <c r="L699" i="5"/>
  <c r="Q699" i="5"/>
  <c r="N699" i="5"/>
  <c r="S700" i="5"/>
  <c r="Q700" i="5"/>
  <c r="T701" i="5"/>
  <c r="M701" i="5"/>
  <c r="S703" i="5"/>
  <c r="S704" i="5"/>
  <c r="M706" i="5"/>
  <c r="S706" i="5"/>
  <c r="O706" i="5"/>
  <c r="Q706" i="5"/>
  <c r="L706" i="5"/>
  <c r="Q708" i="5"/>
  <c r="R708" i="5"/>
  <c r="N652" i="5"/>
  <c r="M653" i="5"/>
  <c r="L654" i="5"/>
  <c r="P654" i="5"/>
  <c r="O655" i="5"/>
  <c r="S655" i="5"/>
  <c r="N656" i="5"/>
  <c r="M657" i="5"/>
  <c r="L658" i="5"/>
  <c r="P658" i="5"/>
  <c r="O659" i="5"/>
  <c r="S659" i="5"/>
  <c r="N660" i="5"/>
  <c r="M661" i="5"/>
  <c r="L662" i="5"/>
  <c r="P662" i="5"/>
  <c r="O663" i="5"/>
  <c r="S663" i="5"/>
  <c r="N664" i="5"/>
  <c r="M665" i="5"/>
  <c r="L666" i="5"/>
  <c r="P666" i="5"/>
  <c r="O667" i="5"/>
  <c r="S667" i="5"/>
  <c r="N668" i="5"/>
  <c r="M669" i="5"/>
  <c r="N670" i="5"/>
  <c r="T671" i="5"/>
  <c r="S671" i="5"/>
  <c r="M674" i="5"/>
  <c r="R674" i="5"/>
  <c r="N674" i="5"/>
  <c r="Q674" i="5"/>
  <c r="L674" i="5"/>
  <c r="T674" i="5"/>
  <c r="Q675" i="5"/>
  <c r="O675" i="5"/>
  <c r="R677" i="5"/>
  <c r="M677" i="5"/>
  <c r="P678" i="5"/>
  <c r="T679" i="5"/>
  <c r="S679" i="5"/>
  <c r="Q682" i="5"/>
  <c r="L682" i="5"/>
  <c r="T682" i="5"/>
  <c r="O683" i="5"/>
  <c r="R685" i="5"/>
  <c r="M685" i="5"/>
  <c r="P686" i="5"/>
  <c r="T687" i="5"/>
  <c r="S687" i="5"/>
  <c r="Q690" i="5"/>
  <c r="L690" i="5"/>
  <c r="T690" i="5"/>
  <c r="O691" i="5"/>
  <c r="R693" i="5"/>
  <c r="M693" i="5"/>
  <c r="P694" i="5"/>
  <c r="T695" i="5"/>
  <c r="S695" i="5"/>
  <c r="Q698" i="5"/>
  <c r="L698" i="5"/>
  <c r="T698" i="5"/>
  <c r="O699" i="5"/>
  <c r="R701" i="5"/>
  <c r="Q701" i="5"/>
  <c r="R703" i="5"/>
  <c r="T705" i="5"/>
  <c r="M705" i="5"/>
  <c r="S708" i="5"/>
  <c r="L655" i="5"/>
  <c r="P655" i="5"/>
  <c r="T655" i="5"/>
  <c r="O656" i="5"/>
  <c r="S656" i="5"/>
  <c r="N657" i="5"/>
  <c r="R657" i="5"/>
  <c r="M658" i="5"/>
  <c r="Q658" i="5"/>
  <c r="L659" i="5"/>
  <c r="P659" i="5"/>
  <c r="T659" i="5"/>
  <c r="O660" i="5"/>
  <c r="S660" i="5"/>
  <c r="N661" i="5"/>
  <c r="R661" i="5"/>
  <c r="M662" i="5"/>
  <c r="Q662" i="5"/>
  <c r="L663" i="5"/>
  <c r="P663" i="5"/>
  <c r="T663" i="5"/>
  <c r="O664" i="5"/>
  <c r="S664" i="5"/>
  <c r="N665" i="5"/>
  <c r="R665" i="5"/>
  <c r="M666" i="5"/>
  <c r="Q666" i="5"/>
  <c r="L667" i="5"/>
  <c r="P667" i="5"/>
  <c r="T667" i="5"/>
  <c r="O668" i="5"/>
  <c r="S668" i="5"/>
  <c r="N669" i="5"/>
  <c r="R669" i="5"/>
  <c r="O670" i="5"/>
  <c r="S672" i="5"/>
  <c r="Q672" i="5"/>
  <c r="S673" i="5"/>
  <c r="O673" i="5"/>
  <c r="L673" i="5"/>
  <c r="T673" i="5"/>
  <c r="S680" i="5"/>
  <c r="Q680" i="5"/>
  <c r="S681" i="5"/>
  <c r="O681" i="5"/>
  <c r="L681" i="5"/>
  <c r="T681" i="5"/>
  <c r="S688" i="5"/>
  <c r="Q688" i="5"/>
  <c r="S689" i="5"/>
  <c r="O689" i="5"/>
  <c r="L689" i="5"/>
  <c r="T689" i="5"/>
  <c r="S696" i="5"/>
  <c r="Q696" i="5"/>
  <c r="S697" i="5"/>
  <c r="O697" i="5"/>
  <c r="L697" i="5"/>
  <c r="T697" i="5"/>
  <c r="T703" i="5"/>
  <c r="R705" i="5"/>
  <c r="Q705" i="5"/>
  <c r="Q671" i="5"/>
  <c r="M671" i="5"/>
  <c r="N673" i="5"/>
  <c r="R673" i="5"/>
  <c r="M673" i="5"/>
  <c r="P675" i="5"/>
  <c r="T675" i="5"/>
  <c r="M678" i="5"/>
  <c r="Q678" i="5"/>
  <c r="L678" i="5"/>
  <c r="P680" i="5"/>
  <c r="T680" i="5"/>
  <c r="N681" i="5"/>
  <c r="R681" i="5"/>
  <c r="M681" i="5"/>
  <c r="P683" i="5"/>
  <c r="T683" i="5"/>
  <c r="M686" i="5"/>
  <c r="Q686" i="5"/>
  <c r="L686" i="5"/>
  <c r="P688" i="5"/>
  <c r="T688" i="5"/>
  <c r="N689" i="5"/>
  <c r="R689" i="5"/>
  <c r="M689" i="5"/>
  <c r="P691" i="5"/>
  <c r="T691" i="5"/>
  <c r="M694" i="5"/>
  <c r="Q694" i="5"/>
  <c r="L694" i="5"/>
  <c r="P696" i="5"/>
  <c r="T696" i="5"/>
  <c r="N697" i="5"/>
  <c r="R697" i="5"/>
  <c r="M697" i="5"/>
  <c r="P699" i="5"/>
  <c r="T699" i="5"/>
  <c r="M702" i="5"/>
  <c r="S702" i="5"/>
  <c r="O702" i="5"/>
  <c r="Q702" i="5"/>
  <c r="L702" i="5"/>
  <c r="L703" i="5"/>
  <c r="Q703" i="5"/>
  <c r="O703" i="5"/>
  <c r="Q704" i="5"/>
  <c r="R704" i="5"/>
  <c r="T707" i="5"/>
  <c r="L708" i="5"/>
  <c r="N708" i="5"/>
  <c r="R709" i="5"/>
  <c r="Q709" i="5"/>
  <c r="L672" i="5"/>
  <c r="P672" i="5"/>
  <c r="M675" i="5"/>
  <c r="L676" i="5"/>
  <c r="P676" i="5"/>
  <c r="M679" i="5"/>
  <c r="M683" i="5"/>
  <c r="M687" i="5"/>
  <c r="M691" i="5"/>
  <c r="L692" i="5"/>
  <c r="P692" i="5"/>
  <c r="M695" i="5"/>
  <c r="M699" i="5"/>
  <c r="O701" i="5"/>
  <c r="S701" i="5"/>
  <c r="M703" i="5"/>
  <c r="L704" i="5"/>
  <c r="O705" i="5"/>
  <c r="S705" i="5"/>
  <c r="M707" i="5"/>
  <c r="O709" i="5"/>
  <c r="S709" i="5"/>
  <c r="M711" i="5"/>
  <c r="O713" i="5"/>
  <c r="S713" i="5"/>
  <c r="M715" i="5"/>
  <c r="O717" i="5"/>
  <c r="M719" i="5"/>
  <c r="O721" i="5"/>
  <c r="S721" i="5"/>
  <c r="M723" i="5"/>
  <c r="O725" i="5"/>
  <c r="S725" i="5"/>
  <c r="M727" i="5"/>
  <c r="O729" i="5"/>
  <c r="S729" i="5"/>
  <c r="M731" i="5"/>
  <c r="M735" i="5"/>
  <c r="M739" i="5"/>
  <c r="M743" i="5"/>
  <c r="M747" i="5"/>
  <c r="M751" i="5"/>
  <c r="O753" i="5"/>
  <c r="S753" i="5"/>
  <c r="M755" i="5"/>
  <c r="O757" i="5"/>
  <c r="S757" i="5"/>
  <c r="N758" i="5"/>
  <c r="R758" i="5"/>
  <c r="M759" i="5"/>
  <c r="L760" i="5"/>
  <c r="P760" i="5"/>
  <c r="O761" i="5"/>
  <c r="S761" i="5"/>
  <c r="N762" i="5"/>
  <c r="R762" i="5"/>
  <c r="M763" i="5"/>
  <c r="L764" i="5"/>
  <c r="P764" i="5"/>
  <c r="P765" i="5"/>
  <c r="T765" i="5"/>
  <c r="L766" i="5"/>
  <c r="N767" i="5"/>
  <c r="R767" i="5"/>
  <c r="O767" i="5"/>
  <c r="R768" i="5"/>
  <c r="L769" i="5"/>
  <c r="M769" i="5"/>
  <c r="O770" i="5"/>
  <c r="S770" i="5"/>
  <c r="P770" i="5"/>
  <c r="S771" i="5"/>
  <c r="M772" i="5"/>
  <c r="Q772" i="5"/>
  <c r="N772" i="5"/>
  <c r="S773" i="5"/>
  <c r="Q773" i="5"/>
  <c r="M774" i="5"/>
  <c r="Q774" i="5"/>
  <c r="L774" i="5"/>
  <c r="L701" i="5"/>
  <c r="P701" i="5"/>
  <c r="N703" i="5"/>
  <c r="M704" i="5"/>
  <c r="L705" i="5"/>
  <c r="P705" i="5"/>
  <c r="N707" i="5"/>
  <c r="M708" i="5"/>
  <c r="L709" i="5"/>
  <c r="P709" i="5"/>
  <c r="O710" i="5"/>
  <c r="S710" i="5"/>
  <c r="N711" i="5"/>
  <c r="M712" i="5"/>
  <c r="L713" i="5"/>
  <c r="P713" i="5"/>
  <c r="O714" i="5"/>
  <c r="S714" i="5"/>
  <c r="N715" i="5"/>
  <c r="M716" i="5"/>
  <c r="L717" i="5"/>
  <c r="P717" i="5"/>
  <c r="O718" i="5"/>
  <c r="S718" i="5"/>
  <c r="N719" i="5"/>
  <c r="M720" i="5"/>
  <c r="L721" i="5"/>
  <c r="P721" i="5"/>
  <c r="O722" i="5"/>
  <c r="S722" i="5"/>
  <c r="N723" i="5"/>
  <c r="M724" i="5"/>
  <c r="L725" i="5"/>
  <c r="P725" i="5"/>
  <c r="O726" i="5"/>
  <c r="S726" i="5"/>
  <c r="N727" i="5"/>
  <c r="M728" i="5"/>
  <c r="L729" i="5"/>
  <c r="P729" i="5"/>
  <c r="O730" i="5"/>
  <c r="S730" i="5"/>
  <c r="N731" i="5"/>
  <c r="M732" i="5"/>
  <c r="L733" i="5"/>
  <c r="P733" i="5"/>
  <c r="O734" i="5"/>
  <c r="S734" i="5"/>
  <c r="N735" i="5"/>
  <c r="M736" i="5"/>
  <c r="L737" i="5"/>
  <c r="P737" i="5"/>
  <c r="O738" i="5"/>
  <c r="S738" i="5"/>
  <c r="N739" i="5"/>
  <c r="M740" i="5"/>
  <c r="L741" i="5"/>
  <c r="P741" i="5"/>
  <c r="O742" i="5"/>
  <c r="S742" i="5"/>
  <c r="N743" i="5"/>
  <c r="M744" i="5"/>
  <c r="L745" i="5"/>
  <c r="P745" i="5"/>
  <c r="O746" i="5"/>
  <c r="S746" i="5"/>
  <c r="N747" i="5"/>
  <c r="M748" i="5"/>
  <c r="L749" i="5"/>
  <c r="P749" i="5"/>
  <c r="O750" i="5"/>
  <c r="S750" i="5"/>
  <c r="N751" i="5"/>
  <c r="M752" i="5"/>
  <c r="L753" i="5"/>
  <c r="P753" i="5"/>
  <c r="O754" i="5"/>
  <c r="S754" i="5"/>
  <c r="N755" i="5"/>
  <c r="M756" i="5"/>
  <c r="L757" i="5"/>
  <c r="P757" i="5"/>
  <c r="O758" i="5"/>
  <c r="S758" i="5"/>
  <c r="N759" i="5"/>
  <c r="M760" i="5"/>
  <c r="L761" i="5"/>
  <c r="P761" i="5"/>
  <c r="O762" i="5"/>
  <c r="S762" i="5"/>
  <c r="N763" i="5"/>
  <c r="M764" i="5"/>
  <c r="L765" i="5"/>
  <c r="M765" i="5"/>
  <c r="R766" i="5"/>
  <c r="M766" i="5"/>
  <c r="P767" i="5"/>
  <c r="T768" i="5"/>
  <c r="S768" i="5"/>
  <c r="Q771" i="5"/>
  <c r="L771" i="5"/>
  <c r="T771" i="5"/>
  <c r="O772" i="5"/>
  <c r="R774" i="5"/>
  <c r="P774" i="5"/>
  <c r="L710" i="5"/>
  <c r="P710" i="5"/>
  <c r="T710" i="5"/>
  <c r="O711" i="5"/>
  <c r="S711" i="5"/>
  <c r="N712" i="5"/>
  <c r="R712" i="5"/>
  <c r="M713" i="5"/>
  <c r="Q713" i="5"/>
  <c r="L714" i="5"/>
  <c r="P714" i="5"/>
  <c r="T714" i="5"/>
  <c r="O715" i="5"/>
  <c r="S715" i="5"/>
  <c r="N716" i="5"/>
  <c r="R716" i="5"/>
  <c r="M717" i="5"/>
  <c r="Q717" i="5"/>
  <c r="L718" i="5"/>
  <c r="P718" i="5"/>
  <c r="T718" i="5"/>
  <c r="O719" i="5"/>
  <c r="S719" i="5"/>
  <c r="N720" i="5"/>
  <c r="R720" i="5"/>
  <c r="M721" i="5"/>
  <c r="Q721" i="5"/>
  <c r="L722" i="5"/>
  <c r="P722" i="5"/>
  <c r="T722" i="5"/>
  <c r="O723" i="5"/>
  <c r="S723" i="5"/>
  <c r="N724" i="5"/>
  <c r="R724" i="5"/>
  <c r="M725" i="5"/>
  <c r="Q725" i="5"/>
  <c r="L726" i="5"/>
  <c r="P726" i="5"/>
  <c r="T726" i="5"/>
  <c r="O727" i="5"/>
  <c r="S727" i="5"/>
  <c r="N728" i="5"/>
  <c r="R728" i="5"/>
  <c r="M729" i="5"/>
  <c r="Q729" i="5"/>
  <c r="L730" i="5"/>
  <c r="P730" i="5"/>
  <c r="T730" i="5"/>
  <c r="O731" i="5"/>
  <c r="S731" i="5"/>
  <c r="N732" i="5"/>
  <c r="R732" i="5"/>
  <c r="M733" i="5"/>
  <c r="Q733" i="5"/>
  <c r="L734" i="5"/>
  <c r="P734" i="5"/>
  <c r="T734" i="5"/>
  <c r="O735" i="5"/>
  <c r="S735" i="5"/>
  <c r="N736" i="5"/>
  <c r="R736" i="5"/>
  <c r="M737" i="5"/>
  <c r="Q737" i="5"/>
  <c r="L738" i="5"/>
  <c r="P738" i="5"/>
  <c r="T738" i="5"/>
  <c r="O739" i="5"/>
  <c r="S739" i="5"/>
  <c r="N740" i="5"/>
  <c r="R740" i="5"/>
  <c r="M741" i="5"/>
  <c r="Q741" i="5"/>
  <c r="L742" i="5"/>
  <c r="P742" i="5"/>
  <c r="T742" i="5"/>
  <c r="O743" i="5"/>
  <c r="S743" i="5"/>
  <c r="N744" i="5"/>
  <c r="R744" i="5"/>
  <c r="M745" i="5"/>
  <c r="Q745" i="5"/>
  <c r="L746" i="5"/>
  <c r="P746" i="5"/>
  <c r="T746" i="5"/>
  <c r="O747" i="5"/>
  <c r="S747" i="5"/>
  <c r="N748" i="5"/>
  <c r="R748" i="5"/>
  <c r="M749" i="5"/>
  <c r="Q749" i="5"/>
  <c r="L750" i="5"/>
  <c r="P750" i="5"/>
  <c r="T750" i="5"/>
  <c r="O751" i="5"/>
  <c r="S751" i="5"/>
  <c r="N752" i="5"/>
  <c r="R752" i="5"/>
  <c r="M753" i="5"/>
  <c r="Q753" i="5"/>
  <c r="L754" i="5"/>
  <c r="P754" i="5"/>
  <c r="T754" i="5"/>
  <c r="O755" i="5"/>
  <c r="S755" i="5"/>
  <c r="N756" i="5"/>
  <c r="R756" i="5"/>
  <c r="M757" i="5"/>
  <c r="Q757" i="5"/>
  <c r="L758" i="5"/>
  <c r="P758" i="5"/>
  <c r="T758" i="5"/>
  <c r="O759" i="5"/>
  <c r="S759" i="5"/>
  <c r="N760" i="5"/>
  <c r="R760" i="5"/>
  <c r="M761" i="5"/>
  <c r="Q761" i="5"/>
  <c r="L762" i="5"/>
  <c r="P762" i="5"/>
  <c r="T762" i="5"/>
  <c r="O763" i="5"/>
  <c r="S763" i="5"/>
  <c r="N764" i="5"/>
  <c r="R764" i="5"/>
  <c r="S769" i="5"/>
  <c r="Q769" i="5"/>
  <c r="L770" i="5"/>
  <c r="T770" i="5"/>
  <c r="S765" i="5"/>
  <c r="M767" i="5"/>
  <c r="Q767" i="5"/>
  <c r="L767" i="5"/>
  <c r="P769" i="5"/>
  <c r="T769" i="5"/>
  <c r="N770" i="5"/>
  <c r="R770" i="5"/>
  <c r="P772" i="5"/>
  <c r="T772" i="5"/>
  <c r="L768" i="5"/>
  <c r="L772" i="5"/>
  <c r="M775" i="5"/>
  <c r="L776" i="5"/>
  <c r="M779" i="5"/>
  <c r="L780" i="5"/>
  <c r="M783" i="5"/>
  <c r="L784" i="5"/>
  <c r="M787" i="5"/>
  <c r="L788" i="5"/>
  <c r="M791" i="5"/>
  <c r="L792" i="5"/>
  <c r="M795" i="5"/>
  <c r="L796" i="5"/>
  <c r="M799" i="5"/>
  <c r="L800" i="5"/>
  <c r="M803" i="5"/>
  <c r="L804" i="5"/>
  <c r="P806" i="5"/>
  <c r="T806" i="5"/>
  <c r="S806" i="5"/>
  <c r="N807" i="5"/>
  <c r="Q808" i="5"/>
  <c r="M809" i="5"/>
  <c r="Q809" i="5"/>
  <c r="L809" i="5"/>
  <c r="T809" i="5"/>
  <c r="N810" i="5"/>
  <c r="R810" i="5"/>
  <c r="O810" i="5"/>
  <c r="L812" i="5"/>
  <c r="O813" i="5"/>
  <c r="S813" i="5"/>
  <c r="P813" i="5"/>
  <c r="P814" i="5"/>
  <c r="T814" i="5"/>
  <c r="S814" i="5"/>
  <c r="N815" i="5"/>
  <c r="Q816" i="5"/>
  <c r="M817" i="5"/>
  <c r="Q817" i="5"/>
  <c r="L817" i="5"/>
  <c r="T817" i="5"/>
  <c r="N818" i="5"/>
  <c r="R818" i="5"/>
  <c r="O818" i="5"/>
  <c r="L820" i="5"/>
  <c r="O821" i="5"/>
  <c r="S821" i="5"/>
  <c r="P821" i="5"/>
  <c r="P822" i="5"/>
  <c r="T822" i="5"/>
  <c r="S822" i="5"/>
  <c r="N823" i="5"/>
  <c r="Q824" i="5"/>
  <c r="M825" i="5"/>
  <c r="Q825" i="5"/>
  <c r="L825" i="5"/>
  <c r="T825" i="5"/>
  <c r="N826" i="5"/>
  <c r="R826" i="5"/>
  <c r="O826" i="5"/>
  <c r="L828" i="5"/>
  <c r="O829" i="5"/>
  <c r="S829" i="5"/>
  <c r="P829" i="5"/>
  <c r="P830" i="5"/>
  <c r="T830" i="5"/>
  <c r="S830" i="5"/>
  <c r="N831" i="5"/>
  <c r="L834" i="5"/>
  <c r="P835" i="5"/>
  <c r="N836" i="5"/>
  <c r="R836" i="5"/>
  <c r="S836" i="5"/>
  <c r="S837" i="5"/>
  <c r="P838" i="5"/>
  <c r="T838" i="5"/>
  <c r="M839" i="5"/>
  <c r="R839" i="5"/>
  <c r="N839" i="5"/>
  <c r="Q839" i="5"/>
  <c r="L839" i="5"/>
  <c r="L840" i="5"/>
  <c r="O840" i="5"/>
  <c r="R841" i="5"/>
  <c r="T844" i="5"/>
  <c r="O786" i="5"/>
  <c r="S786" i="5"/>
  <c r="O790" i="5"/>
  <c r="S790" i="5"/>
  <c r="O794" i="5"/>
  <c r="S794" i="5"/>
  <c r="O798" i="5"/>
  <c r="S798" i="5"/>
  <c r="O802" i="5"/>
  <c r="S802" i="5"/>
  <c r="L805" i="5"/>
  <c r="P805" i="5"/>
  <c r="L806" i="5"/>
  <c r="M806" i="5"/>
  <c r="O807" i="5"/>
  <c r="S807" i="5"/>
  <c r="P807" i="5"/>
  <c r="P808" i="5"/>
  <c r="T808" i="5"/>
  <c r="S808" i="5"/>
  <c r="N809" i="5"/>
  <c r="Q810" i="5"/>
  <c r="M811" i="5"/>
  <c r="Q811" i="5"/>
  <c r="L811" i="5"/>
  <c r="T811" i="5"/>
  <c r="N812" i="5"/>
  <c r="R812" i="5"/>
  <c r="O812" i="5"/>
  <c r="R813" i="5"/>
  <c r="L814" i="5"/>
  <c r="M814" i="5"/>
  <c r="O815" i="5"/>
  <c r="S815" i="5"/>
  <c r="P815" i="5"/>
  <c r="P816" i="5"/>
  <c r="T816" i="5"/>
  <c r="S816" i="5"/>
  <c r="N817" i="5"/>
  <c r="Q818" i="5"/>
  <c r="M819" i="5"/>
  <c r="Q819" i="5"/>
  <c r="L819" i="5"/>
  <c r="T819" i="5"/>
  <c r="N820" i="5"/>
  <c r="R820" i="5"/>
  <c r="O820" i="5"/>
  <c r="R821" i="5"/>
  <c r="L822" i="5"/>
  <c r="M822" i="5"/>
  <c r="O823" i="5"/>
  <c r="S823" i="5"/>
  <c r="P823" i="5"/>
  <c r="P824" i="5"/>
  <c r="T824" i="5"/>
  <c r="S824" i="5"/>
  <c r="N825" i="5"/>
  <c r="Q826" i="5"/>
  <c r="M827" i="5"/>
  <c r="Q827" i="5"/>
  <c r="L827" i="5"/>
  <c r="T827" i="5"/>
  <c r="N828" i="5"/>
  <c r="R828" i="5"/>
  <c r="O828" i="5"/>
  <c r="R829" i="5"/>
  <c r="L830" i="5"/>
  <c r="M830" i="5"/>
  <c r="O831" i="5"/>
  <c r="S831" i="5"/>
  <c r="P831" i="5"/>
  <c r="P832" i="5"/>
  <c r="T832" i="5"/>
  <c r="M833" i="5"/>
  <c r="Q833" i="5"/>
  <c r="N833" i="5"/>
  <c r="N834" i="5"/>
  <c r="S834" i="5"/>
  <c r="O834" i="5"/>
  <c r="R834" i="5"/>
  <c r="Q834" i="5"/>
  <c r="O835" i="5"/>
  <c r="S835" i="5"/>
  <c r="L838" i="5"/>
  <c r="N840" i="5"/>
  <c r="R840" i="5"/>
  <c r="S840" i="5"/>
  <c r="S841" i="5"/>
  <c r="P842" i="5"/>
  <c r="T842" i="5"/>
  <c r="M843" i="5"/>
  <c r="R843" i="5"/>
  <c r="N843" i="5"/>
  <c r="Q843" i="5"/>
  <c r="L843" i="5"/>
  <c r="L844" i="5"/>
  <c r="O844" i="5"/>
  <c r="O775" i="5"/>
  <c r="S775" i="5"/>
  <c r="N776" i="5"/>
  <c r="R776" i="5"/>
  <c r="M777" i="5"/>
  <c r="Q777" i="5"/>
  <c r="L778" i="5"/>
  <c r="P778" i="5"/>
  <c r="T778" i="5"/>
  <c r="O779" i="5"/>
  <c r="S779" i="5"/>
  <c r="N780" i="5"/>
  <c r="R780" i="5"/>
  <c r="M781" i="5"/>
  <c r="Q781" i="5"/>
  <c r="L782" i="5"/>
  <c r="P782" i="5"/>
  <c r="T782" i="5"/>
  <c r="O783" i="5"/>
  <c r="S783" i="5"/>
  <c r="N784" i="5"/>
  <c r="R784" i="5"/>
  <c r="M785" i="5"/>
  <c r="Q785" i="5"/>
  <c r="L786" i="5"/>
  <c r="P786" i="5"/>
  <c r="T786" i="5"/>
  <c r="O787" i="5"/>
  <c r="S787" i="5"/>
  <c r="N788" i="5"/>
  <c r="R788" i="5"/>
  <c r="M789" i="5"/>
  <c r="Q789" i="5"/>
  <c r="L790" i="5"/>
  <c r="P790" i="5"/>
  <c r="T790" i="5"/>
  <c r="O791" i="5"/>
  <c r="S791" i="5"/>
  <c r="N792" i="5"/>
  <c r="R792" i="5"/>
  <c r="M793" i="5"/>
  <c r="Q793" i="5"/>
  <c r="L794" i="5"/>
  <c r="P794" i="5"/>
  <c r="T794" i="5"/>
  <c r="O795" i="5"/>
  <c r="S795" i="5"/>
  <c r="N796" i="5"/>
  <c r="R796" i="5"/>
  <c r="M797" i="5"/>
  <c r="Q797" i="5"/>
  <c r="L798" i="5"/>
  <c r="P798" i="5"/>
  <c r="T798" i="5"/>
  <c r="O799" i="5"/>
  <c r="S799" i="5"/>
  <c r="N800" i="5"/>
  <c r="R800" i="5"/>
  <c r="M801" i="5"/>
  <c r="Q801" i="5"/>
  <c r="L802" i="5"/>
  <c r="P802" i="5"/>
  <c r="T802" i="5"/>
  <c r="O803" i="5"/>
  <c r="S803" i="5"/>
  <c r="N804" i="5"/>
  <c r="R804" i="5"/>
  <c r="M805" i="5"/>
  <c r="Q805" i="5"/>
  <c r="R806" i="5"/>
  <c r="O806" i="5"/>
  <c r="R807" i="5"/>
  <c r="L808" i="5"/>
  <c r="M808" i="5"/>
  <c r="S809" i="5"/>
  <c r="P809" i="5"/>
  <c r="T810" i="5"/>
  <c r="S810" i="5"/>
  <c r="N811" i="5"/>
  <c r="Q812" i="5"/>
  <c r="Q813" i="5"/>
  <c r="L813" i="5"/>
  <c r="T813" i="5"/>
  <c r="R814" i="5"/>
  <c r="O814" i="5"/>
  <c r="R815" i="5"/>
  <c r="L816" i="5"/>
  <c r="M816" i="5"/>
  <c r="S817" i="5"/>
  <c r="P817" i="5"/>
  <c r="T818" i="5"/>
  <c r="S818" i="5"/>
  <c r="N819" i="5"/>
  <c r="Q821" i="5"/>
  <c r="L821" i="5"/>
  <c r="T821" i="5"/>
  <c r="R822" i="5"/>
  <c r="O822" i="5"/>
  <c r="R823" i="5"/>
  <c r="L824" i="5"/>
  <c r="M824" i="5"/>
  <c r="S825" i="5"/>
  <c r="P825" i="5"/>
  <c r="T826" i="5"/>
  <c r="S826" i="5"/>
  <c r="N827" i="5"/>
  <c r="Q829" i="5"/>
  <c r="L829" i="5"/>
  <c r="T829" i="5"/>
  <c r="R830" i="5"/>
  <c r="O830" i="5"/>
  <c r="R831" i="5"/>
  <c r="L832" i="5"/>
  <c r="R833" i="5"/>
  <c r="T836" i="5"/>
  <c r="N838" i="5"/>
  <c r="S838" i="5"/>
  <c r="O838" i="5"/>
  <c r="R838" i="5"/>
  <c r="Q838" i="5"/>
  <c r="L842" i="5"/>
  <c r="S844" i="5"/>
  <c r="Q806" i="5"/>
  <c r="Q807" i="5"/>
  <c r="L807" i="5"/>
  <c r="T807" i="5"/>
  <c r="R808" i="5"/>
  <c r="O808" i="5"/>
  <c r="R809" i="5"/>
  <c r="S811" i="5"/>
  <c r="P811" i="5"/>
  <c r="T812" i="5"/>
  <c r="S812" i="5"/>
  <c r="N813" i="5"/>
  <c r="Q814" i="5"/>
  <c r="Q815" i="5"/>
  <c r="L815" i="5"/>
  <c r="T815" i="5"/>
  <c r="R816" i="5"/>
  <c r="O816" i="5"/>
  <c r="R817" i="5"/>
  <c r="S819" i="5"/>
  <c r="P819" i="5"/>
  <c r="T820" i="5"/>
  <c r="S820" i="5"/>
  <c r="N821" i="5"/>
  <c r="Q823" i="5"/>
  <c r="L823" i="5"/>
  <c r="T823" i="5"/>
  <c r="R824" i="5"/>
  <c r="O824" i="5"/>
  <c r="R825" i="5"/>
  <c r="M826" i="5"/>
  <c r="S827" i="5"/>
  <c r="P827" i="5"/>
  <c r="T828" i="5"/>
  <c r="S828" i="5"/>
  <c r="N829" i="5"/>
  <c r="Q830" i="5"/>
  <c r="Q831" i="5"/>
  <c r="L831" i="5"/>
  <c r="T831" i="5"/>
  <c r="N832" i="5"/>
  <c r="Q832" i="5"/>
  <c r="M832" i="5"/>
  <c r="R832" i="5"/>
  <c r="S832" i="5"/>
  <c r="S833" i="5"/>
  <c r="M835" i="5"/>
  <c r="R835" i="5"/>
  <c r="N835" i="5"/>
  <c r="Q835" i="5"/>
  <c r="L835" i="5"/>
  <c r="L836" i="5"/>
  <c r="O836" i="5"/>
  <c r="T840" i="5"/>
  <c r="N842" i="5"/>
  <c r="S842" i="5"/>
  <c r="O842" i="5"/>
  <c r="R842" i="5"/>
  <c r="Q842" i="5"/>
  <c r="L833" i="5"/>
  <c r="P833" i="5"/>
  <c r="T833" i="5"/>
  <c r="M836" i="5"/>
  <c r="Q836" i="5"/>
  <c r="L837" i="5"/>
  <c r="P837" i="5"/>
  <c r="T837" i="5"/>
  <c r="M840" i="5"/>
  <c r="Q840" i="5"/>
  <c r="L841" i="5"/>
  <c r="P841" i="5"/>
  <c r="T841" i="5"/>
  <c r="M844" i="5"/>
  <c r="Q844" i="5"/>
  <c r="L845" i="5"/>
  <c r="P845" i="5"/>
  <c r="T845" i="5"/>
  <c r="O846" i="5"/>
  <c r="S846" i="5"/>
  <c r="N847" i="5"/>
  <c r="R847" i="5"/>
  <c r="M848" i="5"/>
  <c r="Q848" i="5"/>
  <c r="L849" i="5"/>
  <c r="P849" i="5"/>
  <c r="T849" i="5"/>
  <c r="O850" i="5"/>
  <c r="S850" i="5"/>
  <c r="N851" i="5"/>
  <c r="R851" i="5"/>
  <c r="M852" i="5"/>
  <c r="Q852" i="5"/>
  <c r="L853" i="5"/>
  <c r="P853" i="5"/>
  <c r="T853" i="5"/>
  <c r="O854" i="5"/>
  <c r="S854" i="5"/>
  <c r="N855" i="5"/>
  <c r="R855" i="5"/>
  <c r="M856" i="5"/>
  <c r="Q856" i="5"/>
  <c r="L857" i="5"/>
  <c r="P857" i="5"/>
  <c r="T857" i="5"/>
  <c r="O858" i="5"/>
  <c r="S858" i="5"/>
  <c r="N859" i="5"/>
  <c r="R859" i="5"/>
  <c r="M860" i="5"/>
  <c r="Q860" i="5"/>
  <c r="L861" i="5"/>
  <c r="P861" i="5"/>
  <c r="T861" i="5"/>
  <c r="O862" i="5"/>
  <c r="S862" i="5"/>
  <c r="N863" i="5"/>
  <c r="R863" i="5"/>
  <c r="O864" i="5"/>
  <c r="S864" i="5"/>
  <c r="S865" i="5"/>
  <c r="O865" i="5"/>
  <c r="L865" i="5"/>
  <c r="T865" i="5"/>
  <c r="N866" i="5"/>
  <c r="R866" i="5"/>
  <c r="O866" i="5"/>
  <c r="R867" i="5"/>
  <c r="L868" i="5"/>
  <c r="M868" i="5"/>
  <c r="S870" i="5"/>
  <c r="M871" i="5"/>
  <c r="Q871" i="5"/>
  <c r="N871" i="5"/>
  <c r="S872" i="5"/>
  <c r="Q872" i="5"/>
  <c r="S873" i="5"/>
  <c r="O873" i="5"/>
  <c r="L873" i="5"/>
  <c r="T873" i="5"/>
  <c r="N874" i="5"/>
  <c r="R874" i="5"/>
  <c r="O874" i="5"/>
  <c r="R875" i="5"/>
  <c r="L876" i="5"/>
  <c r="M876" i="5"/>
  <c r="M877" i="5"/>
  <c r="S877" i="5"/>
  <c r="O877" i="5"/>
  <c r="Q877" i="5"/>
  <c r="L877" i="5"/>
  <c r="T882" i="5"/>
  <c r="M883" i="5"/>
  <c r="Q883" i="5"/>
  <c r="N883" i="5"/>
  <c r="R884" i="5"/>
  <c r="Q884" i="5"/>
  <c r="N890" i="5"/>
  <c r="R890" i="5"/>
  <c r="S890" i="5"/>
  <c r="S891" i="5"/>
  <c r="P892" i="5"/>
  <c r="T892" i="5"/>
  <c r="M893" i="5"/>
  <c r="S893" i="5"/>
  <c r="O893" i="5"/>
  <c r="Q893" i="5"/>
  <c r="L893" i="5"/>
  <c r="T898" i="5"/>
  <c r="M899" i="5"/>
  <c r="Q899" i="5"/>
  <c r="N899" i="5"/>
  <c r="R900" i="5"/>
  <c r="Q900" i="5"/>
  <c r="P864" i="5"/>
  <c r="T864" i="5"/>
  <c r="N865" i="5"/>
  <c r="R865" i="5"/>
  <c r="M865" i="5"/>
  <c r="P866" i="5"/>
  <c r="P867" i="5"/>
  <c r="T867" i="5"/>
  <c r="M870" i="5"/>
  <c r="Q870" i="5"/>
  <c r="L870" i="5"/>
  <c r="O871" i="5"/>
  <c r="N873" i="5"/>
  <c r="R873" i="5"/>
  <c r="M873" i="5"/>
  <c r="P874" i="5"/>
  <c r="P875" i="5"/>
  <c r="T875" i="5"/>
  <c r="R876" i="5"/>
  <c r="N877" i="5"/>
  <c r="R877" i="5"/>
  <c r="P877" i="5"/>
  <c r="S878" i="5"/>
  <c r="S879" i="5"/>
  <c r="T880" i="5"/>
  <c r="M881" i="5"/>
  <c r="S881" i="5"/>
  <c r="O881" i="5"/>
  <c r="Q881" i="5"/>
  <c r="L881" i="5"/>
  <c r="L882" i="5"/>
  <c r="Q882" i="5"/>
  <c r="O882" i="5"/>
  <c r="R883" i="5"/>
  <c r="O884" i="5"/>
  <c r="S884" i="5"/>
  <c r="T886" i="5"/>
  <c r="N887" i="5"/>
  <c r="R888" i="5"/>
  <c r="Q888" i="5"/>
  <c r="P891" i="5"/>
  <c r="T891" i="5"/>
  <c r="L892" i="5"/>
  <c r="M892" i="5"/>
  <c r="N893" i="5"/>
  <c r="R893" i="5"/>
  <c r="P893" i="5"/>
  <c r="R894" i="5"/>
  <c r="S894" i="5"/>
  <c r="S895" i="5"/>
  <c r="P896" i="5"/>
  <c r="T896" i="5"/>
  <c r="M897" i="5"/>
  <c r="S897" i="5"/>
  <c r="O897" i="5"/>
  <c r="Q897" i="5"/>
  <c r="L897" i="5"/>
  <c r="L898" i="5"/>
  <c r="Q898" i="5"/>
  <c r="O898" i="5"/>
  <c r="R899" i="5"/>
  <c r="O900" i="5"/>
  <c r="S900" i="5"/>
  <c r="T902" i="5"/>
  <c r="M903" i="5"/>
  <c r="Q903" i="5"/>
  <c r="N903" i="5"/>
  <c r="N845" i="5"/>
  <c r="R845" i="5"/>
  <c r="M846" i="5"/>
  <c r="Q846" i="5"/>
  <c r="L847" i="5"/>
  <c r="P847" i="5"/>
  <c r="T847" i="5"/>
  <c r="O848" i="5"/>
  <c r="S848" i="5"/>
  <c r="N849" i="5"/>
  <c r="R849" i="5"/>
  <c r="M850" i="5"/>
  <c r="Q850" i="5"/>
  <c r="L851" i="5"/>
  <c r="P851" i="5"/>
  <c r="T851" i="5"/>
  <c r="O852" i="5"/>
  <c r="S852" i="5"/>
  <c r="N853" i="5"/>
  <c r="R853" i="5"/>
  <c r="M854" i="5"/>
  <c r="Q854" i="5"/>
  <c r="L855" i="5"/>
  <c r="P855" i="5"/>
  <c r="T855" i="5"/>
  <c r="O856" i="5"/>
  <c r="S856" i="5"/>
  <c r="N857" i="5"/>
  <c r="R857" i="5"/>
  <c r="M858" i="5"/>
  <c r="Q858" i="5"/>
  <c r="L859" i="5"/>
  <c r="P859" i="5"/>
  <c r="T859" i="5"/>
  <c r="O860" i="5"/>
  <c r="S860" i="5"/>
  <c r="N861" i="5"/>
  <c r="R861" i="5"/>
  <c r="M862" i="5"/>
  <c r="Q862" i="5"/>
  <c r="L863" i="5"/>
  <c r="P863" i="5"/>
  <c r="T863" i="5"/>
  <c r="M864" i="5"/>
  <c r="S868" i="5"/>
  <c r="Q868" i="5"/>
  <c r="S869" i="5"/>
  <c r="O869" i="5"/>
  <c r="L869" i="5"/>
  <c r="T869" i="5"/>
  <c r="S876" i="5"/>
  <c r="Q876" i="5"/>
  <c r="S883" i="5"/>
  <c r="M885" i="5"/>
  <c r="S885" i="5"/>
  <c r="O885" i="5"/>
  <c r="Q885" i="5"/>
  <c r="L885" i="5"/>
  <c r="T890" i="5"/>
  <c r="R892" i="5"/>
  <c r="Q892" i="5"/>
  <c r="S899" i="5"/>
  <c r="M901" i="5"/>
  <c r="S901" i="5"/>
  <c r="O901" i="5"/>
  <c r="Q901" i="5"/>
  <c r="L901" i="5"/>
  <c r="M866" i="5"/>
  <c r="Q866" i="5"/>
  <c r="L866" i="5"/>
  <c r="P868" i="5"/>
  <c r="T868" i="5"/>
  <c r="N869" i="5"/>
  <c r="R869" i="5"/>
  <c r="M869" i="5"/>
  <c r="P871" i="5"/>
  <c r="T871" i="5"/>
  <c r="M874" i="5"/>
  <c r="Q874" i="5"/>
  <c r="L874" i="5"/>
  <c r="P876" i="5"/>
  <c r="T876" i="5"/>
  <c r="T878" i="5"/>
  <c r="M879" i="5"/>
  <c r="Q879" i="5"/>
  <c r="N879" i="5"/>
  <c r="R880" i="5"/>
  <c r="Q880" i="5"/>
  <c r="T881" i="5"/>
  <c r="P883" i="5"/>
  <c r="T883" i="5"/>
  <c r="L884" i="5"/>
  <c r="M884" i="5"/>
  <c r="N885" i="5"/>
  <c r="R885" i="5"/>
  <c r="P885" i="5"/>
  <c r="R886" i="5"/>
  <c r="S886" i="5"/>
  <c r="S887" i="5"/>
  <c r="P888" i="5"/>
  <c r="T888" i="5"/>
  <c r="M889" i="5"/>
  <c r="S889" i="5"/>
  <c r="O889" i="5"/>
  <c r="Q889" i="5"/>
  <c r="L889" i="5"/>
  <c r="L890" i="5"/>
  <c r="Q890" i="5"/>
  <c r="O890" i="5"/>
  <c r="R891" i="5"/>
  <c r="O892" i="5"/>
  <c r="S892" i="5"/>
  <c r="T894" i="5"/>
  <c r="N895" i="5"/>
  <c r="R896" i="5"/>
  <c r="Q896" i="5"/>
  <c r="T897" i="5"/>
  <c r="P899" i="5"/>
  <c r="T899" i="5"/>
  <c r="L900" i="5"/>
  <c r="M900" i="5"/>
  <c r="N901" i="5"/>
  <c r="R901" i="5"/>
  <c r="P901" i="5"/>
  <c r="R902" i="5"/>
  <c r="S902" i="5"/>
  <c r="S903" i="5"/>
  <c r="L867" i="5"/>
  <c r="L871" i="5"/>
  <c r="L875" i="5"/>
  <c r="M878" i="5"/>
  <c r="L879" i="5"/>
  <c r="M882" i="5"/>
  <c r="L883" i="5"/>
  <c r="M886" i="5"/>
  <c r="L887" i="5"/>
  <c r="M890" i="5"/>
  <c r="L891" i="5"/>
  <c r="M894" i="5"/>
  <c r="L895" i="5"/>
  <c r="M898" i="5"/>
  <c r="L899" i="5"/>
  <c r="M902" i="5"/>
  <c r="L903" i="5"/>
  <c r="M906" i="5"/>
  <c r="O909" i="5"/>
  <c r="P910" i="5"/>
  <c r="T910" i="5"/>
  <c r="N911" i="5"/>
  <c r="R911" i="5"/>
  <c r="M911" i="5"/>
  <c r="T913" i="5"/>
  <c r="S913" i="5"/>
  <c r="N914" i="5"/>
  <c r="Q915" i="5"/>
  <c r="Q916" i="5"/>
  <c r="L916" i="5"/>
  <c r="T916" i="5"/>
  <c r="O917" i="5"/>
  <c r="L872" i="5"/>
  <c r="P872" i="5"/>
  <c r="L904" i="5"/>
  <c r="P904" i="5"/>
  <c r="O905" i="5"/>
  <c r="S905" i="5"/>
  <c r="N906" i="5"/>
  <c r="R906" i="5"/>
  <c r="M907" i="5"/>
  <c r="L908" i="5"/>
  <c r="L910" i="5"/>
  <c r="M910" i="5"/>
  <c r="O911" i="5"/>
  <c r="S911" i="5"/>
  <c r="P911" i="5"/>
  <c r="S912" i="5"/>
  <c r="Q913" i="5"/>
  <c r="N913" i="5"/>
  <c r="O914" i="5"/>
  <c r="S914" i="5"/>
  <c r="Q914" i="5"/>
  <c r="S915" i="5"/>
  <c r="O915" i="5"/>
  <c r="L915" i="5"/>
  <c r="T915" i="5"/>
  <c r="N916" i="5"/>
  <c r="R916" i="5"/>
  <c r="O916" i="5"/>
  <c r="R917" i="5"/>
  <c r="N918" i="5"/>
  <c r="Q918" i="5"/>
  <c r="M918" i="5"/>
  <c r="R918" i="5"/>
  <c r="M904" i="5"/>
  <c r="Q904" i="5"/>
  <c r="L905" i="5"/>
  <c r="P905" i="5"/>
  <c r="T905" i="5"/>
  <c r="O906" i="5"/>
  <c r="S906" i="5"/>
  <c r="N907" i="5"/>
  <c r="R907" i="5"/>
  <c r="R908" i="5"/>
  <c r="M908" i="5"/>
  <c r="Q908" i="5"/>
  <c r="T909" i="5"/>
  <c r="S909" i="5"/>
  <c r="N910" i="5"/>
  <c r="Q912" i="5"/>
  <c r="L912" i="5"/>
  <c r="T912" i="5"/>
  <c r="R915" i="5"/>
  <c r="M915" i="5"/>
  <c r="T917" i="5"/>
  <c r="S917" i="5"/>
  <c r="L909" i="5"/>
  <c r="Q909" i="5"/>
  <c r="N909" i="5"/>
  <c r="O910" i="5"/>
  <c r="S910" i="5"/>
  <c r="L911" i="5"/>
  <c r="N912" i="5"/>
  <c r="R912" i="5"/>
  <c r="O912" i="5"/>
  <c r="L914" i="5"/>
  <c r="P915" i="5"/>
  <c r="S916" i="5"/>
  <c r="L917" i="5"/>
  <c r="Q917" i="5"/>
  <c r="P918" i="5"/>
  <c r="T918" i="5"/>
  <c r="M909" i="5"/>
  <c r="M913" i="5"/>
  <c r="M917" i="5"/>
  <c r="M921" i="5"/>
  <c r="L922" i="5"/>
  <c r="P922" i="5"/>
  <c r="O923" i="5"/>
  <c r="S923" i="5"/>
  <c r="N924" i="5"/>
  <c r="R924" i="5"/>
  <c r="M925" i="5"/>
  <c r="L926" i="5"/>
  <c r="P926" i="5"/>
  <c r="O927" i="5"/>
  <c r="S927" i="5"/>
  <c r="N928" i="5"/>
  <c r="R928" i="5"/>
  <c r="M929" i="5"/>
  <c r="L930" i="5"/>
  <c r="P930" i="5"/>
  <c r="O931" i="5"/>
  <c r="S931" i="5"/>
  <c r="N932" i="5"/>
  <c r="R932" i="5"/>
  <c r="M933" i="5"/>
  <c r="L934" i="5"/>
  <c r="P934" i="5"/>
  <c r="O935" i="5"/>
  <c r="S935" i="5"/>
  <c r="N936" i="5"/>
  <c r="R936" i="5"/>
  <c r="M937" i="5"/>
  <c r="L938" i="5"/>
  <c r="P938" i="5"/>
  <c r="O939" i="5"/>
  <c r="S939" i="5"/>
  <c r="N940" i="5"/>
  <c r="R940" i="5"/>
  <c r="M941" i="5"/>
  <c r="L942" i="5"/>
  <c r="P942" i="5"/>
  <c r="O943" i="5"/>
  <c r="S943" i="5"/>
  <c r="N944" i="5"/>
  <c r="R944" i="5"/>
  <c r="M945" i="5"/>
  <c r="L946" i="5"/>
  <c r="P946" i="5"/>
  <c r="O947" i="5"/>
  <c r="S947" i="5"/>
  <c r="N948" i="5"/>
  <c r="R948" i="5"/>
  <c r="M949" i="5"/>
  <c r="L950" i="5"/>
  <c r="P950" i="5"/>
  <c r="O951" i="5"/>
  <c r="S951" i="5"/>
  <c r="N952" i="5"/>
  <c r="R952" i="5"/>
  <c r="M953" i="5"/>
  <c r="Q954" i="5"/>
  <c r="L955" i="5"/>
  <c r="Q955" i="5"/>
  <c r="N955" i="5"/>
  <c r="S956" i="5"/>
  <c r="Q956" i="5"/>
  <c r="L957" i="5"/>
  <c r="T957" i="5"/>
  <c r="N958" i="5"/>
  <c r="R958" i="5"/>
  <c r="O958" i="5"/>
  <c r="R959" i="5"/>
  <c r="L919" i="5"/>
  <c r="P919" i="5"/>
  <c r="T919" i="5"/>
  <c r="O920" i="5"/>
  <c r="S920" i="5"/>
  <c r="N921" i="5"/>
  <c r="R921" i="5"/>
  <c r="M922" i="5"/>
  <c r="Q922" i="5"/>
  <c r="L923" i="5"/>
  <c r="P923" i="5"/>
  <c r="T923" i="5"/>
  <c r="O924" i="5"/>
  <c r="S924" i="5"/>
  <c r="N925" i="5"/>
  <c r="R925" i="5"/>
  <c r="M926" i="5"/>
  <c r="Q926" i="5"/>
  <c r="L927" i="5"/>
  <c r="P927" i="5"/>
  <c r="T927" i="5"/>
  <c r="O928" i="5"/>
  <c r="S928" i="5"/>
  <c r="N929" i="5"/>
  <c r="R929" i="5"/>
  <c r="M930" i="5"/>
  <c r="Q930" i="5"/>
  <c r="L931" i="5"/>
  <c r="P931" i="5"/>
  <c r="T931" i="5"/>
  <c r="O932" i="5"/>
  <c r="S932" i="5"/>
  <c r="N933" i="5"/>
  <c r="R933" i="5"/>
  <c r="M934" i="5"/>
  <c r="Q934" i="5"/>
  <c r="L935" i="5"/>
  <c r="P935" i="5"/>
  <c r="T935" i="5"/>
  <c r="O936" i="5"/>
  <c r="S936" i="5"/>
  <c r="N937" i="5"/>
  <c r="R937" i="5"/>
  <c r="M938" i="5"/>
  <c r="Q938" i="5"/>
  <c r="L939" i="5"/>
  <c r="P939" i="5"/>
  <c r="T939" i="5"/>
  <c r="O940" i="5"/>
  <c r="S940" i="5"/>
  <c r="N941" i="5"/>
  <c r="R941" i="5"/>
  <c r="M942" i="5"/>
  <c r="Q942" i="5"/>
  <c r="L943" i="5"/>
  <c r="P943" i="5"/>
  <c r="T943" i="5"/>
  <c r="O944" i="5"/>
  <c r="S944" i="5"/>
  <c r="N945" i="5"/>
  <c r="R945" i="5"/>
  <c r="M946" i="5"/>
  <c r="Q946" i="5"/>
  <c r="L947" i="5"/>
  <c r="P947" i="5"/>
  <c r="T947" i="5"/>
  <c r="O948" i="5"/>
  <c r="S948" i="5"/>
  <c r="N949" i="5"/>
  <c r="R949" i="5"/>
  <c r="M950" i="5"/>
  <c r="Q950" i="5"/>
  <c r="L951" i="5"/>
  <c r="P951" i="5"/>
  <c r="T951" i="5"/>
  <c r="O952" i="5"/>
  <c r="S952" i="5"/>
  <c r="N953" i="5"/>
  <c r="R953" i="5"/>
  <c r="N954" i="5"/>
  <c r="R954" i="5"/>
  <c r="M954" i="5"/>
  <c r="T954" i="5"/>
  <c r="O955" i="5"/>
  <c r="R956" i="5"/>
  <c r="N957" i="5"/>
  <c r="R957" i="5"/>
  <c r="P958" i="5"/>
  <c r="P959" i="5"/>
  <c r="T959" i="5"/>
  <c r="N960" i="5"/>
  <c r="M962" i="5"/>
  <c r="R962" i="5"/>
  <c r="N962" i="5"/>
  <c r="Q962" i="5"/>
  <c r="L962" i="5"/>
  <c r="L920" i="5"/>
  <c r="L924" i="5"/>
  <c r="L928" i="5"/>
  <c r="L932" i="5"/>
  <c r="L936" i="5"/>
  <c r="L940" i="5"/>
  <c r="L944" i="5"/>
  <c r="L948" i="5"/>
  <c r="L952" i="5"/>
  <c r="N959" i="5"/>
  <c r="S960" i="5"/>
  <c r="S961" i="5"/>
  <c r="O961" i="5"/>
  <c r="L961" i="5"/>
  <c r="T961" i="5"/>
  <c r="O962" i="5"/>
  <c r="P955" i="5"/>
  <c r="T955" i="5"/>
  <c r="M958" i="5"/>
  <c r="Q958" i="5"/>
  <c r="L958" i="5"/>
  <c r="M959" i="5"/>
  <c r="N961" i="5"/>
  <c r="R961" i="5"/>
  <c r="M961" i="5"/>
  <c r="M955" i="5"/>
  <c r="L960" i="5"/>
  <c r="P960" i="5"/>
  <c r="M963" i="5"/>
  <c r="L964" i="5"/>
  <c r="P964" i="5"/>
  <c r="O965" i="5"/>
  <c r="S965" i="5"/>
  <c r="N966" i="5"/>
  <c r="R966" i="5"/>
  <c r="M967" i="5"/>
  <c r="L968" i="5"/>
  <c r="P968" i="5"/>
  <c r="O969" i="5"/>
  <c r="S969" i="5"/>
  <c r="N970" i="5"/>
  <c r="R970" i="5"/>
  <c r="M971" i="5"/>
  <c r="L972" i="5"/>
  <c r="P972" i="5"/>
  <c r="O973" i="5"/>
  <c r="S973" i="5"/>
  <c r="N974" i="5"/>
  <c r="R974" i="5"/>
  <c r="M975" i="5"/>
  <c r="L976" i="5"/>
  <c r="P976" i="5"/>
  <c r="O977" i="5"/>
  <c r="S977" i="5"/>
  <c r="S979" i="5"/>
  <c r="Q979" i="5"/>
  <c r="S980" i="5"/>
  <c r="O980" i="5"/>
  <c r="L980" i="5"/>
  <c r="T980" i="5"/>
  <c r="N981" i="5"/>
  <c r="R981" i="5"/>
  <c r="N963" i="5"/>
  <c r="R963" i="5"/>
  <c r="M964" i="5"/>
  <c r="Q964" i="5"/>
  <c r="L965" i="5"/>
  <c r="P965" i="5"/>
  <c r="T965" i="5"/>
  <c r="O966" i="5"/>
  <c r="S966" i="5"/>
  <c r="N967" i="5"/>
  <c r="R967" i="5"/>
  <c r="M968" i="5"/>
  <c r="Q968" i="5"/>
  <c r="L969" i="5"/>
  <c r="P969" i="5"/>
  <c r="T969" i="5"/>
  <c r="O970" i="5"/>
  <c r="S970" i="5"/>
  <c r="N971" i="5"/>
  <c r="R971" i="5"/>
  <c r="M972" i="5"/>
  <c r="Q972" i="5"/>
  <c r="L973" i="5"/>
  <c r="P973" i="5"/>
  <c r="T973" i="5"/>
  <c r="O974" i="5"/>
  <c r="S974" i="5"/>
  <c r="N975" i="5"/>
  <c r="R975" i="5"/>
  <c r="M976" i="5"/>
  <c r="Q976" i="5"/>
  <c r="L977" i="5"/>
  <c r="P977" i="5"/>
  <c r="T977" i="5"/>
  <c r="T978" i="5"/>
  <c r="R980" i="5"/>
  <c r="M980" i="5"/>
  <c r="L966" i="5"/>
  <c r="L970" i="5"/>
  <c r="L974" i="5"/>
  <c r="M978" i="5"/>
  <c r="Q978" i="5"/>
  <c r="L978" i="5"/>
  <c r="R978" i="5"/>
  <c r="T981" i="5"/>
  <c r="M981" i="5"/>
  <c r="Q981" i="5"/>
  <c r="M982" i="5"/>
  <c r="O984" i="5"/>
  <c r="S984" i="5"/>
  <c r="M986" i="5"/>
  <c r="L987" i="5"/>
  <c r="T988" i="5"/>
  <c r="L989" i="5"/>
  <c r="M989" i="5"/>
  <c r="R989" i="5"/>
  <c r="P990" i="5"/>
  <c r="N991" i="5"/>
  <c r="R991" i="5"/>
  <c r="M991" i="5"/>
  <c r="S991" i="5"/>
  <c r="N993" i="5"/>
  <c r="S993" i="5"/>
  <c r="L994" i="5"/>
  <c r="T994" i="5"/>
  <c r="N995" i="5"/>
  <c r="R995" i="5"/>
  <c r="L997" i="5"/>
  <c r="M997" i="5"/>
  <c r="O998" i="5"/>
  <c r="S998" i="5"/>
  <c r="P998" i="5"/>
  <c r="M1000" i="5"/>
  <c r="Q1000" i="5"/>
  <c r="N1000" i="5"/>
  <c r="O1001" i="5"/>
  <c r="S1001" i="5"/>
  <c r="Q1001" i="5"/>
  <c r="L1002" i="5"/>
  <c r="T1002" i="5"/>
  <c r="N1003" i="5"/>
  <c r="R1003" i="5"/>
  <c r="O1003" i="5"/>
  <c r="Q1004" i="5"/>
  <c r="L1004" i="5"/>
  <c r="R1006" i="5"/>
  <c r="P1014" i="5"/>
  <c r="S1014" i="5"/>
  <c r="O1014" i="5"/>
  <c r="T1014" i="5"/>
  <c r="N1016" i="5"/>
  <c r="M1016" i="5"/>
  <c r="R1016" i="5"/>
  <c r="O981" i="5"/>
  <c r="S981" i="5"/>
  <c r="N982" i="5"/>
  <c r="M983" i="5"/>
  <c r="O985" i="5"/>
  <c r="S985" i="5"/>
  <c r="N987" i="5"/>
  <c r="R987" i="5"/>
  <c r="M987" i="5"/>
  <c r="L990" i="5"/>
  <c r="O991" i="5"/>
  <c r="M992" i="5"/>
  <c r="Q992" i="5"/>
  <c r="L992" i="5"/>
  <c r="R992" i="5"/>
  <c r="N994" i="5"/>
  <c r="R994" i="5"/>
  <c r="P995" i="5"/>
  <c r="P996" i="5"/>
  <c r="T996" i="5"/>
  <c r="M999" i="5"/>
  <c r="Q999" i="5"/>
  <c r="L999" i="5"/>
  <c r="O1000" i="5"/>
  <c r="P1001" i="5"/>
  <c r="T1001" i="5"/>
  <c r="N1002" i="5"/>
  <c r="R1002" i="5"/>
  <c r="N1004" i="5"/>
  <c r="R1004" i="5"/>
  <c r="M1004" i="5"/>
  <c r="L981" i="5"/>
  <c r="O982" i="5"/>
  <c r="S982" i="5"/>
  <c r="N983" i="5"/>
  <c r="R983" i="5"/>
  <c r="M984" i="5"/>
  <c r="Q984" i="5"/>
  <c r="L985" i="5"/>
  <c r="P985" i="5"/>
  <c r="T985" i="5"/>
  <c r="O986" i="5"/>
  <c r="S986" i="5"/>
  <c r="Q988" i="5"/>
  <c r="L988" i="5"/>
  <c r="R988" i="5"/>
  <c r="O989" i="5"/>
  <c r="M990" i="5"/>
  <c r="T993" i="5"/>
  <c r="Q993" i="5"/>
  <c r="S994" i="5"/>
  <c r="P994" i="5"/>
  <c r="S997" i="5"/>
  <c r="Q997" i="5"/>
  <c r="L998" i="5"/>
  <c r="T998" i="5"/>
  <c r="O1006" i="5"/>
  <c r="N1006" i="5"/>
  <c r="L1007" i="5"/>
  <c r="M1007" i="5"/>
  <c r="S1009" i="5"/>
  <c r="O1009" i="5"/>
  <c r="M1009" i="5"/>
  <c r="T1009" i="5"/>
  <c r="P1009" i="5"/>
  <c r="Q1009" i="5"/>
  <c r="L1009" i="5"/>
  <c r="O1023" i="5"/>
  <c r="R1023" i="5"/>
  <c r="N1023" i="5"/>
  <c r="S1023" i="5"/>
  <c r="M1025" i="5"/>
  <c r="T1025" i="5"/>
  <c r="P1025" i="5"/>
  <c r="Q1025" i="5"/>
  <c r="L1025" i="5"/>
  <c r="N988" i="5"/>
  <c r="P989" i="5"/>
  <c r="T989" i="5"/>
  <c r="O990" i="5"/>
  <c r="S990" i="5"/>
  <c r="L993" i="5"/>
  <c r="M995" i="5"/>
  <c r="Q995" i="5"/>
  <c r="L995" i="5"/>
  <c r="P997" i="5"/>
  <c r="T997" i="5"/>
  <c r="R997" i="5"/>
  <c r="N998" i="5"/>
  <c r="R998" i="5"/>
  <c r="P1000" i="5"/>
  <c r="T1000" i="5"/>
  <c r="M1003" i="5"/>
  <c r="Q1003" i="5"/>
  <c r="L1003" i="5"/>
  <c r="T1006" i="5"/>
  <c r="R1007" i="5"/>
  <c r="N1007" i="5"/>
  <c r="L996" i="5"/>
  <c r="L1000" i="5"/>
  <c r="O1004" i="5"/>
  <c r="S1004" i="5"/>
  <c r="M1006" i="5"/>
  <c r="Q1006" i="5"/>
  <c r="O1007" i="5"/>
  <c r="S1007" i="5"/>
  <c r="T1008" i="5"/>
  <c r="P1008" i="5"/>
  <c r="L1008" i="5"/>
  <c r="M1008" i="5"/>
  <c r="N1009" i="5"/>
  <c r="R1009" i="5"/>
  <c r="S1010" i="5"/>
  <c r="S1011" i="5"/>
  <c r="S1013" i="5"/>
  <c r="O1013" i="5"/>
  <c r="M1013" i="5"/>
  <c r="Q1013" i="5"/>
  <c r="L1013" i="5"/>
  <c r="M1014" i="5"/>
  <c r="Q1014" i="5"/>
  <c r="O1016" i="5"/>
  <c r="S1016" i="5"/>
  <c r="T1018" i="5"/>
  <c r="M1019" i="5"/>
  <c r="Q1019" i="5"/>
  <c r="N1019" i="5"/>
  <c r="R1020" i="5"/>
  <c r="Q1020" i="5"/>
  <c r="O1021" i="5"/>
  <c r="S1021" i="5"/>
  <c r="T1021" i="5"/>
  <c r="P1023" i="5"/>
  <c r="T1023" i="5"/>
  <c r="N1025" i="5"/>
  <c r="R1025" i="5"/>
  <c r="N1026" i="5"/>
  <c r="R1026" i="5"/>
  <c r="S1026" i="5"/>
  <c r="S1027" i="5"/>
  <c r="P1028" i="5"/>
  <c r="T1028" i="5"/>
  <c r="Q1029" i="5"/>
  <c r="L1029" i="5"/>
  <c r="M1005" i="5"/>
  <c r="Q1005" i="5"/>
  <c r="L1005" i="5"/>
  <c r="P1007" i="5"/>
  <c r="T1007" i="5"/>
  <c r="N1008" i="5"/>
  <c r="R1008" i="5"/>
  <c r="Q1008" i="5"/>
  <c r="R1010" i="5"/>
  <c r="P1011" i="5"/>
  <c r="T1011" i="5"/>
  <c r="T1012" i="5"/>
  <c r="M1012" i="5"/>
  <c r="N1013" i="5"/>
  <c r="R1013" i="5"/>
  <c r="P1013" i="5"/>
  <c r="S1015" i="5"/>
  <c r="S1017" i="5"/>
  <c r="O1017" i="5"/>
  <c r="M1017" i="5"/>
  <c r="Q1017" i="5"/>
  <c r="L1017" i="5"/>
  <c r="M1018" i="5"/>
  <c r="Q1018" i="5"/>
  <c r="O1018" i="5"/>
  <c r="R1019" i="5"/>
  <c r="T1022" i="5"/>
  <c r="M1023" i="5"/>
  <c r="Q1023" i="5"/>
  <c r="R1024" i="5"/>
  <c r="Q1024" i="5"/>
  <c r="O1025" i="5"/>
  <c r="S1025" i="5"/>
  <c r="L1028" i="5"/>
  <c r="N1029" i="5"/>
  <c r="R1029" i="5"/>
  <c r="P1029" i="5"/>
  <c r="T1010" i="5"/>
  <c r="R1012" i="5"/>
  <c r="Q1012" i="5"/>
  <c r="R1014" i="5"/>
  <c r="T1016" i="5"/>
  <c r="S1019" i="5"/>
  <c r="Q1021" i="5"/>
  <c r="L1021" i="5"/>
  <c r="T1026" i="5"/>
  <c r="S1028" i="5"/>
  <c r="O1028" i="5"/>
  <c r="N1028" i="5"/>
  <c r="R1028" i="5"/>
  <c r="Q1028" i="5"/>
  <c r="L1006" i="5"/>
  <c r="L1010" i="5"/>
  <c r="L1014" i="5"/>
  <c r="L1018" i="5"/>
  <c r="L1022" i="5"/>
  <c r="L1026" i="5"/>
  <c r="O1012" i="5"/>
  <c r="S1012" i="5"/>
  <c r="L1019" i="5"/>
  <c r="O1020" i="5"/>
  <c r="S1020" i="5"/>
  <c r="L1023" i="5"/>
  <c r="O1024" i="5"/>
  <c r="S1024" i="5"/>
  <c r="L1027" i="5"/>
  <c r="P1027" i="5"/>
  <c r="T1027" i="5"/>
  <c r="N1010" i="5"/>
  <c r="M1011" i="5"/>
  <c r="L1012" i="5"/>
  <c r="P1012" i="5"/>
  <c r="N1014" i="5"/>
  <c r="M1015" i="5"/>
  <c r="L1016" i="5"/>
  <c r="P1016" i="5"/>
  <c r="W752" i="5" l="1"/>
  <c r="W720" i="5"/>
  <c r="W192" i="5"/>
  <c r="W128" i="5"/>
  <c r="B84" i="5"/>
  <c r="W64" i="5"/>
  <c r="W736" i="5"/>
  <c r="B700" i="5"/>
  <c r="B353" i="5"/>
  <c r="W144" i="5"/>
  <c r="B789" i="5"/>
  <c r="B967" i="5"/>
  <c r="W979" i="5"/>
  <c r="W684" i="5"/>
  <c r="B212" i="5"/>
  <c r="W160" i="5"/>
  <c r="W880" i="5"/>
  <c r="B864" i="5"/>
  <c r="W773" i="5"/>
  <c r="B196" i="5"/>
  <c r="B180" i="5"/>
  <c r="B68" i="5"/>
  <c r="B242" i="5"/>
  <c r="B234" i="5"/>
  <c r="W700" i="5"/>
  <c r="B148" i="5"/>
  <c r="W80" i="5"/>
  <c r="W638" i="5"/>
  <c r="B986" i="5"/>
  <c r="W983" i="5"/>
  <c r="B979" i="5"/>
  <c r="W854" i="5"/>
  <c r="B801" i="5"/>
  <c r="B785" i="5"/>
  <c r="W537" i="5"/>
  <c r="W525" i="5"/>
  <c r="W489" i="5"/>
  <c r="W473" i="5"/>
  <c r="W441" i="5"/>
  <c r="W237" i="5"/>
  <c r="B221" i="5"/>
  <c r="B164" i="5"/>
  <c r="W112" i="5"/>
  <c r="B218" i="5"/>
  <c r="B99" i="5"/>
  <c r="W215" i="5"/>
  <c r="W28" i="5"/>
  <c r="B30" i="5"/>
  <c r="W18" i="5"/>
  <c r="W2" i="5"/>
  <c r="W967" i="5"/>
  <c r="B953" i="5"/>
  <c r="B937" i="5"/>
  <c r="B921" i="5"/>
  <c r="B756" i="5"/>
  <c r="W744" i="5"/>
  <c r="B740" i="5"/>
  <c r="W728" i="5"/>
  <c r="B724" i="5"/>
  <c r="W712" i="5"/>
  <c r="W583" i="5"/>
  <c r="B594" i="5"/>
  <c r="W505" i="5"/>
  <c r="B245" i="5"/>
  <c r="B229" i="5"/>
  <c r="B116" i="5"/>
  <c r="W783" i="5"/>
  <c r="W234" i="5"/>
  <c r="B888" i="5"/>
  <c r="B1015" i="5"/>
  <c r="B984" i="5"/>
  <c r="W963" i="5"/>
  <c r="B959" i="5"/>
  <c r="B956" i="5"/>
  <c r="B949" i="5"/>
  <c r="B933" i="5"/>
  <c r="B902" i="5"/>
  <c r="B894" i="5"/>
  <c r="B886" i="5"/>
  <c r="B878" i="5"/>
  <c r="B748" i="5"/>
  <c r="B732" i="5"/>
  <c r="B716" i="5"/>
  <c r="W646" i="5"/>
  <c r="W644" i="5"/>
  <c r="B628" i="5"/>
  <c r="B612" i="5"/>
  <c r="W604" i="5"/>
  <c r="W218" i="5"/>
  <c r="W208" i="5"/>
  <c r="B132" i="5"/>
  <c r="W226" i="5"/>
  <c r="B983" i="5"/>
  <c r="W956" i="5"/>
  <c r="B907" i="5"/>
  <c r="W906" i="5"/>
  <c r="B896" i="5"/>
  <c r="W902" i="5"/>
  <c r="W848" i="5"/>
  <c r="W803" i="5"/>
  <c r="W795" i="5"/>
  <c r="W787" i="5"/>
  <c r="W779" i="5"/>
  <c r="W763" i="5"/>
  <c r="B755" i="5"/>
  <c r="B747" i="5"/>
  <c r="B731" i="5"/>
  <c r="W656" i="5"/>
  <c r="W614" i="5"/>
  <c r="B598" i="5"/>
  <c r="W575" i="5"/>
  <c r="W559" i="5"/>
  <c r="W543" i="5"/>
  <c r="W513" i="5"/>
  <c r="W497" i="5"/>
  <c r="W481" i="5"/>
  <c r="W465" i="5"/>
  <c r="W449" i="5"/>
  <c r="W433" i="5"/>
  <c r="W417" i="5"/>
  <c r="W254" i="5"/>
  <c r="W373" i="5"/>
  <c r="W341" i="5"/>
  <c r="W325" i="5"/>
  <c r="W317" i="5"/>
  <c r="W253" i="5"/>
  <c r="W945" i="5"/>
  <c r="B929" i="5"/>
  <c r="W933" i="5"/>
  <c r="W1011" i="5"/>
  <c r="B1024" i="5"/>
  <c r="B982" i="5"/>
  <c r="W991" i="5"/>
  <c r="W982" i="5"/>
  <c r="B954" i="5"/>
  <c r="W929" i="5"/>
  <c r="B918" i="5"/>
  <c r="W896" i="5"/>
  <c r="W888" i="5"/>
  <c r="B862" i="5"/>
  <c r="W860" i="5"/>
  <c r="B846" i="5"/>
  <c r="W789" i="5"/>
  <c r="W826" i="5"/>
  <c r="W818" i="5"/>
  <c r="W801" i="5"/>
  <c r="W695" i="5"/>
  <c r="W660" i="5"/>
  <c r="B644" i="5"/>
  <c r="W594" i="5"/>
  <c r="B581" i="5"/>
  <c r="B573" i="5"/>
  <c r="B557" i="5"/>
  <c r="B541" i="5"/>
  <c r="B630" i="5"/>
  <c r="B587" i="5"/>
  <c r="B571" i="5"/>
  <c r="B555" i="5"/>
  <c r="W529" i="5"/>
  <c r="W521" i="5"/>
  <c r="B503" i="5"/>
  <c r="B495" i="5"/>
  <c r="B479" i="5"/>
  <c r="B463" i="5"/>
  <c r="B447" i="5"/>
  <c r="B533" i="5"/>
  <c r="B525" i="5"/>
  <c r="W457" i="5"/>
  <c r="B509" i="5"/>
  <c r="B493" i="5"/>
  <c r="B477" i="5"/>
  <c r="B461" i="5"/>
  <c r="B445" i="5"/>
  <c r="B429" i="5"/>
  <c r="W390" i="5"/>
  <c r="W374" i="5"/>
  <c r="W342" i="5"/>
  <c r="W326" i="5"/>
  <c r="W310" i="5"/>
  <c r="W294" i="5"/>
  <c r="W262" i="5"/>
  <c r="B385" i="5"/>
  <c r="W361" i="5"/>
  <c r="B345" i="5"/>
  <c r="B337" i="5"/>
  <c r="B321" i="5"/>
  <c r="B313" i="5"/>
  <c r="B305" i="5"/>
  <c r="W293" i="5"/>
  <c r="W242" i="5"/>
  <c r="B226" i="5"/>
  <c r="B12" i="5"/>
  <c r="W30" i="5"/>
  <c r="B22" i="5"/>
  <c r="B18" i="5"/>
  <c r="W856" i="5"/>
  <c r="B854" i="5"/>
  <c r="B799" i="5"/>
  <c r="B791" i="5"/>
  <c r="B783" i="5"/>
  <c r="B775" i="5"/>
  <c r="W799" i="5"/>
  <c r="W755" i="5"/>
  <c r="W747" i="5"/>
  <c r="W739" i="5"/>
  <c r="W731" i="5"/>
  <c r="W723" i="5"/>
  <c r="W715" i="5"/>
  <c r="W711" i="5"/>
  <c r="W664" i="5"/>
  <c r="B664" i="5"/>
  <c r="W567" i="5"/>
  <c r="W551" i="5"/>
  <c r="B583" i="5"/>
  <c r="B567" i="5"/>
  <c r="B551" i="5"/>
  <c r="B505" i="5"/>
  <c r="B489" i="5"/>
  <c r="B473" i="5"/>
  <c r="B457" i="5"/>
  <c r="B441" i="5"/>
  <c r="B409" i="5"/>
  <c r="W278" i="5"/>
  <c r="W397" i="5"/>
  <c r="W389" i="5"/>
  <c r="W381" i="5"/>
  <c r="B365" i="5"/>
  <c r="W349" i="5"/>
  <c r="W333" i="5"/>
  <c r="W309" i="5"/>
  <c r="W301" i="5"/>
  <c r="B289" i="5"/>
  <c r="B281" i="5"/>
  <c r="B273" i="5"/>
  <c r="B265" i="5"/>
  <c r="B257" i="5"/>
  <c r="W95" i="5"/>
  <c r="B10" i="5"/>
  <c r="B1020" i="5"/>
  <c r="W949" i="5"/>
  <c r="W1024" i="5"/>
  <c r="W1020" i="5"/>
  <c r="W1001" i="5"/>
  <c r="B1001" i="5"/>
  <c r="B991" i="5"/>
  <c r="W984" i="5"/>
  <c r="B971" i="5"/>
  <c r="W975" i="5"/>
  <c r="W918" i="5"/>
  <c r="W907" i="5"/>
  <c r="W864" i="5"/>
  <c r="W852" i="5"/>
  <c r="W793" i="5"/>
  <c r="W791" i="5"/>
  <c r="W777" i="5"/>
  <c r="W775" i="5"/>
  <c r="W785" i="5"/>
  <c r="B773" i="5"/>
  <c r="B752" i="5"/>
  <c r="B744" i="5"/>
  <c r="B736" i="5"/>
  <c r="B728" i="5"/>
  <c r="B720" i="5"/>
  <c r="B712" i="5"/>
  <c r="W759" i="5"/>
  <c r="W751" i="5"/>
  <c r="W735" i="5"/>
  <c r="W727" i="5"/>
  <c r="B671" i="5"/>
  <c r="B684" i="5"/>
  <c r="W668" i="5"/>
  <c r="W606" i="5"/>
  <c r="B589" i="5"/>
  <c r="B565" i="5"/>
  <c r="B549" i="5"/>
  <c r="W591" i="5"/>
  <c r="B579" i="5"/>
  <c r="B563" i="5"/>
  <c r="B547" i="5"/>
  <c r="B511" i="5"/>
  <c r="B487" i="5"/>
  <c r="B471" i="5"/>
  <c r="B455" i="5"/>
  <c r="B439" i="5"/>
  <c r="B431" i="5"/>
  <c r="B517" i="5"/>
  <c r="B501" i="5"/>
  <c r="B485" i="5"/>
  <c r="B469" i="5"/>
  <c r="B453" i="5"/>
  <c r="B437" i="5"/>
  <c r="W398" i="5"/>
  <c r="W382" i="5"/>
  <c r="W357" i="5"/>
  <c r="W350" i="5"/>
  <c r="W334" i="5"/>
  <c r="W318" i="5"/>
  <c r="W302" i="5"/>
  <c r="W286" i="5"/>
  <c r="W270" i="5"/>
  <c r="B393" i="5"/>
  <c r="B377" i="5"/>
  <c r="B329" i="5"/>
  <c r="B297" i="5"/>
  <c r="W285" i="5"/>
  <c r="W277" i="5"/>
  <c r="W269" i="5"/>
  <c r="W261" i="5"/>
  <c r="B249" i="5"/>
  <c r="W175" i="5"/>
  <c r="W14" i="5"/>
  <c r="B2" i="5"/>
  <c r="W1012" i="5"/>
  <c r="B1012" i="5"/>
  <c r="B1000" i="5"/>
  <c r="W1000" i="5"/>
  <c r="W992" i="5"/>
  <c r="B992" i="5"/>
  <c r="W977" i="5"/>
  <c r="B977" i="5"/>
  <c r="W948" i="5"/>
  <c r="B948" i="5"/>
  <c r="W957" i="5"/>
  <c r="B957" i="5"/>
  <c r="W946" i="5"/>
  <c r="B946" i="5"/>
  <c r="W954" i="5"/>
  <c r="W903" i="5"/>
  <c r="B903" i="5"/>
  <c r="W867" i="5"/>
  <c r="B867" i="5"/>
  <c r="W855" i="5"/>
  <c r="B855" i="5"/>
  <c r="W881" i="5"/>
  <c r="B881" i="5"/>
  <c r="W973" i="5"/>
  <c r="B973" i="5"/>
  <c r="B963" i="5"/>
  <c r="W971" i="5"/>
  <c r="B955" i="5"/>
  <c r="W955" i="5"/>
  <c r="W950" i="5"/>
  <c r="B950" i="5"/>
  <c r="W934" i="5"/>
  <c r="B934" i="5"/>
  <c r="W913" i="5"/>
  <c r="B913" i="5"/>
  <c r="W914" i="5"/>
  <c r="B914" i="5"/>
  <c r="W911" i="5"/>
  <c r="B911" i="5"/>
  <c r="W912" i="5"/>
  <c r="B912" i="5"/>
  <c r="W910" i="5"/>
  <c r="B910" i="5"/>
  <c r="W904" i="5"/>
  <c r="B904" i="5"/>
  <c r="W953" i="5"/>
  <c r="B941" i="5"/>
  <c r="W937" i="5"/>
  <c r="B925" i="5"/>
  <c r="W921" i="5"/>
  <c r="W894" i="5"/>
  <c r="W878" i="5"/>
  <c r="W884" i="5"/>
  <c r="B884" i="5"/>
  <c r="W851" i="5"/>
  <c r="B851" i="5"/>
  <c r="W897" i="5"/>
  <c r="B897" i="5"/>
  <c r="W886" i="5"/>
  <c r="W877" i="5"/>
  <c r="B877" i="5"/>
  <c r="W873" i="5"/>
  <c r="B873" i="5"/>
  <c r="W865" i="5"/>
  <c r="B865" i="5"/>
  <c r="W857" i="5"/>
  <c r="B857" i="5"/>
  <c r="W841" i="5"/>
  <c r="B841" i="5"/>
  <c r="B858" i="5"/>
  <c r="B856" i="5"/>
  <c r="B850" i="5"/>
  <c r="B848" i="5"/>
  <c r="B836" i="5"/>
  <c r="W836" i="5"/>
  <c r="W821" i="5"/>
  <c r="B821" i="5"/>
  <c r="B810" i="5"/>
  <c r="W808" i="5"/>
  <c r="B808" i="5"/>
  <c r="W802" i="5"/>
  <c r="B802" i="5"/>
  <c r="W786" i="5"/>
  <c r="B786" i="5"/>
  <c r="B820" i="5"/>
  <c r="W820" i="5"/>
  <c r="W768" i="5"/>
  <c r="B768" i="5"/>
  <c r="B803" i="5"/>
  <c r="B797" i="5"/>
  <c r="B795" i="5"/>
  <c r="B787" i="5"/>
  <c r="B781" i="5"/>
  <c r="B779" i="5"/>
  <c r="W758" i="5"/>
  <c r="B758" i="5"/>
  <c r="W742" i="5"/>
  <c r="B742" i="5"/>
  <c r="W726" i="5"/>
  <c r="B726" i="5"/>
  <c r="W710" i="5"/>
  <c r="B710" i="5"/>
  <c r="W769" i="5"/>
  <c r="B769" i="5"/>
  <c r="W760" i="5"/>
  <c r="B760" i="5"/>
  <c r="B707" i="5"/>
  <c r="W679" i="5"/>
  <c r="W681" i="5"/>
  <c r="B681" i="5"/>
  <c r="W667" i="5"/>
  <c r="B667" i="5"/>
  <c r="B759" i="5"/>
  <c r="W756" i="5"/>
  <c r="B751" i="5"/>
  <c r="W748" i="5"/>
  <c r="B743" i="5"/>
  <c r="W740" i="5"/>
  <c r="B735" i="5"/>
  <c r="W732" i="5"/>
  <c r="B727" i="5"/>
  <c r="W724" i="5"/>
  <c r="B719" i="5"/>
  <c r="W716" i="5"/>
  <c r="B711" i="5"/>
  <c r="W682" i="5"/>
  <c r="B682" i="5"/>
  <c r="B699" i="5"/>
  <c r="W699" i="5"/>
  <c r="B691" i="5"/>
  <c r="W691" i="5"/>
  <c r="W685" i="5"/>
  <c r="B685" i="5"/>
  <c r="W680" i="5"/>
  <c r="B680" i="5"/>
  <c r="B675" i="5"/>
  <c r="W675" i="5"/>
  <c r="W665" i="5"/>
  <c r="B665" i="5"/>
  <c r="W637" i="5"/>
  <c r="B637" i="5"/>
  <c r="W621" i="5"/>
  <c r="B621" i="5"/>
  <c r="W609" i="5"/>
  <c r="B609" i="5"/>
  <c r="W601" i="5"/>
  <c r="B601" i="5"/>
  <c r="B679" i="5"/>
  <c r="W642" i="5"/>
  <c r="B642" i="5"/>
  <c r="B636" i="5"/>
  <c r="W631" i="5"/>
  <c r="B631" i="5"/>
  <c r="W626" i="5"/>
  <c r="B626" i="5"/>
  <c r="W610" i="5"/>
  <c r="B610" i="5"/>
  <c r="B600" i="5"/>
  <c r="W600" i="5"/>
  <c r="B668" i="5"/>
  <c r="B606" i="5"/>
  <c r="W586" i="5"/>
  <c r="B586" i="5"/>
  <c r="W570" i="5"/>
  <c r="B570" i="5"/>
  <c r="W554" i="5"/>
  <c r="B554" i="5"/>
  <c r="B695" i="5"/>
  <c r="W639" i="5"/>
  <c r="B639" i="5"/>
  <c r="W651" i="5"/>
  <c r="B651" i="5"/>
  <c r="W612" i="5"/>
  <c r="W598" i="5"/>
  <c r="W580" i="5"/>
  <c r="B580" i="5"/>
  <c r="W564" i="5"/>
  <c r="B564" i="5"/>
  <c r="W548" i="5"/>
  <c r="B548" i="5"/>
  <c r="B531" i="5"/>
  <c r="W531" i="5"/>
  <c r="B523" i="5"/>
  <c r="W523" i="5"/>
  <c r="W526" i="5"/>
  <c r="B526" i="5"/>
  <c r="W512" i="5"/>
  <c r="B512" i="5"/>
  <c r="W488" i="5"/>
  <c r="B488" i="5"/>
  <c r="W472" i="5"/>
  <c r="B472" i="5"/>
  <c r="W456" i="5"/>
  <c r="B456" i="5"/>
  <c r="W440" i="5"/>
  <c r="B440" i="5"/>
  <c r="W432" i="5"/>
  <c r="B432" i="5"/>
  <c r="B591" i="5"/>
  <c r="W589" i="5"/>
  <c r="W587" i="5"/>
  <c r="W581" i="5"/>
  <c r="W579" i="5"/>
  <c r="W573" i="5"/>
  <c r="W571" i="5"/>
  <c r="W565" i="5"/>
  <c r="W563" i="5"/>
  <c r="W557" i="5"/>
  <c r="W555" i="5"/>
  <c r="W549" i="5"/>
  <c r="W547" i="5"/>
  <c r="W541" i="5"/>
  <c r="B529" i="5"/>
  <c r="W522" i="5"/>
  <c r="B522" i="5"/>
  <c r="W502" i="5"/>
  <c r="B502" i="5"/>
  <c r="W486" i="5"/>
  <c r="B486" i="5"/>
  <c r="W470" i="5"/>
  <c r="B470" i="5"/>
  <c r="W454" i="5"/>
  <c r="B454" i="5"/>
  <c r="W438" i="5"/>
  <c r="B438" i="5"/>
  <c r="B421" i="5"/>
  <c r="W421" i="5"/>
  <c r="W410" i="5"/>
  <c r="B410" i="5"/>
  <c r="B405" i="5"/>
  <c r="W405" i="5"/>
  <c r="W517" i="5"/>
  <c r="W511" i="5"/>
  <c r="W509" i="5"/>
  <c r="W503" i="5"/>
  <c r="W501" i="5"/>
  <c r="W495" i="5"/>
  <c r="W493" i="5"/>
  <c r="W487" i="5"/>
  <c r="W485" i="5"/>
  <c r="W479" i="5"/>
  <c r="W477" i="5"/>
  <c r="W471" i="5"/>
  <c r="W469" i="5"/>
  <c r="W463" i="5"/>
  <c r="W461" i="5"/>
  <c r="W455" i="5"/>
  <c r="W453" i="5"/>
  <c r="W447" i="5"/>
  <c r="W445" i="5"/>
  <c r="W439" i="5"/>
  <c r="W437" i="5"/>
  <c r="W431" i="5"/>
  <c r="W429" i="5"/>
  <c r="W419" i="5"/>
  <c r="B419" i="5"/>
  <c r="W396" i="5"/>
  <c r="B396" i="5"/>
  <c r="W380" i="5"/>
  <c r="B380" i="5"/>
  <c r="W364" i="5"/>
  <c r="B364" i="5"/>
  <c r="W348" i="5"/>
  <c r="B348" i="5"/>
  <c r="W332" i="5"/>
  <c r="B332" i="5"/>
  <c r="W316" i="5"/>
  <c r="B316" i="5"/>
  <c r="W300" i="5"/>
  <c r="B300" i="5"/>
  <c r="W284" i="5"/>
  <c r="B284" i="5"/>
  <c r="W272" i="5"/>
  <c r="B272" i="5"/>
  <c r="W256" i="5"/>
  <c r="B256" i="5"/>
  <c r="W248" i="5"/>
  <c r="B248" i="5"/>
  <c r="W422" i="5"/>
  <c r="B422" i="5"/>
  <c r="W395" i="5"/>
  <c r="B395" i="5"/>
  <c r="W379" i="5"/>
  <c r="B379" i="5"/>
  <c r="W363" i="5"/>
  <c r="B363" i="5"/>
  <c r="W347" i="5"/>
  <c r="B347" i="5"/>
  <c r="W331" i="5"/>
  <c r="B331" i="5"/>
  <c r="W315" i="5"/>
  <c r="B315" i="5"/>
  <c r="W299" i="5"/>
  <c r="B299" i="5"/>
  <c r="W283" i="5"/>
  <c r="B283" i="5"/>
  <c r="W267" i="5"/>
  <c r="B267" i="5"/>
  <c r="W251" i="5"/>
  <c r="B251" i="5"/>
  <c r="W412" i="5"/>
  <c r="B412" i="5"/>
  <c r="W358" i="5"/>
  <c r="B358" i="5"/>
  <c r="W231" i="5"/>
  <c r="B231" i="5"/>
  <c r="W209" i="5"/>
  <c r="B209" i="5"/>
  <c r="W193" i="5"/>
  <c r="B193" i="5"/>
  <c r="W177" i="5"/>
  <c r="B177" i="5"/>
  <c r="W157" i="5"/>
  <c r="B157" i="5"/>
  <c r="W133" i="5"/>
  <c r="B133" i="5"/>
  <c r="W129" i="5"/>
  <c r="B129" i="5"/>
  <c r="W125" i="5"/>
  <c r="B125" i="5"/>
  <c r="W121" i="5"/>
  <c r="B121" i="5"/>
  <c r="W101" i="5"/>
  <c r="B101" i="5"/>
  <c r="W85" i="5"/>
  <c r="B85" i="5"/>
  <c r="W65" i="5"/>
  <c r="B65" i="5"/>
  <c r="W409" i="5"/>
  <c r="W240" i="5"/>
  <c r="B240" i="5"/>
  <c r="W232" i="5"/>
  <c r="B232" i="5"/>
  <c r="W168" i="5"/>
  <c r="B168" i="5"/>
  <c r="W108" i="5"/>
  <c r="B108" i="5"/>
  <c r="W100" i="5"/>
  <c r="B100" i="5"/>
  <c r="W243" i="5"/>
  <c r="B243" i="5"/>
  <c r="W235" i="5"/>
  <c r="B235" i="5"/>
  <c r="W227" i="5"/>
  <c r="B227" i="5"/>
  <c r="W219" i="5"/>
  <c r="B219" i="5"/>
  <c r="W216" i="5"/>
  <c r="B216" i="5"/>
  <c r="W199" i="5"/>
  <c r="B199" i="5"/>
  <c r="W183" i="5"/>
  <c r="B183" i="5"/>
  <c r="W151" i="5"/>
  <c r="B151" i="5"/>
  <c r="W143" i="5"/>
  <c r="B143" i="5"/>
  <c r="W131" i="5"/>
  <c r="B131" i="5"/>
  <c r="W123" i="5"/>
  <c r="B123" i="5"/>
  <c r="W115" i="5"/>
  <c r="B115" i="5"/>
  <c r="W87" i="5"/>
  <c r="B87" i="5"/>
  <c r="W79" i="5"/>
  <c r="B79" i="5"/>
  <c r="W71" i="5"/>
  <c r="B71" i="5"/>
  <c r="W63" i="5"/>
  <c r="B63" i="5"/>
  <c r="W47" i="5"/>
  <c r="B47" i="5"/>
  <c r="W403" i="5"/>
  <c r="B394" i="5"/>
  <c r="W393" i="5"/>
  <c r="B386" i="5"/>
  <c r="W385" i="5"/>
  <c r="B378" i="5"/>
  <c r="W377" i="5"/>
  <c r="B369" i="5"/>
  <c r="W365" i="5"/>
  <c r="B354" i="5"/>
  <c r="W353" i="5"/>
  <c r="B346" i="5"/>
  <c r="W345" i="5"/>
  <c r="B338" i="5"/>
  <c r="W337" i="5"/>
  <c r="B330" i="5"/>
  <c r="W329" i="5"/>
  <c r="B322" i="5"/>
  <c r="W321" i="5"/>
  <c r="B314" i="5"/>
  <c r="W313" i="5"/>
  <c r="B306" i="5"/>
  <c r="W305" i="5"/>
  <c r="B298" i="5"/>
  <c r="W297" i="5"/>
  <c r="B290" i="5"/>
  <c r="W289" i="5"/>
  <c r="B282" i="5"/>
  <c r="W281" i="5"/>
  <c r="B274" i="5"/>
  <c r="W273" i="5"/>
  <c r="B266" i="5"/>
  <c r="W265" i="5"/>
  <c r="B258" i="5"/>
  <c r="W257" i="5"/>
  <c r="B250" i="5"/>
  <c r="W249" i="5"/>
  <c r="B236" i="5"/>
  <c r="W236" i="5"/>
  <c r="W229" i="5"/>
  <c r="W214" i="5"/>
  <c r="B214" i="5"/>
  <c r="W210" i="5"/>
  <c r="B210" i="5"/>
  <c r="W206" i="5"/>
  <c r="B206" i="5"/>
  <c r="W190" i="5"/>
  <c r="B190" i="5"/>
  <c r="W174" i="5"/>
  <c r="B174" i="5"/>
  <c r="W158" i="5"/>
  <c r="B158" i="5"/>
  <c r="W138" i="5"/>
  <c r="B138" i="5"/>
  <c r="W122" i="5"/>
  <c r="B122" i="5"/>
  <c r="W118" i="5"/>
  <c r="B118" i="5"/>
  <c r="W102" i="5"/>
  <c r="B102" i="5"/>
  <c r="W70" i="5"/>
  <c r="B70" i="5"/>
  <c r="W5" i="5"/>
  <c r="B5" i="5"/>
  <c r="B215" i="5"/>
  <c r="W212" i="5"/>
  <c r="B200" i="5"/>
  <c r="W196" i="5"/>
  <c r="B184" i="5"/>
  <c r="W180" i="5"/>
  <c r="B167" i="5"/>
  <c r="W164" i="5"/>
  <c r="B152" i="5"/>
  <c r="W148" i="5"/>
  <c r="B136" i="5"/>
  <c r="W132" i="5"/>
  <c r="B120" i="5"/>
  <c r="W116" i="5"/>
  <c r="B103" i="5"/>
  <c r="W99" i="5"/>
  <c r="B88" i="5"/>
  <c r="W84" i="5"/>
  <c r="B72" i="5"/>
  <c r="W68" i="5"/>
  <c r="W44" i="5"/>
  <c r="B44" i="5"/>
  <c r="W9" i="5"/>
  <c r="B9" i="5"/>
  <c r="W16" i="5"/>
  <c r="B16" i="5"/>
  <c r="W8" i="5"/>
  <c r="B8" i="5"/>
  <c r="W50" i="5"/>
  <c r="B50" i="5"/>
  <c r="W42" i="5"/>
  <c r="B42" i="5"/>
  <c r="W61" i="5"/>
  <c r="B61" i="5"/>
  <c r="W53" i="5"/>
  <c r="B53" i="5"/>
  <c r="W40" i="5"/>
  <c r="B40" i="5"/>
  <c r="W11" i="5"/>
  <c r="B11" i="5"/>
  <c r="W4" i="5"/>
  <c r="B4" i="5"/>
  <c r="B6" i="5"/>
  <c r="W32" i="5"/>
  <c r="B28" i="5"/>
  <c r="B26" i="5"/>
  <c r="W22" i="5"/>
  <c r="W12" i="5"/>
  <c r="W10" i="5"/>
  <c r="W1016" i="5"/>
  <c r="B1016" i="5"/>
  <c r="W1023" i="5"/>
  <c r="B1023" i="5"/>
  <c r="W1025" i="5"/>
  <c r="B1025" i="5"/>
  <c r="W998" i="5"/>
  <c r="B998" i="5"/>
  <c r="W964" i="5"/>
  <c r="B964" i="5"/>
  <c r="W962" i="5"/>
  <c r="B962" i="5"/>
  <c r="W947" i="5"/>
  <c r="B947" i="5"/>
  <c r="W887" i="5"/>
  <c r="B887" i="5"/>
  <c r="W900" i="5"/>
  <c r="B900" i="5"/>
  <c r="W893" i="5"/>
  <c r="B893" i="5"/>
  <c r="W862" i="5"/>
  <c r="W846" i="5"/>
  <c r="W829" i="5"/>
  <c r="B829" i="5"/>
  <c r="W824" i="5"/>
  <c r="B824" i="5"/>
  <c r="W790" i="5"/>
  <c r="B790" i="5"/>
  <c r="W1027" i="5"/>
  <c r="B1027" i="5"/>
  <c r="W1014" i="5"/>
  <c r="B1014" i="5"/>
  <c r="B1011" i="5"/>
  <c r="W1013" i="5"/>
  <c r="B1013" i="5"/>
  <c r="W996" i="5"/>
  <c r="B996" i="5"/>
  <c r="W1003" i="5"/>
  <c r="B1003" i="5"/>
  <c r="W1009" i="5"/>
  <c r="B1009" i="5"/>
  <c r="W1007" i="5"/>
  <c r="B1007" i="5"/>
  <c r="W1015" i="5"/>
  <c r="W1004" i="5"/>
  <c r="B1004" i="5"/>
  <c r="W986" i="5"/>
  <c r="W974" i="5"/>
  <c r="B974" i="5"/>
  <c r="W968" i="5"/>
  <c r="B968" i="5"/>
  <c r="W959" i="5"/>
  <c r="W944" i="5"/>
  <c r="B944" i="5"/>
  <c r="W928" i="5"/>
  <c r="B928" i="5"/>
  <c r="W943" i="5"/>
  <c r="B943" i="5"/>
  <c r="W927" i="5"/>
  <c r="B927" i="5"/>
  <c r="B975" i="5"/>
  <c r="B1026" i="5"/>
  <c r="W1026" i="5"/>
  <c r="B1010" i="5"/>
  <c r="W1010" i="5"/>
  <c r="W1021" i="5"/>
  <c r="B1021" i="5"/>
  <c r="W1029" i="5"/>
  <c r="B1029" i="5"/>
  <c r="W993" i="5"/>
  <c r="B993" i="5"/>
  <c r="W988" i="5"/>
  <c r="B988" i="5"/>
  <c r="W997" i="5"/>
  <c r="B997" i="5"/>
  <c r="W994" i="5"/>
  <c r="B994" i="5"/>
  <c r="B987" i="5"/>
  <c r="W987" i="5"/>
  <c r="W978" i="5"/>
  <c r="B978" i="5"/>
  <c r="W970" i="5"/>
  <c r="B970" i="5"/>
  <c r="W969" i="5"/>
  <c r="B969" i="5"/>
  <c r="W972" i="5"/>
  <c r="B972" i="5"/>
  <c r="W961" i="5"/>
  <c r="B961" i="5"/>
  <c r="W940" i="5"/>
  <c r="B940" i="5"/>
  <c r="W924" i="5"/>
  <c r="B924" i="5"/>
  <c r="W939" i="5"/>
  <c r="B939" i="5"/>
  <c r="W923" i="5"/>
  <c r="B923" i="5"/>
  <c r="W938" i="5"/>
  <c r="B938" i="5"/>
  <c r="W922" i="5"/>
  <c r="B922" i="5"/>
  <c r="W917" i="5"/>
  <c r="B917" i="5"/>
  <c r="B909" i="5"/>
  <c r="W909" i="5"/>
  <c r="W908" i="5"/>
  <c r="B908" i="5"/>
  <c r="B945" i="5"/>
  <c r="W941" i="5"/>
  <c r="W925" i="5"/>
  <c r="W899" i="5"/>
  <c r="B899" i="5"/>
  <c r="W891" i="5"/>
  <c r="B891" i="5"/>
  <c r="W883" i="5"/>
  <c r="B883" i="5"/>
  <c r="W875" i="5"/>
  <c r="B875" i="5"/>
  <c r="B890" i="5"/>
  <c r="W890" i="5"/>
  <c r="B874" i="5"/>
  <c r="W874" i="5"/>
  <c r="B880" i="5"/>
  <c r="W863" i="5"/>
  <c r="B863" i="5"/>
  <c r="W847" i="5"/>
  <c r="B847" i="5"/>
  <c r="B906" i="5"/>
  <c r="W853" i="5"/>
  <c r="B853" i="5"/>
  <c r="W837" i="5"/>
  <c r="B837" i="5"/>
  <c r="W858" i="5"/>
  <c r="W850" i="5"/>
  <c r="W835" i="5"/>
  <c r="B835" i="5"/>
  <c r="W831" i="5"/>
  <c r="B831" i="5"/>
  <c r="B826" i="5"/>
  <c r="W815" i="5"/>
  <c r="B815" i="5"/>
  <c r="W807" i="5"/>
  <c r="B807" i="5"/>
  <c r="B818" i="5"/>
  <c r="W816" i="5"/>
  <c r="B816" i="5"/>
  <c r="W798" i="5"/>
  <c r="B798" i="5"/>
  <c r="W782" i="5"/>
  <c r="B782" i="5"/>
  <c r="W827" i="5"/>
  <c r="B827" i="5"/>
  <c r="W822" i="5"/>
  <c r="B822" i="5"/>
  <c r="W811" i="5"/>
  <c r="B811" i="5"/>
  <c r="W806" i="5"/>
  <c r="B806" i="5"/>
  <c r="W825" i="5"/>
  <c r="B825" i="5"/>
  <c r="B812" i="5"/>
  <c r="W812" i="5"/>
  <c r="W800" i="5"/>
  <c r="B800" i="5"/>
  <c r="W792" i="5"/>
  <c r="B792" i="5"/>
  <c r="W784" i="5"/>
  <c r="B784" i="5"/>
  <c r="W776" i="5"/>
  <c r="B776" i="5"/>
  <c r="W797" i="5"/>
  <c r="W781" i="5"/>
  <c r="W754" i="5"/>
  <c r="B754" i="5"/>
  <c r="W738" i="5"/>
  <c r="B738" i="5"/>
  <c r="W722" i="5"/>
  <c r="B722" i="5"/>
  <c r="W771" i="5"/>
  <c r="B771" i="5"/>
  <c r="W765" i="5"/>
  <c r="B765" i="5"/>
  <c r="W757" i="5"/>
  <c r="B757" i="5"/>
  <c r="W749" i="5"/>
  <c r="B749" i="5"/>
  <c r="W741" i="5"/>
  <c r="B741" i="5"/>
  <c r="W733" i="5"/>
  <c r="B733" i="5"/>
  <c r="W725" i="5"/>
  <c r="B725" i="5"/>
  <c r="W717" i="5"/>
  <c r="B717" i="5"/>
  <c r="W709" i="5"/>
  <c r="B709" i="5"/>
  <c r="W705" i="5"/>
  <c r="B705" i="5"/>
  <c r="W701" i="5"/>
  <c r="B701" i="5"/>
  <c r="W766" i="5"/>
  <c r="B766" i="5"/>
  <c r="W764" i="5"/>
  <c r="B764" i="5"/>
  <c r="W692" i="5"/>
  <c r="B692" i="5"/>
  <c r="B703" i="5"/>
  <c r="W703" i="5"/>
  <c r="W687" i="5"/>
  <c r="B678" i="5"/>
  <c r="W678" i="5"/>
  <c r="W671" i="5"/>
  <c r="W663" i="5"/>
  <c r="B663" i="5"/>
  <c r="B763" i="5"/>
  <c r="W743" i="5"/>
  <c r="W719" i="5"/>
  <c r="W662" i="5"/>
  <c r="B662" i="5"/>
  <c r="W654" i="5"/>
  <c r="B654" i="5"/>
  <c r="W693" i="5"/>
  <c r="B693" i="5"/>
  <c r="B683" i="5"/>
  <c r="W683" i="5"/>
  <c r="B670" i="5"/>
  <c r="W670" i="5"/>
  <c r="B669" i="5"/>
  <c r="W669" i="5"/>
  <c r="W653" i="5"/>
  <c r="B653" i="5"/>
  <c r="W641" i="5"/>
  <c r="B641" i="5"/>
  <c r="W629" i="5"/>
  <c r="B629" i="5"/>
  <c r="B616" i="5"/>
  <c r="W616" i="5"/>
  <c r="W599" i="5"/>
  <c r="B599" i="5"/>
  <c r="B596" i="5"/>
  <c r="W596" i="5"/>
  <c r="B656" i="5"/>
  <c r="B638" i="5"/>
  <c r="B622" i="5"/>
  <c r="W611" i="5"/>
  <c r="B611" i="5"/>
  <c r="W582" i="5"/>
  <c r="B582" i="5"/>
  <c r="W574" i="5"/>
  <c r="B574" i="5"/>
  <c r="W558" i="5"/>
  <c r="B558" i="5"/>
  <c r="W542" i="5"/>
  <c r="B542" i="5"/>
  <c r="W650" i="5"/>
  <c r="B650" i="5"/>
  <c r="W618" i="5"/>
  <c r="B618" i="5"/>
  <c r="W608" i="5"/>
  <c r="B608" i="5"/>
  <c r="W602" i="5"/>
  <c r="B602" i="5"/>
  <c r="W592" i="5"/>
  <c r="B592" i="5"/>
  <c r="B646" i="5"/>
  <c r="W635" i="5"/>
  <c r="B635" i="5"/>
  <c r="W630" i="5"/>
  <c r="W576" i="5"/>
  <c r="B576" i="5"/>
  <c r="W560" i="5"/>
  <c r="B560" i="5"/>
  <c r="W544" i="5"/>
  <c r="B544" i="5"/>
  <c r="B539" i="5"/>
  <c r="W539" i="5"/>
  <c r="W528" i="5"/>
  <c r="B528" i="5"/>
  <c r="W520" i="5"/>
  <c r="B520" i="5"/>
  <c r="W508" i="5"/>
  <c r="B508" i="5"/>
  <c r="W492" i="5"/>
  <c r="B492" i="5"/>
  <c r="W476" i="5"/>
  <c r="B476" i="5"/>
  <c r="W460" i="5"/>
  <c r="B460" i="5"/>
  <c r="W436" i="5"/>
  <c r="B436" i="5"/>
  <c r="B585" i="5"/>
  <c r="B577" i="5"/>
  <c r="B575" i="5"/>
  <c r="B569" i="5"/>
  <c r="B561" i="5"/>
  <c r="B559" i="5"/>
  <c r="B553" i="5"/>
  <c r="B545" i="5"/>
  <c r="B543" i="5"/>
  <c r="W533" i="5"/>
  <c r="W532" i="5"/>
  <c r="B532" i="5"/>
  <c r="W527" i="5"/>
  <c r="B527" i="5"/>
  <c r="W530" i="5"/>
  <c r="B530" i="5"/>
  <c r="W518" i="5"/>
  <c r="B518" i="5"/>
  <c r="W514" i="5"/>
  <c r="B514" i="5"/>
  <c r="W498" i="5"/>
  <c r="B498" i="5"/>
  <c r="W482" i="5"/>
  <c r="B482" i="5"/>
  <c r="W466" i="5"/>
  <c r="B466" i="5"/>
  <c r="W450" i="5"/>
  <c r="B450" i="5"/>
  <c r="W434" i="5"/>
  <c r="B434" i="5"/>
  <c r="B515" i="5"/>
  <c r="B513" i="5"/>
  <c r="B507" i="5"/>
  <c r="B499" i="5"/>
  <c r="B497" i="5"/>
  <c r="B491" i="5"/>
  <c r="B483" i="5"/>
  <c r="B481" i="5"/>
  <c r="B475" i="5"/>
  <c r="B467" i="5"/>
  <c r="B465" i="5"/>
  <c r="B459" i="5"/>
  <c r="B451" i="5"/>
  <c r="B449" i="5"/>
  <c r="B443" i="5"/>
  <c r="B435" i="5"/>
  <c r="B433" i="5"/>
  <c r="W416" i="5"/>
  <c r="B416" i="5"/>
  <c r="W392" i="5"/>
  <c r="B392" i="5"/>
  <c r="W376" i="5"/>
  <c r="B376" i="5"/>
  <c r="W360" i="5"/>
  <c r="B360" i="5"/>
  <c r="W344" i="5"/>
  <c r="B344" i="5"/>
  <c r="W328" i="5"/>
  <c r="B328" i="5"/>
  <c r="W312" i="5"/>
  <c r="B312" i="5"/>
  <c r="W296" i="5"/>
  <c r="B296" i="5"/>
  <c r="W280" i="5"/>
  <c r="B280" i="5"/>
  <c r="W268" i="5"/>
  <c r="B268" i="5"/>
  <c r="W406" i="5"/>
  <c r="B406" i="5"/>
  <c r="W391" i="5"/>
  <c r="B391" i="5"/>
  <c r="W375" i="5"/>
  <c r="B375" i="5"/>
  <c r="W359" i="5"/>
  <c r="B359" i="5"/>
  <c r="W343" i="5"/>
  <c r="B343" i="5"/>
  <c r="W327" i="5"/>
  <c r="B327" i="5"/>
  <c r="W311" i="5"/>
  <c r="B311" i="5"/>
  <c r="W295" i="5"/>
  <c r="B295" i="5"/>
  <c r="W263" i="5"/>
  <c r="B263" i="5"/>
  <c r="W255" i="5"/>
  <c r="B255" i="5"/>
  <c r="B423" i="5"/>
  <c r="W423" i="5"/>
  <c r="B417" i="5"/>
  <c r="W404" i="5"/>
  <c r="B404" i="5"/>
  <c r="W362" i="5"/>
  <c r="B362" i="5"/>
  <c r="W247" i="5"/>
  <c r="B247" i="5"/>
  <c r="W239" i="5"/>
  <c r="B239" i="5"/>
  <c r="W205" i="5"/>
  <c r="B205" i="5"/>
  <c r="W189" i="5"/>
  <c r="B189" i="5"/>
  <c r="W173" i="5"/>
  <c r="B173" i="5"/>
  <c r="W169" i="5"/>
  <c r="B169" i="5"/>
  <c r="W153" i="5"/>
  <c r="B153" i="5"/>
  <c r="W149" i="5"/>
  <c r="B149" i="5"/>
  <c r="W145" i="5"/>
  <c r="B145" i="5"/>
  <c r="W117" i="5"/>
  <c r="B117" i="5"/>
  <c r="W97" i="5"/>
  <c r="B97" i="5"/>
  <c r="W81" i="5"/>
  <c r="B81" i="5"/>
  <c r="W77" i="5"/>
  <c r="B77" i="5"/>
  <c r="W224" i="5"/>
  <c r="B224" i="5"/>
  <c r="W172" i="5"/>
  <c r="B172" i="5"/>
  <c r="W241" i="5"/>
  <c r="B241" i="5"/>
  <c r="W233" i="5"/>
  <c r="B233" i="5"/>
  <c r="W225" i="5"/>
  <c r="B225" i="5"/>
  <c r="W207" i="5"/>
  <c r="B207" i="5"/>
  <c r="W195" i="5"/>
  <c r="B195" i="5"/>
  <c r="W179" i="5"/>
  <c r="B179" i="5"/>
  <c r="W163" i="5"/>
  <c r="B163" i="5"/>
  <c r="W111" i="5"/>
  <c r="B111" i="5"/>
  <c r="B59" i="5"/>
  <c r="W59" i="5"/>
  <c r="B43" i="5"/>
  <c r="W43" i="5"/>
  <c r="B397" i="5"/>
  <c r="W394" i="5"/>
  <c r="B389" i="5"/>
  <c r="W386" i="5"/>
  <c r="B381" i="5"/>
  <c r="W378" i="5"/>
  <c r="B373" i="5"/>
  <c r="W369" i="5"/>
  <c r="B357" i="5"/>
  <c r="W354" i="5"/>
  <c r="B349" i="5"/>
  <c r="W346" i="5"/>
  <c r="B341" i="5"/>
  <c r="W338" i="5"/>
  <c r="B333" i="5"/>
  <c r="W330" i="5"/>
  <c r="B325" i="5"/>
  <c r="W322" i="5"/>
  <c r="B317" i="5"/>
  <c r="W314" i="5"/>
  <c r="B309" i="5"/>
  <c r="W306" i="5"/>
  <c r="B301" i="5"/>
  <c r="W298" i="5"/>
  <c r="B293" i="5"/>
  <c r="W290" i="5"/>
  <c r="B285" i="5"/>
  <c r="W282" i="5"/>
  <c r="B277" i="5"/>
  <c r="W274" i="5"/>
  <c r="B269" i="5"/>
  <c r="W266" i="5"/>
  <c r="B261" i="5"/>
  <c r="W258" i="5"/>
  <c r="B253" i="5"/>
  <c r="W250" i="5"/>
  <c r="B228" i="5"/>
  <c r="W228" i="5"/>
  <c r="W221" i="5"/>
  <c r="W202" i="5"/>
  <c r="B202" i="5"/>
  <c r="W186" i="5"/>
  <c r="B186" i="5"/>
  <c r="W170" i="5"/>
  <c r="B170" i="5"/>
  <c r="W154" i="5"/>
  <c r="B154" i="5"/>
  <c r="W134" i="5"/>
  <c r="B134" i="5"/>
  <c r="W114" i="5"/>
  <c r="B114" i="5"/>
  <c r="W98" i="5"/>
  <c r="B98" i="5"/>
  <c r="W66" i="5"/>
  <c r="B66" i="5"/>
  <c r="B54" i="5"/>
  <c r="W54" i="5"/>
  <c r="B38" i="5"/>
  <c r="W38" i="5"/>
  <c r="B204" i="5"/>
  <c r="W200" i="5"/>
  <c r="B188" i="5"/>
  <c r="W184" i="5"/>
  <c r="B171" i="5"/>
  <c r="W167" i="5"/>
  <c r="B156" i="5"/>
  <c r="W152" i="5"/>
  <c r="B140" i="5"/>
  <c r="W136" i="5"/>
  <c r="B124" i="5"/>
  <c r="W120" i="5"/>
  <c r="B107" i="5"/>
  <c r="W103" i="5"/>
  <c r="B92" i="5"/>
  <c r="W88" i="5"/>
  <c r="B76" i="5"/>
  <c r="W72" i="5"/>
  <c r="W41" i="5"/>
  <c r="B41" i="5"/>
  <c r="W36" i="5"/>
  <c r="B36" i="5"/>
  <c r="W33" i="5"/>
  <c r="B33" i="5"/>
  <c r="B25" i="5"/>
  <c r="W25" i="5"/>
  <c r="W21" i="5"/>
  <c r="B21" i="5"/>
  <c r="W17" i="5"/>
  <c r="B17" i="5"/>
  <c r="W13" i="5"/>
  <c r="B13" i="5"/>
  <c r="W34" i="5"/>
  <c r="B34" i="5"/>
  <c r="W48" i="5"/>
  <c r="B48" i="5"/>
  <c r="W15" i="5"/>
  <c r="B15" i="5"/>
  <c r="W6" i="5"/>
  <c r="W26" i="5"/>
  <c r="B14" i="5"/>
  <c r="W1017" i="5"/>
  <c r="B1017" i="5"/>
  <c r="W990" i="5"/>
  <c r="B990" i="5"/>
  <c r="B989" i="5"/>
  <c r="W989" i="5"/>
  <c r="W895" i="5"/>
  <c r="B895" i="5"/>
  <c r="B866" i="5"/>
  <c r="W866" i="5"/>
  <c r="W885" i="5"/>
  <c r="B885" i="5"/>
  <c r="W898" i="5"/>
  <c r="B898" i="5"/>
  <c r="W861" i="5"/>
  <c r="B861" i="5"/>
  <c r="W1019" i="5"/>
  <c r="B1019" i="5"/>
  <c r="B1022" i="5"/>
  <c r="W1022" i="5"/>
  <c r="W1006" i="5"/>
  <c r="B1006" i="5"/>
  <c r="B1005" i="5"/>
  <c r="W1005" i="5"/>
  <c r="W1008" i="5"/>
  <c r="B1008" i="5"/>
  <c r="B995" i="5"/>
  <c r="W995" i="5"/>
  <c r="W981" i="5"/>
  <c r="B981" i="5"/>
  <c r="W999" i="5"/>
  <c r="B999" i="5"/>
  <c r="W1002" i="5"/>
  <c r="B1002" i="5"/>
  <c r="W966" i="5"/>
  <c r="B966" i="5"/>
  <c r="W965" i="5"/>
  <c r="B965" i="5"/>
  <c r="W980" i="5"/>
  <c r="B980" i="5"/>
  <c r="W976" i="5"/>
  <c r="B976" i="5"/>
  <c r="W960" i="5"/>
  <c r="B960" i="5"/>
  <c r="B958" i="5"/>
  <c r="W958" i="5"/>
  <c r="W952" i="5"/>
  <c r="B952" i="5"/>
  <c r="W936" i="5"/>
  <c r="B936" i="5"/>
  <c r="W920" i="5"/>
  <c r="B920" i="5"/>
  <c r="W951" i="5"/>
  <c r="B951" i="5"/>
  <c r="W935" i="5"/>
  <c r="B935" i="5"/>
  <c r="W919" i="5"/>
  <c r="B919" i="5"/>
  <c r="W942" i="5"/>
  <c r="B942" i="5"/>
  <c r="W926" i="5"/>
  <c r="B926" i="5"/>
  <c r="W905" i="5"/>
  <c r="B905" i="5"/>
  <c r="W915" i="5"/>
  <c r="B915" i="5"/>
  <c r="W872" i="5"/>
  <c r="B872" i="5"/>
  <c r="B916" i="5"/>
  <c r="W916" i="5"/>
  <c r="B871" i="5"/>
  <c r="W871" i="5"/>
  <c r="W889" i="5"/>
  <c r="B889" i="5"/>
  <c r="W869" i="5"/>
  <c r="B869" i="5"/>
  <c r="W859" i="5"/>
  <c r="B859" i="5"/>
  <c r="W892" i="5"/>
  <c r="B892" i="5"/>
  <c r="W882" i="5"/>
  <c r="B882" i="5"/>
  <c r="W870" i="5"/>
  <c r="B870" i="5"/>
  <c r="W876" i="5"/>
  <c r="B876" i="5"/>
  <c r="W868" i="5"/>
  <c r="B868" i="5"/>
  <c r="W849" i="5"/>
  <c r="B849" i="5"/>
  <c r="W833" i="5"/>
  <c r="B833" i="5"/>
  <c r="B860" i="5"/>
  <c r="B852" i="5"/>
  <c r="W823" i="5"/>
  <c r="B823" i="5"/>
  <c r="W842" i="5"/>
  <c r="B842" i="5"/>
  <c r="B832" i="5"/>
  <c r="W832" i="5"/>
  <c r="W813" i="5"/>
  <c r="B813" i="5"/>
  <c r="W794" i="5"/>
  <c r="B794" i="5"/>
  <c r="W778" i="5"/>
  <c r="B778" i="5"/>
  <c r="W844" i="5"/>
  <c r="B844" i="5"/>
  <c r="W838" i="5"/>
  <c r="B838" i="5"/>
  <c r="B840" i="5"/>
  <c r="W840" i="5"/>
  <c r="W817" i="5"/>
  <c r="B817" i="5"/>
  <c r="W810" i="5"/>
  <c r="B793" i="5"/>
  <c r="B777" i="5"/>
  <c r="B767" i="5"/>
  <c r="W767" i="5"/>
  <c r="W770" i="5"/>
  <c r="B770" i="5"/>
  <c r="W750" i="5"/>
  <c r="B750" i="5"/>
  <c r="W734" i="5"/>
  <c r="B734" i="5"/>
  <c r="W718" i="5"/>
  <c r="B718" i="5"/>
  <c r="W704" i="5"/>
  <c r="B704" i="5"/>
  <c r="W672" i="5"/>
  <c r="B672" i="5"/>
  <c r="W708" i="5"/>
  <c r="B708" i="5"/>
  <c r="W702" i="5"/>
  <c r="B702" i="5"/>
  <c r="B686" i="5"/>
  <c r="W686" i="5"/>
  <c r="W689" i="5"/>
  <c r="B689" i="5"/>
  <c r="W659" i="5"/>
  <c r="B659" i="5"/>
  <c r="B739" i="5"/>
  <c r="B723" i="5"/>
  <c r="B715" i="5"/>
  <c r="W698" i="5"/>
  <c r="B698" i="5"/>
  <c r="W674" i="5"/>
  <c r="B674" i="5"/>
  <c r="W677" i="5"/>
  <c r="B677" i="5"/>
  <c r="W657" i="5"/>
  <c r="B657" i="5"/>
  <c r="W652" i="5"/>
  <c r="W645" i="5"/>
  <c r="B645" i="5"/>
  <c r="W636" i="5"/>
  <c r="W625" i="5"/>
  <c r="B625" i="5"/>
  <c r="W620" i="5"/>
  <c r="W617" i="5"/>
  <c r="B617" i="5"/>
  <c r="W613" i="5"/>
  <c r="B613" i="5"/>
  <c r="W605" i="5"/>
  <c r="B605" i="5"/>
  <c r="W597" i="5"/>
  <c r="B597" i="5"/>
  <c r="B648" i="5"/>
  <c r="W648" i="5"/>
  <c r="B620" i="5"/>
  <c r="W615" i="5"/>
  <c r="B615" i="5"/>
  <c r="B604" i="5"/>
  <c r="B660" i="5"/>
  <c r="W622" i="5"/>
  <c r="W578" i="5"/>
  <c r="B578" i="5"/>
  <c r="W562" i="5"/>
  <c r="B562" i="5"/>
  <c r="W546" i="5"/>
  <c r="B546" i="5"/>
  <c r="W624" i="5"/>
  <c r="B624" i="5"/>
  <c r="W607" i="5"/>
  <c r="B607" i="5"/>
  <c r="B687" i="5"/>
  <c r="W628" i="5"/>
  <c r="B614" i="5"/>
  <c r="W595" i="5"/>
  <c r="B595" i="5"/>
  <c r="W588" i="5"/>
  <c r="B588" i="5"/>
  <c r="W572" i="5"/>
  <c r="B572" i="5"/>
  <c r="W556" i="5"/>
  <c r="B556" i="5"/>
  <c r="W536" i="5"/>
  <c r="B536" i="5"/>
  <c r="W534" i="5"/>
  <c r="B534" i="5"/>
  <c r="W504" i="5"/>
  <c r="B504" i="5"/>
  <c r="W496" i="5"/>
  <c r="B496" i="5"/>
  <c r="W480" i="5"/>
  <c r="B480" i="5"/>
  <c r="W464" i="5"/>
  <c r="B464" i="5"/>
  <c r="W448" i="5"/>
  <c r="B448" i="5"/>
  <c r="W585" i="5"/>
  <c r="W577" i="5"/>
  <c r="W569" i="5"/>
  <c r="W561" i="5"/>
  <c r="W553" i="5"/>
  <c r="W545" i="5"/>
  <c r="B537" i="5"/>
  <c r="B521" i="5"/>
  <c r="W510" i="5"/>
  <c r="B510" i="5"/>
  <c r="W494" i="5"/>
  <c r="B494" i="5"/>
  <c r="W478" i="5"/>
  <c r="B478" i="5"/>
  <c r="W462" i="5"/>
  <c r="B462" i="5"/>
  <c r="W446" i="5"/>
  <c r="B446" i="5"/>
  <c r="W430" i="5"/>
  <c r="B430" i="5"/>
  <c r="W418" i="5"/>
  <c r="B418" i="5"/>
  <c r="B413" i="5"/>
  <c r="W413" i="5"/>
  <c r="W402" i="5"/>
  <c r="B402" i="5"/>
  <c r="W515" i="5"/>
  <c r="W507" i="5"/>
  <c r="W499" i="5"/>
  <c r="W491" i="5"/>
  <c r="W483" i="5"/>
  <c r="W475" i="5"/>
  <c r="W467" i="5"/>
  <c r="W459" i="5"/>
  <c r="W451" i="5"/>
  <c r="W443" i="5"/>
  <c r="W435" i="5"/>
  <c r="B427" i="5"/>
  <c r="W427" i="5"/>
  <c r="W411" i="5"/>
  <c r="B411" i="5"/>
  <c r="W388" i="5"/>
  <c r="B388" i="5"/>
  <c r="W372" i="5"/>
  <c r="B372" i="5"/>
  <c r="W356" i="5"/>
  <c r="B356" i="5"/>
  <c r="W340" i="5"/>
  <c r="B340" i="5"/>
  <c r="W324" i="5"/>
  <c r="B324" i="5"/>
  <c r="W308" i="5"/>
  <c r="B308" i="5"/>
  <c r="W292" i="5"/>
  <c r="B292" i="5"/>
  <c r="W276" i="5"/>
  <c r="B276" i="5"/>
  <c r="W264" i="5"/>
  <c r="B264" i="5"/>
  <c r="W414" i="5"/>
  <c r="B414" i="5"/>
  <c r="B403" i="5"/>
  <c r="W401" i="5"/>
  <c r="B401" i="5"/>
  <c r="W387" i="5"/>
  <c r="B387" i="5"/>
  <c r="W371" i="5"/>
  <c r="B371" i="5"/>
  <c r="W355" i="5"/>
  <c r="B355" i="5"/>
  <c r="W339" i="5"/>
  <c r="B339" i="5"/>
  <c r="W323" i="5"/>
  <c r="B323" i="5"/>
  <c r="W307" i="5"/>
  <c r="B307" i="5"/>
  <c r="W291" i="5"/>
  <c r="B291" i="5"/>
  <c r="W275" i="5"/>
  <c r="B275" i="5"/>
  <c r="W259" i="5"/>
  <c r="B259" i="5"/>
  <c r="B415" i="5"/>
  <c r="W415" i="5"/>
  <c r="W366" i="5"/>
  <c r="B366" i="5"/>
  <c r="W201" i="5"/>
  <c r="B201" i="5"/>
  <c r="W185" i="5"/>
  <c r="B185" i="5"/>
  <c r="W165" i="5"/>
  <c r="B165" i="5"/>
  <c r="W141" i="5"/>
  <c r="B141" i="5"/>
  <c r="W113" i="5"/>
  <c r="B113" i="5"/>
  <c r="W109" i="5"/>
  <c r="B109" i="5"/>
  <c r="W93" i="5"/>
  <c r="B93" i="5"/>
  <c r="W73" i="5"/>
  <c r="B73" i="5"/>
  <c r="W104" i="5"/>
  <c r="B104" i="5"/>
  <c r="W96" i="5"/>
  <c r="B96" i="5"/>
  <c r="W191" i="5"/>
  <c r="B191" i="5"/>
  <c r="W159" i="5"/>
  <c r="B159" i="5"/>
  <c r="W147" i="5"/>
  <c r="B147" i="5"/>
  <c r="W139" i="5"/>
  <c r="B139" i="5"/>
  <c r="W127" i="5"/>
  <c r="B127" i="5"/>
  <c r="W119" i="5"/>
  <c r="B119" i="5"/>
  <c r="W91" i="5"/>
  <c r="B91" i="5"/>
  <c r="W83" i="5"/>
  <c r="B83" i="5"/>
  <c r="W75" i="5"/>
  <c r="B75" i="5"/>
  <c r="W67" i="5"/>
  <c r="B67" i="5"/>
  <c r="W55" i="5"/>
  <c r="B55" i="5"/>
  <c r="W39" i="5"/>
  <c r="B39" i="5"/>
  <c r="B398" i="5"/>
  <c r="B390" i="5"/>
  <c r="B382" i="5"/>
  <c r="B374" i="5"/>
  <c r="B361" i="5"/>
  <c r="B350" i="5"/>
  <c r="B342" i="5"/>
  <c r="B334" i="5"/>
  <c r="B326" i="5"/>
  <c r="B318" i="5"/>
  <c r="B310" i="5"/>
  <c r="B302" i="5"/>
  <c r="B294" i="5"/>
  <c r="B286" i="5"/>
  <c r="B278" i="5"/>
  <c r="B270" i="5"/>
  <c r="B262" i="5"/>
  <c r="B254" i="5"/>
  <c r="W245" i="5"/>
  <c r="B220" i="5"/>
  <c r="W220" i="5"/>
  <c r="W198" i="5"/>
  <c r="B198" i="5"/>
  <c r="W182" i="5"/>
  <c r="B182" i="5"/>
  <c r="W166" i="5"/>
  <c r="B166" i="5"/>
  <c r="W150" i="5"/>
  <c r="B150" i="5"/>
  <c r="W130" i="5"/>
  <c r="B130" i="5"/>
  <c r="W110" i="5"/>
  <c r="B110" i="5"/>
  <c r="W94" i="5"/>
  <c r="B94" i="5"/>
  <c r="W90" i="5"/>
  <c r="B90" i="5"/>
  <c r="W86" i="5"/>
  <c r="B86" i="5"/>
  <c r="W82" i="5"/>
  <c r="B82" i="5"/>
  <c r="B237" i="5"/>
  <c r="W20" i="5"/>
  <c r="B20" i="5"/>
  <c r="B208" i="5"/>
  <c r="W204" i="5"/>
  <c r="B192" i="5"/>
  <c r="W188" i="5"/>
  <c r="B175" i="5"/>
  <c r="W171" i="5"/>
  <c r="B160" i="5"/>
  <c r="W156" i="5"/>
  <c r="B144" i="5"/>
  <c r="W140" i="5"/>
  <c r="B128" i="5"/>
  <c r="W124" i="5"/>
  <c r="B112" i="5"/>
  <c r="W107" i="5"/>
  <c r="B95" i="5"/>
  <c r="W92" i="5"/>
  <c r="B80" i="5"/>
  <c r="W76" i="5"/>
  <c r="B64" i="5"/>
  <c r="W52" i="5"/>
  <c r="B52" i="5"/>
  <c r="W49" i="5"/>
  <c r="B49" i="5"/>
  <c r="W45" i="5"/>
  <c r="B45" i="5"/>
  <c r="W37" i="5"/>
  <c r="B37" i="5"/>
  <c r="W31" i="5"/>
  <c r="B31" i="5"/>
  <c r="W19" i="5"/>
  <c r="B19" i="5"/>
  <c r="W3" i="5"/>
  <c r="B3" i="5"/>
  <c r="B32" i="5"/>
  <c r="B1018" i="5"/>
  <c r="W1018" i="5"/>
  <c r="W1028" i="5"/>
  <c r="B1028" i="5"/>
  <c r="W985" i="5"/>
  <c r="B985" i="5"/>
  <c r="W932" i="5"/>
  <c r="B932" i="5"/>
  <c r="W931" i="5"/>
  <c r="B931" i="5"/>
  <c r="W930" i="5"/>
  <c r="B930" i="5"/>
  <c r="W879" i="5"/>
  <c r="B879" i="5"/>
  <c r="W901" i="5"/>
  <c r="B901" i="5"/>
  <c r="W845" i="5"/>
  <c r="B845" i="5"/>
  <c r="W843" i="5"/>
  <c r="B843" i="5"/>
  <c r="W830" i="5"/>
  <c r="B830" i="5"/>
  <c r="W819" i="5"/>
  <c r="B819" i="5"/>
  <c r="W814" i="5"/>
  <c r="B814" i="5"/>
  <c r="W805" i="5"/>
  <c r="B805" i="5"/>
  <c r="W839" i="5"/>
  <c r="B839" i="5"/>
  <c r="W834" i="5"/>
  <c r="B834" i="5"/>
  <c r="B828" i="5"/>
  <c r="W828" i="5"/>
  <c r="W809" i="5"/>
  <c r="B809" i="5"/>
  <c r="W804" i="5"/>
  <c r="B804" i="5"/>
  <c r="W796" i="5"/>
  <c r="B796" i="5"/>
  <c r="W788" i="5"/>
  <c r="B788" i="5"/>
  <c r="W780" i="5"/>
  <c r="B780" i="5"/>
  <c r="B772" i="5"/>
  <c r="W772" i="5"/>
  <c r="W762" i="5"/>
  <c r="B762" i="5"/>
  <c r="W746" i="5"/>
  <c r="B746" i="5"/>
  <c r="W730" i="5"/>
  <c r="B730" i="5"/>
  <c r="W714" i="5"/>
  <c r="B714" i="5"/>
  <c r="W761" i="5"/>
  <c r="B761" i="5"/>
  <c r="W753" i="5"/>
  <c r="B753" i="5"/>
  <c r="W745" i="5"/>
  <c r="B745" i="5"/>
  <c r="W737" i="5"/>
  <c r="B737" i="5"/>
  <c r="W729" i="5"/>
  <c r="B729" i="5"/>
  <c r="W721" i="5"/>
  <c r="B721" i="5"/>
  <c r="W713" i="5"/>
  <c r="B713" i="5"/>
  <c r="W774" i="5"/>
  <c r="B774" i="5"/>
  <c r="W707" i="5"/>
  <c r="W676" i="5"/>
  <c r="B676" i="5"/>
  <c r="B694" i="5"/>
  <c r="W694" i="5"/>
  <c r="W697" i="5"/>
  <c r="B697" i="5"/>
  <c r="W673" i="5"/>
  <c r="B673" i="5"/>
  <c r="W655" i="5"/>
  <c r="B655" i="5"/>
  <c r="W690" i="5"/>
  <c r="B690" i="5"/>
  <c r="W666" i="5"/>
  <c r="B666" i="5"/>
  <c r="W658" i="5"/>
  <c r="B658" i="5"/>
  <c r="W706" i="5"/>
  <c r="B706" i="5"/>
  <c r="W696" i="5"/>
  <c r="B696" i="5"/>
  <c r="W688" i="5"/>
  <c r="B688" i="5"/>
  <c r="W661" i="5"/>
  <c r="B661" i="5"/>
  <c r="W649" i="5"/>
  <c r="B649" i="5"/>
  <c r="W633" i="5"/>
  <c r="B633" i="5"/>
  <c r="B593" i="5"/>
  <c r="W593" i="5"/>
  <c r="B652" i="5"/>
  <c r="W647" i="5"/>
  <c r="B647" i="5"/>
  <c r="B632" i="5"/>
  <c r="W632" i="5"/>
  <c r="W643" i="5"/>
  <c r="B643" i="5"/>
  <c r="W627" i="5"/>
  <c r="B627" i="5"/>
  <c r="W590" i="5"/>
  <c r="B590" i="5"/>
  <c r="W566" i="5"/>
  <c r="B566" i="5"/>
  <c r="W550" i="5"/>
  <c r="B550" i="5"/>
  <c r="W640" i="5"/>
  <c r="B640" i="5"/>
  <c r="W634" i="5"/>
  <c r="B634" i="5"/>
  <c r="W623" i="5"/>
  <c r="B623" i="5"/>
  <c r="W619" i="5"/>
  <c r="B619" i="5"/>
  <c r="W603" i="5"/>
  <c r="B603" i="5"/>
  <c r="W584" i="5"/>
  <c r="B584" i="5"/>
  <c r="W568" i="5"/>
  <c r="B568" i="5"/>
  <c r="W552" i="5"/>
  <c r="B552" i="5"/>
  <c r="W516" i="5"/>
  <c r="B516" i="5"/>
  <c r="W500" i="5"/>
  <c r="B500" i="5"/>
  <c r="W484" i="5"/>
  <c r="B484" i="5"/>
  <c r="W468" i="5"/>
  <c r="B468" i="5"/>
  <c r="W452" i="5"/>
  <c r="B452" i="5"/>
  <c r="W444" i="5"/>
  <c r="B444" i="5"/>
  <c r="W428" i="5"/>
  <c r="B428" i="5"/>
  <c r="W540" i="5"/>
  <c r="B540" i="5"/>
  <c r="W535" i="5"/>
  <c r="B535" i="5"/>
  <c r="W524" i="5"/>
  <c r="B524" i="5"/>
  <c r="W519" i="5"/>
  <c r="B519" i="5"/>
  <c r="W538" i="5"/>
  <c r="B538" i="5"/>
  <c r="W506" i="5"/>
  <c r="B506" i="5"/>
  <c r="W490" i="5"/>
  <c r="B490" i="5"/>
  <c r="W474" i="5"/>
  <c r="B474" i="5"/>
  <c r="W458" i="5"/>
  <c r="B458" i="5"/>
  <c r="W442" i="5"/>
  <c r="B442" i="5"/>
  <c r="W426" i="5"/>
  <c r="B426" i="5"/>
  <c r="W424" i="5"/>
  <c r="B424" i="5"/>
  <c r="W408" i="5"/>
  <c r="B408" i="5"/>
  <c r="W400" i="5"/>
  <c r="B400" i="5"/>
  <c r="W384" i="5"/>
  <c r="B384" i="5"/>
  <c r="W368" i="5"/>
  <c r="B368" i="5"/>
  <c r="W352" i="5"/>
  <c r="B352" i="5"/>
  <c r="W336" i="5"/>
  <c r="B336" i="5"/>
  <c r="W320" i="5"/>
  <c r="B320" i="5"/>
  <c r="W304" i="5"/>
  <c r="B304" i="5"/>
  <c r="W288" i="5"/>
  <c r="B288" i="5"/>
  <c r="W260" i="5"/>
  <c r="B260" i="5"/>
  <c r="W252" i="5"/>
  <c r="B252" i="5"/>
  <c r="W425" i="5"/>
  <c r="B425" i="5"/>
  <c r="W399" i="5"/>
  <c r="B399" i="5"/>
  <c r="W383" i="5"/>
  <c r="B383" i="5"/>
  <c r="W367" i="5"/>
  <c r="B367" i="5"/>
  <c r="W351" i="5"/>
  <c r="B351" i="5"/>
  <c r="W335" i="5"/>
  <c r="B335" i="5"/>
  <c r="W319" i="5"/>
  <c r="B319" i="5"/>
  <c r="W303" i="5"/>
  <c r="B303" i="5"/>
  <c r="W287" i="5"/>
  <c r="B287" i="5"/>
  <c r="W279" i="5"/>
  <c r="B279" i="5"/>
  <c r="W271" i="5"/>
  <c r="B271" i="5"/>
  <c r="W420" i="5"/>
  <c r="B420" i="5"/>
  <c r="B407" i="5"/>
  <c r="W407" i="5"/>
  <c r="W370" i="5"/>
  <c r="B370" i="5"/>
  <c r="W223" i="5"/>
  <c r="B223" i="5"/>
  <c r="W213" i="5"/>
  <c r="B213" i="5"/>
  <c r="W197" i="5"/>
  <c r="B197" i="5"/>
  <c r="W181" i="5"/>
  <c r="B181" i="5"/>
  <c r="W161" i="5"/>
  <c r="B161" i="5"/>
  <c r="W137" i="5"/>
  <c r="B137" i="5"/>
  <c r="W105" i="5"/>
  <c r="B105" i="5"/>
  <c r="W89" i="5"/>
  <c r="B89" i="5"/>
  <c r="W69" i="5"/>
  <c r="B69" i="5"/>
  <c r="W176" i="5"/>
  <c r="B176" i="5"/>
  <c r="W246" i="5"/>
  <c r="B246" i="5"/>
  <c r="W238" i="5"/>
  <c r="B238" i="5"/>
  <c r="W230" i="5"/>
  <c r="B230" i="5"/>
  <c r="W222" i="5"/>
  <c r="B222" i="5"/>
  <c r="W217" i="5"/>
  <c r="B217" i="5"/>
  <c r="W211" i="5"/>
  <c r="B211" i="5"/>
  <c r="W203" i="5"/>
  <c r="B203" i="5"/>
  <c r="W187" i="5"/>
  <c r="B187" i="5"/>
  <c r="W155" i="5"/>
  <c r="B155" i="5"/>
  <c r="W135" i="5"/>
  <c r="B135" i="5"/>
  <c r="B51" i="5"/>
  <c r="W51" i="5"/>
  <c r="B35" i="5"/>
  <c r="W35" i="5"/>
  <c r="B244" i="5"/>
  <c r="W244" i="5"/>
  <c r="W194" i="5"/>
  <c r="B194" i="5"/>
  <c r="W178" i="5"/>
  <c r="B178" i="5"/>
  <c r="W162" i="5"/>
  <c r="B162" i="5"/>
  <c r="W146" i="5"/>
  <c r="B146" i="5"/>
  <c r="W142" i="5"/>
  <c r="B142" i="5"/>
  <c r="W126" i="5"/>
  <c r="B126" i="5"/>
  <c r="W106" i="5"/>
  <c r="B106" i="5"/>
  <c r="W78" i="5"/>
  <c r="B78" i="5"/>
  <c r="W74" i="5"/>
  <c r="B74" i="5"/>
  <c r="B62" i="5"/>
  <c r="W62" i="5"/>
  <c r="B46" i="5"/>
  <c r="W46" i="5"/>
  <c r="W60" i="5"/>
  <c r="B60" i="5"/>
  <c r="W57" i="5"/>
  <c r="B57" i="5"/>
  <c r="W29" i="5"/>
  <c r="B29" i="5"/>
  <c r="W24" i="5"/>
  <c r="B24" i="5"/>
  <c r="W58" i="5"/>
  <c r="B58" i="5"/>
  <c r="W56" i="5"/>
  <c r="B56" i="5"/>
  <c r="W27" i="5"/>
  <c r="B27" i="5"/>
  <c r="U27" i="5"/>
  <c r="V27" i="5" s="1"/>
  <c r="W23" i="5"/>
  <c r="B23" i="5"/>
  <c r="W7" i="5"/>
  <c r="B7" i="5"/>
  <c r="K11" i="3"/>
  <c r="K8" i="3"/>
  <c r="H11" i="3"/>
  <c r="J9" i="2"/>
  <c r="E11" i="3"/>
  <c r="B11" i="3"/>
  <c r="U178" i="5" s="1"/>
  <c r="V178" i="5" s="1"/>
  <c r="H8" i="3"/>
  <c r="E8" i="3"/>
  <c r="B8" i="3"/>
  <c r="U1020" i="5" s="1"/>
  <c r="V1020" i="5" s="1"/>
  <c r="F8" i="2"/>
  <c r="E9" i="2"/>
  <c r="G9" i="2"/>
  <c r="F9" i="2"/>
  <c r="E8" i="2"/>
  <c r="A8" i="2"/>
  <c r="A2" i="2"/>
  <c r="U126" i="5" l="1"/>
  <c r="V126" i="5" s="1"/>
  <c r="U106" i="5"/>
  <c r="V106" i="5" s="1"/>
  <c r="U222" i="5"/>
  <c r="V222" i="5" s="1"/>
  <c r="U137" i="5"/>
  <c r="V137" i="5" s="1"/>
  <c r="U213" i="5"/>
  <c r="V213" i="5" s="1"/>
  <c r="U279" i="5"/>
  <c r="V279" i="5" s="1"/>
  <c r="U335" i="5"/>
  <c r="V335" i="5" s="1"/>
  <c r="U399" i="5"/>
  <c r="V399" i="5" s="1"/>
  <c r="U288" i="5"/>
  <c r="V288" i="5" s="1"/>
  <c r="U352" i="5"/>
  <c r="V352" i="5" s="1"/>
  <c r="U408" i="5"/>
  <c r="V408" i="5" s="1"/>
  <c r="U426" i="5"/>
  <c r="V426" i="5" s="1"/>
  <c r="U490" i="5"/>
  <c r="V490" i="5" s="1"/>
  <c r="U538" i="5"/>
  <c r="V538" i="5" s="1"/>
  <c r="U524" i="5"/>
  <c r="V524" i="5" s="1"/>
  <c r="U535" i="5"/>
  <c r="V535" i="5" s="1"/>
  <c r="U468" i="5"/>
  <c r="V468" i="5" s="1"/>
  <c r="U584" i="5"/>
  <c r="V584" i="5" s="1"/>
  <c r="U619" i="5"/>
  <c r="V619" i="5" s="1"/>
  <c r="U634" i="5"/>
  <c r="V634" i="5" s="1"/>
  <c r="U550" i="5"/>
  <c r="V550" i="5" s="1"/>
  <c r="U643" i="5"/>
  <c r="V643" i="5" s="1"/>
  <c r="U696" i="5"/>
  <c r="V696" i="5" s="1"/>
  <c r="U658" i="5"/>
  <c r="V658" i="5" s="1"/>
  <c r="U713" i="5"/>
  <c r="V713" i="5" s="1"/>
  <c r="U745" i="5"/>
  <c r="V745" i="5" s="1"/>
  <c r="U730" i="5"/>
  <c r="V730" i="5" s="1"/>
  <c r="U796" i="5"/>
  <c r="V796" i="5" s="1"/>
  <c r="U834" i="5"/>
  <c r="V834" i="5" s="1"/>
  <c r="U830" i="5"/>
  <c r="V830" i="5" s="1"/>
  <c r="U843" i="5"/>
  <c r="V843" i="5" s="1"/>
  <c r="U19" i="5"/>
  <c r="V19" i="5" s="1"/>
  <c r="U49" i="5"/>
  <c r="V49" i="5" s="1"/>
  <c r="U86" i="5"/>
  <c r="V86" i="5" s="1"/>
  <c r="U130" i="5"/>
  <c r="V130" i="5" s="1"/>
  <c r="U198" i="5"/>
  <c r="V198" i="5" s="1"/>
  <c r="U55" i="5"/>
  <c r="V55" i="5" s="1"/>
  <c r="U91" i="5"/>
  <c r="V91" i="5" s="1"/>
  <c r="U147" i="5"/>
  <c r="V147" i="5" s="1"/>
  <c r="U104" i="5"/>
  <c r="V104" i="5" s="1"/>
  <c r="U93" i="5"/>
  <c r="V93" i="5" s="1"/>
  <c r="U165" i="5"/>
  <c r="V165" i="5" s="1"/>
  <c r="U415" i="5"/>
  <c r="V415" i="5" s="1"/>
  <c r="U275" i="5"/>
  <c r="V275" i="5" s="1"/>
  <c r="U339" i="5"/>
  <c r="V339" i="5" s="1"/>
  <c r="U264" i="5"/>
  <c r="V264" i="5" s="1"/>
  <c r="U324" i="5"/>
  <c r="V324" i="5" s="1"/>
  <c r="U388" i="5"/>
  <c r="V388" i="5" s="1"/>
  <c r="U469" i="5"/>
  <c r="V469" i="5" s="1"/>
  <c r="U418" i="5"/>
  <c r="V418" i="5" s="1"/>
  <c r="U478" i="5"/>
  <c r="V478" i="5" s="1"/>
  <c r="U563" i="5"/>
  <c r="V563" i="5" s="1"/>
  <c r="U496" i="5"/>
  <c r="V496" i="5" s="1"/>
  <c r="U521" i="5"/>
  <c r="V521" i="5" s="1"/>
  <c r="U536" i="5"/>
  <c r="V536" i="5" s="1"/>
  <c r="U595" i="5"/>
  <c r="V595" i="5" s="1"/>
  <c r="U546" i="5"/>
  <c r="V546" i="5" s="1"/>
  <c r="U628" i="5"/>
  <c r="V628" i="5" s="1"/>
  <c r="U617" i="5"/>
  <c r="V617" i="5" s="1"/>
  <c r="U625" i="5"/>
  <c r="V625" i="5" s="1"/>
  <c r="U645" i="5"/>
  <c r="V645" i="5" s="1"/>
  <c r="U657" i="5"/>
  <c r="V657" i="5" s="1"/>
  <c r="U674" i="5"/>
  <c r="V674" i="5" s="1"/>
  <c r="U750" i="5"/>
  <c r="V750" i="5" s="1"/>
  <c r="U838" i="5"/>
  <c r="V838" i="5" s="1"/>
  <c r="U844" i="5"/>
  <c r="V844" i="5" s="1"/>
  <c r="U778" i="5"/>
  <c r="V778" i="5" s="1"/>
  <c r="U813" i="5"/>
  <c r="V813" i="5" s="1"/>
  <c r="U868" i="5"/>
  <c r="V868" i="5" s="1"/>
  <c r="U882" i="5"/>
  <c r="V882" i="5" s="1"/>
  <c r="U889" i="5"/>
  <c r="V889" i="5" s="1"/>
  <c r="U926" i="5"/>
  <c r="V926" i="5" s="1"/>
  <c r="U919" i="5"/>
  <c r="V919" i="5" s="1"/>
  <c r="U936" i="5"/>
  <c r="V936" i="5" s="1"/>
  <c r="U1019" i="5"/>
  <c r="V1019" i="5" s="1"/>
  <c r="U898" i="5"/>
  <c r="V898" i="5" s="1"/>
  <c r="U1017" i="5"/>
  <c r="V1017" i="5" s="1"/>
  <c r="U12" i="5"/>
  <c r="V12" i="5" s="1"/>
  <c r="U30" i="5"/>
  <c r="V30" i="5" s="1"/>
  <c r="U17" i="5"/>
  <c r="V17" i="5" s="1"/>
  <c r="U68" i="5"/>
  <c r="V68" i="5" s="1"/>
  <c r="U132" i="5"/>
  <c r="V132" i="5" s="1"/>
  <c r="U196" i="5"/>
  <c r="V196" i="5" s="1"/>
  <c r="U114" i="5"/>
  <c r="V114" i="5" s="1"/>
  <c r="U186" i="5"/>
  <c r="V186" i="5" s="1"/>
  <c r="U254" i="5"/>
  <c r="V254" i="5" s="1"/>
  <c r="U286" i="5"/>
  <c r="V286" i="5" s="1"/>
  <c r="U318" i="5"/>
  <c r="V318" i="5" s="1"/>
  <c r="U350" i="5"/>
  <c r="V350" i="5" s="1"/>
  <c r="U390" i="5"/>
  <c r="V390" i="5" s="1"/>
  <c r="U111" i="5"/>
  <c r="V111" i="5" s="1"/>
  <c r="U207" i="5"/>
  <c r="V207" i="5" s="1"/>
  <c r="U172" i="5"/>
  <c r="V172" i="5" s="1"/>
  <c r="U77" i="5"/>
  <c r="V77" i="5" s="1"/>
  <c r="U145" i="5"/>
  <c r="V145" i="5" s="1"/>
  <c r="U173" i="5"/>
  <c r="V173" i="5" s="1"/>
  <c r="U404" i="5"/>
  <c r="V404" i="5" s="1"/>
  <c r="U311" i="5"/>
  <c r="V311" i="5" s="1"/>
  <c r="U375" i="5"/>
  <c r="V375" i="5" s="1"/>
  <c r="U406" i="5"/>
  <c r="V406" i="5" s="1"/>
  <c r="U280" i="5"/>
  <c r="V280" i="5" s="1"/>
  <c r="U344" i="5"/>
  <c r="V344" i="5" s="1"/>
  <c r="U416" i="5"/>
  <c r="V416" i="5" s="1"/>
  <c r="U439" i="5"/>
  <c r="V439" i="5" s="1"/>
  <c r="U479" i="5"/>
  <c r="V479" i="5" s="1"/>
  <c r="U503" i="5"/>
  <c r="V503" i="5" s="1"/>
  <c r="U450" i="5"/>
  <c r="V450" i="5" s="1"/>
  <c r="U514" i="5"/>
  <c r="V514" i="5" s="1"/>
  <c r="U530" i="5"/>
  <c r="V530" i="5" s="1"/>
  <c r="U532" i="5"/>
  <c r="V532" i="5" s="1"/>
  <c r="U541" i="5"/>
  <c r="V541" i="5" s="1"/>
  <c r="U565" i="5"/>
  <c r="V565" i="5" s="1"/>
  <c r="U591" i="5"/>
  <c r="V591" i="5" s="1"/>
  <c r="U492" i="5"/>
  <c r="V492" i="5" s="1"/>
  <c r="U520" i="5"/>
  <c r="V520" i="5" s="1"/>
  <c r="U539" i="5"/>
  <c r="V539" i="5" s="1"/>
  <c r="U560" i="5"/>
  <c r="V560" i="5" s="1"/>
  <c r="U618" i="5"/>
  <c r="V618" i="5" s="1"/>
  <c r="U650" i="5"/>
  <c r="V650" i="5" s="1"/>
  <c r="U558" i="5"/>
  <c r="V558" i="5" s="1"/>
  <c r="U596" i="5"/>
  <c r="V596" i="5" s="1"/>
  <c r="U669" i="5"/>
  <c r="V669" i="5" s="1"/>
  <c r="U683" i="5"/>
  <c r="V683" i="5" s="1"/>
  <c r="U701" i="5"/>
  <c r="V701" i="5" s="1"/>
  <c r="U741" i="5"/>
  <c r="V741" i="5" s="1"/>
  <c r="U765" i="5"/>
  <c r="V765" i="5" s="1"/>
  <c r="U771" i="5"/>
  <c r="V771" i="5" s="1"/>
  <c r="U783" i="5"/>
  <c r="V783" i="5" s="1"/>
  <c r="U826" i="5"/>
  <c r="V826" i="5" s="1"/>
  <c r="U784" i="5"/>
  <c r="V784" i="5" s="1"/>
  <c r="U825" i="5"/>
  <c r="V825" i="5" s="1"/>
  <c r="U806" i="5"/>
  <c r="V806" i="5" s="1"/>
  <c r="U811" i="5"/>
  <c r="V811" i="5" s="1"/>
  <c r="U798" i="5"/>
  <c r="V798" i="5" s="1"/>
  <c r="U853" i="5"/>
  <c r="V853" i="5" s="1"/>
  <c r="U907" i="5"/>
  <c r="V907" i="5" s="1"/>
  <c r="U875" i="5"/>
  <c r="V875" i="5" s="1"/>
  <c r="U891" i="5"/>
  <c r="V891" i="5" s="1"/>
  <c r="U908" i="5"/>
  <c r="V908" i="5" s="1"/>
  <c r="U940" i="5"/>
  <c r="V940" i="5" s="1"/>
  <c r="U972" i="5"/>
  <c r="V972" i="5" s="1"/>
  <c r="U970" i="5"/>
  <c r="V970" i="5" s="1"/>
  <c r="U993" i="5"/>
  <c r="V993" i="5" s="1"/>
  <c r="U928" i="5"/>
  <c r="V928" i="5" s="1"/>
  <c r="U991" i="5"/>
  <c r="V991" i="5" s="1"/>
  <c r="U983" i="5"/>
  <c r="V983" i="5" s="1"/>
  <c r="U1014" i="5"/>
  <c r="V1014" i="5" s="1"/>
  <c r="U824" i="5"/>
  <c r="V824" i="5" s="1"/>
  <c r="U975" i="5"/>
  <c r="V975" i="5" s="1"/>
  <c r="U14" i="5"/>
  <c r="V14" i="5" s="1"/>
  <c r="U4" i="5"/>
  <c r="V4" i="5" s="1"/>
  <c r="U40" i="5"/>
  <c r="V40" i="5" s="1"/>
  <c r="U16" i="5"/>
  <c r="V16" i="5" s="1"/>
  <c r="U44" i="5"/>
  <c r="V44" i="5" s="1"/>
  <c r="U112" i="5"/>
  <c r="V112" i="5" s="1"/>
  <c r="U175" i="5"/>
  <c r="V175" i="5" s="1"/>
  <c r="U70" i="5"/>
  <c r="V70" i="5" s="1"/>
  <c r="U138" i="5"/>
  <c r="V138" i="5" s="1"/>
  <c r="U206" i="5"/>
  <c r="V206" i="5" s="1"/>
  <c r="U236" i="5"/>
  <c r="V236" i="5" s="1"/>
  <c r="U277" i="5"/>
  <c r="V277" i="5" s="1"/>
  <c r="U309" i="5"/>
  <c r="V309" i="5" s="1"/>
  <c r="U341" i="5"/>
  <c r="V341" i="5" s="1"/>
  <c r="U381" i="5"/>
  <c r="V381" i="5" s="1"/>
  <c r="U71" i="5"/>
  <c r="V71" i="5" s="1"/>
  <c r="U123" i="5"/>
  <c r="V123" i="5" s="1"/>
  <c r="U183" i="5"/>
  <c r="V183" i="5" s="1"/>
  <c r="U243" i="5"/>
  <c r="V243" i="5" s="1"/>
  <c r="U108" i="5"/>
  <c r="V108" i="5" s="1"/>
  <c r="U121" i="5"/>
  <c r="V121" i="5" s="1"/>
  <c r="U157" i="5"/>
  <c r="V157" i="5" s="1"/>
  <c r="U226" i="5"/>
  <c r="V226" i="5" s="1"/>
  <c r="U237" i="5"/>
  <c r="V237" i="5" s="1"/>
  <c r="U267" i="5"/>
  <c r="V267" i="5" s="1"/>
  <c r="U331" i="5"/>
  <c r="V331" i="5" s="1"/>
  <c r="U395" i="5"/>
  <c r="V395" i="5" s="1"/>
  <c r="U284" i="5"/>
  <c r="V284" i="5" s="1"/>
  <c r="U348" i="5"/>
  <c r="V348" i="5" s="1"/>
  <c r="U457" i="5"/>
  <c r="V457" i="5" s="1"/>
  <c r="U489" i="5"/>
  <c r="V489" i="5" s="1"/>
  <c r="U438" i="5"/>
  <c r="V438" i="5" s="1"/>
  <c r="U502" i="5"/>
  <c r="V502" i="5" s="1"/>
  <c r="U551" i="5"/>
  <c r="V551" i="5" s="1"/>
  <c r="U583" i="5"/>
  <c r="V583" i="5" s="1"/>
  <c r="U456" i="5"/>
  <c r="V456" i="5" s="1"/>
  <c r="U526" i="5"/>
  <c r="V526" i="5" s="1"/>
  <c r="U523" i="5"/>
  <c r="V523" i="5" s="1"/>
  <c r="U548" i="5"/>
  <c r="V548" i="5" s="1"/>
  <c r="U639" i="5"/>
  <c r="V639" i="5" s="1"/>
  <c r="U554" i="5"/>
  <c r="V554" i="5" s="1"/>
  <c r="U612" i="5"/>
  <c r="V612" i="5" s="1"/>
  <c r="U642" i="5"/>
  <c r="V642" i="5" s="1"/>
  <c r="U601" i="5"/>
  <c r="V601" i="5" s="1"/>
  <c r="U665" i="5"/>
  <c r="V665" i="5" s="1"/>
  <c r="U682" i="5"/>
  <c r="V682" i="5" s="1"/>
  <c r="U728" i="5"/>
  <c r="V728" i="5" s="1"/>
  <c r="U763" i="5"/>
  <c r="V763" i="5" s="1"/>
  <c r="U671" i="5"/>
  <c r="V671" i="5" s="1"/>
  <c r="U684" i="5"/>
  <c r="V684" i="5" s="1"/>
  <c r="U760" i="5"/>
  <c r="V760" i="5" s="1"/>
  <c r="U710" i="5"/>
  <c r="V710" i="5" s="1"/>
  <c r="U785" i="5"/>
  <c r="V785" i="5" s="1"/>
  <c r="U801" i="5"/>
  <c r="V801" i="5" s="1"/>
  <c r="U768" i="5"/>
  <c r="V768" i="5" s="1"/>
  <c r="U846" i="5"/>
  <c r="V846" i="5" s="1"/>
  <c r="U841" i="5"/>
  <c r="V841" i="5" s="1"/>
  <c r="U906" i="5"/>
  <c r="V906" i="5" s="1"/>
  <c r="U911" i="5"/>
  <c r="V911" i="5" s="1"/>
  <c r="U934" i="5"/>
  <c r="V934" i="5" s="1"/>
  <c r="U955" i="5"/>
  <c r="V955" i="5" s="1"/>
  <c r="U855" i="5"/>
  <c r="V855" i="5" s="1"/>
  <c r="U903" i="5"/>
  <c r="V903" i="5" s="1"/>
  <c r="U946" i="5"/>
  <c r="V946" i="5" s="1"/>
  <c r="U948" i="5"/>
  <c r="V948" i="5" s="1"/>
  <c r="U234" i="5"/>
  <c r="V234" i="5" s="1"/>
  <c r="U136" i="5"/>
  <c r="V136" i="5" s="1"/>
  <c r="U660" i="5"/>
  <c r="V660" i="5" s="1"/>
  <c r="U707" i="5"/>
  <c r="V707" i="5" s="1"/>
  <c r="U716" i="5"/>
  <c r="V716" i="5" s="1"/>
  <c r="U748" i="5"/>
  <c r="V748" i="5" s="1"/>
  <c r="U886" i="5"/>
  <c r="V886" i="5" s="1"/>
  <c r="U107" i="5"/>
  <c r="V107" i="5" s="1"/>
  <c r="U140" i="5"/>
  <c r="V140" i="5" s="1"/>
  <c r="U266" i="5"/>
  <c r="V266" i="5" s="1"/>
  <c r="U330" i="5"/>
  <c r="V330" i="5" s="1"/>
  <c r="U435" i="5"/>
  <c r="V435" i="5" s="1"/>
  <c r="U507" i="5"/>
  <c r="V507" i="5" s="1"/>
  <c r="U569" i="5"/>
  <c r="V569" i="5" s="1"/>
  <c r="U777" i="5"/>
  <c r="V777" i="5" s="1"/>
  <c r="U941" i="5"/>
  <c r="V941" i="5" s="1"/>
  <c r="U152" i="5"/>
  <c r="V152" i="5" s="1"/>
  <c r="U461" i="5"/>
  <c r="V461" i="5" s="1"/>
  <c r="U587" i="5"/>
  <c r="V587" i="5" s="1"/>
  <c r="U810" i="5"/>
  <c r="V810" i="5" s="1"/>
  <c r="U795" i="5"/>
  <c r="V795" i="5" s="1"/>
  <c r="U26" i="5"/>
  <c r="V26" i="5" s="1"/>
  <c r="U156" i="5"/>
  <c r="V156" i="5" s="1"/>
  <c r="U306" i="5"/>
  <c r="V306" i="5" s="1"/>
  <c r="U386" i="5"/>
  <c r="V386" i="5" s="1"/>
  <c r="U483" i="5"/>
  <c r="V483" i="5" s="1"/>
  <c r="U545" i="5"/>
  <c r="V545" i="5" s="1"/>
  <c r="U723" i="5"/>
  <c r="V723" i="5" s="1"/>
  <c r="U858" i="5"/>
  <c r="V858" i="5" s="1"/>
  <c r="U953" i="5"/>
  <c r="V953" i="5" s="1"/>
  <c r="U244" i="5"/>
  <c r="V244" i="5" s="1"/>
  <c r="L21" i="4"/>
  <c r="M21" i="4" s="1"/>
  <c r="O21" i="4" s="1"/>
  <c r="L17" i="4"/>
  <c r="M17" i="4" s="1"/>
  <c r="O17" i="4" s="1"/>
  <c r="L13" i="4"/>
  <c r="M13" i="4" s="1"/>
  <c r="O13" i="4" s="1"/>
  <c r="L9" i="4"/>
  <c r="M9" i="4" s="1"/>
  <c r="O9" i="4" s="1"/>
  <c r="L5" i="4"/>
  <c r="M5" i="4" s="1"/>
  <c r="O5" i="4" s="1"/>
  <c r="L18" i="4"/>
  <c r="M18" i="4" s="1"/>
  <c r="O18" i="4" s="1"/>
  <c r="L14" i="4"/>
  <c r="M14" i="4" s="1"/>
  <c r="O14" i="4" s="1"/>
  <c r="L6" i="4"/>
  <c r="M6" i="4" s="1"/>
  <c r="O6" i="4" s="1"/>
  <c r="L15" i="4"/>
  <c r="M15" i="4" s="1"/>
  <c r="O15" i="4" s="1"/>
  <c r="L22" i="4"/>
  <c r="M22" i="4" s="1"/>
  <c r="O22" i="4" s="1"/>
  <c r="L10" i="4"/>
  <c r="M10" i="4" s="1"/>
  <c r="O10" i="4" s="1"/>
  <c r="L2" i="4"/>
  <c r="M2" i="4" s="1"/>
  <c r="O2" i="4" s="1"/>
  <c r="L23" i="4"/>
  <c r="M23" i="4" s="1"/>
  <c r="O23" i="4" s="1"/>
  <c r="L19" i="4"/>
  <c r="M19" i="4" s="1"/>
  <c r="O19" i="4" s="1"/>
  <c r="L7" i="4"/>
  <c r="M7" i="4" s="1"/>
  <c r="O7" i="4" s="1"/>
  <c r="L3" i="4"/>
  <c r="M3" i="4" s="1"/>
  <c r="L24" i="4"/>
  <c r="M24" i="4" s="1"/>
  <c r="O24" i="4" s="1"/>
  <c r="L20" i="4"/>
  <c r="M20" i="4" s="1"/>
  <c r="O20" i="4" s="1"/>
  <c r="L16" i="4"/>
  <c r="M16" i="4" s="1"/>
  <c r="O16" i="4" s="1"/>
  <c r="L12" i="4"/>
  <c r="M12" i="4" s="1"/>
  <c r="O12" i="4" s="1"/>
  <c r="L8" i="4"/>
  <c r="M8" i="4" s="1"/>
  <c r="O8" i="4" s="1"/>
  <c r="L4" i="4"/>
  <c r="M4" i="4" s="1"/>
  <c r="O4" i="4" s="1"/>
  <c r="L11" i="4"/>
  <c r="M11" i="4" s="1"/>
  <c r="O11" i="4" s="1"/>
  <c r="U218" i="5"/>
  <c r="V218" i="5" s="1"/>
  <c r="U229" i="5"/>
  <c r="V229" i="5" s="1"/>
  <c r="U711" i="5"/>
  <c r="V711" i="5" s="1"/>
  <c r="U727" i="5"/>
  <c r="V727" i="5" s="1"/>
  <c r="U759" i="5"/>
  <c r="V759" i="5" s="1"/>
  <c r="U700" i="5"/>
  <c r="V700" i="5" s="1"/>
  <c r="U787" i="5"/>
  <c r="V787" i="5" s="1"/>
  <c r="U803" i="5"/>
  <c r="V803" i="5" s="1"/>
  <c r="U878" i="5"/>
  <c r="V878" i="5" s="1"/>
  <c r="U864" i="5"/>
  <c r="V864" i="5" s="1"/>
  <c r="U22" i="5"/>
  <c r="V22" i="5" s="1"/>
  <c r="U28" i="5"/>
  <c r="V28" i="5" s="1"/>
  <c r="U221" i="5"/>
  <c r="V221" i="5" s="1"/>
  <c r="U242" i="5"/>
  <c r="V242" i="5" s="1"/>
  <c r="U537" i="5"/>
  <c r="V537" i="5" s="1"/>
  <c r="U789" i="5"/>
  <c r="V789" i="5" s="1"/>
  <c r="U959" i="5"/>
  <c r="V959" i="5" s="1"/>
  <c r="U956" i="5"/>
  <c r="V956" i="5" s="1"/>
  <c r="U982" i="5"/>
  <c r="V982" i="5" s="1"/>
  <c r="U1001" i="5"/>
  <c r="V1001" i="5" s="1"/>
  <c r="U984" i="5"/>
  <c r="V984" i="5" s="1"/>
  <c r="U23" i="5"/>
  <c r="V23" i="5" s="1"/>
  <c r="U162" i="5"/>
  <c r="V162" i="5" s="1"/>
  <c r="U7" i="5"/>
  <c r="V7" i="5" s="1"/>
  <c r="U29" i="5"/>
  <c r="V29" i="5" s="1"/>
  <c r="U60" i="5"/>
  <c r="V60" i="5" s="1"/>
  <c r="U62" i="5"/>
  <c r="V62" i="5" s="1"/>
  <c r="U78" i="5"/>
  <c r="V78" i="5" s="1"/>
  <c r="U146" i="5"/>
  <c r="V146" i="5" s="1"/>
  <c r="U51" i="5"/>
  <c r="V51" i="5" s="1"/>
  <c r="U203" i="5"/>
  <c r="V203" i="5" s="1"/>
  <c r="U246" i="5"/>
  <c r="V246" i="5" s="1"/>
  <c r="U105" i="5"/>
  <c r="V105" i="5" s="1"/>
  <c r="U197" i="5"/>
  <c r="V197" i="5" s="1"/>
  <c r="U407" i="5"/>
  <c r="V407" i="5" s="1"/>
  <c r="U271" i="5"/>
  <c r="V271" i="5" s="1"/>
  <c r="U319" i="5"/>
  <c r="V319" i="5" s="1"/>
  <c r="U383" i="5"/>
  <c r="V383" i="5" s="1"/>
  <c r="U260" i="5"/>
  <c r="V260" i="5" s="1"/>
  <c r="U336" i="5"/>
  <c r="V336" i="5" s="1"/>
  <c r="U400" i="5"/>
  <c r="V400" i="5" s="1"/>
  <c r="U474" i="5"/>
  <c r="V474" i="5" s="1"/>
  <c r="U452" i="5"/>
  <c r="V452" i="5" s="1"/>
  <c r="U516" i="5"/>
  <c r="V516" i="5" s="1"/>
  <c r="U568" i="5"/>
  <c r="V568" i="5" s="1"/>
  <c r="U603" i="5"/>
  <c r="V603" i="5" s="1"/>
  <c r="U640" i="5"/>
  <c r="V640" i="5" s="1"/>
  <c r="U627" i="5"/>
  <c r="V627" i="5" s="1"/>
  <c r="U688" i="5"/>
  <c r="V688" i="5" s="1"/>
  <c r="U706" i="5"/>
  <c r="V706" i="5" s="1"/>
  <c r="U655" i="5"/>
  <c r="V655" i="5" s="1"/>
  <c r="U697" i="5"/>
  <c r="V697" i="5" s="1"/>
  <c r="U774" i="5"/>
  <c r="V774" i="5" s="1"/>
  <c r="U737" i="5"/>
  <c r="V737" i="5" s="1"/>
  <c r="U714" i="5"/>
  <c r="V714" i="5" s="1"/>
  <c r="U772" i="5"/>
  <c r="V772" i="5" s="1"/>
  <c r="U788" i="5"/>
  <c r="V788" i="5" s="1"/>
  <c r="U828" i="5"/>
  <c r="V828" i="5" s="1"/>
  <c r="U839" i="5"/>
  <c r="V839" i="5" s="1"/>
  <c r="U845" i="5"/>
  <c r="V845" i="5" s="1"/>
  <c r="U985" i="5"/>
  <c r="V985" i="5" s="1"/>
  <c r="U3" i="5"/>
  <c r="V3" i="5" s="1"/>
  <c r="U45" i="5"/>
  <c r="V45" i="5" s="1"/>
  <c r="U82" i="5"/>
  <c r="V82" i="5" s="1"/>
  <c r="U110" i="5"/>
  <c r="V110" i="5" s="1"/>
  <c r="U182" i="5"/>
  <c r="V182" i="5" s="1"/>
  <c r="U220" i="5"/>
  <c r="V220" i="5" s="1"/>
  <c r="U257" i="5"/>
  <c r="V257" i="5" s="1"/>
  <c r="U273" i="5"/>
  <c r="V273" i="5" s="1"/>
  <c r="U289" i="5"/>
  <c r="V289" i="5" s="1"/>
  <c r="U305" i="5"/>
  <c r="V305" i="5" s="1"/>
  <c r="U321" i="5"/>
  <c r="V321" i="5" s="1"/>
  <c r="U337" i="5"/>
  <c r="V337" i="5" s="1"/>
  <c r="U353" i="5"/>
  <c r="V353" i="5" s="1"/>
  <c r="U377" i="5"/>
  <c r="V377" i="5" s="1"/>
  <c r="U393" i="5"/>
  <c r="V393" i="5" s="1"/>
  <c r="U39" i="5"/>
  <c r="V39" i="5" s="1"/>
  <c r="U83" i="5"/>
  <c r="V83" i="5" s="1"/>
  <c r="U139" i="5"/>
  <c r="V139" i="5" s="1"/>
  <c r="U96" i="5"/>
  <c r="V96" i="5" s="1"/>
  <c r="U73" i="5"/>
  <c r="V73" i="5" s="1"/>
  <c r="U141" i="5"/>
  <c r="V141" i="5" s="1"/>
  <c r="U366" i="5"/>
  <c r="V366" i="5" s="1"/>
  <c r="U259" i="5"/>
  <c r="V259" i="5" s="1"/>
  <c r="U323" i="5"/>
  <c r="V323" i="5" s="1"/>
  <c r="U387" i="5"/>
  <c r="V387" i="5" s="1"/>
  <c r="U417" i="5"/>
  <c r="V417" i="5" s="1"/>
  <c r="U308" i="5"/>
  <c r="V308" i="5" s="1"/>
  <c r="U372" i="5"/>
  <c r="V372" i="5" s="1"/>
  <c r="U437" i="5"/>
  <c r="V437" i="5" s="1"/>
  <c r="U453" i="5"/>
  <c r="V453" i="5" s="1"/>
  <c r="U517" i="5"/>
  <c r="V517" i="5" s="1"/>
  <c r="U462" i="5"/>
  <c r="V462" i="5" s="1"/>
  <c r="U525" i="5"/>
  <c r="V525" i="5" s="1"/>
  <c r="U547" i="5"/>
  <c r="V547" i="5" s="1"/>
  <c r="U480" i="5"/>
  <c r="V480" i="5" s="1"/>
  <c r="U588" i="5"/>
  <c r="V588" i="5" s="1"/>
  <c r="U620" i="5"/>
  <c r="V620" i="5" s="1"/>
  <c r="U624" i="5"/>
  <c r="V624" i="5" s="1"/>
  <c r="U644" i="5"/>
  <c r="V644" i="5" s="1"/>
  <c r="U597" i="5"/>
  <c r="V597" i="5" s="1"/>
  <c r="U613" i="5"/>
  <c r="V613" i="5" s="1"/>
  <c r="U659" i="5"/>
  <c r="V659" i="5" s="1"/>
  <c r="U704" i="5"/>
  <c r="V704" i="5" s="1"/>
  <c r="U734" i="5"/>
  <c r="V734" i="5" s="1"/>
  <c r="U770" i="5"/>
  <c r="V770" i="5" s="1"/>
  <c r="U832" i="5"/>
  <c r="V832" i="5" s="1"/>
  <c r="U849" i="5"/>
  <c r="V849" i="5" s="1"/>
  <c r="U870" i="5"/>
  <c r="V870" i="5" s="1"/>
  <c r="U892" i="5"/>
  <c r="V892" i="5" s="1"/>
  <c r="U920" i="5"/>
  <c r="V920" i="5" s="1"/>
  <c r="U980" i="5"/>
  <c r="V980" i="5" s="1"/>
  <c r="U966" i="5"/>
  <c r="V966" i="5" s="1"/>
  <c r="U995" i="5"/>
  <c r="V995" i="5" s="1"/>
  <c r="U1022" i="5"/>
  <c r="V1022" i="5" s="1"/>
  <c r="U1024" i="5"/>
  <c r="V1024" i="5" s="1"/>
  <c r="U990" i="5"/>
  <c r="V990" i="5" s="1"/>
  <c r="U48" i="5"/>
  <c r="V48" i="5" s="1"/>
  <c r="U13" i="5"/>
  <c r="V13" i="5" s="1"/>
  <c r="U41" i="5"/>
  <c r="V41" i="5" s="1"/>
  <c r="U116" i="5"/>
  <c r="V116" i="5" s="1"/>
  <c r="U180" i="5"/>
  <c r="V180" i="5" s="1"/>
  <c r="U54" i="5"/>
  <c r="V54" i="5" s="1"/>
  <c r="U98" i="5"/>
  <c r="V98" i="5" s="1"/>
  <c r="U170" i="5"/>
  <c r="V170" i="5" s="1"/>
  <c r="U228" i="5"/>
  <c r="V228" i="5" s="1"/>
  <c r="U278" i="5"/>
  <c r="V278" i="5" s="1"/>
  <c r="U310" i="5"/>
  <c r="V310" i="5" s="1"/>
  <c r="U342" i="5"/>
  <c r="V342" i="5" s="1"/>
  <c r="U382" i="5"/>
  <c r="V382" i="5" s="1"/>
  <c r="U59" i="5"/>
  <c r="V59" i="5" s="1"/>
  <c r="U195" i="5"/>
  <c r="V195" i="5" s="1"/>
  <c r="U241" i="5"/>
  <c r="V241" i="5" s="1"/>
  <c r="U117" i="5"/>
  <c r="V117" i="5" s="1"/>
  <c r="U169" i="5"/>
  <c r="V169" i="5" s="1"/>
  <c r="U239" i="5"/>
  <c r="V239" i="5" s="1"/>
  <c r="U295" i="5"/>
  <c r="V295" i="5" s="1"/>
  <c r="U359" i="5"/>
  <c r="V359" i="5" s="1"/>
  <c r="U268" i="5"/>
  <c r="V268" i="5" s="1"/>
  <c r="U328" i="5"/>
  <c r="V328" i="5" s="1"/>
  <c r="U392" i="5"/>
  <c r="V392" i="5" s="1"/>
  <c r="U431" i="5"/>
  <c r="V431" i="5" s="1"/>
  <c r="U455" i="5"/>
  <c r="V455" i="5" s="1"/>
  <c r="U495" i="5"/>
  <c r="V495" i="5" s="1"/>
  <c r="U434" i="5"/>
  <c r="V434" i="5" s="1"/>
  <c r="U498" i="5"/>
  <c r="V498" i="5" s="1"/>
  <c r="U557" i="5"/>
  <c r="V557" i="5" s="1"/>
  <c r="U581" i="5"/>
  <c r="V581" i="5" s="1"/>
  <c r="U476" i="5"/>
  <c r="V476" i="5" s="1"/>
  <c r="U544" i="5"/>
  <c r="V544" i="5" s="1"/>
  <c r="U635" i="5"/>
  <c r="V635" i="5" s="1"/>
  <c r="U592" i="5"/>
  <c r="V592" i="5" s="1"/>
  <c r="U542" i="5"/>
  <c r="V542" i="5" s="1"/>
  <c r="U653" i="5"/>
  <c r="V653" i="5" s="1"/>
  <c r="U670" i="5"/>
  <c r="V670" i="5" s="1"/>
  <c r="U693" i="5"/>
  <c r="V693" i="5" s="1"/>
  <c r="U662" i="5"/>
  <c r="V662" i="5" s="1"/>
  <c r="U747" i="5"/>
  <c r="V747" i="5" s="1"/>
  <c r="U766" i="5"/>
  <c r="V766" i="5" s="1"/>
  <c r="U733" i="5"/>
  <c r="V733" i="5" s="1"/>
  <c r="U754" i="5"/>
  <c r="V754" i="5" s="1"/>
  <c r="U791" i="5"/>
  <c r="V791" i="5" s="1"/>
  <c r="U776" i="5"/>
  <c r="V776" i="5" s="1"/>
  <c r="U812" i="5"/>
  <c r="V812" i="5" s="1"/>
  <c r="U782" i="5"/>
  <c r="V782" i="5" s="1"/>
  <c r="U835" i="5"/>
  <c r="V835" i="5" s="1"/>
  <c r="U837" i="5"/>
  <c r="V837" i="5" s="1"/>
  <c r="U890" i="5"/>
  <c r="V890" i="5" s="1"/>
  <c r="U883" i="5"/>
  <c r="V883" i="5" s="1"/>
  <c r="U917" i="5"/>
  <c r="V917" i="5" s="1"/>
  <c r="U924" i="5"/>
  <c r="V924" i="5" s="1"/>
  <c r="U961" i="5"/>
  <c r="V961" i="5" s="1"/>
  <c r="U969" i="5"/>
  <c r="V969" i="5" s="1"/>
  <c r="U943" i="5"/>
  <c r="V943" i="5" s="1"/>
  <c r="U968" i="5"/>
  <c r="V968" i="5" s="1"/>
  <c r="U1009" i="5"/>
  <c r="V1009" i="5" s="1"/>
  <c r="U1003" i="5"/>
  <c r="V1003" i="5" s="1"/>
  <c r="U996" i="5"/>
  <c r="V996" i="5" s="1"/>
  <c r="U893" i="5"/>
  <c r="V893" i="5" s="1"/>
  <c r="U887" i="5"/>
  <c r="V887" i="5" s="1"/>
  <c r="U1025" i="5"/>
  <c r="V1025" i="5" s="1"/>
  <c r="U11" i="5"/>
  <c r="V11" i="5" s="1"/>
  <c r="U8" i="5"/>
  <c r="V8" i="5" s="1"/>
  <c r="U95" i="5"/>
  <c r="V95" i="5" s="1"/>
  <c r="U160" i="5"/>
  <c r="V160" i="5" s="1"/>
  <c r="U122" i="5"/>
  <c r="V122" i="5" s="1"/>
  <c r="U190" i="5"/>
  <c r="V190" i="5" s="1"/>
  <c r="U269" i="5"/>
  <c r="V269" i="5" s="1"/>
  <c r="U301" i="5"/>
  <c r="V301" i="5" s="1"/>
  <c r="U333" i="5"/>
  <c r="V333" i="5" s="1"/>
  <c r="U373" i="5"/>
  <c r="V373" i="5" s="1"/>
  <c r="U63" i="5"/>
  <c r="V63" i="5" s="1"/>
  <c r="U115" i="5"/>
  <c r="V115" i="5" s="1"/>
  <c r="U151" i="5"/>
  <c r="V151" i="5" s="1"/>
  <c r="U235" i="5"/>
  <c r="V235" i="5" s="1"/>
  <c r="U100" i="5"/>
  <c r="V100" i="5" s="1"/>
  <c r="U240" i="5"/>
  <c r="V240" i="5" s="1"/>
  <c r="U101" i="5"/>
  <c r="V101" i="5" s="1"/>
  <c r="U133" i="5"/>
  <c r="V133" i="5" s="1"/>
  <c r="U209" i="5"/>
  <c r="V209" i="5" s="1"/>
  <c r="U231" i="5"/>
  <c r="V231" i="5" s="1"/>
  <c r="U358" i="5"/>
  <c r="V358" i="5" s="1"/>
  <c r="U251" i="5"/>
  <c r="V251" i="5" s="1"/>
  <c r="U315" i="5"/>
  <c r="V315" i="5" s="1"/>
  <c r="U379" i="5"/>
  <c r="V379" i="5" s="1"/>
  <c r="U409" i="5"/>
  <c r="V409" i="5" s="1"/>
  <c r="U272" i="5"/>
  <c r="V272" i="5" s="1"/>
  <c r="U332" i="5"/>
  <c r="V332" i="5" s="1"/>
  <c r="U396" i="5"/>
  <c r="V396" i="5" s="1"/>
  <c r="U449" i="5"/>
  <c r="V449" i="5" s="1"/>
  <c r="U481" i="5"/>
  <c r="V481" i="5" s="1"/>
  <c r="U513" i="5"/>
  <c r="V513" i="5" s="1"/>
  <c r="U405" i="5"/>
  <c r="V405" i="5" s="1"/>
  <c r="U486" i="5"/>
  <c r="V486" i="5" s="1"/>
  <c r="U522" i="5"/>
  <c r="V522" i="5" s="1"/>
  <c r="U543" i="5"/>
  <c r="V543" i="5" s="1"/>
  <c r="U575" i="5"/>
  <c r="V575" i="5" s="1"/>
  <c r="U440" i="5"/>
  <c r="V440" i="5" s="1"/>
  <c r="U512" i="5"/>
  <c r="V512" i="5" s="1"/>
  <c r="U529" i="5"/>
  <c r="V529" i="5" s="1"/>
  <c r="U651" i="5"/>
  <c r="V651" i="5" s="1"/>
  <c r="U656" i="5"/>
  <c r="V656" i="5" s="1"/>
  <c r="U600" i="5"/>
  <c r="V600" i="5" s="1"/>
  <c r="U626" i="5"/>
  <c r="V626" i="5" s="1"/>
  <c r="U637" i="5"/>
  <c r="V637" i="5" s="1"/>
  <c r="U675" i="5"/>
  <c r="V675" i="5" s="1"/>
  <c r="U685" i="5"/>
  <c r="V685" i="5" s="1"/>
  <c r="U699" i="5"/>
  <c r="V699" i="5" s="1"/>
  <c r="U720" i="5"/>
  <c r="V720" i="5" s="1"/>
  <c r="U752" i="5"/>
  <c r="V752" i="5" s="1"/>
  <c r="U681" i="5"/>
  <c r="V681" i="5" s="1"/>
  <c r="U695" i="5"/>
  <c r="V695" i="5" s="1"/>
  <c r="U758" i="5"/>
  <c r="V758" i="5" s="1"/>
  <c r="U820" i="5"/>
  <c r="V820" i="5" s="1"/>
  <c r="U802" i="5"/>
  <c r="V802" i="5" s="1"/>
  <c r="U873" i="5"/>
  <c r="V873" i="5" s="1"/>
  <c r="U945" i="5"/>
  <c r="V945" i="5" s="1"/>
  <c r="U904" i="5"/>
  <c r="V904" i="5" s="1"/>
  <c r="U963" i="5"/>
  <c r="V963" i="5" s="1"/>
  <c r="U881" i="5"/>
  <c r="V881" i="5" s="1"/>
  <c r="U1000" i="5"/>
  <c r="V1000" i="5" s="1"/>
  <c r="U6" i="5"/>
  <c r="V6" i="5" s="1"/>
  <c r="U171" i="5"/>
  <c r="V171" i="5" s="1"/>
  <c r="U403" i="5"/>
  <c r="V403" i="5" s="1"/>
  <c r="U652" i="5"/>
  <c r="V652" i="5" s="1"/>
  <c r="U719" i="5"/>
  <c r="V719" i="5" s="1"/>
  <c r="U724" i="5"/>
  <c r="V724" i="5" s="1"/>
  <c r="U756" i="5"/>
  <c r="V756" i="5" s="1"/>
  <c r="U913" i="5"/>
  <c r="V913" i="5" s="1"/>
  <c r="U167" i="5"/>
  <c r="V167" i="5" s="1"/>
  <c r="U184" i="5"/>
  <c r="V184" i="5" s="1"/>
  <c r="U282" i="5"/>
  <c r="V282" i="5" s="1"/>
  <c r="U346" i="5"/>
  <c r="V346" i="5" s="1"/>
  <c r="U459" i="5"/>
  <c r="V459" i="5" s="1"/>
  <c r="U555" i="5"/>
  <c r="V555" i="5" s="1"/>
  <c r="U585" i="5"/>
  <c r="V585" i="5" s="1"/>
  <c r="U793" i="5"/>
  <c r="V793" i="5" s="1"/>
  <c r="U954" i="5"/>
  <c r="V954" i="5" s="1"/>
  <c r="U188" i="5"/>
  <c r="V188" i="5" s="1"/>
  <c r="U477" i="5"/>
  <c r="V477" i="5" s="1"/>
  <c r="U636" i="5"/>
  <c r="V636" i="5" s="1"/>
  <c r="U818" i="5"/>
  <c r="V818" i="5" s="1"/>
  <c r="U797" i="5"/>
  <c r="V797" i="5" s="1"/>
  <c r="U103" i="5"/>
  <c r="V103" i="5" s="1"/>
  <c r="U258" i="5"/>
  <c r="V258" i="5" s="1"/>
  <c r="U322" i="5"/>
  <c r="V322" i="5" s="1"/>
  <c r="U443" i="5"/>
  <c r="V443" i="5" s="1"/>
  <c r="U499" i="5"/>
  <c r="V499" i="5" s="1"/>
  <c r="U561" i="5"/>
  <c r="V561" i="5" s="1"/>
  <c r="U739" i="5"/>
  <c r="V739" i="5" s="1"/>
  <c r="U880" i="5"/>
  <c r="V880" i="5" s="1"/>
  <c r="U971" i="5"/>
  <c r="V971" i="5" s="1"/>
  <c r="U949" i="5"/>
  <c r="V949" i="5" s="1"/>
  <c r="U58" i="5"/>
  <c r="V58" i="5" s="1"/>
  <c r="U135" i="5"/>
  <c r="V135" i="5" s="1"/>
  <c r="U211" i="5"/>
  <c r="V211" i="5" s="1"/>
  <c r="U56" i="5"/>
  <c r="V56" i="5" s="1"/>
  <c r="U24" i="5"/>
  <c r="V24" i="5" s="1"/>
  <c r="U57" i="5"/>
  <c r="V57" i="5" s="1"/>
  <c r="U46" i="5"/>
  <c r="V46" i="5" s="1"/>
  <c r="U74" i="5"/>
  <c r="V74" i="5" s="1"/>
  <c r="U142" i="5"/>
  <c r="V142" i="5" s="1"/>
  <c r="U194" i="5"/>
  <c r="V194" i="5" s="1"/>
  <c r="U35" i="5"/>
  <c r="V35" i="5" s="1"/>
  <c r="U187" i="5"/>
  <c r="V187" i="5" s="1"/>
  <c r="U238" i="5"/>
  <c r="V238" i="5" s="1"/>
  <c r="U176" i="5"/>
  <c r="V176" i="5" s="1"/>
  <c r="U89" i="5"/>
  <c r="V89" i="5" s="1"/>
  <c r="U181" i="5"/>
  <c r="V181" i="5" s="1"/>
  <c r="U370" i="5"/>
  <c r="V370" i="5" s="1"/>
  <c r="U420" i="5"/>
  <c r="V420" i="5" s="1"/>
  <c r="U303" i="5"/>
  <c r="V303" i="5" s="1"/>
  <c r="U367" i="5"/>
  <c r="V367" i="5" s="1"/>
  <c r="U425" i="5"/>
  <c r="V425" i="5" s="1"/>
  <c r="U252" i="5"/>
  <c r="V252" i="5" s="1"/>
  <c r="U320" i="5"/>
  <c r="V320" i="5" s="1"/>
  <c r="U384" i="5"/>
  <c r="V384" i="5" s="1"/>
  <c r="U458" i="5"/>
  <c r="V458" i="5" s="1"/>
  <c r="U519" i="5"/>
  <c r="V519" i="5" s="1"/>
  <c r="U540" i="5"/>
  <c r="V540" i="5" s="1"/>
  <c r="U444" i="5"/>
  <c r="V444" i="5" s="1"/>
  <c r="U500" i="5"/>
  <c r="V500" i="5" s="1"/>
  <c r="U552" i="5"/>
  <c r="V552" i="5" s="1"/>
  <c r="U590" i="5"/>
  <c r="V590" i="5" s="1"/>
  <c r="U647" i="5"/>
  <c r="V647" i="5" s="1"/>
  <c r="U593" i="5"/>
  <c r="V593" i="5" s="1"/>
  <c r="U646" i="5"/>
  <c r="V646" i="5" s="1"/>
  <c r="U661" i="5"/>
  <c r="V661" i="5" s="1"/>
  <c r="U690" i="5"/>
  <c r="V690" i="5" s="1"/>
  <c r="U673" i="5"/>
  <c r="V673" i="5" s="1"/>
  <c r="U694" i="5"/>
  <c r="V694" i="5" s="1"/>
  <c r="U729" i="5"/>
  <c r="V729" i="5" s="1"/>
  <c r="U761" i="5"/>
  <c r="V761" i="5" s="1"/>
  <c r="U762" i="5"/>
  <c r="V762" i="5" s="1"/>
  <c r="U780" i="5"/>
  <c r="V780" i="5" s="1"/>
  <c r="U809" i="5"/>
  <c r="V809" i="5" s="1"/>
  <c r="U814" i="5"/>
  <c r="V814" i="5" s="1"/>
  <c r="U819" i="5"/>
  <c r="V819" i="5" s="1"/>
  <c r="U901" i="5"/>
  <c r="V901" i="5" s="1"/>
  <c r="U930" i="5"/>
  <c r="V930" i="5" s="1"/>
  <c r="U932" i="5"/>
  <c r="V932" i="5" s="1"/>
  <c r="U1028" i="5"/>
  <c r="V1028" i="5" s="1"/>
  <c r="U37" i="5"/>
  <c r="V37" i="5" s="1"/>
  <c r="U94" i="5"/>
  <c r="V94" i="5" s="1"/>
  <c r="U166" i="5"/>
  <c r="V166" i="5" s="1"/>
  <c r="U75" i="5"/>
  <c r="V75" i="5" s="1"/>
  <c r="U127" i="5"/>
  <c r="V127" i="5" s="1"/>
  <c r="U191" i="5"/>
  <c r="V191" i="5" s="1"/>
  <c r="U113" i="5"/>
  <c r="V113" i="5" s="1"/>
  <c r="U201" i="5"/>
  <c r="V201" i="5" s="1"/>
  <c r="U307" i="5"/>
  <c r="V307" i="5" s="1"/>
  <c r="U371" i="5"/>
  <c r="V371" i="5" s="1"/>
  <c r="U414" i="5"/>
  <c r="V414" i="5" s="1"/>
  <c r="U292" i="5"/>
  <c r="V292" i="5" s="1"/>
  <c r="U356" i="5"/>
  <c r="V356" i="5" s="1"/>
  <c r="U411" i="5"/>
  <c r="V411" i="5" s="1"/>
  <c r="U427" i="5"/>
  <c r="V427" i="5" s="1"/>
  <c r="U501" i="5"/>
  <c r="V501" i="5" s="1"/>
  <c r="U402" i="5"/>
  <c r="V402" i="5" s="1"/>
  <c r="U446" i="5"/>
  <c r="V446" i="5" s="1"/>
  <c r="U510" i="5"/>
  <c r="V510" i="5" s="1"/>
  <c r="U464" i="5"/>
  <c r="V464" i="5" s="1"/>
  <c r="U572" i="5"/>
  <c r="V572" i="5" s="1"/>
  <c r="U607" i="5"/>
  <c r="V607" i="5" s="1"/>
  <c r="U578" i="5"/>
  <c r="V578" i="5" s="1"/>
  <c r="U615" i="5"/>
  <c r="V615" i="5" s="1"/>
  <c r="U648" i="5"/>
  <c r="V648" i="5" s="1"/>
  <c r="U605" i="5"/>
  <c r="V605" i="5" s="1"/>
  <c r="U689" i="5"/>
  <c r="V689" i="5" s="1"/>
  <c r="U702" i="5"/>
  <c r="V702" i="5" s="1"/>
  <c r="U672" i="5"/>
  <c r="V672" i="5" s="1"/>
  <c r="U718" i="5"/>
  <c r="V718" i="5" s="1"/>
  <c r="U767" i="5"/>
  <c r="V767" i="5" s="1"/>
  <c r="U817" i="5"/>
  <c r="V817" i="5" s="1"/>
  <c r="U842" i="5"/>
  <c r="V842" i="5" s="1"/>
  <c r="U833" i="5"/>
  <c r="V833" i="5" s="1"/>
  <c r="U894" i="5"/>
  <c r="V894" i="5" s="1"/>
  <c r="U859" i="5"/>
  <c r="V859" i="5" s="1"/>
  <c r="U916" i="5"/>
  <c r="V916" i="5" s="1"/>
  <c r="U915" i="5"/>
  <c r="V915" i="5" s="1"/>
  <c r="U951" i="5"/>
  <c r="V951" i="5" s="1"/>
  <c r="U958" i="5"/>
  <c r="V958" i="5" s="1"/>
  <c r="U976" i="5"/>
  <c r="V976" i="5" s="1"/>
  <c r="U965" i="5"/>
  <c r="V965" i="5" s="1"/>
  <c r="U1002" i="5"/>
  <c r="V1002" i="5" s="1"/>
  <c r="U981" i="5"/>
  <c r="V981" i="5" s="1"/>
  <c r="U1008" i="5"/>
  <c r="V1008" i="5" s="1"/>
  <c r="U1006" i="5"/>
  <c r="V1006" i="5" s="1"/>
  <c r="U896" i="5"/>
  <c r="V896" i="5" s="1"/>
  <c r="U866" i="5"/>
  <c r="V866" i="5" s="1"/>
  <c r="U18" i="5"/>
  <c r="V18" i="5" s="1"/>
  <c r="U15" i="5"/>
  <c r="V15" i="5" s="1"/>
  <c r="U34" i="5"/>
  <c r="V34" i="5" s="1"/>
  <c r="U25" i="5"/>
  <c r="V25" i="5" s="1"/>
  <c r="U36" i="5"/>
  <c r="V36" i="5" s="1"/>
  <c r="U99" i="5"/>
  <c r="V99" i="5" s="1"/>
  <c r="U164" i="5"/>
  <c r="V164" i="5" s="1"/>
  <c r="U38" i="5"/>
  <c r="V38" i="5" s="1"/>
  <c r="U66" i="5"/>
  <c r="V66" i="5" s="1"/>
  <c r="U154" i="5"/>
  <c r="V154" i="5" s="1"/>
  <c r="U270" i="5"/>
  <c r="V270" i="5" s="1"/>
  <c r="U302" i="5"/>
  <c r="V302" i="5" s="1"/>
  <c r="U334" i="5"/>
  <c r="V334" i="5" s="1"/>
  <c r="U374" i="5"/>
  <c r="V374" i="5" s="1"/>
  <c r="U43" i="5"/>
  <c r="V43" i="5" s="1"/>
  <c r="U179" i="5"/>
  <c r="V179" i="5" s="1"/>
  <c r="U233" i="5"/>
  <c r="V233" i="5" s="1"/>
  <c r="U97" i="5"/>
  <c r="V97" i="5" s="1"/>
  <c r="U153" i="5"/>
  <c r="V153" i="5" s="1"/>
  <c r="U205" i="5"/>
  <c r="V205" i="5" s="1"/>
  <c r="U247" i="5"/>
  <c r="V247" i="5" s="1"/>
  <c r="U423" i="5"/>
  <c r="V423" i="5" s="1"/>
  <c r="U263" i="5"/>
  <c r="V263" i="5" s="1"/>
  <c r="U343" i="5"/>
  <c r="V343" i="5" s="1"/>
  <c r="U312" i="5"/>
  <c r="V312" i="5" s="1"/>
  <c r="U376" i="5"/>
  <c r="V376" i="5" s="1"/>
  <c r="U447" i="5"/>
  <c r="V447" i="5" s="1"/>
  <c r="U471" i="5"/>
  <c r="V471" i="5" s="1"/>
  <c r="U511" i="5"/>
  <c r="V511" i="5" s="1"/>
  <c r="U482" i="5"/>
  <c r="V482" i="5" s="1"/>
  <c r="U527" i="5"/>
  <c r="V527" i="5" s="1"/>
  <c r="U573" i="5"/>
  <c r="V573" i="5" s="1"/>
  <c r="U460" i="5"/>
  <c r="V460" i="5" s="1"/>
  <c r="U602" i="5"/>
  <c r="V602" i="5" s="1"/>
  <c r="U582" i="5"/>
  <c r="V582" i="5" s="1"/>
  <c r="U611" i="5"/>
  <c r="V611" i="5" s="1"/>
  <c r="U616" i="5"/>
  <c r="V616" i="5" s="1"/>
  <c r="U641" i="5"/>
  <c r="V641" i="5" s="1"/>
  <c r="U654" i="5"/>
  <c r="V654" i="5" s="1"/>
  <c r="U755" i="5"/>
  <c r="V755" i="5" s="1"/>
  <c r="U663" i="5"/>
  <c r="V663" i="5" s="1"/>
  <c r="U678" i="5"/>
  <c r="V678" i="5" s="1"/>
  <c r="U703" i="5"/>
  <c r="V703" i="5" s="1"/>
  <c r="U764" i="5"/>
  <c r="V764" i="5" s="1"/>
  <c r="U709" i="5"/>
  <c r="V709" i="5" s="1"/>
  <c r="U725" i="5"/>
  <c r="V725" i="5" s="1"/>
  <c r="U757" i="5"/>
  <c r="V757" i="5" s="1"/>
  <c r="U738" i="5"/>
  <c r="V738" i="5" s="1"/>
  <c r="U775" i="5"/>
  <c r="V775" i="5" s="1"/>
  <c r="U800" i="5"/>
  <c r="V800" i="5" s="1"/>
  <c r="U822" i="5"/>
  <c r="V822" i="5" s="1"/>
  <c r="U827" i="5"/>
  <c r="V827" i="5" s="1"/>
  <c r="U816" i="5"/>
  <c r="V816" i="5" s="1"/>
  <c r="U815" i="5"/>
  <c r="V815" i="5" s="1"/>
  <c r="U831" i="5"/>
  <c r="V831" i="5" s="1"/>
  <c r="U863" i="5"/>
  <c r="V863" i="5" s="1"/>
  <c r="U874" i="5"/>
  <c r="V874" i="5" s="1"/>
  <c r="U918" i="5"/>
  <c r="V918" i="5" s="1"/>
  <c r="U938" i="5"/>
  <c r="V938" i="5" s="1"/>
  <c r="U939" i="5"/>
  <c r="V939" i="5" s="1"/>
  <c r="U987" i="5"/>
  <c r="V987" i="5" s="1"/>
  <c r="U997" i="5"/>
  <c r="V997" i="5" s="1"/>
  <c r="U1021" i="5"/>
  <c r="V1021" i="5" s="1"/>
  <c r="U1026" i="5"/>
  <c r="V1026" i="5" s="1"/>
  <c r="U927" i="5"/>
  <c r="V927" i="5" s="1"/>
  <c r="U1004" i="5"/>
  <c r="V1004" i="5" s="1"/>
  <c r="U1007" i="5"/>
  <c r="V1007" i="5" s="1"/>
  <c r="U1013" i="5"/>
  <c r="V1013" i="5" s="1"/>
  <c r="U790" i="5"/>
  <c r="V790" i="5" s="1"/>
  <c r="U829" i="5"/>
  <c r="V829" i="5" s="1"/>
  <c r="U900" i="5"/>
  <c r="V900" i="5" s="1"/>
  <c r="U962" i="5"/>
  <c r="V962" i="5" s="1"/>
  <c r="U998" i="5"/>
  <c r="V998" i="5" s="1"/>
  <c r="U1023" i="5"/>
  <c r="V1023" i="5" s="1"/>
  <c r="U61" i="5"/>
  <c r="V61" i="5" s="1"/>
  <c r="U50" i="5"/>
  <c r="V50" i="5" s="1"/>
  <c r="U80" i="5"/>
  <c r="V80" i="5" s="1"/>
  <c r="U144" i="5"/>
  <c r="V144" i="5" s="1"/>
  <c r="U208" i="5"/>
  <c r="V208" i="5" s="1"/>
  <c r="U118" i="5"/>
  <c r="V118" i="5" s="1"/>
  <c r="U174" i="5"/>
  <c r="V174" i="5" s="1"/>
  <c r="U214" i="5"/>
  <c r="V214" i="5" s="1"/>
  <c r="U261" i="5"/>
  <c r="V261" i="5" s="1"/>
  <c r="U293" i="5"/>
  <c r="V293" i="5" s="1"/>
  <c r="U325" i="5"/>
  <c r="V325" i="5" s="1"/>
  <c r="U357" i="5"/>
  <c r="V357" i="5" s="1"/>
  <c r="U397" i="5"/>
  <c r="V397" i="5" s="1"/>
  <c r="U47" i="5"/>
  <c r="V47" i="5" s="1"/>
  <c r="U87" i="5"/>
  <c r="V87" i="5" s="1"/>
  <c r="U143" i="5"/>
  <c r="V143" i="5" s="1"/>
  <c r="U216" i="5"/>
  <c r="V216" i="5" s="1"/>
  <c r="U227" i="5"/>
  <c r="V227" i="5" s="1"/>
  <c r="U232" i="5"/>
  <c r="V232" i="5" s="1"/>
  <c r="U85" i="5"/>
  <c r="V85" i="5" s="1"/>
  <c r="U129" i="5"/>
  <c r="V129" i="5" s="1"/>
  <c r="U193" i="5"/>
  <c r="V193" i="5" s="1"/>
  <c r="U412" i="5"/>
  <c r="V412" i="5" s="1"/>
  <c r="U299" i="5"/>
  <c r="V299" i="5" s="1"/>
  <c r="U363" i="5"/>
  <c r="V363" i="5" s="1"/>
  <c r="U422" i="5"/>
  <c r="V422" i="5" s="1"/>
  <c r="U256" i="5"/>
  <c r="V256" i="5" s="1"/>
  <c r="U316" i="5"/>
  <c r="V316" i="5" s="1"/>
  <c r="U380" i="5"/>
  <c r="V380" i="5" s="1"/>
  <c r="U441" i="5"/>
  <c r="V441" i="5" s="1"/>
  <c r="U473" i="5"/>
  <c r="V473" i="5" s="1"/>
  <c r="U505" i="5"/>
  <c r="V505" i="5" s="1"/>
  <c r="U410" i="5"/>
  <c r="V410" i="5" s="1"/>
  <c r="U470" i="5"/>
  <c r="V470" i="5" s="1"/>
  <c r="U533" i="5"/>
  <c r="V533" i="5" s="1"/>
  <c r="U567" i="5"/>
  <c r="V567" i="5" s="1"/>
  <c r="U432" i="5"/>
  <c r="V432" i="5" s="1"/>
  <c r="U488" i="5"/>
  <c r="V488" i="5" s="1"/>
  <c r="U580" i="5"/>
  <c r="V580" i="5" s="1"/>
  <c r="U586" i="5"/>
  <c r="V586" i="5" s="1"/>
  <c r="U610" i="5"/>
  <c r="V610" i="5" s="1"/>
  <c r="U631" i="5"/>
  <c r="V631" i="5" s="1"/>
  <c r="U621" i="5"/>
  <c r="V621" i="5" s="1"/>
  <c r="U680" i="5"/>
  <c r="V680" i="5" s="1"/>
  <c r="U691" i="5"/>
  <c r="V691" i="5" s="1"/>
  <c r="U712" i="5"/>
  <c r="V712" i="5" s="1"/>
  <c r="U744" i="5"/>
  <c r="V744" i="5" s="1"/>
  <c r="U742" i="5"/>
  <c r="V742" i="5" s="1"/>
  <c r="U786" i="5"/>
  <c r="V786" i="5" s="1"/>
  <c r="U821" i="5"/>
  <c r="V821" i="5" s="1"/>
  <c r="U862" i="5"/>
  <c r="V862" i="5" s="1"/>
  <c r="U865" i="5"/>
  <c r="V865" i="5" s="1"/>
  <c r="U877" i="5"/>
  <c r="V877" i="5" s="1"/>
  <c r="U851" i="5"/>
  <c r="V851" i="5" s="1"/>
  <c r="U929" i="5"/>
  <c r="V929" i="5" s="1"/>
  <c r="U910" i="5"/>
  <c r="V910" i="5" s="1"/>
  <c r="U973" i="5"/>
  <c r="V973" i="5" s="1"/>
  <c r="U992" i="5"/>
  <c r="V992" i="5" s="1"/>
  <c r="U1012" i="5"/>
  <c r="V1012" i="5" s="1"/>
  <c r="U10" i="5"/>
  <c r="V10" i="5" s="1"/>
  <c r="U245" i="5"/>
  <c r="V245" i="5" s="1"/>
  <c r="U614" i="5"/>
  <c r="V614" i="5" s="1"/>
  <c r="U668" i="5"/>
  <c r="V668" i="5" s="1"/>
  <c r="U743" i="5"/>
  <c r="V743" i="5" s="1"/>
  <c r="U732" i="5"/>
  <c r="V732" i="5" s="1"/>
  <c r="U860" i="5"/>
  <c r="V860" i="5" s="1"/>
  <c r="U933" i="5"/>
  <c r="V933" i="5" s="1"/>
  <c r="U72" i="5"/>
  <c r="V72" i="5" s="1"/>
  <c r="U200" i="5"/>
  <c r="V200" i="5" s="1"/>
  <c r="U298" i="5"/>
  <c r="V298" i="5" s="1"/>
  <c r="U378" i="5"/>
  <c r="V378" i="5" s="1"/>
  <c r="U475" i="5"/>
  <c r="V475" i="5" s="1"/>
  <c r="U571" i="5"/>
  <c r="V571" i="5" s="1"/>
  <c r="U598" i="5"/>
  <c r="V598" i="5" s="1"/>
  <c r="U850" i="5"/>
  <c r="V850" i="5" s="1"/>
  <c r="U215" i="5"/>
  <c r="V215" i="5" s="1"/>
  <c r="U204" i="5"/>
  <c r="V204" i="5" s="1"/>
  <c r="U493" i="5"/>
  <c r="V493" i="5" s="1"/>
  <c r="U679" i="5"/>
  <c r="V679" i="5" s="1"/>
  <c r="U779" i="5"/>
  <c r="V779" i="5" s="1"/>
  <c r="U848" i="5"/>
  <c r="V848" i="5" s="1"/>
  <c r="U120" i="5"/>
  <c r="V120" i="5" s="1"/>
  <c r="U274" i="5"/>
  <c r="V274" i="5" s="1"/>
  <c r="U338" i="5"/>
  <c r="V338" i="5" s="1"/>
  <c r="U451" i="5"/>
  <c r="V451" i="5" s="1"/>
  <c r="U515" i="5"/>
  <c r="V515" i="5" s="1"/>
  <c r="U577" i="5"/>
  <c r="V577" i="5" s="1"/>
  <c r="U735" i="5"/>
  <c r="V735" i="5" s="1"/>
  <c r="U921" i="5"/>
  <c r="V921" i="5" s="1"/>
  <c r="U979" i="5"/>
  <c r="V979" i="5" s="1"/>
  <c r="U1011" i="5"/>
  <c r="V1011" i="5" s="1"/>
  <c r="U155" i="5"/>
  <c r="V155" i="5" s="1"/>
  <c r="U217" i="5"/>
  <c r="V217" i="5" s="1"/>
  <c r="U230" i="5"/>
  <c r="V230" i="5" s="1"/>
  <c r="U69" i="5"/>
  <c r="V69" i="5" s="1"/>
  <c r="U161" i="5"/>
  <c r="V161" i="5" s="1"/>
  <c r="U223" i="5"/>
  <c r="V223" i="5" s="1"/>
  <c r="U287" i="5"/>
  <c r="V287" i="5" s="1"/>
  <c r="U351" i="5"/>
  <c r="V351" i="5" s="1"/>
  <c r="U304" i="5"/>
  <c r="V304" i="5" s="1"/>
  <c r="U368" i="5"/>
  <c r="V368" i="5" s="1"/>
  <c r="U424" i="5"/>
  <c r="V424" i="5" s="1"/>
  <c r="U442" i="5"/>
  <c r="V442" i="5" s="1"/>
  <c r="U506" i="5"/>
  <c r="V506" i="5" s="1"/>
  <c r="U428" i="5"/>
  <c r="V428" i="5" s="1"/>
  <c r="U484" i="5"/>
  <c r="V484" i="5" s="1"/>
  <c r="U623" i="5"/>
  <c r="V623" i="5" s="1"/>
  <c r="U566" i="5"/>
  <c r="V566" i="5" s="1"/>
  <c r="U632" i="5"/>
  <c r="V632" i="5" s="1"/>
  <c r="U633" i="5"/>
  <c r="V633" i="5" s="1"/>
  <c r="U649" i="5"/>
  <c r="V649" i="5" s="1"/>
  <c r="U666" i="5"/>
  <c r="V666" i="5" s="1"/>
  <c r="U676" i="5"/>
  <c r="V676" i="5" s="1"/>
  <c r="U721" i="5"/>
  <c r="V721" i="5" s="1"/>
  <c r="U753" i="5"/>
  <c r="V753" i="5" s="1"/>
  <c r="U746" i="5"/>
  <c r="V746" i="5" s="1"/>
  <c r="U804" i="5"/>
  <c r="V804" i="5" s="1"/>
  <c r="U805" i="5"/>
  <c r="V805" i="5" s="1"/>
  <c r="U879" i="5"/>
  <c r="V879" i="5" s="1"/>
  <c r="U931" i="5"/>
  <c r="V931" i="5" s="1"/>
  <c r="U1018" i="5"/>
  <c r="V1018" i="5" s="1"/>
  <c r="U31" i="5"/>
  <c r="V31" i="5" s="1"/>
  <c r="U52" i="5"/>
  <c r="V52" i="5" s="1"/>
  <c r="U20" i="5"/>
  <c r="V20" i="5" s="1"/>
  <c r="U90" i="5"/>
  <c r="V90" i="5" s="1"/>
  <c r="U150" i="5"/>
  <c r="V150" i="5" s="1"/>
  <c r="U249" i="5"/>
  <c r="V249" i="5" s="1"/>
  <c r="U265" i="5"/>
  <c r="V265" i="5" s="1"/>
  <c r="U281" i="5"/>
  <c r="V281" i="5" s="1"/>
  <c r="U297" i="5"/>
  <c r="V297" i="5" s="1"/>
  <c r="U313" i="5"/>
  <c r="V313" i="5" s="1"/>
  <c r="U329" i="5"/>
  <c r="V329" i="5" s="1"/>
  <c r="U345" i="5"/>
  <c r="V345" i="5" s="1"/>
  <c r="U365" i="5"/>
  <c r="V365" i="5" s="1"/>
  <c r="U385" i="5"/>
  <c r="V385" i="5" s="1"/>
  <c r="U67" i="5"/>
  <c r="V67" i="5" s="1"/>
  <c r="U119" i="5"/>
  <c r="V119" i="5" s="1"/>
  <c r="U159" i="5"/>
  <c r="V159" i="5" s="1"/>
  <c r="U109" i="5"/>
  <c r="V109" i="5" s="1"/>
  <c r="U185" i="5"/>
  <c r="V185" i="5" s="1"/>
  <c r="U291" i="5"/>
  <c r="V291" i="5" s="1"/>
  <c r="U355" i="5"/>
  <c r="V355" i="5" s="1"/>
  <c r="U401" i="5"/>
  <c r="V401" i="5" s="1"/>
  <c r="U276" i="5"/>
  <c r="V276" i="5" s="1"/>
  <c r="U340" i="5"/>
  <c r="V340" i="5" s="1"/>
  <c r="U429" i="5"/>
  <c r="V429" i="5" s="1"/>
  <c r="U445" i="5"/>
  <c r="V445" i="5" s="1"/>
  <c r="U485" i="5"/>
  <c r="V485" i="5" s="1"/>
  <c r="U413" i="5"/>
  <c r="V413" i="5" s="1"/>
  <c r="U430" i="5"/>
  <c r="V430" i="5" s="1"/>
  <c r="U494" i="5"/>
  <c r="V494" i="5" s="1"/>
  <c r="U579" i="5"/>
  <c r="V579" i="5" s="1"/>
  <c r="U448" i="5"/>
  <c r="V448" i="5" s="1"/>
  <c r="U504" i="5"/>
  <c r="V504" i="5" s="1"/>
  <c r="U534" i="5"/>
  <c r="V534" i="5" s="1"/>
  <c r="U556" i="5"/>
  <c r="V556" i="5" s="1"/>
  <c r="U604" i="5"/>
  <c r="V604" i="5" s="1"/>
  <c r="U562" i="5"/>
  <c r="V562" i="5" s="1"/>
  <c r="U677" i="5"/>
  <c r="V677" i="5" s="1"/>
  <c r="U698" i="5"/>
  <c r="V698" i="5" s="1"/>
  <c r="U686" i="5"/>
  <c r="V686" i="5" s="1"/>
  <c r="U708" i="5"/>
  <c r="V708" i="5" s="1"/>
  <c r="U840" i="5"/>
  <c r="V840" i="5" s="1"/>
  <c r="U794" i="5"/>
  <c r="V794" i="5" s="1"/>
  <c r="U823" i="5"/>
  <c r="V823" i="5" s="1"/>
  <c r="U876" i="5"/>
  <c r="V876" i="5" s="1"/>
  <c r="U869" i="5"/>
  <c r="V869" i="5" s="1"/>
  <c r="U871" i="5"/>
  <c r="V871" i="5" s="1"/>
  <c r="U872" i="5"/>
  <c r="V872" i="5" s="1"/>
  <c r="U905" i="5"/>
  <c r="V905" i="5" s="1"/>
  <c r="U942" i="5"/>
  <c r="V942" i="5" s="1"/>
  <c r="U935" i="5"/>
  <c r="V935" i="5" s="1"/>
  <c r="U952" i="5"/>
  <c r="V952" i="5" s="1"/>
  <c r="U960" i="5"/>
  <c r="V960" i="5" s="1"/>
  <c r="U999" i="5"/>
  <c r="V999" i="5" s="1"/>
  <c r="U1005" i="5"/>
  <c r="V1005" i="5" s="1"/>
  <c r="U861" i="5"/>
  <c r="V861" i="5" s="1"/>
  <c r="U885" i="5"/>
  <c r="V885" i="5" s="1"/>
  <c r="U895" i="5"/>
  <c r="V895" i="5" s="1"/>
  <c r="U989" i="5"/>
  <c r="V989" i="5" s="1"/>
  <c r="U2" i="5"/>
  <c r="V2" i="5" s="1"/>
  <c r="U21" i="5"/>
  <c r="V21" i="5" s="1"/>
  <c r="U33" i="5"/>
  <c r="V33" i="5" s="1"/>
  <c r="U84" i="5"/>
  <c r="V84" i="5" s="1"/>
  <c r="U148" i="5"/>
  <c r="V148" i="5" s="1"/>
  <c r="U212" i="5"/>
  <c r="V212" i="5" s="1"/>
  <c r="U134" i="5"/>
  <c r="V134" i="5" s="1"/>
  <c r="U202" i="5"/>
  <c r="V202" i="5" s="1"/>
  <c r="U262" i="5"/>
  <c r="V262" i="5" s="1"/>
  <c r="U294" i="5"/>
  <c r="V294" i="5" s="1"/>
  <c r="U326" i="5"/>
  <c r="V326" i="5" s="1"/>
  <c r="U361" i="5"/>
  <c r="V361" i="5" s="1"/>
  <c r="U398" i="5"/>
  <c r="V398" i="5" s="1"/>
  <c r="U163" i="5"/>
  <c r="V163" i="5" s="1"/>
  <c r="U225" i="5"/>
  <c r="V225" i="5" s="1"/>
  <c r="U224" i="5"/>
  <c r="V224" i="5" s="1"/>
  <c r="U81" i="5"/>
  <c r="V81" i="5" s="1"/>
  <c r="U149" i="5"/>
  <c r="V149" i="5" s="1"/>
  <c r="U189" i="5"/>
  <c r="V189" i="5" s="1"/>
  <c r="U362" i="5"/>
  <c r="V362" i="5" s="1"/>
  <c r="U255" i="5"/>
  <c r="V255" i="5" s="1"/>
  <c r="U327" i="5"/>
  <c r="V327" i="5" s="1"/>
  <c r="U391" i="5"/>
  <c r="V391" i="5" s="1"/>
  <c r="U296" i="5"/>
  <c r="V296" i="5" s="1"/>
  <c r="U360" i="5"/>
  <c r="V360" i="5" s="1"/>
  <c r="U463" i="5"/>
  <c r="V463" i="5" s="1"/>
  <c r="U487" i="5"/>
  <c r="V487" i="5" s="1"/>
  <c r="U466" i="5"/>
  <c r="V466" i="5" s="1"/>
  <c r="U518" i="5"/>
  <c r="V518" i="5" s="1"/>
  <c r="U549" i="5"/>
  <c r="V549" i="5" s="1"/>
  <c r="U589" i="5"/>
  <c r="V589" i="5" s="1"/>
  <c r="U436" i="5"/>
  <c r="V436" i="5" s="1"/>
  <c r="U508" i="5"/>
  <c r="V508" i="5" s="1"/>
  <c r="U528" i="5"/>
  <c r="V528" i="5" s="1"/>
  <c r="U576" i="5"/>
  <c r="V576" i="5" s="1"/>
  <c r="U608" i="5"/>
  <c r="V608" i="5" s="1"/>
  <c r="U630" i="5"/>
  <c r="V630" i="5" s="1"/>
  <c r="U574" i="5"/>
  <c r="V574" i="5" s="1"/>
  <c r="U594" i="5"/>
  <c r="V594" i="5" s="1"/>
  <c r="U599" i="5"/>
  <c r="V599" i="5" s="1"/>
  <c r="U629" i="5"/>
  <c r="V629" i="5" s="1"/>
  <c r="U731" i="5"/>
  <c r="V731" i="5" s="1"/>
  <c r="U692" i="5"/>
  <c r="V692" i="5" s="1"/>
  <c r="U705" i="5"/>
  <c r="V705" i="5" s="1"/>
  <c r="U717" i="5"/>
  <c r="V717" i="5" s="1"/>
  <c r="U749" i="5"/>
  <c r="V749" i="5" s="1"/>
  <c r="U722" i="5"/>
  <c r="V722" i="5" s="1"/>
  <c r="U799" i="5"/>
  <c r="V799" i="5" s="1"/>
  <c r="U792" i="5"/>
  <c r="V792" i="5" s="1"/>
  <c r="U807" i="5"/>
  <c r="V807" i="5" s="1"/>
  <c r="U852" i="5"/>
  <c r="V852" i="5" s="1"/>
  <c r="U847" i="5"/>
  <c r="V847" i="5" s="1"/>
  <c r="U899" i="5"/>
  <c r="V899" i="5" s="1"/>
  <c r="U909" i="5"/>
  <c r="V909" i="5" s="1"/>
  <c r="U922" i="5"/>
  <c r="V922" i="5" s="1"/>
  <c r="U923" i="5"/>
  <c r="V923" i="5" s="1"/>
  <c r="U978" i="5"/>
  <c r="V978" i="5" s="1"/>
  <c r="U994" i="5"/>
  <c r="V994" i="5" s="1"/>
  <c r="U988" i="5"/>
  <c r="V988" i="5" s="1"/>
  <c r="U1029" i="5"/>
  <c r="V1029" i="5" s="1"/>
  <c r="U1010" i="5"/>
  <c r="V1010" i="5" s="1"/>
  <c r="U944" i="5"/>
  <c r="V944" i="5" s="1"/>
  <c r="U974" i="5"/>
  <c r="V974" i="5" s="1"/>
  <c r="U1027" i="5"/>
  <c r="V1027" i="5" s="1"/>
  <c r="U947" i="5"/>
  <c r="V947" i="5" s="1"/>
  <c r="U964" i="5"/>
  <c r="V964" i="5" s="1"/>
  <c r="U1016" i="5"/>
  <c r="V1016" i="5" s="1"/>
  <c r="U53" i="5"/>
  <c r="V53" i="5" s="1"/>
  <c r="U42" i="5"/>
  <c r="V42" i="5" s="1"/>
  <c r="U9" i="5"/>
  <c r="V9" i="5" s="1"/>
  <c r="U64" i="5"/>
  <c r="V64" i="5" s="1"/>
  <c r="U128" i="5"/>
  <c r="V128" i="5" s="1"/>
  <c r="U192" i="5"/>
  <c r="V192" i="5" s="1"/>
  <c r="U5" i="5"/>
  <c r="V5" i="5" s="1"/>
  <c r="U102" i="5"/>
  <c r="V102" i="5" s="1"/>
  <c r="U158" i="5"/>
  <c r="V158" i="5" s="1"/>
  <c r="U210" i="5"/>
  <c r="V210" i="5" s="1"/>
  <c r="U253" i="5"/>
  <c r="V253" i="5" s="1"/>
  <c r="U285" i="5"/>
  <c r="V285" i="5" s="1"/>
  <c r="U317" i="5"/>
  <c r="V317" i="5" s="1"/>
  <c r="U349" i="5"/>
  <c r="V349" i="5" s="1"/>
  <c r="U389" i="5"/>
  <c r="V389" i="5" s="1"/>
  <c r="U79" i="5"/>
  <c r="V79" i="5" s="1"/>
  <c r="U131" i="5"/>
  <c r="V131" i="5" s="1"/>
  <c r="U199" i="5"/>
  <c r="V199" i="5" s="1"/>
  <c r="U219" i="5"/>
  <c r="V219" i="5" s="1"/>
  <c r="U168" i="5"/>
  <c r="V168" i="5" s="1"/>
  <c r="U65" i="5"/>
  <c r="V65" i="5" s="1"/>
  <c r="U125" i="5"/>
  <c r="V125" i="5" s="1"/>
  <c r="U177" i="5"/>
  <c r="V177" i="5" s="1"/>
  <c r="U283" i="5"/>
  <c r="V283" i="5" s="1"/>
  <c r="U347" i="5"/>
  <c r="V347" i="5" s="1"/>
  <c r="U248" i="5"/>
  <c r="V248" i="5" s="1"/>
  <c r="U300" i="5"/>
  <c r="V300" i="5" s="1"/>
  <c r="U364" i="5"/>
  <c r="V364" i="5" s="1"/>
  <c r="U419" i="5"/>
  <c r="V419" i="5" s="1"/>
  <c r="U433" i="5"/>
  <c r="V433" i="5" s="1"/>
  <c r="U465" i="5"/>
  <c r="V465" i="5" s="1"/>
  <c r="U497" i="5"/>
  <c r="V497" i="5" s="1"/>
  <c r="U421" i="5"/>
  <c r="V421" i="5" s="1"/>
  <c r="U454" i="5"/>
  <c r="V454" i="5" s="1"/>
  <c r="U559" i="5"/>
  <c r="V559" i="5" s="1"/>
  <c r="U472" i="5"/>
  <c r="V472" i="5" s="1"/>
  <c r="U531" i="5"/>
  <c r="V531" i="5" s="1"/>
  <c r="U564" i="5"/>
  <c r="V564" i="5" s="1"/>
  <c r="U570" i="5"/>
  <c r="V570" i="5" s="1"/>
  <c r="U609" i="5"/>
  <c r="V609" i="5" s="1"/>
  <c r="U736" i="5"/>
  <c r="V736" i="5" s="1"/>
  <c r="U667" i="5"/>
  <c r="V667" i="5" s="1"/>
  <c r="U769" i="5"/>
  <c r="V769" i="5" s="1"/>
  <c r="U726" i="5"/>
  <c r="V726" i="5" s="1"/>
  <c r="U808" i="5"/>
  <c r="V808" i="5" s="1"/>
  <c r="U836" i="5"/>
  <c r="V836" i="5" s="1"/>
  <c r="U854" i="5"/>
  <c r="V854" i="5" s="1"/>
  <c r="U888" i="5"/>
  <c r="V888" i="5" s="1"/>
  <c r="U857" i="5"/>
  <c r="V857" i="5" s="1"/>
  <c r="U897" i="5"/>
  <c r="V897" i="5" s="1"/>
  <c r="U884" i="5"/>
  <c r="V884" i="5" s="1"/>
  <c r="U912" i="5"/>
  <c r="V912" i="5" s="1"/>
  <c r="U914" i="5"/>
  <c r="V914" i="5" s="1"/>
  <c r="U950" i="5"/>
  <c r="V950" i="5" s="1"/>
  <c r="U867" i="5"/>
  <c r="V867" i="5" s="1"/>
  <c r="U957" i="5"/>
  <c r="V957" i="5" s="1"/>
  <c r="U977" i="5"/>
  <c r="V977" i="5" s="1"/>
  <c r="U32" i="5"/>
  <c r="V32" i="5" s="1"/>
  <c r="U88" i="5"/>
  <c r="V88" i="5" s="1"/>
  <c r="U622" i="5"/>
  <c r="V622" i="5" s="1"/>
  <c r="U687" i="5"/>
  <c r="V687" i="5" s="1"/>
  <c r="U773" i="5"/>
  <c r="V773" i="5" s="1"/>
  <c r="U740" i="5"/>
  <c r="V740" i="5" s="1"/>
  <c r="U856" i="5"/>
  <c r="V856" i="5" s="1"/>
  <c r="U967" i="5"/>
  <c r="V967" i="5" s="1"/>
  <c r="U92" i="5"/>
  <c r="V92" i="5" s="1"/>
  <c r="U250" i="5"/>
  <c r="V250" i="5" s="1"/>
  <c r="U314" i="5"/>
  <c r="V314" i="5" s="1"/>
  <c r="U394" i="5"/>
  <c r="V394" i="5" s="1"/>
  <c r="U491" i="5"/>
  <c r="V491" i="5" s="1"/>
  <c r="U553" i="5"/>
  <c r="V553" i="5" s="1"/>
  <c r="U664" i="5"/>
  <c r="V664" i="5" s="1"/>
  <c r="U902" i="5"/>
  <c r="V902" i="5" s="1"/>
  <c r="U76" i="5"/>
  <c r="V76" i="5" s="1"/>
  <c r="U369" i="5"/>
  <c r="V369" i="5" s="1"/>
  <c r="U509" i="5"/>
  <c r="V509" i="5" s="1"/>
  <c r="U715" i="5"/>
  <c r="V715" i="5" s="1"/>
  <c r="U781" i="5"/>
  <c r="V781" i="5" s="1"/>
  <c r="U925" i="5"/>
  <c r="V925" i="5" s="1"/>
  <c r="U124" i="5"/>
  <c r="V124" i="5" s="1"/>
  <c r="U290" i="5"/>
  <c r="V290" i="5" s="1"/>
  <c r="U354" i="5"/>
  <c r="V354" i="5" s="1"/>
  <c r="U467" i="5"/>
  <c r="V467" i="5" s="1"/>
  <c r="U606" i="5"/>
  <c r="V606" i="5" s="1"/>
  <c r="U638" i="5"/>
  <c r="V638" i="5" s="1"/>
  <c r="U751" i="5"/>
  <c r="V751" i="5" s="1"/>
  <c r="U937" i="5"/>
  <c r="V937" i="5" s="1"/>
  <c r="U986" i="5"/>
  <c r="V986" i="5" s="1"/>
  <c r="U1015" i="5"/>
  <c r="V1015" i="5" s="1"/>
  <c r="E18" i="2"/>
  <c r="A3" i="2"/>
  <c r="J8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7" i="2"/>
  <c r="A6" i="2"/>
  <c r="A5" i="2"/>
  <c r="A4" i="2"/>
  <c r="E19" i="2" l="1"/>
  <c r="E20" i="2" s="1"/>
  <c r="E27" i="2" l="1"/>
  <c r="E23" i="2"/>
  <c r="H8" i="2" l="1"/>
  <c r="M8" i="2"/>
  <c r="L8" i="2"/>
  <c r="K8" i="2"/>
  <c r="I8" i="2"/>
  <c r="G8" i="2"/>
  <c r="G10" i="2" s="1"/>
  <c r="E10" i="2"/>
  <c r="E11" i="2" s="1"/>
  <c r="E5" i="2"/>
  <c r="E6" i="2" s="1"/>
  <c r="J5" i="2"/>
  <c r="J6" i="2" s="1"/>
  <c r="E3" i="2"/>
  <c r="E4" i="2" s="1"/>
  <c r="E14" i="2" s="1"/>
  <c r="E7" i="2" l="1"/>
  <c r="F10" i="2"/>
  <c r="F11" i="2" s="1"/>
  <c r="E24" i="2"/>
  <c r="E25" i="2" s="1"/>
  <c r="E13" i="2"/>
  <c r="H9" i="2" l="1"/>
  <c r="I9" i="2"/>
  <c r="K9" i="2"/>
  <c r="L9" i="2"/>
  <c r="M9" i="2"/>
  <c r="K10" i="2"/>
  <c r="H10" i="2"/>
  <c r="I10" i="2"/>
  <c r="L10" i="2"/>
  <c r="M10" i="2"/>
  <c r="K5" i="1"/>
  <c r="M5" i="1"/>
  <c r="L5" i="1"/>
  <c r="S3" i="1"/>
  <c r="M5" i="2" s="1"/>
  <c r="M6" i="2" s="1"/>
  <c r="M4" i="1"/>
  <c r="N4" i="1"/>
  <c r="O4" i="1"/>
  <c r="P4" i="1"/>
  <c r="Q4" i="1"/>
  <c r="K4" i="1"/>
  <c r="L4" i="1"/>
  <c r="R4" i="1"/>
  <c r="S4" i="1"/>
  <c r="N5" i="1"/>
  <c r="O5" i="1"/>
  <c r="P5" i="1"/>
  <c r="Q5" i="1"/>
  <c r="R5" i="1"/>
  <c r="S5" i="1"/>
  <c r="M6" i="1"/>
  <c r="N6" i="1"/>
  <c r="O6" i="1"/>
  <c r="P6" i="1"/>
  <c r="Q6" i="1"/>
  <c r="K6" i="1"/>
  <c r="L6" i="1"/>
  <c r="R6" i="1"/>
  <c r="S6" i="1"/>
  <c r="M7" i="1"/>
  <c r="N7" i="1"/>
  <c r="O7" i="1"/>
  <c r="P7" i="1"/>
  <c r="Q7" i="1"/>
  <c r="K7" i="1"/>
  <c r="L7" i="1"/>
  <c r="R7" i="1"/>
  <c r="L5" i="2" s="1"/>
  <c r="L6" i="2" s="1"/>
  <c r="S7" i="1"/>
  <c r="M8" i="1"/>
  <c r="N8" i="1"/>
  <c r="O8" i="1"/>
  <c r="P8" i="1"/>
  <c r="Q8" i="1"/>
  <c r="K8" i="1"/>
  <c r="L8" i="1"/>
  <c r="R8" i="1"/>
  <c r="S8" i="1"/>
  <c r="M9" i="1"/>
  <c r="N9" i="1"/>
  <c r="O9" i="1"/>
  <c r="P9" i="1"/>
  <c r="Q9" i="1"/>
  <c r="K9" i="1"/>
  <c r="L9" i="1"/>
  <c r="R9" i="1"/>
  <c r="S9" i="1"/>
  <c r="M10" i="1"/>
  <c r="N10" i="1"/>
  <c r="O10" i="1"/>
  <c r="P10" i="1"/>
  <c r="Q10" i="1"/>
  <c r="K10" i="1"/>
  <c r="L10" i="1"/>
  <c r="R10" i="1"/>
  <c r="S10" i="1"/>
  <c r="M11" i="1"/>
  <c r="N11" i="1"/>
  <c r="O11" i="1"/>
  <c r="P11" i="1"/>
  <c r="Q11" i="1"/>
  <c r="K11" i="1"/>
  <c r="L11" i="1"/>
  <c r="R11" i="1"/>
  <c r="S11" i="1"/>
  <c r="M12" i="1"/>
  <c r="N12" i="1"/>
  <c r="O12" i="1"/>
  <c r="P12" i="1"/>
  <c r="Q12" i="1"/>
  <c r="K12" i="1"/>
  <c r="L12" i="1"/>
  <c r="R12" i="1"/>
  <c r="S12" i="1"/>
  <c r="M13" i="1"/>
  <c r="N13" i="1"/>
  <c r="O13" i="1"/>
  <c r="P13" i="1"/>
  <c r="Q13" i="1"/>
  <c r="K13" i="1"/>
  <c r="L13" i="1"/>
  <c r="R13" i="1"/>
  <c r="S13" i="1"/>
  <c r="M14" i="1"/>
  <c r="N14" i="1"/>
  <c r="O14" i="1"/>
  <c r="P14" i="1"/>
  <c r="Q14" i="1"/>
  <c r="K14" i="1"/>
  <c r="L14" i="1"/>
  <c r="R14" i="1"/>
  <c r="S14" i="1"/>
  <c r="M15" i="1"/>
  <c r="N15" i="1"/>
  <c r="O15" i="1"/>
  <c r="P15" i="1"/>
  <c r="Q15" i="1"/>
  <c r="K15" i="1"/>
  <c r="L15" i="1"/>
  <c r="R15" i="1"/>
  <c r="S15" i="1"/>
  <c r="M16" i="1"/>
  <c r="N16" i="1"/>
  <c r="O16" i="1"/>
  <c r="P16" i="1"/>
  <c r="Q16" i="1"/>
  <c r="K16" i="1"/>
  <c r="L16" i="1"/>
  <c r="R16" i="1"/>
  <c r="S16" i="1"/>
  <c r="M17" i="1"/>
  <c r="N17" i="1"/>
  <c r="O17" i="1"/>
  <c r="P17" i="1"/>
  <c r="Q17" i="1"/>
  <c r="K17" i="1"/>
  <c r="L17" i="1"/>
  <c r="R17" i="1"/>
  <c r="S17" i="1"/>
  <c r="M18" i="1"/>
  <c r="N18" i="1"/>
  <c r="O18" i="1"/>
  <c r="P18" i="1"/>
  <c r="Q18" i="1"/>
  <c r="K18" i="1"/>
  <c r="L18" i="1"/>
  <c r="R18" i="1"/>
  <c r="S18" i="1"/>
  <c r="M19" i="1"/>
  <c r="N19" i="1"/>
  <c r="O19" i="1"/>
  <c r="P19" i="1"/>
  <c r="Q19" i="1"/>
  <c r="K19" i="1"/>
  <c r="L19" i="1"/>
  <c r="R19" i="1"/>
  <c r="S19" i="1"/>
  <c r="M20" i="1"/>
  <c r="N20" i="1"/>
  <c r="O20" i="1"/>
  <c r="P20" i="1"/>
  <c r="Q20" i="1"/>
  <c r="K20" i="1"/>
  <c r="L20" i="1"/>
  <c r="R20" i="1"/>
  <c r="S20" i="1"/>
  <c r="M21" i="1"/>
  <c r="N21" i="1"/>
  <c r="O21" i="1"/>
  <c r="P21" i="1"/>
  <c r="Q21" i="1"/>
  <c r="K21" i="1"/>
  <c r="L21" i="1"/>
  <c r="R21" i="1"/>
  <c r="S21" i="1"/>
  <c r="M22" i="1"/>
  <c r="N22" i="1"/>
  <c r="O22" i="1"/>
  <c r="P22" i="1"/>
  <c r="Q22" i="1"/>
  <c r="K22" i="1"/>
  <c r="L22" i="1"/>
  <c r="R22" i="1"/>
  <c r="S22" i="1"/>
  <c r="M23" i="1"/>
  <c r="N23" i="1"/>
  <c r="O23" i="1"/>
  <c r="P23" i="1"/>
  <c r="Q23" i="1"/>
  <c r="K23" i="1"/>
  <c r="L23" i="1"/>
  <c r="R23" i="1"/>
  <c r="S23" i="1"/>
  <c r="M24" i="1"/>
  <c r="N24" i="1"/>
  <c r="O24" i="1"/>
  <c r="P24" i="1"/>
  <c r="Q24" i="1"/>
  <c r="K24" i="1"/>
  <c r="L24" i="1"/>
  <c r="R24" i="1"/>
  <c r="S24" i="1"/>
  <c r="M25" i="1"/>
  <c r="N25" i="1"/>
  <c r="O25" i="1"/>
  <c r="P25" i="1"/>
  <c r="Q25" i="1"/>
  <c r="K25" i="1"/>
  <c r="L25" i="1"/>
  <c r="R25" i="1"/>
  <c r="S25" i="1"/>
  <c r="M26" i="1"/>
  <c r="N26" i="1"/>
  <c r="O26" i="1"/>
  <c r="P26" i="1"/>
  <c r="Q26" i="1"/>
  <c r="K26" i="1"/>
  <c r="L26" i="1"/>
  <c r="R26" i="1"/>
  <c r="S26" i="1"/>
  <c r="M27" i="1"/>
  <c r="N27" i="1"/>
  <c r="O27" i="1"/>
  <c r="P27" i="1"/>
  <c r="Q27" i="1"/>
  <c r="K27" i="1"/>
  <c r="L27" i="1"/>
  <c r="R27" i="1"/>
  <c r="S27" i="1"/>
  <c r="M28" i="1"/>
  <c r="N28" i="1"/>
  <c r="O28" i="1"/>
  <c r="P28" i="1"/>
  <c r="Q28" i="1"/>
  <c r="K28" i="1"/>
  <c r="L28" i="1"/>
  <c r="R28" i="1"/>
  <c r="S28" i="1"/>
  <c r="M29" i="1"/>
  <c r="N29" i="1"/>
  <c r="O29" i="1"/>
  <c r="P29" i="1"/>
  <c r="Q29" i="1"/>
  <c r="K29" i="1"/>
  <c r="L29" i="1"/>
  <c r="R29" i="1"/>
  <c r="S29" i="1"/>
  <c r="M30" i="1"/>
  <c r="N30" i="1"/>
  <c r="O30" i="1"/>
  <c r="P30" i="1"/>
  <c r="Q30" i="1"/>
  <c r="K30" i="1"/>
  <c r="L30" i="1"/>
  <c r="R30" i="1"/>
  <c r="S30" i="1"/>
  <c r="M31" i="1"/>
  <c r="N31" i="1"/>
  <c r="O31" i="1"/>
  <c r="P31" i="1"/>
  <c r="Q31" i="1"/>
  <c r="K31" i="1"/>
  <c r="L31" i="1"/>
  <c r="R31" i="1"/>
  <c r="S31" i="1"/>
  <c r="M32" i="1"/>
  <c r="N32" i="1"/>
  <c r="O32" i="1"/>
  <c r="P32" i="1"/>
  <c r="Q32" i="1"/>
  <c r="K32" i="1"/>
  <c r="L32" i="1"/>
  <c r="R32" i="1"/>
  <c r="S32" i="1"/>
  <c r="M33" i="1"/>
  <c r="N33" i="1"/>
  <c r="O33" i="1"/>
  <c r="P33" i="1"/>
  <c r="Q33" i="1"/>
  <c r="K33" i="1"/>
  <c r="L33" i="1"/>
  <c r="R33" i="1"/>
  <c r="S33" i="1"/>
  <c r="M34" i="1"/>
  <c r="N34" i="1"/>
  <c r="O34" i="1"/>
  <c r="P34" i="1"/>
  <c r="Q34" i="1"/>
  <c r="K34" i="1"/>
  <c r="L34" i="1"/>
  <c r="R34" i="1"/>
  <c r="S34" i="1"/>
  <c r="M35" i="1"/>
  <c r="N35" i="1"/>
  <c r="O35" i="1"/>
  <c r="P35" i="1"/>
  <c r="Q35" i="1"/>
  <c r="K35" i="1"/>
  <c r="L35" i="1"/>
  <c r="R35" i="1"/>
  <c r="S35" i="1"/>
  <c r="M36" i="1"/>
  <c r="N36" i="1"/>
  <c r="O36" i="1"/>
  <c r="P36" i="1"/>
  <c r="Q36" i="1"/>
  <c r="K36" i="1"/>
  <c r="L36" i="1"/>
  <c r="R36" i="1"/>
  <c r="S36" i="1"/>
  <c r="M37" i="1"/>
  <c r="N37" i="1"/>
  <c r="O37" i="1"/>
  <c r="P37" i="1"/>
  <c r="Q37" i="1"/>
  <c r="K37" i="1"/>
  <c r="L37" i="1"/>
  <c r="R37" i="1"/>
  <c r="S37" i="1"/>
  <c r="M38" i="1"/>
  <c r="N38" i="1"/>
  <c r="O38" i="1"/>
  <c r="P38" i="1"/>
  <c r="Q38" i="1"/>
  <c r="K38" i="1"/>
  <c r="L38" i="1"/>
  <c r="R38" i="1"/>
  <c r="S38" i="1"/>
  <c r="M39" i="1"/>
  <c r="N39" i="1"/>
  <c r="O39" i="1"/>
  <c r="P39" i="1"/>
  <c r="Q39" i="1"/>
  <c r="K39" i="1"/>
  <c r="L39" i="1"/>
  <c r="R39" i="1"/>
  <c r="S39" i="1"/>
  <c r="M40" i="1"/>
  <c r="N40" i="1"/>
  <c r="O40" i="1"/>
  <c r="P40" i="1"/>
  <c r="Q40" i="1"/>
  <c r="K40" i="1"/>
  <c r="L40" i="1"/>
  <c r="R40" i="1"/>
  <c r="S40" i="1"/>
  <c r="M41" i="1"/>
  <c r="N41" i="1"/>
  <c r="O41" i="1"/>
  <c r="P41" i="1"/>
  <c r="Q41" i="1"/>
  <c r="K41" i="1"/>
  <c r="L41" i="1"/>
  <c r="R41" i="1"/>
  <c r="S41" i="1"/>
  <c r="M42" i="1"/>
  <c r="N42" i="1"/>
  <c r="O42" i="1"/>
  <c r="P42" i="1"/>
  <c r="Q42" i="1"/>
  <c r="K42" i="1"/>
  <c r="L42" i="1"/>
  <c r="R42" i="1"/>
  <c r="S42" i="1"/>
  <c r="M43" i="1"/>
  <c r="N43" i="1"/>
  <c r="O43" i="1"/>
  <c r="P43" i="1"/>
  <c r="Q43" i="1"/>
  <c r="K43" i="1"/>
  <c r="L43" i="1"/>
  <c r="R43" i="1"/>
  <c r="S43" i="1"/>
  <c r="M44" i="1"/>
  <c r="N44" i="1"/>
  <c r="O44" i="1"/>
  <c r="P44" i="1"/>
  <c r="Q44" i="1"/>
  <c r="K44" i="1"/>
  <c r="L44" i="1"/>
  <c r="R44" i="1"/>
  <c r="S44" i="1"/>
  <c r="M45" i="1"/>
  <c r="N45" i="1"/>
  <c r="O45" i="1"/>
  <c r="P45" i="1"/>
  <c r="Q45" i="1"/>
  <c r="K45" i="1"/>
  <c r="L45" i="1"/>
  <c r="R45" i="1"/>
  <c r="S45" i="1"/>
  <c r="M46" i="1"/>
  <c r="N46" i="1"/>
  <c r="O46" i="1"/>
  <c r="P46" i="1"/>
  <c r="Q46" i="1"/>
  <c r="K46" i="1"/>
  <c r="L46" i="1"/>
  <c r="R46" i="1"/>
  <c r="S46" i="1"/>
  <c r="M47" i="1"/>
  <c r="N47" i="1"/>
  <c r="O47" i="1"/>
  <c r="P47" i="1"/>
  <c r="Q47" i="1"/>
  <c r="K47" i="1"/>
  <c r="L47" i="1"/>
  <c r="R47" i="1"/>
  <c r="S47" i="1"/>
  <c r="M48" i="1"/>
  <c r="N48" i="1"/>
  <c r="O48" i="1"/>
  <c r="P48" i="1"/>
  <c r="Q48" i="1"/>
  <c r="K48" i="1"/>
  <c r="L48" i="1"/>
  <c r="R48" i="1"/>
  <c r="S48" i="1"/>
  <c r="M49" i="1"/>
  <c r="N49" i="1"/>
  <c r="O49" i="1"/>
  <c r="P49" i="1"/>
  <c r="Q49" i="1"/>
  <c r="K49" i="1"/>
  <c r="L49" i="1"/>
  <c r="R49" i="1"/>
  <c r="S49" i="1"/>
  <c r="M50" i="1"/>
  <c r="N50" i="1"/>
  <c r="O50" i="1"/>
  <c r="P50" i="1"/>
  <c r="Q50" i="1"/>
  <c r="K50" i="1"/>
  <c r="L50" i="1"/>
  <c r="R50" i="1"/>
  <c r="S50" i="1"/>
  <c r="M51" i="1"/>
  <c r="N51" i="1"/>
  <c r="O51" i="1"/>
  <c r="P51" i="1"/>
  <c r="Q51" i="1"/>
  <c r="K51" i="1"/>
  <c r="L51" i="1"/>
  <c r="R51" i="1"/>
  <c r="S51" i="1"/>
  <c r="M52" i="1"/>
  <c r="N52" i="1"/>
  <c r="O52" i="1"/>
  <c r="P52" i="1"/>
  <c r="Q52" i="1"/>
  <c r="K52" i="1"/>
  <c r="L52" i="1"/>
  <c r="R52" i="1"/>
  <c r="S52" i="1"/>
  <c r="M53" i="1"/>
  <c r="N53" i="1"/>
  <c r="O53" i="1"/>
  <c r="P53" i="1"/>
  <c r="Q53" i="1"/>
  <c r="K53" i="1"/>
  <c r="L53" i="1"/>
  <c r="R53" i="1"/>
  <c r="S53" i="1"/>
  <c r="M54" i="1"/>
  <c r="N54" i="1"/>
  <c r="O54" i="1"/>
  <c r="P54" i="1"/>
  <c r="Q54" i="1"/>
  <c r="K54" i="1"/>
  <c r="L54" i="1"/>
  <c r="R54" i="1"/>
  <c r="S54" i="1"/>
  <c r="M55" i="1"/>
  <c r="N55" i="1"/>
  <c r="O55" i="1"/>
  <c r="P55" i="1"/>
  <c r="Q55" i="1"/>
  <c r="K55" i="1"/>
  <c r="L55" i="1"/>
  <c r="R55" i="1"/>
  <c r="S55" i="1"/>
  <c r="M56" i="1"/>
  <c r="N56" i="1"/>
  <c r="O56" i="1"/>
  <c r="P56" i="1"/>
  <c r="Q56" i="1"/>
  <c r="K56" i="1"/>
  <c r="L56" i="1"/>
  <c r="R56" i="1"/>
  <c r="S56" i="1"/>
  <c r="M57" i="1"/>
  <c r="N57" i="1"/>
  <c r="O57" i="1"/>
  <c r="P57" i="1"/>
  <c r="Q57" i="1"/>
  <c r="K57" i="1"/>
  <c r="L57" i="1"/>
  <c r="R57" i="1"/>
  <c r="S57" i="1"/>
  <c r="M58" i="1"/>
  <c r="N58" i="1"/>
  <c r="O58" i="1"/>
  <c r="P58" i="1"/>
  <c r="Q58" i="1"/>
  <c r="K58" i="1"/>
  <c r="L58" i="1"/>
  <c r="R58" i="1"/>
  <c r="S58" i="1"/>
  <c r="M59" i="1"/>
  <c r="N59" i="1"/>
  <c r="O59" i="1"/>
  <c r="P59" i="1"/>
  <c r="Q59" i="1"/>
  <c r="K59" i="1"/>
  <c r="L59" i="1"/>
  <c r="R59" i="1"/>
  <c r="S59" i="1"/>
  <c r="M60" i="1"/>
  <c r="N60" i="1"/>
  <c r="O60" i="1"/>
  <c r="P60" i="1"/>
  <c r="Q60" i="1"/>
  <c r="K60" i="1"/>
  <c r="L60" i="1"/>
  <c r="R60" i="1"/>
  <c r="S60" i="1"/>
  <c r="M61" i="1"/>
  <c r="N61" i="1"/>
  <c r="O61" i="1"/>
  <c r="P61" i="1"/>
  <c r="Q61" i="1"/>
  <c r="K61" i="1"/>
  <c r="L61" i="1"/>
  <c r="R61" i="1"/>
  <c r="S61" i="1"/>
  <c r="M62" i="1"/>
  <c r="N62" i="1"/>
  <c r="O62" i="1"/>
  <c r="P62" i="1"/>
  <c r="Q62" i="1"/>
  <c r="K62" i="1"/>
  <c r="L62" i="1"/>
  <c r="R62" i="1"/>
  <c r="S62" i="1"/>
  <c r="M63" i="1"/>
  <c r="N63" i="1"/>
  <c r="O63" i="1"/>
  <c r="P63" i="1"/>
  <c r="Q63" i="1"/>
  <c r="K63" i="1"/>
  <c r="L63" i="1"/>
  <c r="R63" i="1"/>
  <c r="S63" i="1"/>
  <c r="M64" i="1"/>
  <c r="N64" i="1"/>
  <c r="O64" i="1"/>
  <c r="P64" i="1"/>
  <c r="Q64" i="1"/>
  <c r="K64" i="1"/>
  <c r="L64" i="1"/>
  <c r="R64" i="1"/>
  <c r="S64" i="1"/>
  <c r="M65" i="1"/>
  <c r="N65" i="1"/>
  <c r="O65" i="1"/>
  <c r="P65" i="1"/>
  <c r="Q65" i="1"/>
  <c r="K65" i="1"/>
  <c r="L65" i="1"/>
  <c r="R65" i="1"/>
  <c r="S65" i="1"/>
  <c r="M66" i="1"/>
  <c r="N66" i="1"/>
  <c r="O66" i="1"/>
  <c r="P66" i="1"/>
  <c r="Q66" i="1"/>
  <c r="K66" i="1"/>
  <c r="L66" i="1"/>
  <c r="R66" i="1"/>
  <c r="S66" i="1"/>
  <c r="M67" i="1"/>
  <c r="N67" i="1"/>
  <c r="O67" i="1"/>
  <c r="P67" i="1"/>
  <c r="Q67" i="1"/>
  <c r="K67" i="1"/>
  <c r="L67" i="1"/>
  <c r="R67" i="1"/>
  <c r="S67" i="1"/>
  <c r="M68" i="1"/>
  <c r="N68" i="1"/>
  <c r="O68" i="1"/>
  <c r="P68" i="1"/>
  <c r="Q68" i="1"/>
  <c r="K68" i="1"/>
  <c r="L68" i="1"/>
  <c r="R68" i="1"/>
  <c r="S68" i="1"/>
  <c r="M69" i="1"/>
  <c r="N69" i="1"/>
  <c r="O69" i="1"/>
  <c r="P69" i="1"/>
  <c r="Q69" i="1"/>
  <c r="K69" i="1"/>
  <c r="L69" i="1"/>
  <c r="R69" i="1"/>
  <c r="S69" i="1"/>
  <c r="M70" i="1"/>
  <c r="N70" i="1"/>
  <c r="O70" i="1"/>
  <c r="P70" i="1"/>
  <c r="Q70" i="1"/>
  <c r="K70" i="1"/>
  <c r="L70" i="1"/>
  <c r="R70" i="1"/>
  <c r="S70" i="1"/>
  <c r="M71" i="1"/>
  <c r="N71" i="1"/>
  <c r="O71" i="1"/>
  <c r="P71" i="1"/>
  <c r="Q71" i="1"/>
  <c r="K71" i="1"/>
  <c r="L71" i="1"/>
  <c r="R71" i="1"/>
  <c r="S71" i="1"/>
  <c r="M72" i="1"/>
  <c r="N72" i="1"/>
  <c r="O72" i="1"/>
  <c r="P72" i="1"/>
  <c r="Q72" i="1"/>
  <c r="K72" i="1"/>
  <c r="L72" i="1"/>
  <c r="R72" i="1"/>
  <c r="S72" i="1"/>
  <c r="M73" i="1"/>
  <c r="N73" i="1"/>
  <c r="O73" i="1"/>
  <c r="P73" i="1"/>
  <c r="Q73" i="1"/>
  <c r="K73" i="1"/>
  <c r="L73" i="1"/>
  <c r="R73" i="1"/>
  <c r="S73" i="1"/>
  <c r="M74" i="1"/>
  <c r="N74" i="1"/>
  <c r="O74" i="1"/>
  <c r="P74" i="1"/>
  <c r="Q74" i="1"/>
  <c r="K74" i="1"/>
  <c r="L74" i="1"/>
  <c r="R74" i="1"/>
  <c r="S74" i="1"/>
  <c r="M75" i="1"/>
  <c r="N75" i="1"/>
  <c r="O75" i="1"/>
  <c r="P75" i="1"/>
  <c r="Q75" i="1"/>
  <c r="K75" i="1"/>
  <c r="L75" i="1"/>
  <c r="R75" i="1"/>
  <c r="S75" i="1"/>
  <c r="M76" i="1"/>
  <c r="N76" i="1"/>
  <c r="O76" i="1"/>
  <c r="P76" i="1"/>
  <c r="Q76" i="1"/>
  <c r="K76" i="1"/>
  <c r="L76" i="1"/>
  <c r="R76" i="1"/>
  <c r="S76" i="1"/>
  <c r="M77" i="1"/>
  <c r="N77" i="1"/>
  <c r="O77" i="1"/>
  <c r="P77" i="1"/>
  <c r="Q77" i="1"/>
  <c r="K77" i="1"/>
  <c r="L77" i="1"/>
  <c r="R77" i="1"/>
  <c r="S77" i="1"/>
  <c r="M78" i="1"/>
  <c r="N78" i="1"/>
  <c r="O78" i="1"/>
  <c r="P78" i="1"/>
  <c r="Q78" i="1"/>
  <c r="K78" i="1"/>
  <c r="L78" i="1"/>
  <c r="R78" i="1"/>
  <c r="S78" i="1"/>
  <c r="M79" i="1"/>
  <c r="N79" i="1"/>
  <c r="O79" i="1"/>
  <c r="P79" i="1"/>
  <c r="Q79" i="1"/>
  <c r="K79" i="1"/>
  <c r="L79" i="1"/>
  <c r="R79" i="1"/>
  <c r="S79" i="1"/>
  <c r="M80" i="1"/>
  <c r="N80" i="1"/>
  <c r="O80" i="1"/>
  <c r="P80" i="1"/>
  <c r="Q80" i="1"/>
  <c r="K80" i="1"/>
  <c r="L80" i="1"/>
  <c r="R80" i="1"/>
  <c r="S80" i="1"/>
  <c r="M81" i="1"/>
  <c r="N81" i="1"/>
  <c r="O81" i="1"/>
  <c r="P81" i="1"/>
  <c r="Q81" i="1"/>
  <c r="K81" i="1"/>
  <c r="L81" i="1"/>
  <c r="R81" i="1"/>
  <c r="S81" i="1"/>
  <c r="M82" i="1"/>
  <c r="N82" i="1"/>
  <c r="O82" i="1"/>
  <c r="P82" i="1"/>
  <c r="Q82" i="1"/>
  <c r="K82" i="1"/>
  <c r="L82" i="1"/>
  <c r="R82" i="1"/>
  <c r="S82" i="1"/>
  <c r="M83" i="1"/>
  <c r="N83" i="1"/>
  <c r="O83" i="1"/>
  <c r="P83" i="1"/>
  <c r="Q83" i="1"/>
  <c r="K83" i="1"/>
  <c r="L83" i="1"/>
  <c r="R83" i="1"/>
  <c r="S83" i="1"/>
  <c r="M84" i="1"/>
  <c r="N84" i="1"/>
  <c r="O84" i="1"/>
  <c r="P84" i="1"/>
  <c r="Q84" i="1"/>
  <c r="K84" i="1"/>
  <c r="L84" i="1"/>
  <c r="R84" i="1"/>
  <c r="S84" i="1"/>
  <c r="M85" i="1"/>
  <c r="N85" i="1"/>
  <c r="O85" i="1"/>
  <c r="P85" i="1"/>
  <c r="Q85" i="1"/>
  <c r="K85" i="1"/>
  <c r="L85" i="1"/>
  <c r="R85" i="1"/>
  <c r="S85" i="1"/>
  <c r="M86" i="1"/>
  <c r="N86" i="1"/>
  <c r="O86" i="1"/>
  <c r="P86" i="1"/>
  <c r="Q86" i="1"/>
  <c r="K86" i="1"/>
  <c r="L86" i="1"/>
  <c r="R86" i="1"/>
  <c r="S86" i="1"/>
  <c r="M87" i="1"/>
  <c r="N87" i="1"/>
  <c r="O87" i="1"/>
  <c r="P87" i="1"/>
  <c r="Q87" i="1"/>
  <c r="K87" i="1"/>
  <c r="L87" i="1"/>
  <c r="R87" i="1"/>
  <c r="S87" i="1"/>
  <c r="M88" i="1"/>
  <c r="N88" i="1"/>
  <c r="O88" i="1"/>
  <c r="P88" i="1"/>
  <c r="Q88" i="1"/>
  <c r="K88" i="1"/>
  <c r="L88" i="1"/>
  <c r="R88" i="1"/>
  <c r="S88" i="1"/>
  <c r="M89" i="1"/>
  <c r="N89" i="1"/>
  <c r="O89" i="1"/>
  <c r="P89" i="1"/>
  <c r="Q89" i="1"/>
  <c r="K89" i="1"/>
  <c r="L89" i="1"/>
  <c r="R89" i="1"/>
  <c r="S89" i="1"/>
  <c r="M90" i="1"/>
  <c r="N90" i="1"/>
  <c r="O90" i="1"/>
  <c r="P90" i="1"/>
  <c r="Q90" i="1"/>
  <c r="K90" i="1"/>
  <c r="L90" i="1"/>
  <c r="R90" i="1"/>
  <c r="S90" i="1"/>
  <c r="M91" i="1"/>
  <c r="N91" i="1"/>
  <c r="O91" i="1"/>
  <c r="P91" i="1"/>
  <c r="Q91" i="1"/>
  <c r="K91" i="1"/>
  <c r="L91" i="1"/>
  <c r="R91" i="1"/>
  <c r="S91" i="1"/>
  <c r="M92" i="1"/>
  <c r="N92" i="1"/>
  <c r="O92" i="1"/>
  <c r="P92" i="1"/>
  <c r="Q92" i="1"/>
  <c r="K92" i="1"/>
  <c r="L92" i="1"/>
  <c r="R92" i="1"/>
  <c r="S92" i="1"/>
  <c r="M93" i="1"/>
  <c r="N93" i="1"/>
  <c r="O93" i="1"/>
  <c r="P93" i="1"/>
  <c r="Q93" i="1"/>
  <c r="K93" i="1"/>
  <c r="L93" i="1"/>
  <c r="R93" i="1"/>
  <c r="S93" i="1"/>
  <c r="M94" i="1"/>
  <c r="N94" i="1"/>
  <c r="O94" i="1"/>
  <c r="P94" i="1"/>
  <c r="Q94" i="1"/>
  <c r="K94" i="1"/>
  <c r="L94" i="1"/>
  <c r="R94" i="1"/>
  <c r="S94" i="1"/>
  <c r="M95" i="1"/>
  <c r="N95" i="1"/>
  <c r="O95" i="1"/>
  <c r="P95" i="1"/>
  <c r="Q95" i="1"/>
  <c r="K95" i="1"/>
  <c r="L95" i="1"/>
  <c r="R95" i="1"/>
  <c r="S95" i="1"/>
  <c r="M96" i="1"/>
  <c r="N96" i="1"/>
  <c r="O96" i="1"/>
  <c r="P96" i="1"/>
  <c r="Q96" i="1"/>
  <c r="K96" i="1"/>
  <c r="L96" i="1"/>
  <c r="R96" i="1"/>
  <c r="S96" i="1"/>
  <c r="M97" i="1"/>
  <c r="N97" i="1"/>
  <c r="O97" i="1"/>
  <c r="P97" i="1"/>
  <c r="Q97" i="1"/>
  <c r="K97" i="1"/>
  <c r="L97" i="1"/>
  <c r="R97" i="1"/>
  <c r="S97" i="1"/>
  <c r="M98" i="1"/>
  <c r="N98" i="1"/>
  <c r="O98" i="1"/>
  <c r="P98" i="1"/>
  <c r="Q98" i="1"/>
  <c r="K98" i="1"/>
  <c r="L98" i="1"/>
  <c r="R98" i="1"/>
  <c r="S98" i="1"/>
  <c r="M99" i="1"/>
  <c r="N99" i="1"/>
  <c r="O99" i="1"/>
  <c r="P99" i="1"/>
  <c r="Q99" i="1"/>
  <c r="K99" i="1"/>
  <c r="L99" i="1"/>
  <c r="R99" i="1"/>
  <c r="S99" i="1"/>
  <c r="M100" i="1"/>
  <c r="N100" i="1"/>
  <c r="O100" i="1"/>
  <c r="P100" i="1"/>
  <c r="Q100" i="1"/>
  <c r="K100" i="1"/>
  <c r="L100" i="1"/>
  <c r="R100" i="1"/>
  <c r="S100" i="1"/>
  <c r="M101" i="1"/>
  <c r="N101" i="1"/>
  <c r="O101" i="1"/>
  <c r="P101" i="1"/>
  <c r="Q101" i="1"/>
  <c r="K101" i="1"/>
  <c r="L101" i="1"/>
  <c r="R101" i="1"/>
  <c r="S101" i="1"/>
  <c r="M102" i="1"/>
  <c r="N102" i="1"/>
  <c r="O102" i="1"/>
  <c r="P102" i="1"/>
  <c r="Q102" i="1"/>
  <c r="K102" i="1"/>
  <c r="L102" i="1"/>
  <c r="R102" i="1"/>
  <c r="S102" i="1"/>
  <c r="M103" i="1"/>
  <c r="N103" i="1"/>
  <c r="O103" i="1"/>
  <c r="P103" i="1"/>
  <c r="Q103" i="1"/>
  <c r="K103" i="1"/>
  <c r="L103" i="1"/>
  <c r="R103" i="1"/>
  <c r="S103" i="1"/>
  <c r="M104" i="1"/>
  <c r="N104" i="1"/>
  <c r="O104" i="1"/>
  <c r="P104" i="1"/>
  <c r="Q104" i="1"/>
  <c r="K104" i="1"/>
  <c r="L104" i="1"/>
  <c r="R104" i="1"/>
  <c r="S104" i="1"/>
  <c r="M105" i="1"/>
  <c r="N105" i="1"/>
  <c r="O105" i="1"/>
  <c r="P105" i="1"/>
  <c r="Q105" i="1"/>
  <c r="K105" i="1"/>
  <c r="L105" i="1"/>
  <c r="R105" i="1"/>
  <c r="S105" i="1"/>
  <c r="M106" i="1"/>
  <c r="N106" i="1"/>
  <c r="O106" i="1"/>
  <c r="P106" i="1"/>
  <c r="Q106" i="1"/>
  <c r="K106" i="1"/>
  <c r="L106" i="1"/>
  <c r="R106" i="1"/>
  <c r="S106" i="1"/>
  <c r="M107" i="1"/>
  <c r="N107" i="1"/>
  <c r="O107" i="1"/>
  <c r="P107" i="1"/>
  <c r="Q107" i="1"/>
  <c r="K107" i="1"/>
  <c r="L107" i="1"/>
  <c r="R107" i="1"/>
  <c r="S107" i="1"/>
  <c r="M108" i="1"/>
  <c r="N108" i="1"/>
  <c r="O108" i="1"/>
  <c r="P108" i="1"/>
  <c r="Q108" i="1"/>
  <c r="K108" i="1"/>
  <c r="L108" i="1"/>
  <c r="R108" i="1"/>
  <c r="S108" i="1"/>
  <c r="M109" i="1"/>
  <c r="N109" i="1"/>
  <c r="O109" i="1"/>
  <c r="P109" i="1"/>
  <c r="Q109" i="1"/>
  <c r="K109" i="1"/>
  <c r="L109" i="1"/>
  <c r="R109" i="1"/>
  <c r="S109" i="1"/>
  <c r="M110" i="1"/>
  <c r="N110" i="1"/>
  <c r="O110" i="1"/>
  <c r="P110" i="1"/>
  <c r="Q110" i="1"/>
  <c r="K110" i="1"/>
  <c r="L110" i="1"/>
  <c r="R110" i="1"/>
  <c r="S110" i="1"/>
  <c r="M111" i="1"/>
  <c r="N111" i="1"/>
  <c r="O111" i="1"/>
  <c r="P111" i="1"/>
  <c r="Q111" i="1"/>
  <c r="K111" i="1"/>
  <c r="L111" i="1"/>
  <c r="R111" i="1"/>
  <c r="S111" i="1"/>
  <c r="M112" i="1"/>
  <c r="N112" i="1"/>
  <c r="O112" i="1"/>
  <c r="P112" i="1"/>
  <c r="Q112" i="1"/>
  <c r="K112" i="1"/>
  <c r="L112" i="1"/>
  <c r="R112" i="1"/>
  <c r="S112" i="1"/>
  <c r="M113" i="1"/>
  <c r="N113" i="1"/>
  <c r="O113" i="1"/>
  <c r="P113" i="1"/>
  <c r="Q113" i="1"/>
  <c r="K113" i="1"/>
  <c r="L113" i="1"/>
  <c r="R113" i="1"/>
  <c r="S113" i="1"/>
  <c r="M114" i="1"/>
  <c r="N114" i="1"/>
  <c r="O114" i="1"/>
  <c r="P114" i="1"/>
  <c r="Q114" i="1"/>
  <c r="K114" i="1"/>
  <c r="L114" i="1"/>
  <c r="R114" i="1"/>
  <c r="S114" i="1"/>
  <c r="M115" i="1"/>
  <c r="N115" i="1"/>
  <c r="O115" i="1"/>
  <c r="P115" i="1"/>
  <c r="Q115" i="1"/>
  <c r="K115" i="1"/>
  <c r="L115" i="1"/>
  <c r="R115" i="1"/>
  <c r="S115" i="1"/>
  <c r="M116" i="1"/>
  <c r="N116" i="1"/>
  <c r="O116" i="1"/>
  <c r="P116" i="1"/>
  <c r="Q116" i="1"/>
  <c r="K116" i="1"/>
  <c r="L116" i="1"/>
  <c r="R116" i="1"/>
  <c r="S116" i="1"/>
  <c r="M117" i="1"/>
  <c r="N117" i="1"/>
  <c r="O117" i="1"/>
  <c r="P117" i="1"/>
  <c r="Q117" i="1"/>
  <c r="K117" i="1"/>
  <c r="L117" i="1"/>
  <c r="R117" i="1"/>
  <c r="S117" i="1"/>
  <c r="M118" i="1"/>
  <c r="N118" i="1"/>
  <c r="O118" i="1"/>
  <c r="P118" i="1"/>
  <c r="Q118" i="1"/>
  <c r="K118" i="1"/>
  <c r="L118" i="1"/>
  <c r="R118" i="1"/>
  <c r="S118" i="1"/>
  <c r="M119" i="1"/>
  <c r="N119" i="1"/>
  <c r="O119" i="1"/>
  <c r="P119" i="1"/>
  <c r="Q119" i="1"/>
  <c r="K119" i="1"/>
  <c r="L119" i="1"/>
  <c r="R119" i="1"/>
  <c r="S119" i="1"/>
  <c r="M120" i="1"/>
  <c r="N120" i="1"/>
  <c r="O120" i="1"/>
  <c r="P120" i="1"/>
  <c r="Q120" i="1"/>
  <c r="K120" i="1"/>
  <c r="L120" i="1"/>
  <c r="R120" i="1"/>
  <c r="S120" i="1"/>
  <c r="M121" i="1"/>
  <c r="N121" i="1"/>
  <c r="O121" i="1"/>
  <c r="P121" i="1"/>
  <c r="Q121" i="1"/>
  <c r="K121" i="1"/>
  <c r="L121" i="1"/>
  <c r="R121" i="1"/>
  <c r="S121" i="1"/>
  <c r="M122" i="1"/>
  <c r="N122" i="1"/>
  <c r="O122" i="1"/>
  <c r="P122" i="1"/>
  <c r="Q122" i="1"/>
  <c r="K122" i="1"/>
  <c r="L122" i="1"/>
  <c r="R122" i="1"/>
  <c r="S122" i="1"/>
  <c r="M123" i="1"/>
  <c r="N123" i="1"/>
  <c r="O123" i="1"/>
  <c r="P123" i="1"/>
  <c r="Q123" i="1"/>
  <c r="K123" i="1"/>
  <c r="L123" i="1"/>
  <c r="R123" i="1"/>
  <c r="S123" i="1"/>
  <c r="M124" i="1"/>
  <c r="N124" i="1"/>
  <c r="O124" i="1"/>
  <c r="P124" i="1"/>
  <c r="Q124" i="1"/>
  <c r="K124" i="1"/>
  <c r="L124" i="1"/>
  <c r="R124" i="1"/>
  <c r="S124" i="1"/>
  <c r="M125" i="1"/>
  <c r="N125" i="1"/>
  <c r="O125" i="1"/>
  <c r="P125" i="1"/>
  <c r="Q125" i="1"/>
  <c r="K125" i="1"/>
  <c r="L125" i="1"/>
  <c r="R125" i="1"/>
  <c r="S125" i="1"/>
  <c r="M126" i="1"/>
  <c r="N126" i="1"/>
  <c r="O126" i="1"/>
  <c r="P126" i="1"/>
  <c r="Q126" i="1"/>
  <c r="K126" i="1"/>
  <c r="L126" i="1"/>
  <c r="R126" i="1"/>
  <c r="S126" i="1"/>
  <c r="M127" i="1"/>
  <c r="N127" i="1"/>
  <c r="O127" i="1"/>
  <c r="P127" i="1"/>
  <c r="Q127" i="1"/>
  <c r="K127" i="1"/>
  <c r="L127" i="1"/>
  <c r="R127" i="1"/>
  <c r="S127" i="1"/>
  <c r="M128" i="1"/>
  <c r="N128" i="1"/>
  <c r="O128" i="1"/>
  <c r="P128" i="1"/>
  <c r="Q128" i="1"/>
  <c r="K128" i="1"/>
  <c r="L128" i="1"/>
  <c r="R128" i="1"/>
  <c r="S128" i="1"/>
  <c r="M129" i="1"/>
  <c r="N129" i="1"/>
  <c r="O129" i="1"/>
  <c r="P129" i="1"/>
  <c r="Q129" i="1"/>
  <c r="K129" i="1"/>
  <c r="L129" i="1"/>
  <c r="R129" i="1"/>
  <c r="S129" i="1"/>
  <c r="M130" i="1"/>
  <c r="N130" i="1"/>
  <c r="O130" i="1"/>
  <c r="P130" i="1"/>
  <c r="Q130" i="1"/>
  <c r="K130" i="1"/>
  <c r="L130" i="1"/>
  <c r="R130" i="1"/>
  <c r="S130" i="1"/>
  <c r="M131" i="1"/>
  <c r="N131" i="1"/>
  <c r="O131" i="1"/>
  <c r="P131" i="1"/>
  <c r="Q131" i="1"/>
  <c r="K131" i="1"/>
  <c r="L131" i="1"/>
  <c r="R131" i="1"/>
  <c r="S131" i="1"/>
  <c r="M132" i="1"/>
  <c r="N132" i="1"/>
  <c r="O132" i="1"/>
  <c r="P132" i="1"/>
  <c r="Q132" i="1"/>
  <c r="K132" i="1"/>
  <c r="L132" i="1"/>
  <c r="R132" i="1"/>
  <c r="S132" i="1"/>
  <c r="M133" i="1"/>
  <c r="N133" i="1"/>
  <c r="O133" i="1"/>
  <c r="P133" i="1"/>
  <c r="Q133" i="1"/>
  <c r="K133" i="1"/>
  <c r="L133" i="1"/>
  <c r="R133" i="1"/>
  <c r="S133" i="1"/>
  <c r="M134" i="1"/>
  <c r="N134" i="1"/>
  <c r="O134" i="1"/>
  <c r="P134" i="1"/>
  <c r="Q134" i="1"/>
  <c r="K134" i="1"/>
  <c r="L134" i="1"/>
  <c r="R134" i="1"/>
  <c r="S134" i="1"/>
  <c r="M135" i="1"/>
  <c r="N135" i="1"/>
  <c r="O135" i="1"/>
  <c r="P135" i="1"/>
  <c r="Q135" i="1"/>
  <c r="K135" i="1"/>
  <c r="L135" i="1"/>
  <c r="R135" i="1"/>
  <c r="S135" i="1"/>
  <c r="M136" i="1"/>
  <c r="N136" i="1"/>
  <c r="O136" i="1"/>
  <c r="P136" i="1"/>
  <c r="Q136" i="1"/>
  <c r="K136" i="1"/>
  <c r="L136" i="1"/>
  <c r="R136" i="1"/>
  <c r="S136" i="1"/>
  <c r="M137" i="1"/>
  <c r="N137" i="1"/>
  <c r="O137" i="1"/>
  <c r="P137" i="1"/>
  <c r="Q137" i="1"/>
  <c r="K137" i="1"/>
  <c r="L137" i="1"/>
  <c r="R137" i="1"/>
  <c r="S137" i="1"/>
  <c r="M138" i="1"/>
  <c r="N138" i="1"/>
  <c r="O138" i="1"/>
  <c r="P138" i="1"/>
  <c r="Q138" i="1"/>
  <c r="K138" i="1"/>
  <c r="L138" i="1"/>
  <c r="R138" i="1"/>
  <c r="S138" i="1"/>
  <c r="M139" i="1"/>
  <c r="N139" i="1"/>
  <c r="O139" i="1"/>
  <c r="P139" i="1"/>
  <c r="Q139" i="1"/>
  <c r="K139" i="1"/>
  <c r="L139" i="1"/>
  <c r="R139" i="1"/>
  <c r="S139" i="1"/>
  <c r="M140" i="1"/>
  <c r="N140" i="1"/>
  <c r="O140" i="1"/>
  <c r="P140" i="1"/>
  <c r="Q140" i="1"/>
  <c r="K140" i="1"/>
  <c r="L140" i="1"/>
  <c r="R140" i="1"/>
  <c r="S140" i="1"/>
  <c r="M141" i="1"/>
  <c r="N141" i="1"/>
  <c r="O141" i="1"/>
  <c r="P141" i="1"/>
  <c r="Q141" i="1"/>
  <c r="K141" i="1"/>
  <c r="L141" i="1"/>
  <c r="R141" i="1"/>
  <c r="S141" i="1"/>
  <c r="M142" i="1"/>
  <c r="N142" i="1"/>
  <c r="O142" i="1"/>
  <c r="P142" i="1"/>
  <c r="Q142" i="1"/>
  <c r="K142" i="1"/>
  <c r="L142" i="1"/>
  <c r="R142" i="1"/>
  <c r="S142" i="1"/>
  <c r="M143" i="1"/>
  <c r="N143" i="1"/>
  <c r="O143" i="1"/>
  <c r="P143" i="1"/>
  <c r="Q143" i="1"/>
  <c r="K143" i="1"/>
  <c r="L143" i="1"/>
  <c r="R143" i="1"/>
  <c r="S143" i="1"/>
  <c r="M144" i="1"/>
  <c r="N144" i="1"/>
  <c r="O144" i="1"/>
  <c r="P144" i="1"/>
  <c r="Q144" i="1"/>
  <c r="K144" i="1"/>
  <c r="L144" i="1"/>
  <c r="R144" i="1"/>
  <c r="S144" i="1"/>
  <c r="M145" i="1"/>
  <c r="N145" i="1"/>
  <c r="O145" i="1"/>
  <c r="P145" i="1"/>
  <c r="Q145" i="1"/>
  <c r="K145" i="1"/>
  <c r="L145" i="1"/>
  <c r="R145" i="1"/>
  <c r="S145" i="1"/>
  <c r="M146" i="1"/>
  <c r="N146" i="1"/>
  <c r="O146" i="1"/>
  <c r="P146" i="1"/>
  <c r="Q146" i="1"/>
  <c r="K146" i="1"/>
  <c r="L146" i="1"/>
  <c r="R146" i="1"/>
  <c r="S146" i="1"/>
  <c r="M147" i="1"/>
  <c r="N147" i="1"/>
  <c r="O147" i="1"/>
  <c r="P147" i="1"/>
  <c r="Q147" i="1"/>
  <c r="K147" i="1"/>
  <c r="L147" i="1"/>
  <c r="R147" i="1"/>
  <c r="S147" i="1"/>
  <c r="M148" i="1"/>
  <c r="N148" i="1"/>
  <c r="O148" i="1"/>
  <c r="P148" i="1"/>
  <c r="Q148" i="1"/>
  <c r="K148" i="1"/>
  <c r="L148" i="1"/>
  <c r="R148" i="1"/>
  <c r="S148" i="1"/>
  <c r="M149" i="1"/>
  <c r="N149" i="1"/>
  <c r="O149" i="1"/>
  <c r="P149" i="1"/>
  <c r="Q149" i="1"/>
  <c r="K149" i="1"/>
  <c r="L149" i="1"/>
  <c r="R149" i="1"/>
  <c r="S149" i="1"/>
  <c r="M150" i="1"/>
  <c r="N150" i="1"/>
  <c r="O150" i="1"/>
  <c r="P150" i="1"/>
  <c r="Q150" i="1"/>
  <c r="K150" i="1"/>
  <c r="L150" i="1"/>
  <c r="R150" i="1"/>
  <c r="S150" i="1"/>
  <c r="M151" i="1"/>
  <c r="N151" i="1"/>
  <c r="O151" i="1"/>
  <c r="P151" i="1"/>
  <c r="Q151" i="1"/>
  <c r="K151" i="1"/>
  <c r="L151" i="1"/>
  <c r="R151" i="1"/>
  <c r="S151" i="1"/>
  <c r="M152" i="1"/>
  <c r="N152" i="1"/>
  <c r="O152" i="1"/>
  <c r="P152" i="1"/>
  <c r="Q152" i="1"/>
  <c r="K152" i="1"/>
  <c r="L152" i="1"/>
  <c r="R152" i="1"/>
  <c r="S152" i="1"/>
  <c r="M153" i="1"/>
  <c r="N153" i="1"/>
  <c r="O153" i="1"/>
  <c r="P153" i="1"/>
  <c r="Q153" i="1"/>
  <c r="K153" i="1"/>
  <c r="L153" i="1"/>
  <c r="R153" i="1"/>
  <c r="S153" i="1"/>
  <c r="M154" i="1"/>
  <c r="N154" i="1"/>
  <c r="O154" i="1"/>
  <c r="P154" i="1"/>
  <c r="Q154" i="1"/>
  <c r="K154" i="1"/>
  <c r="L154" i="1"/>
  <c r="R154" i="1"/>
  <c r="S154" i="1"/>
  <c r="M155" i="1"/>
  <c r="N155" i="1"/>
  <c r="O155" i="1"/>
  <c r="P155" i="1"/>
  <c r="Q155" i="1"/>
  <c r="K155" i="1"/>
  <c r="L155" i="1"/>
  <c r="R155" i="1"/>
  <c r="S155" i="1"/>
  <c r="M156" i="1"/>
  <c r="N156" i="1"/>
  <c r="O156" i="1"/>
  <c r="P156" i="1"/>
  <c r="Q156" i="1"/>
  <c r="K156" i="1"/>
  <c r="L156" i="1"/>
  <c r="R156" i="1"/>
  <c r="S156" i="1"/>
  <c r="M157" i="1"/>
  <c r="N157" i="1"/>
  <c r="O157" i="1"/>
  <c r="P157" i="1"/>
  <c r="Q157" i="1"/>
  <c r="K157" i="1"/>
  <c r="L157" i="1"/>
  <c r="R157" i="1"/>
  <c r="S157" i="1"/>
  <c r="M158" i="1"/>
  <c r="N158" i="1"/>
  <c r="O158" i="1"/>
  <c r="P158" i="1"/>
  <c r="Q158" i="1"/>
  <c r="K158" i="1"/>
  <c r="L158" i="1"/>
  <c r="R158" i="1"/>
  <c r="S158" i="1"/>
  <c r="M159" i="1"/>
  <c r="N159" i="1"/>
  <c r="O159" i="1"/>
  <c r="P159" i="1"/>
  <c r="Q159" i="1"/>
  <c r="K159" i="1"/>
  <c r="L159" i="1"/>
  <c r="R159" i="1"/>
  <c r="S159" i="1"/>
  <c r="M160" i="1"/>
  <c r="N160" i="1"/>
  <c r="O160" i="1"/>
  <c r="P160" i="1"/>
  <c r="Q160" i="1"/>
  <c r="K160" i="1"/>
  <c r="L160" i="1"/>
  <c r="R160" i="1"/>
  <c r="S160" i="1"/>
  <c r="M161" i="1"/>
  <c r="N161" i="1"/>
  <c r="O161" i="1"/>
  <c r="P161" i="1"/>
  <c r="Q161" i="1"/>
  <c r="K161" i="1"/>
  <c r="L161" i="1"/>
  <c r="R161" i="1"/>
  <c r="S161" i="1"/>
  <c r="M162" i="1"/>
  <c r="N162" i="1"/>
  <c r="O162" i="1"/>
  <c r="P162" i="1"/>
  <c r="Q162" i="1"/>
  <c r="K162" i="1"/>
  <c r="L162" i="1"/>
  <c r="R162" i="1"/>
  <c r="S162" i="1"/>
  <c r="M163" i="1"/>
  <c r="N163" i="1"/>
  <c r="O163" i="1"/>
  <c r="P163" i="1"/>
  <c r="Q163" i="1"/>
  <c r="K163" i="1"/>
  <c r="L163" i="1"/>
  <c r="R163" i="1"/>
  <c r="S163" i="1"/>
  <c r="M164" i="1"/>
  <c r="N164" i="1"/>
  <c r="O164" i="1"/>
  <c r="P164" i="1"/>
  <c r="Q164" i="1"/>
  <c r="K164" i="1"/>
  <c r="L164" i="1"/>
  <c r="R164" i="1"/>
  <c r="S164" i="1"/>
  <c r="M165" i="1"/>
  <c r="N165" i="1"/>
  <c r="O165" i="1"/>
  <c r="P165" i="1"/>
  <c r="Q165" i="1"/>
  <c r="K165" i="1"/>
  <c r="L165" i="1"/>
  <c r="R165" i="1"/>
  <c r="S165" i="1"/>
  <c r="M166" i="1"/>
  <c r="N166" i="1"/>
  <c r="O166" i="1"/>
  <c r="P166" i="1"/>
  <c r="Q166" i="1"/>
  <c r="K166" i="1"/>
  <c r="L166" i="1"/>
  <c r="R166" i="1"/>
  <c r="S166" i="1"/>
  <c r="M167" i="1"/>
  <c r="N167" i="1"/>
  <c r="O167" i="1"/>
  <c r="P167" i="1"/>
  <c r="Q167" i="1"/>
  <c r="K167" i="1"/>
  <c r="L167" i="1"/>
  <c r="R167" i="1"/>
  <c r="S167" i="1"/>
  <c r="M168" i="1"/>
  <c r="N168" i="1"/>
  <c r="O168" i="1"/>
  <c r="P168" i="1"/>
  <c r="Q168" i="1"/>
  <c r="K168" i="1"/>
  <c r="L168" i="1"/>
  <c r="R168" i="1"/>
  <c r="S168" i="1"/>
  <c r="M169" i="1"/>
  <c r="N169" i="1"/>
  <c r="O169" i="1"/>
  <c r="P169" i="1"/>
  <c r="Q169" i="1"/>
  <c r="K169" i="1"/>
  <c r="L169" i="1"/>
  <c r="R169" i="1"/>
  <c r="S169" i="1"/>
  <c r="M170" i="1"/>
  <c r="N170" i="1"/>
  <c r="O170" i="1"/>
  <c r="P170" i="1"/>
  <c r="Q170" i="1"/>
  <c r="K170" i="1"/>
  <c r="L170" i="1"/>
  <c r="R170" i="1"/>
  <c r="S170" i="1"/>
  <c r="M171" i="1"/>
  <c r="N171" i="1"/>
  <c r="O171" i="1"/>
  <c r="P171" i="1"/>
  <c r="Q171" i="1"/>
  <c r="K171" i="1"/>
  <c r="L171" i="1"/>
  <c r="R171" i="1"/>
  <c r="S171" i="1"/>
  <c r="M172" i="1"/>
  <c r="N172" i="1"/>
  <c r="O172" i="1"/>
  <c r="P172" i="1"/>
  <c r="Q172" i="1"/>
  <c r="K172" i="1"/>
  <c r="L172" i="1"/>
  <c r="R172" i="1"/>
  <c r="S172" i="1"/>
  <c r="M173" i="1"/>
  <c r="N173" i="1"/>
  <c r="O173" i="1"/>
  <c r="P173" i="1"/>
  <c r="Q173" i="1"/>
  <c r="K173" i="1"/>
  <c r="L173" i="1"/>
  <c r="R173" i="1"/>
  <c r="S173" i="1"/>
  <c r="M174" i="1"/>
  <c r="N174" i="1"/>
  <c r="O174" i="1"/>
  <c r="P174" i="1"/>
  <c r="Q174" i="1"/>
  <c r="K174" i="1"/>
  <c r="L174" i="1"/>
  <c r="R174" i="1"/>
  <c r="S174" i="1"/>
  <c r="M175" i="1"/>
  <c r="N175" i="1"/>
  <c r="O175" i="1"/>
  <c r="P175" i="1"/>
  <c r="Q175" i="1"/>
  <c r="K175" i="1"/>
  <c r="L175" i="1"/>
  <c r="R175" i="1"/>
  <c r="S175" i="1"/>
  <c r="M176" i="1"/>
  <c r="N176" i="1"/>
  <c r="O176" i="1"/>
  <c r="P176" i="1"/>
  <c r="Q176" i="1"/>
  <c r="K176" i="1"/>
  <c r="L176" i="1"/>
  <c r="R176" i="1"/>
  <c r="S176" i="1"/>
  <c r="M177" i="1"/>
  <c r="N177" i="1"/>
  <c r="O177" i="1"/>
  <c r="P177" i="1"/>
  <c r="Q177" i="1"/>
  <c r="K177" i="1"/>
  <c r="L177" i="1"/>
  <c r="R177" i="1"/>
  <c r="S177" i="1"/>
  <c r="M178" i="1"/>
  <c r="N178" i="1"/>
  <c r="O178" i="1"/>
  <c r="P178" i="1"/>
  <c r="Q178" i="1"/>
  <c r="K178" i="1"/>
  <c r="L178" i="1"/>
  <c r="R178" i="1"/>
  <c r="S178" i="1"/>
  <c r="M179" i="1"/>
  <c r="N179" i="1"/>
  <c r="O179" i="1"/>
  <c r="P179" i="1"/>
  <c r="Q179" i="1"/>
  <c r="K179" i="1"/>
  <c r="L179" i="1"/>
  <c r="R179" i="1"/>
  <c r="S179" i="1"/>
  <c r="M180" i="1"/>
  <c r="N180" i="1"/>
  <c r="O180" i="1"/>
  <c r="P180" i="1"/>
  <c r="Q180" i="1"/>
  <c r="K180" i="1"/>
  <c r="L180" i="1"/>
  <c r="R180" i="1"/>
  <c r="S180" i="1"/>
  <c r="M181" i="1"/>
  <c r="N181" i="1"/>
  <c r="O181" i="1"/>
  <c r="P181" i="1"/>
  <c r="Q181" i="1"/>
  <c r="K181" i="1"/>
  <c r="L181" i="1"/>
  <c r="R181" i="1"/>
  <c r="S181" i="1"/>
  <c r="M182" i="1"/>
  <c r="N182" i="1"/>
  <c r="O182" i="1"/>
  <c r="P182" i="1"/>
  <c r="Q182" i="1"/>
  <c r="K182" i="1"/>
  <c r="L182" i="1"/>
  <c r="R182" i="1"/>
  <c r="S182" i="1"/>
  <c r="M183" i="1"/>
  <c r="N183" i="1"/>
  <c r="O183" i="1"/>
  <c r="P183" i="1"/>
  <c r="Q183" i="1"/>
  <c r="K183" i="1"/>
  <c r="L183" i="1"/>
  <c r="R183" i="1"/>
  <c r="S183" i="1"/>
  <c r="M184" i="1"/>
  <c r="N184" i="1"/>
  <c r="O184" i="1"/>
  <c r="P184" i="1"/>
  <c r="Q184" i="1"/>
  <c r="K184" i="1"/>
  <c r="L184" i="1"/>
  <c r="R184" i="1"/>
  <c r="S184" i="1"/>
  <c r="M185" i="1"/>
  <c r="N185" i="1"/>
  <c r="O185" i="1"/>
  <c r="P185" i="1"/>
  <c r="Q185" i="1"/>
  <c r="K185" i="1"/>
  <c r="L185" i="1"/>
  <c r="R185" i="1"/>
  <c r="S185" i="1"/>
  <c r="M186" i="1"/>
  <c r="N186" i="1"/>
  <c r="O186" i="1"/>
  <c r="P186" i="1"/>
  <c r="Q186" i="1"/>
  <c r="K186" i="1"/>
  <c r="L186" i="1"/>
  <c r="R186" i="1"/>
  <c r="S186" i="1"/>
  <c r="M187" i="1"/>
  <c r="N187" i="1"/>
  <c r="O187" i="1"/>
  <c r="P187" i="1"/>
  <c r="Q187" i="1"/>
  <c r="K187" i="1"/>
  <c r="L187" i="1"/>
  <c r="R187" i="1"/>
  <c r="S187" i="1"/>
  <c r="M188" i="1"/>
  <c r="N188" i="1"/>
  <c r="O188" i="1"/>
  <c r="P188" i="1"/>
  <c r="Q188" i="1"/>
  <c r="K188" i="1"/>
  <c r="L188" i="1"/>
  <c r="R188" i="1"/>
  <c r="S188" i="1"/>
  <c r="M189" i="1"/>
  <c r="N189" i="1"/>
  <c r="O189" i="1"/>
  <c r="P189" i="1"/>
  <c r="Q189" i="1"/>
  <c r="K189" i="1"/>
  <c r="L189" i="1"/>
  <c r="R189" i="1"/>
  <c r="S189" i="1"/>
  <c r="M190" i="1"/>
  <c r="N190" i="1"/>
  <c r="O190" i="1"/>
  <c r="P190" i="1"/>
  <c r="Q190" i="1"/>
  <c r="K190" i="1"/>
  <c r="L190" i="1"/>
  <c r="R190" i="1"/>
  <c r="S190" i="1"/>
  <c r="M191" i="1"/>
  <c r="N191" i="1"/>
  <c r="O191" i="1"/>
  <c r="P191" i="1"/>
  <c r="Q191" i="1"/>
  <c r="K191" i="1"/>
  <c r="L191" i="1"/>
  <c r="R191" i="1"/>
  <c r="S191" i="1"/>
  <c r="M192" i="1"/>
  <c r="N192" i="1"/>
  <c r="O192" i="1"/>
  <c r="P192" i="1"/>
  <c r="Q192" i="1"/>
  <c r="K192" i="1"/>
  <c r="L192" i="1"/>
  <c r="R192" i="1"/>
  <c r="S192" i="1"/>
  <c r="M193" i="1"/>
  <c r="N193" i="1"/>
  <c r="O193" i="1"/>
  <c r="P193" i="1"/>
  <c r="Q193" i="1"/>
  <c r="K193" i="1"/>
  <c r="L193" i="1"/>
  <c r="R193" i="1"/>
  <c r="S193" i="1"/>
  <c r="M194" i="1"/>
  <c r="N194" i="1"/>
  <c r="O194" i="1"/>
  <c r="P194" i="1"/>
  <c r="Q194" i="1"/>
  <c r="K194" i="1"/>
  <c r="L194" i="1"/>
  <c r="R194" i="1"/>
  <c r="S194" i="1"/>
  <c r="M195" i="1"/>
  <c r="N195" i="1"/>
  <c r="O195" i="1"/>
  <c r="P195" i="1"/>
  <c r="Q195" i="1"/>
  <c r="K195" i="1"/>
  <c r="L195" i="1"/>
  <c r="R195" i="1"/>
  <c r="S195" i="1"/>
  <c r="M196" i="1"/>
  <c r="N196" i="1"/>
  <c r="O196" i="1"/>
  <c r="P196" i="1"/>
  <c r="Q196" i="1"/>
  <c r="K196" i="1"/>
  <c r="L196" i="1"/>
  <c r="R196" i="1"/>
  <c r="S196" i="1"/>
  <c r="M197" i="1"/>
  <c r="N197" i="1"/>
  <c r="O197" i="1"/>
  <c r="P197" i="1"/>
  <c r="Q197" i="1"/>
  <c r="K197" i="1"/>
  <c r="L197" i="1"/>
  <c r="R197" i="1"/>
  <c r="S197" i="1"/>
  <c r="M198" i="1"/>
  <c r="N198" i="1"/>
  <c r="O198" i="1"/>
  <c r="P198" i="1"/>
  <c r="Q198" i="1"/>
  <c r="K198" i="1"/>
  <c r="L198" i="1"/>
  <c r="R198" i="1"/>
  <c r="S198" i="1"/>
  <c r="M199" i="1"/>
  <c r="N199" i="1"/>
  <c r="O199" i="1"/>
  <c r="P199" i="1"/>
  <c r="Q199" i="1"/>
  <c r="K199" i="1"/>
  <c r="L199" i="1"/>
  <c r="R199" i="1"/>
  <c r="S199" i="1"/>
  <c r="M200" i="1"/>
  <c r="N200" i="1"/>
  <c r="O200" i="1"/>
  <c r="P200" i="1"/>
  <c r="Q200" i="1"/>
  <c r="K200" i="1"/>
  <c r="L200" i="1"/>
  <c r="R200" i="1"/>
  <c r="S200" i="1"/>
  <c r="M201" i="1"/>
  <c r="N201" i="1"/>
  <c r="O201" i="1"/>
  <c r="P201" i="1"/>
  <c r="Q201" i="1"/>
  <c r="K201" i="1"/>
  <c r="L201" i="1"/>
  <c r="R201" i="1"/>
  <c r="S201" i="1"/>
  <c r="M202" i="1"/>
  <c r="N202" i="1"/>
  <c r="O202" i="1"/>
  <c r="P202" i="1"/>
  <c r="Q202" i="1"/>
  <c r="K202" i="1"/>
  <c r="L202" i="1"/>
  <c r="R202" i="1"/>
  <c r="S202" i="1"/>
  <c r="M203" i="1"/>
  <c r="N203" i="1"/>
  <c r="O203" i="1"/>
  <c r="P203" i="1"/>
  <c r="Q203" i="1"/>
  <c r="K203" i="1"/>
  <c r="L203" i="1"/>
  <c r="R203" i="1"/>
  <c r="S203" i="1"/>
  <c r="M204" i="1"/>
  <c r="N204" i="1"/>
  <c r="O204" i="1"/>
  <c r="P204" i="1"/>
  <c r="Q204" i="1"/>
  <c r="K204" i="1"/>
  <c r="L204" i="1"/>
  <c r="R204" i="1"/>
  <c r="S204" i="1"/>
  <c r="M205" i="1"/>
  <c r="N205" i="1"/>
  <c r="O205" i="1"/>
  <c r="P205" i="1"/>
  <c r="Q205" i="1"/>
  <c r="K205" i="1"/>
  <c r="L205" i="1"/>
  <c r="R205" i="1"/>
  <c r="S205" i="1"/>
  <c r="M206" i="1"/>
  <c r="N206" i="1"/>
  <c r="O206" i="1"/>
  <c r="P206" i="1"/>
  <c r="Q206" i="1"/>
  <c r="K206" i="1"/>
  <c r="L206" i="1"/>
  <c r="R206" i="1"/>
  <c r="S206" i="1"/>
  <c r="M207" i="1"/>
  <c r="N207" i="1"/>
  <c r="O207" i="1"/>
  <c r="P207" i="1"/>
  <c r="Q207" i="1"/>
  <c r="K207" i="1"/>
  <c r="L207" i="1"/>
  <c r="R207" i="1"/>
  <c r="S207" i="1"/>
  <c r="M208" i="1"/>
  <c r="N208" i="1"/>
  <c r="O208" i="1"/>
  <c r="P208" i="1"/>
  <c r="Q208" i="1"/>
  <c r="K208" i="1"/>
  <c r="L208" i="1"/>
  <c r="R208" i="1"/>
  <c r="S208" i="1"/>
  <c r="M209" i="1"/>
  <c r="N209" i="1"/>
  <c r="O209" i="1"/>
  <c r="P209" i="1"/>
  <c r="Q209" i="1"/>
  <c r="K209" i="1"/>
  <c r="L209" i="1"/>
  <c r="R209" i="1"/>
  <c r="S209" i="1"/>
  <c r="M210" i="1"/>
  <c r="N210" i="1"/>
  <c r="O210" i="1"/>
  <c r="P210" i="1"/>
  <c r="Q210" i="1"/>
  <c r="K210" i="1"/>
  <c r="L210" i="1"/>
  <c r="R210" i="1"/>
  <c r="S210" i="1"/>
  <c r="M211" i="1"/>
  <c r="N211" i="1"/>
  <c r="O211" i="1"/>
  <c r="P211" i="1"/>
  <c r="Q211" i="1"/>
  <c r="K211" i="1"/>
  <c r="L211" i="1"/>
  <c r="R211" i="1"/>
  <c r="S211" i="1"/>
  <c r="M212" i="1"/>
  <c r="N212" i="1"/>
  <c r="O212" i="1"/>
  <c r="P212" i="1"/>
  <c r="Q212" i="1"/>
  <c r="K212" i="1"/>
  <c r="L212" i="1"/>
  <c r="R212" i="1"/>
  <c r="S212" i="1"/>
  <c r="M213" i="1"/>
  <c r="N213" i="1"/>
  <c r="O213" i="1"/>
  <c r="P213" i="1"/>
  <c r="Q213" i="1"/>
  <c r="K213" i="1"/>
  <c r="L213" i="1"/>
  <c r="R213" i="1"/>
  <c r="S213" i="1"/>
  <c r="M214" i="1"/>
  <c r="N214" i="1"/>
  <c r="O214" i="1"/>
  <c r="P214" i="1"/>
  <c r="Q214" i="1"/>
  <c r="K214" i="1"/>
  <c r="L214" i="1"/>
  <c r="R214" i="1"/>
  <c r="S214" i="1"/>
  <c r="M215" i="1"/>
  <c r="N215" i="1"/>
  <c r="O215" i="1"/>
  <c r="P215" i="1"/>
  <c r="Q215" i="1"/>
  <c r="K215" i="1"/>
  <c r="L215" i="1"/>
  <c r="R215" i="1"/>
  <c r="S215" i="1"/>
  <c r="M216" i="1"/>
  <c r="N216" i="1"/>
  <c r="O216" i="1"/>
  <c r="P216" i="1"/>
  <c r="Q216" i="1"/>
  <c r="K216" i="1"/>
  <c r="L216" i="1"/>
  <c r="R216" i="1"/>
  <c r="S216" i="1"/>
  <c r="M217" i="1"/>
  <c r="N217" i="1"/>
  <c r="O217" i="1"/>
  <c r="P217" i="1"/>
  <c r="Q217" i="1"/>
  <c r="K217" i="1"/>
  <c r="L217" i="1"/>
  <c r="R217" i="1"/>
  <c r="S217" i="1"/>
  <c r="M218" i="1"/>
  <c r="N218" i="1"/>
  <c r="O218" i="1"/>
  <c r="P218" i="1"/>
  <c r="Q218" i="1"/>
  <c r="K218" i="1"/>
  <c r="L218" i="1"/>
  <c r="R218" i="1"/>
  <c r="S218" i="1"/>
  <c r="M219" i="1"/>
  <c r="N219" i="1"/>
  <c r="O219" i="1"/>
  <c r="P219" i="1"/>
  <c r="Q219" i="1"/>
  <c r="K219" i="1"/>
  <c r="L219" i="1"/>
  <c r="R219" i="1"/>
  <c r="S219" i="1"/>
  <c r="M220" i="1"/>
  <c r="N220" i="1"/>
  <c r="O220" i="1"/>
  <c r="P220" i="1"/>
  <c r="Q220" i="1"/>
  <c r="K220" i="1"/>
  <c r="L220" i="1"/>
  <c r="R220" i="1"/>
  <c r="S220" i="1"/>
  <c r="M221" i="1"/>
  <c r="N221" i="1"/>
  <c r="O221" i="1"/>
  <c r="P221" i="1"/>
  <c r="Q221" i="1"/>
  <c r="K221" i="1"/>
  <c r="L221" i="1"/>
  <c r="R221" i="1"/>
  <c r="S221" i="1"/>
  <c r="M222" i="1"/>
  <c r="N222" i="1"/>
  <c r="O222" i="1"/>
  <c r="P222" i="1"/>
  <c r="Q222" i="1"/>
  <c r="K222" i="1"/>
  <c r="L222" i="1"/>
  <c r="R222" i="1"/>
  <c r="S222" i="1"/>
  <c r="M223" i="1"/>
  <c r="N223" i="1"/>
  <c r="O223" i="1"/>
  <c r="P223" i="1"/>
  <c r="Q223" i="1"/>
  <c r="K223" i="1"/>
  <c r="L223" i="1"/>
  <c r="R223" i="1"/>
  <c r="S223" i="1"/>
  <c r="M224" i="1"/>
  <c r="N224" i="1"/>
  <c r="O224" i="1"/>
  <c r="P224" i="1"/>
  <c r="Q224" i="1"/>
  <c r="K224" i="1"/>
  <c r="L224" i="1"/>
  <c r="R224" i="1"/>
  <c r="S224" i="1"/>
  <c r="M225" i="1"/>
  <c r="N225" i="1"/>
  <c r="O225" i="1"/>
  <c r="P225" i="1"/>
  <c r="Q225" i="1"/>
  <c r="K225" i="1"/>
  <c r="L225" i="1"/>
  <c r="R225" i="1"/>
  <c r="S225" i="1"/>
  <c r="M226" i="1"/>
  <c r="N226" i="1"/>
  <c r="O226" i="1"/>
  <c r="P226" i="1"/>
  <c r="Q226" i="1"/>
  <c r="K226" i="1"/>
  <c r="L226" i="1"/>
  <c r="R226" i="1"/>
  <c r="S226" i="1"/>
  <c r="M227" i="1"/>
  <c r="N227" i="1"/>
  <c r="O227" i="1"/>
  <c r="P227" i="1"/>
  <c r="Q227" i="1"/>
  <c r="K227" i="1"/>
  <c r="L227" i="1"/>
  <c r="R227" i="1"/>
  <c r="S227" i="1"/>
  <c r="M228" i="1"/>
  <c r="N228" i="1"/>
  <c r="O228" i="1"/>
  <c r="P228" i="1"/>
  <c r="Q228" i="1"/>
  <c r="K228" i="1"/>
  <c r="L228" i="1"/>
  <c r="R228" i="1"/>
  <c r="S228" i="1"/>
  <c r="M229" i="1"/>
  <c r="N229" i="1"/>
  <c r="O229" i="1"/>
  <c r="P229" i="1"/>
  <c r="Q229" i="1"/>
  <c r="K229" i="1"/>
  <c r="L229" i="1"/>
  <c r="R229" i="1"/>
  <c r="S229" i="1"/>
  <c r="M230" i="1"/>
  <c r="N230" i="1"/>
  <c r="O230" i="1"/>
  <c r="P230" i="1"/>
  <c r="Q230" i="1"/>
  <c r="K230" i="1"/>
  <c r="L230" i="1"/>
  <c r="R230" i="1"/>
  <c r="S230" i="1"/>
  <c r="M231" i="1"/>
  <c r="N231" i="1"/>
  <c r="O231" i="1"/>
  <c r="P231" i="1"/>
  <c r="Q231" i="1"/>
  <c r="K231" i="1"/>
  <c r="L231" i="1"/>
  <c r="R231" i="1"/>
  <c r="S231" i="1"/>
  <c r="M232" i="1"/>
  <c r="N232" i="1"/>
  <c r="O232" i="1"/>
  <c r="P232" i="1"/>
  <c r="Q232" i="1"/>
  <c r="K232" i="1"/>
  <c r="L232" i="1"/>
  <c r="R232" i="1"/>
  <c r="S232" i="1"/>
  <c r="M233" i="1"/>
  <c r="N233" i="1"/>
  <c r="O233" i="1"/>
  <c r="P233" i="1"/>
  <c r="Q233" i="1"/>
  <c r="K233" i="1"/>
  <c r="L233" i="1"/>
  <c r="R233" i="1"/>
  <c r="S233" i="1"/>
  <c r="M234" i="1"/>
  <c r="N234" i="1"/>
  <c r="O234" i="1"/>
  <c r="P234" i="1"/>
  <c r="Q234" i="1"/>
  <c r="K234" i="1"/>
  <c r="L234" i="1"/>
  <c r="R234" i="1"/>
  <c r="S234" i="1"/>
  <c r="M235" i="1"/>
  <c r="N235" i="1"/>
  <c r="O235" i="1"/>
  <c r="P235" i="1"/>
  <c r="Q235" i="1"/>
  <c r="K235" i="1"/>
  <c r="L235" i="1"/>
  <c r="R235" i="1"/>
  <c r="S235" i="1"/>
  <c r="M236" i="1"/>
  <c r="N236" i="1"/>
  <c r="O236" i="1"/>
  <c r="P236" i="1"/>
  <c r="Q236" i="1"/>
  <c r="K236" i="1"/>
  <c r="L236" i="1"/>
  <c r="R236" i="1"/>
  <c r="S236" i="1"/>
  <c r="M237" i="1"/>
  <c r="N237" i="1"/>
  <c r="O237" i="1"/>
  <c r="P237" i="1"/>
  <c r="Q237" i="1"/>
  <c r="K237" i="1"/>
  <c r="L237" i="1"/>
  <c r="R237" i="1"/>
  <c r="S237" i="1"/>
  <c r="M238" i="1"/>
  <c r="N238" i="1"/>
  <c r="O238" i="1"/>
  <c r="P238" i="1"/>
  <c r="Q238" i="1"/>
  <c r="K238" i="1"/>
  <c r="L238" i="1"/>
  <c r="R238" i="1"/>
  <c r="S238" i="1"/>
  <c r="M239" i="1"/>
  <c r="N239" i="1"/>
  <c r="O239" i="1"/>
  <c r="P239" i="1"/>
  <c r="Q239" i="1"/>
  <c r="K239" i="1"/>
  <c r="L239" i="1"/>
  <c r="R239" i="1"/>
  <c r="S239" i="1"/>
  <c r="M240" i="1"/>
  <c r="N240" i="1"/>
  <c r="O240" i="1"/>
  <c r="P240" i="1"/>
  <c r="Q240" i="1"/>
  <c r="K240" i="1"/>
  <c r="L240" i="1"/>
  <c r="R240" i="1"/>
  <c r="S240" i="1"/>
  <c r="M241" i="1"/>
  <c r="N241" i="1"/>
  <c r="O241" i="1"/>
  <c r="P241" i="1"/>
  <c r="Q241" i="1"/>
  <c r="K241" i="1"/>
  <c r="L241" i="1"/>
  <c r="R241" i="1"/>
  <c r="S241" i="1"/>
  <c r="M242" i="1"/>
  <c r="N242" i="1"/>
  <c r="O242" i="1"/>
  <c r="P242" i="1"/>
  <c r="Q242" i="1"/>
  <c r="K242" i="1"/>
  <c r="L242" i="1"/>
  <c r="R242" i="1"/>
  <c r="S242" i="1"/>
  <c r="M243" i="1"/>
  <c r="N243" i="1"/>
  <c r="O243" i="1"/>
  <c r="P243" i="1"/>
  <c r="Q243" i="1"/>
  <c r="K243" i="1"/>
  <c r="L243" i="1"/>
  <c r="R243" i="1"/>
  <c r="S243" i="1"/>
  <c r="M244" i="1"/>
  <c r="N244" i="1"/>
  <c r="O244" i="1"/>
  <c r="P244" i="1"/>
  <c r="Q244" i="1"/>
  <c r="K244" i="1"/>
  <c r="L244" i="1"/>
  <c r="R244" i="1"/>
  <c r="S244" i="1"/>
  <c r="M245" i="1"/>
  <c r="N245" i="1"/>
  <c r="O245" i="1"/>
  <c r="P245" i="1"/>
  <c r="Q245" i="1"/>
  <c r="K245" i="1"/>
  <c r="L245" i="1"/>
  <c r="R245" i="1"/>
  <c r="S245" i="1"/>
  <c r="M246" i="1"/>
  <c r="N246" i="1"/>
  <c r="O246" i="1"/>
  <c r="P246" i="1"/>
  <c r="Q246" i="1"/>
  <c r="K246" i="1"/>
  <c r="L246" i="1"/>
  <c r="R246" i="1"/>
  <c r="S246" i="1"/>
  <c r="M247" i="1"/>
  <c r="N247" i="1"/>
  <c r="O247" i="1"/>
  <c r="P247" i="1"/>
  <c r="Q247" i="1"/>
  <c r="K247" i="1"/>
  <c r="L247" i="1"/>
  <c r="R247" i="1"/>
  <c r="S247" i="1"/>
  <c r="M248" i="1"/>
  <c r="N248" i="1"/>
  <c r="O248" i="1"/>
  <c r="P248" i="1"/>
  <c r="Q248" i="1"/>
  <c r="K248" i="1"/>
  <c r="L248" i="1"/>
  <c r="R248" i="1"/>
  <c r="S248" i="1"/>
  <c r="M249" i="1"/>
  <c r="N249" i="1"/>
  <c r="O249" i="1"/>
  <c r="P249" i="1"/>
  <c r="Q249" i="1"/>
  <c r="K249" i="1"/>
  <c r="L249" i="1"/>
  <c r="R249" i="1"/>
  <c r="S249" i="1"/>
  <c r="M250" i="1"/>
  <c r="N250" i="1"/>
  <c r="O250" i="1"/>
  <c r="P250" i="1"/>
  <c r="Q250" i="1"/>
  <c r="K250" i="1"/>
  <c r="L250" i="1"/>
  <c r="R250" i="1"/>
  <c r="S250" i="1"/>
  <c r="M251" i="1"/>
  <c r="N251" i="1"/>
  <c r="O251" i="1"/>
  <c r="P251" i="1"/>
  <c r="Q251" i="1"/>
  <c r="K251" i="1"/>
  <c r="L251" i="1"/>
  <c r="R251" i="1"/>
  <c r="S251" i="1"/>
  <c r="M252" i="1"/>
  <c r="N252" i="1"/>
  <c r="O252" i="1"/>
  <c r="P252" i="1"/>
  <c r="Q252" i="1"/>
  <c r="K252" i="1"/>
  <c r="L252" i="1"/>
  <c r="R252" i="1"/>
  <c r="S252" i="1"/>
  <c r="N3" i="1"/>
  <c r="H5" i="2" s="1"/>
  <c r="H6" i="2" s="1"/>
  <c r="O3" i="1"/>
  <c r="I5" i="2" s="1"/>
  <c r="I6" i="2" s="1"/>
  <c r="P3" i="1"/>
  <c r="Q3" i="1"/>
  <c r="K5" i="2" s="1"/>
  <c r="K6" i="2" s="1"/>
  <c r="K3" i="1"/>
  <c r="L3" i="1"/>
  <c r="F5" i="2" s="1"/>
  <c r="F6" i="2" s="1"/>
  <c r="R3" i="1"/>
  <c r="M3" i="1"/>
  <c r="G3" i="2"/>
  <c r="G4" i="2" s="1"/>
  <c r="J10" i="2" l="1"/>
  <c r="G5" i="2"/>
  <c r="H3" i="2"/>
  <c r="H4" i="2" s="1"/>
  <c r="F3" i="2"/>
  <c r="F4" i="2" s="1"/>
  <c r="F7" i="2" s="1"/>
  <c r="I3" i="2"/>
  <c r="I4" i="2" s="1"/>
  <c r="L3" i="2"/>
  <c r="L4" i="2" s="1"/>
  <c r="L7" i="2" s="1"/>
  <c r="J3" i="2"/>
  <c r="J4" i="2" s="1"/>
  <c r="M3" i="2"/>
  <c r="K3" i="2"/>
  <c r="K4" i="2" s="1"/>
  <c r="F13" i="2" l="1"/>
  <c r="F14" i="2"/>
  <c r="J13" i="2"/>
  <c r="J14" i="2"/>
  <c r="G6" i="2"/>
  <c r="M4" i="2"/>
  <c r="L13" i="2"/>
  <c r="L14" i="2"/>
  <c r="I14" i="2"/>
  <c r="H7" i="2"/>
  <c r="J7" i="2"/>
  <c r="I7" i="2"/>
  <c r="K13" i="2"/>
  <c r="K7" i="2"/>
  <c r="I13" i="2"/>
  <c r="H13" i="2"/>
  <c r="M13" i="2" l="1"/>
  <c r="G7" i="2"/>
  <c r="G13" i="2"/>
  <c r="M7" i="2"/>
  <c r="G14" i="2" l="1"/>
  <c r="K14" i="2"/>
  <c r="H14" i="2"/>
  <c r="M14" i="2"/>
  <c r="H11" i="2" l="1"/>
  <c r="J11" i="2"/>
  <c r="L11" i="2"/>
  <c r="M11" i="2"/>
  <c r="I11" i="2"/>
  <c r="K11" i="2"/>
  <c r="G11" i="2"/>
</calcChain>
</file>

<file path=xl/sharedStrings.xml><?xml version="1.0" encoding="utf-8"?>
<sst xmlns="http://schemas.openxmlformats.org/spreadsheetml/2006/main" count="131" uniqueCount="88">
  <si>
    <t>Date</t>
  </si>
  <si>
    <t>APPLE</t>
  </si>
  <si>
    <t>MICROFT</t>
  </si>
  <si>
    <t>GOOGLE</t>
  </si>
  <si>
    <t>NVIDIA</t>
  </si>
  <si>
    <t>NIKE</t>
  </si>
  <si>
    <t>NASDAQ</t>
  </si>
  <si>
    <t>S&amp;P 500</t>
  </si>
  <si>
    <t>PETROLEO</t>
  </si>
  <si>
    <t>ORO</t>
  </si>
  <si>
    <t>Var % Nasdaq</t>
  </si>
  <si>
    <t>Var % Google</t>
  </si>
  <si>
    <t>Var % Apple</t>
  </si>
  <si>
    <t>Var % Microft</t>
  </si>
  <si>
    <t>Var % Nvidia</t>
  </si>
  <si>
    <t>Var % nike</t>
  </si>
  <si>
    <t>Var % s&amp;p 500</t>
  </si>
  <si>
    <t>Var % Petroleo</t>
  </si>
  <si>
    <t>Var % Oro</t>
  </si>
  <si>
    <t>Indicadores</t>
  </si>
  <si>
    <t>Rentabilidad Diaria</t>
  </si>
  <si>
    <t>Rentabilidad Anual</t>
  </si>
  <si>
    <t>Riesgo diario</t>
  </si>
  <si>
    <t>Riesgo Anual</t>
  </si>
  <si>
    <t>CV</t>
  </si>
  <si>
    <t>Beta</t>
  </si>
  <si>
    <t>Coeficiente de Correlación</t>
  </si>
  <si>
    <t>Riesgo Sistemático</t>
  </si>
  <si>
    <t>Riesgo No sistemático</t>
  </si>
  <si>
    <t>Tasa Libre de Riesgo</t>
  </si>
  <si>
    <t xml:space="preserve">Índice de Sharpe </t>
  </si>
  <si>
    <t>Índice de Treynor</t>
  </si>
  <si>
    <t>Índice de Sharpe</t>
  </si>
  <si>
    <t xml:space="preserve">Beta </t>
  </si>
  <si>
    <t>portafolio</t>
  </si>
  <si>
    <t xml:space="preserve">inversion </t>
  </si>
  <si>
    <t>Riesgo (Diario)</t>
  </si>
  <si>
    <t>Riesgo (Anual)</t>
  </si>
  <si>
    <t xml:space="preserve">Inversion </t>
  </si>
  <si>
    <t>Rendimiento (Diario)</t>
  </si>
  <si>
    <t>Rendimiento (Anual)</t>
  </si>
  <si>
    <t>Coeficiente de aversion</t>
  </si>
  <si>
    <t>Utilidad</t>
  </si>
  <si>
    <t>corr Nas/s&amp;p</t>
  </si>
  <si>
    <t>corr Nas/app</t>
  </si>
  <si>
    <t>corr Nas/micr</t>
  </si>
  <si>
    <t>corr Nas/goo</t>
  </si>
  <si>
    <t>corr Nas/nv</t>
  </si>
  <si>
    <t>corr Nas/ni</t>
  </si>
  <si>
    <t>corr Nas/pet</t>
  </si>
  <si>
    <t>corr Nas/or</t>
  </si>
  <si>
    <t xml:space="preserve">cov </t>
  </si>
  <si>
    <t xml:space="preserve">portafolio </t>
  </si>
  <si>
    <t>w 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</si>
  <si>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</si>
  <si>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</si>
  <si>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</si>
  <si>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</si>
  <si>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</si>
  <si>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</si>
  <si>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</si>
  <si>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</si>
  <si>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</si>
  <si>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Aleatorio A</t>
  </si>
  <si>
    <t>Aleatorio B</t>
  </si>
  <si>
    <t>Aleatorio C</t>
  </si>
  <si>
    <t>Aleatorio D</t>
  </si>
  <si>
    <t>Aleatorio E</t>
  </si>
  <si>
    <t>Aleatorio F</t>
  </si>
  <si>
    <t>Aleatorio G</t>
  </si>
  <si>
    <t>Aleatorio H</t>
  </si>
  <si>
    <t>Aleatorio I</t>
  </si>
  <si>
    <t>WA</t>
  </si>
  <si>
    <t>WB</t>
  </si>
  <si>
    <t>WC</t>
  </si>
  <si>
    <t>WD</t>
  </si>
  <si>
    <t>WE</t>
  </si>
  <si>
    <t>WF</t>
  </si>
  <si>
    <t>WG</t>
  </si>
  <si>
    <t>WH</t>
  </si>
  <si>
    <t>WI</t>
  </si>
  <si>
    <t>VAR P</t>
  </si>
  <si>
    <t>RIESGO</t>
  </si>
  <si>
    <t>RENTABILIDAD</t>
  </si>
  <si>
    <t>sharpe ratio</t>
  </si>
  <si>
    <t>tasa libre de riesgo</t>
  </si>
  <si>
    <t>po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</si>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</sst>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0.000%"/>
    <numFmt numFmtId="165" formatCode="0.0%"/>
    <numFmt numFmtId="166" formatCode="0.0"/>
    <numFmt numFmtId="167" formatCode="0.000"/>
    <numFmt numFmtId="168" formatCode="0.00000"/>
    <numFmt numFmtId="169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Segoe Print"/>
    </font>
    <font>
      <sz val="9"/>
      <color theme="1"/>
      <name val="Segoe Print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164" fontId="2" fillId="2" borderId="1" xfId="1" applyNumberFormat="1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0" fillId="0" borderId="0" xfId="1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166" fontId="3" fillId="0" borderId="2" xfId="2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9" fontId="3" fillId="0" borderId="2" xfId="1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43" fontId="3" fillId="0" borderId="2" xfId="2" applyFont="1" applyBorder="1" applyAlignment="1">
      <alignment horizontal="center" vertical="center"/>
    </xf>
    <xf numFmtId="9" fontId="0" fillId="0" borderId="0" xfId="1" applyFont="1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10" fontId="3" fillId="0" borderId="0" xfId="1" applyNumberFormat="1" applyFont="1" applyAlignment="1">
      <alignment horizontal="center" vertical="center"/>
    </xf>
    <xf numFmtId="43" fontId="3" fillId="0" borderId="4" xfId="2" applyFont="1" applyBorder="1" applyAlignment="1">
      <alignment horizontal="center" vertical="center"/>
    </xf>
    <xf numFmtId="164" fontId="0" fillId="0" borderId="0" xfId="0" applyNumberFormat="1"/>
    <xf numFmtId="165" fontId="3" fillId="0" borderId="2" xfId="1" applyNumberFormat="1" applyFont="1" applyFill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0" fontId="3" fillId="0" borderId="4" xfId="1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8" fontId="3" fillId="0" borderId="2" xfId="0" applyNumberFormat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169" fontId="3" fillId="0" borderId="0" xfId="2" applyNumberFormat="1" applyFont="1" applyAlignment="1">
      <alignment horizontal="center" vertical="center"/>
    </xf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165" fontId="0" fillId="0" borderId="0" xfId="1" applyNumberFormat="1" applyFont="1"/>
    <xf numFmtId="0" fontId="0" fillId="6" borderId="0" xfId="0" applyFill="1"/>
    <xf numFmtId="2" fontId="0" fillId="6" borderId="0" xfId="0" applyNumberFormat="1" applyFill="1"/>
    <xf numFmtId="167" fontId="0" fillId="6" borderId="0" xfId="0" applyNumberFormat="1" applyFill="1"/>
    <xf numFmtId="2" fontId="0" fillId="0" borderId="0" xfId="2" applyNumberFormat="1" applyFont="1"/>
    <xf numFmtId="10" fontId="0" fillId="0" borderId="0" xfId="0" applyNumberFormat="1"/>
    <xf numFmtId="0" fontId="0" fillId="7" borderId="0" xfId="0" applyFill="1"/>
    <xf numFmtId="9" fontId="0" fillId="7" borderId="0" xfId="1" applyFont="1" applyFill="1"/>
    <xf numFmtId="165" fontId="0" fillId="7" borderId="0" xfId="1" applyNumberFormat="1" applyFont="1" applyFill="1"/>
    <xf numFmtId="10" fontId="0" fillId="7" borderId="0" xfId="1" applyNumberFormat="1" applyFont="1" applyFill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Portafolios!$W$1</c:f>
              <c:strCache>
                <c:ptCount val="1"/>
                <c:pt idx="0">
                  <c:v>RENTABILIDAD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Portafolios!$V$2:$V$1029</c:f>
              <c:numCache>
                <c:formatCode>0.00%</c:formatCode>
                <c:ptCount val="1028"/>
                <c:pt idx="0">
                  <c:v>0.12675877192495172</c:v>
                </c:pt>
                <c:pt idx="1">
                  <c:v>0.13474904095648324</c:v>
                </c:pt>
                <c:pt idx="2">
                  <c:v>0.12263469323633761</c:v>
                </c:pt>
                <c:pt idx="3">
                  <c:v>0.16682182408116983</c:v>
                </c:pt>
                <c:pt idx="4">
                  <c:v>0.12601802076405957</c:v>
                </c:pt>
                <c:pt idx="5">
                  <c:v>0.1377724847015237</c:v>
                </c:pt>
                <c:pt idx="6">
                  <c:v>0.13685896274012971</c:v>
                </c:pt>
                <c:pt idx="7">
                  <c:v>0.11760910315446836</c:v>
                </c:pt>
                <c:pt idx="8">
                  <c:v>0.10906212584867908</c:v>
                </c:pt>
                <c:pt idx="9">
                  <c:v>0.11489804714538746</c:v>
                </c:pt>
                <c:pt idx="10">
                  <c:v>0.12961150421440587</c:v>
                </c:pt>
                <c:pt idx="11">
                  <c:v>0.11994899718520274</c:v>
                </c:pt>
                <c:pt idx="12">
                  <c:v>0.14933837377701586</c:v>
                </c:pt>
                <c:pt idx="13">
                  <c:v>0.13110335333974074</c:v>
                </c:pt>
                <c:pt idx="14">
                  <c:v>0.11881202063196684</c:v>
                </c:pt>
                <c:pt idx="15">
                  <c:v>0.11942643508590436</c:v>
                </c:pt>
                <c:pt idx="16">
                  <c:v>0.14250220430380112</c:v>
                </c:pt>
                <c:pt idx="17">
                  <c:v>0.14231821130444344</c:v>
                </c:pt>
                <c:pt idx="18">
                  <c:v>0.12855326957161842</c:v>
                </c:pt>
                <c:pt idx="19">
                  <c:v>0.14521083535534543</c:v>
                </c:pt>
                <c:pt idx="20">
                  <c:v>0.13714469183661523</c:v>
                </c:pt>
                <c:pt idx="21">
                  <c:v>0.10419386518455351</c:v>
                </c:pt>
                <c:pt idx="22">
                  <c:v>0.14379657012124289</c:v>
                </c:pt>
                <c:pt idx="23">
                  <c:v>0.13243818274880584</c:v>
                </c:pt>
                <c:pt idx="24">
                  <c:v>0.15034504451032238</c:v>
                </c:pt>
                <c:pt idx="25">
                  <c:v>0.13965747749095009</c:v>
                </c:pt>
                <c:pt idx="26">
                  <c:v>0.14599124762320093</c:v>
                </c:pt>
                <c:pt idx="27">
                  <c:v>0.11019643340740097</c:v>
                </c:pt>
                <c:pt idx="28">
                  <c:v>0.12250217794073415</c:v>
                </c:pt>
                <c:pt idx="29">
                  <c:v>0.13248134049378971</c:v>
                </c:pt>
                <c:pt idx="30">
                  <c:v>0.16044208003059438</c:v>
                </c:pt>
                <c:pt idx="31">
                  <c:v>0.15849655584816413</c:v>
                </c:pt>
                <c:pt idx="32">
                  <c:v>0.1257637254442649</c:v>
                </c:pt>
                <c:pt idx="33">
                  <c:v>0.13763198306698257</c:v>
                </c:pt>
                <c:pt idx="34">
                  <c:v>0.10697964471558713</c:v>
                </c:pt>
                <c:pt idx="35">
                  <c:v>0.11530072734587406</c:v>
                </c:pt>
                <c:pt idx="36">
                  <c:v>0.11371387269004365</c:v>
                </c:pt>
                <c:pt idx="37">
                  <c:v>0.11616541767099664</c:v>
                </c:pt>
                <c:pt idx="38">
                  <c:v>0.12780825826162559</c:v>
                </c:pt>
                <c:pt idx="39">
                  <c:v>0.12299349627699456</c:v>
                </c:pt>
                <c:pt idx="40">
                  <c:v>0.10227263644434495</c:v>
                </c:pt>
                <c:pt idx="41">
                  <c:v>0.19197399631243778</c:v>
                </c:pt>
                <c:pt idx="42">
                  <c:v>0.10030854044685389</c:v>
                </c:pt>
                <c:pt idx="43">
                  <c:v>0.1464208225854613</c:v>
                </c:pt>
                <c:pt idx="44">
                  <c:v>0.15160222331485618</c:v>
                </c:pt>
                <c:pt idx="45">
                  <c:v>0.12533648790390856</c:v>
                </c:pt>
                <c:pt idx="46">
                  <c:v>0.13184672523456506</c:v>
                </c:pt>
                <c:pt idx="47">
                  <c:v>0.14977511480462655</c:v>
                </c:pt>
                <c:pt idx="48">
                  <c:v>9.7632360396004189E-2</c:v>
                </c:pt>
                <c:pt idx="49">
                  <c:v>0.11515932811350668</c:v>
                </c:pt>
                <c:pt idx="50">
                  <c:v>0.10835844353809566</c:v>
                </c:pt>
                <c:pt idx="51">
                  <c:v>0.10221074546988494</c:v>
                </c:pt>
                <c:pt idx="52">
                  <c:v>0.14372806685059408</c:v>
                </c:pt>
                <c:pt idx="53">
                  <c:v>0.10913321927221811</c:v>
                </c:pt>
                <c:pt idx="54">
                  <c:v>0.13120066489551699</c:v>
                </c:pt>
                <c:pt idx="55">
                  <c:v>0.15658558373603071</c:v>
                </c:pt>
                <c:pt idx="56">
                  <c:v>0.14202707947327212</c:v>
                </c:pt>
                <c:pt idx="57">
                  <c:v>0.11441330254195606</c:v>
                </c:pt>
                <c:pt idx="58">
                  <c:v>0.12708618867130358</c:v>
                </c:pt>
                <c:pt idx="59">
                  <c:v>0.12899857177213145</c:v>
                </c:pt>
                <c:pt idx="60">
                  <c:v>0.14711583782116211</c:v>
                </c:pt>
                <c:pt idx="61">
                  <c:v>0.10466727814287144</c:v>
                </c:pt>
                <c:pt idx="62">
                  <c:v>0.14002987741994988</c:v>
                </c:pt>
                <c:pt idx="63">
                  <c:v>0.1529978577694534</c:v>
                </c:pt>
                <c:pt idx="64">
                  <c:v>0.12029726236312602</c:v>
                </c:pt>
                <c:pt idx="65">
                  <c:v>0.11300736806764218</c:v>
                </c:pt>
                <c:pt idx="66">
                  <c:v>0.10541642136092692</c:v>
                </c:pt>
                <c:pt idx="67">
                  <c:v>0.1634761437366305</c:v>
                </c:pt>
                <c:pt idx="68">
                  <c:v>0.17108352644505934</c:v>
                </c:pt>
                <c:pt idx="69">
                  <c:v>0.11366406600415392</c:v>
                </c:pt>
                <c:pt idx="70">
                  <c:v>0.10345706408674778</c:v>
                </c:pt>
                <c:pt idx="71">
                  <c:v>0.11480276399361336</c:v>
                </c:pt>
                <c:pt idx="72">
                  <c:v>0.12865289740072947</c:v>
                </c:pt>
                <c:pt idx="73">
                  <c:v>0.16770823933105394</c:v>
                </c:pt>
                <c:pt idx="74">
                  <c:v>0.12549350425775241</c:v>
                </c:pt>
                <c:pt idx="75">
                  <c:v>0.12086360976833964</c:v>
                </c:pt>
                <c:pt idx="76">
                  <c:v>0.14523548956392396</c:v>
                </c:pt>
                <c:pt idx="77">
                  <c:v>0.11336730100322859</c:v>
                </c:pt>
                <c:pt idx="78">
                  <c:v>0.11984576174402878</c:v>
                </c:pt>
                <c:pt idx="79">
                  <c:v>0.13175812965029354</c:v>
                </c:pt>
                <c:pt idx="80">
                  <c:v>0.11679426514665851</c:v>
                </c:pt>
                <c:pt idx="81">
                  <c:v>0.12803443030338565</c:v>
                </c:pt>
                <c:pt idx="82">
                  <c:v>0.11602336128657575</c:v>
                </c:pt>
                <c:pt idx="83">
                  <c:v>0.13264759894331504</c:v>
                </c:pt>
                <c:pt idx="84">
                  <c:v>0.15095162071736529</c:v>
                </c:pt>
                <c:pt idx="85">
                  <c:v>0.16911520343105899</c:v>
                </c:pt>
                <c:pt idx="86">
                  <c:v>0.12394381890914788</c:v>
                </c:pt>
                <c:pt idx="87">
                  <c:v>0.11935893086696944</c:v>
                </c:pt>
                <c:pt idx="88">
                  <c:v>0.13670445589048699</c:v>
                </c:pt>
                <c:pt idx="89">
                  <c:v>0.11273336342245675</c:v>
                </c:pt>
                <c:pt idx="90">
                  <c:v>0.12866973871859155</c:v>
                </c:pt>
                <c:pt idx="91">
                  <c:v>0.12311259327309515</c:v>
                </c:pt>
                <c:pt idx="92">
                  <c:v>0.10690732764194627</c:v>
                </c:pt>
                <c:pt idx="93">
                  <c:v>0.10536739840781741</c:v>
                </c:pt>
                <c:pt idx="94">
                  <c:v>0.12455001817569979</c:v>
                </c:pt>
                <c:pt idx="95">
                  <c:v>0.10933186107467868</c:v>
                </c:pt>
                <c:pt idx="96">
                  <c:v>0.11019713516757174</c:v>
                </c:pt>
                <c:pt idx="97">
                  <c:v>0.12147502255804209</c:v>
                </c:pt>
                <c:pt idx="98">
                  <c:v>0.13930054060239533</c:v>
                </c:pt>
                <c:pt idx="99">
                  <c:v>0.13563031828510486</c:v>
                </c:pt>
                <c:pt idx="100">
                  <c:v>0.1207531991905844</c:v>
                </c:pt>
                <c:pt idx="101">
                  <c:v>0.13648608894207137</c:v>
                </c:pt>
                <c:pt idx="102">
                  <c:v>0.11139115624633315</c:v>
                </c:pt>
                <c:pt idx="103">
                  <c:v>0.12670030972296792</c:v>
                </c:pt>
                <c:pt idx="104">
                  <c:v>0.11785266833038956</c:v>
                </c:pt>
                <c:pt idx="105">
                  <c:v>0.1254052188679704</c:v>
                </c:pt>
                <c:pt idx="106">
                  <c:v>0.13459813193068995</c:v>
                </c:pt>
                <c:pt idx="107">
                  <c:v>0.10054586225930033</c:v>
                </c:pt>
                <c:pt idx="108">
                  <c:v>0.16236595501758011</c:v>
                </c:pt>
                <c:pt idx="109">
                  <c:v>0.13293979064510031</c:v>
                </c:pt>
                <c:pt idx="110">
                  <c:v>0.14424233646917717</c:v>
                </c:pt>
                <c:pt idx="111">
                  <c:v>0.11366099489082648</c:v>
                </c:pt>
                <c:pt idx="112">
                  <c:v>0.15588991291797638</c:v>
                </c:pt>
                <c:pt idx="113">
                  <c:v>0.13433804910840796</c:v>
                </c:pt>
                <c:pt idx="114">
                  <c:v>0.1324695504038341</c:v>
                </c:pt>
                <c:pt idx="115">
                  <c:v>0.10951467160855614</c:v>
                </c:pt>
                <c:pt idx="116">
                  <c:v>0.12569285051789461</c:v>
                </c:pt>
                <c:pt idx="117">
                  <c:v>0.11411456805954998</c:v>
                </c:pt>
                <c:pt idx="118">
                  <c:v>0.10545066985930353</c:v>
                </c:pt>
                <c:pt idx="119">
                  <c:v>0.12093486998785384</c:v>
                </c:pt>
                <c:pt idx="120">
                  <c:v>0.13666835764041971</c:v>
                </c:pt>
                <c:pt idx="121">
                  <c:v>0.10342472949381797</c:v>
                </c:pt>
                <c:pt idx="122">
                  <c:v>0.13055508959506665</c:v>
                </c:pt>
                <c:pt idx="123">
                  <c:v>0.10837104157222777</c:v>
                </c:pt>
                <c:pt idx="124">
                  <c:v>0.11352326046172255</c:v>
                </c:pt>
                <c:pt idx="125">
                  <c:v>0.11458060010100338</c:v>
                </c:pt>
                <c:pt idx="126">
                  <c:v>0.12362523359493392</c:v>
                </c:pt>
                <c:pt idx="127">
                  <c:v>0.11139736964856448</c:v>
                </c:pt>
                <c:pt idx="128">
                  <c:v>0.10659194649634013</c:v>
                </c:pt>
                <c:pt idx="129">
                  <c:v>0.10994737127980241</c:v>
                </c:pt>
                <c:pt idx="130">
                  <c:v>0.16226151157632815</c:v>
                </c:pt>
                <c:pt idx="131">
                  <c:v>0.11900950349954571</c:v>
                </c:pt>
                <c:pt idx="132">
                  <c:v>0.12734455578256992</c:v>
                </c:pt>
                <c:pt idx="133">
                  <c:v>0.11797083898286516</c:v>
                </c:pt>
                <c:pt idx="134">
                  <c:v>0.12129798728232094</c:v>
                </c:pt>
                <c:pt idx="135">
                  <c:v>0.11095221678338803</c:v>
                </c:pt>
                <c:pt idx="136">
                  <c:v>0.15251727315399061</c:v>
                </c:pt>
                <c:pt idx="137">
                  <c:v>0.16159628568061024</c:v>
                </c:pt>
                <c:pt idx="138">
                  <c:v>0.10493516442977864</c:v>
                </c:pt>
                <c:pt idx="139">
                  <c:v>0.19860767875927118</c:v>
                </c:pt>
                <c:pt idx="140">
                  <c:v>0.1490786461903176</c:v>
                </c:pt>
                <c:pt idx="141">
                  <c:v>9.8971667915395328E-2</c:v>
                </c:pt>
                <c:pt idx="142">
                  <c:v>0.22843243514924663</c:v>
                </c:pt>
                <c:pt idx="143">
                  <c:v>0.13540044081103314</c:v>
                </c:pt>
                <c:pt idx="144">
                  <c:v>0.14153216645229197</c:v>
                </c:pt>
                <c:pt idx="145">
                  <c:v>0.12988100664654056</c:v>
                </c:pt>
                <c:pt idx="146">
                  <c:v>0.14228367280609927</c:v>
                </c:pt>
                <c:pt idx="147">
                  <c:v>0.1122164491009497</c:v>
                </c:pt>
                <c:pt idx="148">
                  <c:v>0.13720225422443411</c:v>
                </c:pt>
                <c:pt idx="149">
                  <c:v>0.11946007569477532</c:v>
                </c:pt>
                <c:pt idx="150">
                  <c:v>0.11872312194833425</c:v>
                </c:pt>
                <c:pt idx="151">
                  <c:v>0.15187130689654707</c:v>
                </c:pt>
                <c:pt idx="152">
                  <c:v>0.12824273533638739</c:v>
                </c:pt>
                <c:pt idx="153">
                  <c:v>0.13513710674719379</c:v>
                </c:pt>
                <c:pt idx="154">
                  <c:v>0.1423121077067257</c:v>
                </c:pt>
                <c:pt idx="155">
                  <c:v>0.12025211805494632</c:v>
                </c:pt>
                <c:pt idx="156">
                  <c:v>0.12966375256330054</c:v>
                </c:pt>
                <c:pt idx="157">
                  <c:v>0.14787668574844398</c:v>
                </c:pt>
                <c:pt idx="158">
                  <c:v>0.12696658724989701</c:v>
                </c:pt>
                <c:pt idx="159">
                  <c:v>0.10526771230991626</c:v>
                </c:pt>
                <c:pt idx="160">
                  <c:v>0.15249530676910472</c:v>
                </c:pt>
                <c:pt idx="161">
                  <c:v>0.19157838434137822</c:v>
                </c:pt>
                <c:pt idx="162">
                  <c:v>0.10411072276562128</c:v>
                </c:pt>
                <c:pt idx="163">
                  <c:v>0.11723833417978015</c:v>
                </c:pt>
                <c:pt idx="164">
                  <c:v>0.11046784550641588</c:v>
                </c:pt>
                <c:pt idx="165">
                  <c:v>0.15219802797428733</c:v>
                </c:pt>
                <c:pt idx="166">
                  <c:v>0.1051140099455098</c:v>
                </c:pt>
                <c:pt idx="167">
                  <c:v>0.11597002296568512</c:v>
                </c:pt>
                <c:pt idx="168">
                  <c:v>0.14762410407516147</c:v>
                </c:pt>
                <c:pt idx="169">
                  <c:v>0.11167014346103764</c:v>
                </c:pt>
                <c:pt idx="170">
                  <c:v>0.12827372058483646</c:v>
                </c:pt>
                <c:pt idx="171">
                  <c:v>0.12823865969597778</c:v>
                </c:pt>
                <c:pt idx="172">
                  <c:v>0.1310620448558529</c:v>
                </c:pt>
                <c:pt idx="173">
                  <c:v>0.124777332152206</c:v>
                </c:pt>
                <c:pt idx="174">
                  <c:v>0.15122821842429907</c:v>
                </c:pt>
                <c:pt idx="175">
                  <c:v>0.16027790511719911</c:v>
                </c:pt>
                <c:pt idx="176">
                  <c:v>9.4958749061748643E-2</c:v>
                </c:pt>
                <c:pt idx="177">
                  <c:v>0.14697353508217831</c:v>
                </c:pt>
                <c:pt idx="178">
                  <c:v>0.10673217089275101</c:v>
                </c:pt>
                <c:pt idx="179">
                  <c:v>0.13650972534976058</c:v>
                </c:pt>
                <c:pt idx="180">
                  <c:v>0.12459280278737521</c:v>
                </c:pt>
                <c:pt idx="181">
                  <c:v>0.1306390742984469</c:v>
                </c:pt>
                <c:pt idx="182">
                  <c:v>0.12743908818507452</c:v>
                </c:pt>
                <c:pt idx="183">
                  <c:v>0.17364703588708372</c:v>
                </c:pt>
                <c:pt idx="184">
                  <c:v>0.12389726944415397</c:v>
                </c:pt>
                <c:pt idx="185">
                  <c:v>0.13390128302555518</c:v>
                </c:pt>
                <c:pt idx="186">
                  <c:v>0.10932627801280351</c:v>
                </c:pt>
                <c:pt idx="187">
                  <c:v>0.11670090729959025</c:v>
                </c:pt>
                <c:pt idx="188">
                  <c:v>0.12787889776421507</c:v>
                </c:pt>
                <c:pt idx="189">
                  <c:v>0.10660049893061165</c:v>
                </c:pt>
                <c:pt idx="190">
                  <c:v>0.14044383583075173</c:v>
                </c:pt>
                <c:pt idx="191">
                  <c:v>0.12086789711961808</c:v>
                </c:pt>
                <c:pt idx="192">
                  <c:v>0.10906470776281611</c:v>
                </c:pt>
                <c:pt idx="193">
                  <c:v>0.10029421076874299</c:v>
                </c:pt>
                <c:pt idx="194">
                  <c:v>0.12772867902371418</c:v>
                </c:pt>
                <c:pt idx="195">
                  <c:v>0.13599233984357628</c:v>
                </c:pt>
                <c:pt idx="196">
                  <c:v>0.11167402054626836</c:v>
                </c:pt>
                <c:pt idx="197">
                  <c:v>0.12921156329620678</c:v>
                </c:pt>
                <c:pt idx="198">
                  <c:v>0.11256212362222549</c:v>
                </c:pt>
                <c:pt idx="199">
                  <c:v>0.14010153379215176</c:v>
                </c:pt>
                <c:pt idx="200">
                  <c:v>0.13553449178837615</c:v>
                </c:pt>
                <c:pt idx="201">
                  <c:v>0.10616184986720704</c:v>
                </c:pt>
                <c:pt idx="202">
                  <c:v>0.1030321570414432</c:v>
                </c:pt>
                <c:pt idx="203">
                  <c:v>0.14722933741517766</c:v>
                </c:pt>
                <c:pt idx="204">
                  <c:v>0.14131495467311861</c:v>
                </c:pt>
                <c:pt idx="205">
                  <c:v>0.13168665267494928</c:v>
                </c:pt>
                <c:pt idx="206">
                  <c:v>0.14678411563638266</c:v>
                </c:pt>
                <c:pt idx="207">
                  <c:v>0.14732109349883352</c:v>
                </c:pt>
                <c:pt idx="208">
                  <c:v>0.13848201232733673</c:v>
                </c:pt>
                <c:pt idx="209">
                  <c:v>0.11757588331437147</c:v>
                </c:pt>
                <c:pt idx="210">
                  <c:v>0.10351634527059944</c:v>
                </c:pt>
                <c:pt idx="211">
                  <c:v>0.10172925569516129</c:v>
                </c:pt>
                <c:pt idx="212">
                  <c:v>0.11183111437083471</c:v>
                </c:pt>
                <c:pt idx="213">
                  <c:v>0.14237308871542104</c:v>
                </c:pt>
                <c:pt idx="214">
                  <c:v>0.12483486646028703</c:v>
                </c:pt>
                <c:pt idx="215">
                  <c:v>0.16701735999731621</c:v>
                </c:pt>
                <c:pt idx="216">
                  <c:v>0.13159374189086248</c:v>
                </c:pt>
                <c:pt idx="217">
                  <c:v>0.12295625886435678</c:v>
                </c:pt>
                <c:pt idx="218">
                  <c:v>0.11762434307406153</c:v>
                </c:pt>
                <c:pt idx="219">
                  <c:v>0.10283279347775272</c:v>
                </c:pt>
                <c:pt idx="220">
                  <c:v>0.14070759938452354</c:v>
                </c:pt>
                <c:pt idx="221">
                  <c:v>0.10772942406292318</c:v>
                </c:pt>
                <c:pt idx="222">
                  <c:v>0.14006388458918703</c:v>
                </c:pt>
                <c:pt idx="223">
                  <c:v>0.11462662853472567</c:v>
                </c:pt>
                <c:pt idx="224">
                  <c:v>0.13961241268494404</c:v>
                </c:pt>
                <c:pt idx="225">
                  <c:v>0.12621017791861946</c:v>
                </c:pt>
                <c:pt idx="226">
                  <c:v>0.1346954308845236</c:v>
                </c:pt>
                <c:pt idx="227">
                  <c:v>0.10326586775860884</c:v>
                </c:pt>
                <c:pt idx="228">
                  <c:v>9.7475057162407119E-2</c:v>
                </c:pt>
                <c:pt idx="229">
                  <c:v>0.12427189594213015</c:v>
                </c:pt>
                <c:pt idx="230">
                  <c:v>0.13151397608788207</c:v>
                </c:pt>
                <c:pt idx="231">
                  <c:v>0.12844861585361728</c:v>
                </c:pt>
                <c:pt idx="232">
                  <c:v>0.1281954609216914</c:v>
                </c:pt>
                <c:pt idx="233">
                  <c:v>0.11033711706568913</c:v>
                </c:pt>
                <c:pt idx="234">
                  <c:v>0.144457119614785</c:v>
                </c:pt>
                <c:pt idx="235">
                  <c:v>0.1313973927460631</c:v>
                </c:pt>
                <c:pt idx="236">
                  <c:v>0.13186112051433754</c:v>
                </c:pt>
                <c:pt idx="237">
                  <c:v>0.1302823265174074</c:v>
                </c:pt>
                <c:pt idx="238">
                  <c:v>0.12421571106055339</c:v>
                </c:pt>
                <c:pt idx="239">
                  <c:v>0.12218826507111885</c:v>
                </c:pt>
                <c:pt idx="240">
                  <c:v>0.11130088384748098</c:v>
                </c:pt>
                <c:pt idx="241">
                  <c:v>0.13436838219098432</c:v>
                </c:pt>
                <c:pt idx="242">
                  <c:v>0.1142622760519401</c:v>
                </c:pt>
                <c:pt idx="243">
                  <c:v>0.13408801316147897</c:v>
                </c:pt>
                <c:pt idx="244">
                  <c:v>0.12226715699495169</c:v>
                </c:pt>
                <c:pt idx="245">
                  <c:v>0.13212541199688779</c:v>
                </c:pt>
                <c:pt idx="246">
                  <c:v>9.6104624961060259E-2</c:v>
                </c:pt>
                <c:pt idx="247">
                  <c:v>0.12225725752756313</c:v>
                </c:pt>
                <c:pt idx="248">
                  <c:v>0.16095446526617732</c:v>
                </c:pt>
                <c:pt idx="249">
                  <c:v>0.17707772273062911</c:v>
                </c:pt>
                <c:pt idx="250">
                  <c:v>0.14067685801449015</c:v>
                </c:pt>
                <c:pt idx="251">
                  <c:v>0.14381781313187572</c:v>
                </c:pt>
                <c:pt idx="252">
                  <c:v>0.13160289781952431</c:v>
                </c:pt>
                <c:pt idx="253">
                  <c:v>0.15019833526045476</c:v>
                </c:pt>
                <c:pt idx="254">
                  <c:v>0.10409556674846807</c:v>
                </c:pt>
                <c:pt idx="255">
                  <c:v>0.14516740116389801</c:v>
                </c:pt>
                <c:pt idx="256">
                  <c:v>0.13652769985300026</c:v>
                </c:pt>
                <c:pt idx="257">
                  <c:v>0.13742562272063705</c:v>
                </c:pt>
                <c:pt idx="258">
                  <c:v>0.11451172033034078</c:v>
                </c:pt>
                <c:pt idx="259">
                  <c:v>0.12202984440173882</c:v>
                </c:pt>
                <c:pt idx="260">
                  <c:v>0.11745523763401798</c:v>
                </c:pt>
                <c:pt idx="261">
                  <c:v>0.13443200781465026</c:v>
                </c:pt>
                <c:pt idx="262">
                  <c:v>0.130677916364034</c:v>
                </c:pt>
                <c:pt idx="263">
                  <c:v>0.14298824583481062</c:v>
                </c:pt>
                <c:pt idx="264">
                  <c:v>9.5719823528506373E-2</c:v>
                </c:pt>
                <c:pt idx="265">
                  <c:v>0.15765307686709812</c:v>
                </c:pt>
                <c:pt idx="266">
                  <c:v>0.10822473138610307</c:v>
                </c:pt>
                <c:pt idx="267">
                  <c:v>0.10431336698027914</c:v>
                </c:pt>
                <c:pt idx="268">
                  <c:v>0.11749492602541663</c:v>
                </c:pt>
                <c:pt idx="269">
                  <c:v>0.10883867772435867</c:v>
                </c:pt>
                <c:pt idx="270">
                  <c:v>0.11481752370639803</c:v>
                </c:pt>
                <c:pt idx="271">
                  <c:v>0.11674432810689059</c:v>
                </c:pt>
                <c:pt idx="272">
                  <c:v>0.1088815283620371</c:v>
                </c:pt>
                <c:pt idx="273">
                  <c:v>0.12837311849855995</c:v>
                </c:pt>
                <c:pt idx="274">
                  <c:v>0.13490097591294145</c:v>
                </c:pt>
                <c:pt idx="275">
                  <c:v>0.11964078928438639</c:v>
                </c:pt>
                <c:pt idx="276">
                  <c:v>0.11968689180769727</c:v>
                </c:pt>
                <c:pt idx="277">
                  <c:v>0.11683346022143858</c:v>
                </c:pt>
                <c:pt idx="278">
                  <c:v>0.14305613117951074</c:v>
                </c:pt>
                <c:pt idx="279">
                  <c:v>0.11374623158982015</c:v>
                </c:pt>
                <c:pt idx="280">
                  <c:v>0.11010143351300976</c:v>
                </c:pt>
                <c:pt idx="281">
                  <c:v>0.13235744402849867</c:v>
                </c:pt>
                <c:pt idx="282">
                  <c:v>0.12475122608512199</c:v>
                </c:pt>
                <c:pt idx="283">
                  <c:v>0.12586306213341297</c:v>
                </c:pt>
                <c:pt idx="284">
                  <c:v>0.1529199442947439</c:v>
                </c:pt>
                <c:pt idx="285">
                  <c:v>0.11584672541540056</c:v>
                </c:pt>
                <c:pt idx="286">
                  <c:v>0.12019669995882271</c:v>
                </c:pt>
                <c:pt idx="287">
                  <c:v>0.1359093498935367</c:v>
                </c:pt>
                <c:pt idx="288">
                  <c:v>0.15416320915035947</c:v>
                </c:pt>
                <c:pt idx="289">
                  <c:v>0.1061153549708472</c:v>
                </c:pt>
                <c:pt idx="290">
                  <c:v>0.11616363874113782</c:v>
                </c:pt>
                <c:pt idx="291">
                  <c:v>0.10434877184242237</c:v>
                </c:pt>
                <c:pt idx="292">
                  <c:v>0.1501377240648889</c:v>
                </c:pt>
                <c:pt idx="293">
                  <c:v>0.14231309123025784</c:v>
                </c:pt>
                <c:pt idx="294">
                  <c:v>0.14591909107987977</c:v>
                </c:pt>
                <c:pt idx="295">
                  <c:v>9.9231584320825975E-2</c:v>
                </c:pt>
                <c:pt idx="296">
                  <c:v>0.1475647823605368</c:v>
                </c:pt>
                <c:pt idx="297">
                  <c:v>0.11918908701852143</c:v>
                </c:pt>
                <c:pt idx="298">
                  <c:v>0.13062724081884541</c:v>
                </c:pt>
                <c:pt idx="299">
                  <c:v>0.13620645196180514</c:v>
                </c:pt>
                <c:pt idx="300">
                  <c:v>0.10836811129758965</c:v>
                </c:pt>
                <c:pt idx="301">
                  <c:v>0.10473314969289842</c:v>
                </c:pt>
                <c:pt idx="302">
                  <c:v>0.17764859123049526</c:v>
                </c:pt>
                <c:pt idx="303">
                  <c:v>0.1045771420838094</c:v>
                </c:pt>
                <c:pt idx="304">
                  <c:v>0.14080934107620027</c:v>
                </c:pt>
                <c:pt idx="305">
                  <c:v>0.12479412191401078</c:v>
                </c:pt>
                <c:pt idx="306">
                  <c:v>0.12059624010010365</c:v>
                </c:pt>
                <c:pt idx="307">
                  <c:v>0.12112456801781978</c:v>
                </c:pt>
                <c:pt idx="308">
                  <c:v>0.10309108347539521</c:v>
                </c:pt>
                <c:pt idx="309">
                  <c:v>0.1599170005489215</c:v>
                </c:pt>
                <c:pt idx="310">
                  <c:v>0.13964604242532822</c:v>
                </c:pt>
                <c:pt idx="311">
                  <c:v>0.12913804387302738</c:v>
                </c:pt>
                <c:pt idx="312">
                  <c:v>0.12392697651615947</c:v>
                </c:pt>
                <c:pt idx="313">
                  <c:v>0.12213676123406726</c:v>
                </c:pt>
                <c:pt idx="314">
                  <c:v>0.10341742652154012</c:v>
                </c:pt>
                <c:pt idx="315">
                  <c:v>0.14888019581028983</c:v>
                </c:pt>
                <c:pt idx="316">
                  <c:v>0.13744961425540744</c:v>
                </c:pt>
                <c:pt idx="317">
                  <c:v>0.13584209013116974</c:v>
                </c:pt>
                <c:pt idx="318">
                  <c:v>0.10306216087851748</c:v>
                </c:pt>
                <c:pt idx="319">
                  <c:v>0.14838887595910599</c:v>
                </c:pt>
                <c:pt idx="320">
                  <c:v>0.11718448904879908</c:v>
                </c:pt>
                <c:pt idx="321">
                  <c:v>0.12573549190118749</c:v>
                </c:pt>
                <c:pt idx="322">
                  <c:v>0.13515552447428286</c:v>
                </c:pt>
                <c:pt idx="323">
                  <c:v>0.13157114701388209</c:v>
                </c:pt>
                <c:pt idx="324">
                  <c:v>0.12411997113538166</c:v>
                </c:pt>
                <c:pt idx="325">
                  <c:v>0.15688803724884715</c:v>
                </c:pt>
                <c:pt idx="326">
                  <c:v>0.13849605145492125</c:v>
                </c:pt>
                <c:pt idx="327">
                  <c:v>0.11161825689910447</c:v>
                </c:pt>
                <c:pt idx="328">
                  <c:v>0.14905877742605916</c:v>
                </c:pt>
                <c:pt idx="329">
                  <c:v>0.12456368615810874</c:v>
                </c:pt>
                <c:pt idx="330">
                  <c:v>0.11637120063896939</c:v>
                </c:pt>
                <c:pt idx="331">
                  <c:v>0.12146540852265698</c:v>
                </c:pt>
                <c:pt idx="332">
                  <c:v>0.13106715030027535</c:v>
                </c:pt>
                <c:pt idx="333">
                  <c:v>0.14019873291206514</c:v>
                </c:pt>
                <c:pt idx="334">
                  <c:v>0.12763415497217556</c:v>
                </c:pt>
                <c:pt idx="335">
                  <c:v>0.12401602084427821</c:v>
                </c:pt>
                <c:pt idx="336">
                  <c:v>0.14903869585985849</c:v>
                </c:pt>
                <c:pt idx="337">
                  <c:v>0.11653728943193593</c:v>
                </c:pt>
                <c:pt idx="338">
                  <c:v>0.12604466518277282</c:v>
                </c:pt>
                <c:pt idx="339">
                  <c:v>0.12968045754112029</c:v>
                </c:pt>
                <c:pt idx="340">
                  <c:v>0.11666016619328917</c:v>
                </c:pt>
                <c:pt idx="341">
                  <c:v>0.13430483256527345</c:v>
                </c:pt>
                <c:pt idx="342">
                  <c:v>0.12713674763349161</c:v>
                </c:pt>
                <c:pt idx="343">
                  <c:v>0.15876432879761504</c:v>
                </c:pt>
                <c:pt idx="344">
                  <c:v>0.14434073964962446</c:v>
                </c:pt>
                <c:pt idx="345">
                  <c:v>0.11731181252206703</c:v>
                </c:pt>
                <c:pt idx="346">
                  <c:v>0.13684533303495683</c:v>
                </c:pt>
                <c:pt idx="347">
                  <c:v>0.12893332217168688</c:v>
                </c:pt>
                <c:pt idx="348">
                  <c:v>0.12842242687519392</c:v>
                </c:pt>
                <c:pt idx="349">
                  <c:v>0.11631850897904328</c:v>
                </c:pt>
                <c:pt idx="350">
                  <c:v>0.1194807410041939</c:v>
                </c:pt>
                <c:pt idx="351">
                  <c:v>0.12732671574199012</c:v>
                </c:pt>
                <c:pt idx="352">
                  <c:v>0.12377864692827605</c:v>
                </c:pt>
                <c:pt idx="353">
                  <c:v>0.1065854907590532</c:v>
                </c:pt>
                <c:pt idx="354">
                  <c:v>0.14771331089896769</c:v>
                </c:pt>
                <c:pt idx="355">
                  <c:v>0.10643618161917527</c:v>
                </c:pt>
                <c:pt idx="356">
                  <c:v>0.11173391440297886</c:v>
                </c:pt>
                <c:pt idx="357">
                  <c:v>0.12919719234404892</c:v>
                </c:pt>
                <c:pt idx="358">
                  <c:v>0.15895058938477072</c:v>
                </c:pt>
                <c:pt idx="359">
                  <c:v>0.10421151665128181</c:v>
                </c:pt>
                <c:pt idx="360">
                  <c:v>0.12078019608653252</c:v>
                </c:pt>
                <c:pt idx="361">
                  <c:v>0.13642034749193963</c:v>
                </c:pt>
                <c:pt idx="362">
                  <c:v>0.10769155031511574</c:v>
                </c:pt>
                <c:pt idx="363">
                  <c:v>0.11758553588380131</c:v>
                </c:pt>
                <c:pt idx="364">
                  <c:v>0.12709971475902379</c:v>
                </c:pt>
                <c:pt idx="365">
                  <c:v>0.14623417859357188</c:v>
                </c:pt>
                <c:pt idx="366">
                  <c:v>0.1069433232857744</c:v>
                </c:pt>
                <c:pt idx="367">
                  <c:v>0.13214217898142658</c:v>
                </c:pt>
                <c:pt idx="368">
                  <c:v>0.11318731916302477</c:v>
                </c:pt>
                <c:pt idx="369">
                  <c:v>0.120245183623179</c:v>
                </c:pt>
                <c:pt idx="370">
                  <c:v>0.13340527946777767</c:v>
                </c:pt>
                <c:pt idx="371">
                  <c:v>0.11645072738741073</c:v>
                </c:pt>
                <c:pt idx="372">
                  <c:v>0.11312841927442988</c:v>
                </c:pt>
                <c:pt idx="373">
                  <c:v>0.10649753190433563</c:v>
                </c:pt>
                <c:pt idx="374">
                  <c:v>0.10509510917747719</c:v>
                </c:pt>
                <c:pt idx="375">
                  <c:v>0.15706664593958344</c:v>
                </c:pt>
                <c:pt idx="376">
                  <c:v>9.9309991445376819E-2</c:v>
                </c:pt>
                <c:pt idx="377">
                  <c:v>0.11756881585266994</c:v>
                </c:pt>
                <c:pt idx="378">
                  <c:v>0.11493376651880351</c:v>
                </c:pt>
                <c:pt idx="379">
                  <c:v>0.14853620217545721</c:v>
                </c:pt>
                <c:pt idx="380">
                  <c:v>0.1361847015628877</c:v>
                </c:pt>
                <c:pt idx="381">
                  <c:v>0.12045095109954942</c:v>
                </c:pt>
                <c:pt idx="382">
                  <c:v>0.11601942454758114</c:v>
                </c:pt>
                <c:pt idx="383">
                  <c:v>0.129887039623057</c:v>
                </c:pt>
                <c:pt idx="384">
                  <c:v>0.10986955325062736</c:v>
                </c:pt>
                <c:pt idx="385">
                  <c:v>0.115173735151999</c:v>
                </c:pt>
                <c:pt idx="386">
                  <c:v>0.13839528239468049</c:v>
                </c:pt>
                <c:pt idx="387">
                  <c:v>0.1143873775331867</c:v>
                </c:pt>
                <c:pt idx="388">
                  <c:v>0.10753637549555405</c:v>
                </c:pt>
                <c:pt idx="389">
                  <c:v>0.13690076547040819</c:v>
                </c:pt>
                <c:pt idx="390">
                  <c:v>0.12107639302842897</c:v>
                </c:pt>
                <c:pt idx="391">
                  <c:v>0.13605228939177141</c:v>
                </c:pt>
                <c:pt idx="392">
                  <c:v>0.12763793867186282</c:v>
                </c:pt>
                <c:pt idx="393">
                  <c:v>0.11697594471536592</c:v>
                </c:pt>
                <c:pt idx="394">
                  <c:v>0.11433160241419606</c:v>
                </c:pt>
                <c:pt idx="395">
                  <c:v>0.11011088970317323</c:v>
                </c:pt>
                <c:pt idx="396">
                  <c:v>0.11739111578896209</c:v>
                </c:pt>
                <c:pt idx="397">
                  <c:v>0.12730759501135117</c:v>
                </c:pt>
                <c:pt idx="398">
                  <c:v>0.11227987272996506</c:v>
                </c:pt>
                <c:pt idx="399">
                  <c:v>0.10792698367346373</c:v>
                </c:pt>
                <c:pt idx="400">
                  <c:v>0.10482342913108629</c:v>
                </c:pt>
                <c:pt idx="401">
                  <c:v>0.16265522520172793</c:v>
                </c:pt>
                <c:pt idx="402">
                  <c:v>0.13823350990536082</c:v>
                </c:pt>
                <c:pt idx="403">
                  <c:v>0.12573292065328193</c:v>
                </c:pt>
                <c:pt idx="404">
                  <c:v>0.12414896822815265</c:v>
                </c:pt>
                <c:pt idx="405">
                  <c:v>0.11464881215860169</c:v>
                </c:pt>
                <c:pt idx="406">
                  <c:v>0.12308685012598916</c:v>
                </c:pt>
                <c:pt idx="407">
                  <c:v>0.13514298603909367</c:v>
                </c:pt>
                <c:pt idx="408">
                  <c:v>0.11915470972962908</c:v>
                </c:pt>
                <c:pt idx="409">
                  <c:v>0.15692004513886182</c:v>
                </c:pt>
                <c:pt idx="410">
                  <c:v>0.11923379678207069</c:v>
                </c:pt>
                <c:pt idx="411">
                  <c:v>0.11452321371488695</c:v>
                </c:pt>
                <c:pt idx="412">
                  <c:v>0.10639498033367566</c:v>
                </c:pt>
                <c:pt idx="413">
                  <c:v>0.14278577511976956</c:v>
                </c:pt>
                <c:pt idx="414">
                  <c:v>0.13797650333955261</c:v>
                </c:pt>
                <c:pt idx="415">
                  <c:v>0.14382964539546356</c:v>
                </c:pt>
                <c:pt idx="416">
                  <c:v>0.15132556882047066</c:v>
                </c:pt>
                <c:pt idx="417">
                  <c:v>0.12067101068568031</c:v>
                </c:pt>
                <c:pt idx="418">
                  <c:v>0.11806555856349529</c:v>
                </c:pt>
                <c:pt idx="419">
                  <c:v>0.1380882363538142</c:v>
                </c:pt>
                <c:pt idx="420">
                  <c:v>0.13135252636426833</c:v>
                </c:pt>
                <c:pt idx="421">
                  <c:v>0.13134503768425354</c:v>
                </c:pt>
                <c:pt idx="422">
                  <c:v>0.10461960813563431</c:v>
                </c:pt>
                <c:pt idx="423">
                  <c:v>0.12182121269669889</c:v>
                </c:pt>
                <c:pt idx="424">
                  <c:v>0.15121273895859458</c:v>
                </c:pt>
                <c:pt idx="425">
                  <c:v>0.14749546170890934</c:v>
                </c:pt>
                <c:pt idx="426">
                  <c:v>0.13203646130648264</c:v>
                </c:pt>
                <c:pt idx="427">
                  <c:v>0.14508898263247769</c:v>
                </c:pt>
                <c:pt idx="428">
                  <c:v>0.12066953684731103</c:v>
                </c:pt>
                <c:pt idx="429">
                  <c:v>0.13895285829532533</c:v>
                </c:pt>
                <c:pt idx="430">
                  <c:v>0.10347618754274812</c:v>
                </c:pt>
                <c:pt idx="431">
                  <c:v>0.12033071324471568</c:v>
                </c:pt>
                <c:pt idx="432">
                  <c:v>0.12803341373917215</c:v>
                </c:pt>
                <c:pt idx="433">
                  <c:v>0.13739158885964267</c:v>
                </c:pt>
                <c:pt idx="434">
                  <c:v>0.10886582293321102</c:v>
                </c:pt>
                <c:pt idx="435">
                  <c:v>0.12431600640301897</c:v>
                </c:pt>
                <c:pt idx="436">
                  <c:v>0.12246796258590059</c:v>
                </c:pt>
                <c:pt idx="437">
                  <c:v>0.11836197186166107</c:v>
                </c:pt>
                <c:pt idx="438">
                  <c:v>0.11006030608908998</c:v>
                </c:pt>
                <c:pt idx="439">
                  <c:v>0.12820033042921655</c:v>
                </c:pt>
                <c:pt idx="440">
                  <c:v>0.18167603832468804</c:v>
                </c:pt>
                <c:pt idx="441">
                  <c:v>0.11776413692058432</c:v>
                </c:pt>
                <c:pt idx="442">
                  <c:v>0.1248248714195275</c:v>
                </c:pt>
                <c:pt idx="443">
                  <c:v>0.10914057505700932</c:v>
                </c:pt>
                <c:pt idx="444">
                  <c:v>0.14257612097944677</c:v>
                </c:pt>
                <c:pt idx="445">
                  <c:v>9.5572138244374036E-2</c:v>
                </c:pt>
                <c:pt idx="446">
                  <c:v>0.14342384736500866</c:v>
                </c:pt>
                <c:pt idx="447">
                  <c:v>0.12919407886699985</c:v>
                </c:pt>
                <c:pt idx="448">
                  <c:v>9.9679372155665608E-2</c:v>
                </c:pt>
                <c:pt idx="449">
                  <c:v>0.16294235274215207</c:v>
                </c:pt>
                <c:pt idx="450">
                  <c:v>0.12501645471142439</c:v>
                </c:pt>
                <c:pt idx="451">
                  <c:v>0.11567220128054383</c:v>
                </c:pt>
                <c:pt idx="452">
                  <c:v>0.12522528236455546</c:v>
                </c:pt>
                <c:pt idx="453">
                  <c:v>0.20793213740019378</c:v>
                </c:pt>
                <c:pt idx="454">
                  <c:v>0.13738153089870872</c:v>
                </c:pt>
                <c:pt idx="455">
                  <c:v>0.1560178366820138</c:v>
                </c:pt>
                <c:pt idx="456">
                  <c:v>0.11295112145682738</c:v>
                </c:pt>
                <c:pt idx="457">
                  <c:v>0.12983168398372538</c:v>
                </c:pt>
                <c:pt idx="458">
                  <c:v>0.13605530671787852</c:v>
                </c:pt>
                <c:pt idx="459">
                  <c:v>0.1076690732429697</c:v>
                </c:pt>
                <c:pt idx="460">
                  <c:v>0.10138377213748417</c:v>
                </c:pt>
                <c:pt idx="461">
                  <c:v>0.10319742510987362</c:v>
                </c:pt>
                <c:pt idx="462">
                  <c:v>0.11350159785117668</c:v>
                </c:pt>
                <c:pt idx="463">
                  <c:v>0.11926666003958476</c:v>
                </c:pt>
                <c:pt idx="464">
                  <c:v>0.11117527676012696</c:v>
                </c:pt>
                <c:pt idx="465">
                  <c:v>0.1127217439778716</c:v>
                </c:pt>
                <c:pt idx="466">
                  <c:v>0.13064970714118268</c:v>
                </c:pt>
                <c:pt idx="467">
                  <c:v>0.14161394505684732</c:v>
                </c:pt>
                <c:pt idx="468">
                  <c:v>0.10973654932120755</c:v>
                </c:pt>
                <c:pt idx="469">
                  <c:v>0.12399591352401027</c:v>
                </c:pt>
                <c:pt idx="470">
                  <c:v>0.10716569006149014</c:v>
                </c:pt>
                <c:pt idx="471">
                  <c:v>0.12993342619360304</c:v>
                </c:pt>
                <c:pt idx="472">
                  <c:v>0.14045486848536404</c:v>
                </c:pt>
                <c:pt idx="473">
                  <c:v>0.11350628969976501</c:v>
                </c:pt>
                <c:pt idx="474">
                  <c:v>0.14384957901476225</c:v>
                </c:pt>
                <c:pt idx="475">
                  <c:v>0.151592107465224</c:v>
                </c:pt>
                <c:pt idx="476">
                  <c:v>0.11161248127790348</c:v>
                </c:pt>
                <c:pt idx="477">
                  <c:v>0.12042181868154461</c:v>
                </c:pt>
                <c:pt idx="478">
                  <c:v>0.11489708584236759</c:v>
                </c:pt>
                <c:pt idx="479">
                  <c:v>0.124184435566222</c:v>
                </c:pt>
                <c:pt idx="480">
                  <c:v>0.16574936731675893</c:v>
                </c:pt>
                <c:pt idx="481">
                  <c:v>0.15309329338877761</c:v>
                </c:pt>
                <c:pt idx="482">
                  <c:v>0.1190586429340402</c:v>
                </c:pt>
                <c:pt idx="483">
                  <c:v>0.13758979715712819</c:v>
                </c:pt>
                <c:pt idx="484">
                  <c:v>0.1347404902483412</c:v>
                </c:pt>
                <c:pt idx="485">
                  <c:v>0.12364570244161785</c:v>
                </c:pt>
                <c:pt idx="486">
                  <c:v>0.122497984361836</c:v>
                </c:pt>
                <c:pt idx="487">
                  <c:v>0.14341127130838047</c:v>
                </c:pt>
                <c:pt idx="488">
                  <c:v>0.17128300052462481</c:v>
                </c:pt>
                <c:pt idx="489">
                  <c:v>0.13517508045746865</c:v>
                </c:pt>
                <c:pt idx="490">
                  <c:v>0.12020306932093008</c:v>
                </c:pt>
                <c:pt idx="491">
                  <c:v>0.10524253057744859</c:v>
                </c:pt>
                <c:pt idx="492">
                  <c:v>0.11604630816400978</c:v>
                </c:pt>
                <c:pt idx="493">
                  <c:v>0.1042202642324134</c:v>
                </c:pt>
                <c:pt idx="494">
                  <c:v>0.13639609333606342</c:v>
                </c:pt>
                <c:pt idx="495">
                  <c:v>0.15881213788836954</c:v>
                </c:pt>
                <c:pt idx="496">
                  <c:v>0.10924783890725866</c:v>
                </c:pt>
                <c:pt idx="497">
                  <c:v>0.13457566599423129</c:v>
                </c:pt>
                <c:pt idx="498">
                  <c:v>0.11332938906952827</c:v>
                </c:pt>
                <c:pt idx="499">
                  <c:v>0.14921683948633668</c:v>
                </c:pt>
                <c:pt idx="500">
                  <c:v>0.1237381350423748</c:v>
                </c:pt>
                <c:pt idx="501">
                  <c:v>0.11829159210502625</c:v>
                </c:pt>
                <c:pt idx="502">
                  <c:v>0.11498247385060385</c:v>
                </c:pt>
                <c:pt idx="503">
                  <c:v>0.11553646944850376</c:v>
                </c:pt>
                <c:pt idx="504">
                  <c:v>0.11876132789303007</c:v>
                </c:pt>
                <c:pt idx="505">
                  <c:v>0.10586189725943533</c:v>
                </c:pt>
                <c:pt idx="506">
                  <c:v>0.13813290481983315</c:v>
                </c:pt>
                <c:pt idx="507">
                  <c:v>0.14524777005542311</c:v>
                </c:pt>
                <c:pt idx="508">
                  <c:v>0.12330980594363733</c:v>
                </c:pt>
                <c:pt idx="509">
                  <c:v>0.13973365100169277</c:v>
                </c:pt>
                <c:pt idx="510">
                  <c:v>0.11579497436060045</c:v>
                </c:pt>
                <c:pt idx="511">
                  <c:v>0.12555977555936781</c:v>
                </c:pt>
                <c:pt idx="512">
                  <c:v>0.16128363153758732</c:v>
                </c:pt>
                <c:pt idx="513">
                  <c:v>0.14801901200447609</c:v>
                </c:pt>
                <c:pt idx="514">
                  <c:v>0.11542617190522951</c:v>
                </c:pt>
                <c:pt idx="515">
                  <c:v>0.15387156194748414</c:v>
                </c:pt>
                <c:pt idx="516">
                  <c:v>0.14088496382474</c:v>
                </c:pt>
                <c:pt idx="517">
                  <c:v>0.13277237695756677</c:v>
                </c:pt>
                <c:pt idx="518">
                  <c:v>0.14619847315044204</c:v>
                </c:pt>
                <c:pt idx="519">
                  <c:v>0.160442273788935</c:v>
                </c:pt>
                <c:pt idx="520">
                  <c:v>0.13860620656387868</c:v>
                </c:pt>
                <c:pt idx="521">
                  <c:v>0.1285981257938982</c:v>
                </c:pt>
                <c:pt idx="522">
                  <c:v>0.14469504105836262</c:v>
                </c:pt>
                <c:pt idx="523">
                  <c:v>0.1260719436069247</c:v>
                </c:pt>
                <c:pt idx="524">
                  <c:v>0.11180166991124335</c:v>
                </c:pt>
                <c:pt idx="525">
                  <c:v>0.14155588889244702</c:v>
                </c:pt>
                <c:pt idx="526">
                  <c:v>0.10489892037983557</c:v>
                </c:pt>
                <c:pt idx="527">
                  <c:v>0.1550066812340411</c:v>
                </c:pt>
                <c:pt idx="528">
                  <c:v>0.12202048782355902</c:v>
                </c:pt>
                <c:pt idx="529">
                  <c:v>0.11363073239107774</c:v>
                </c:pt>
                <c:pt idx="530">
                  <c:v>0.11859489312381337</c:v>
                </c:pt>
                <c:pt idx="531">
                  <c:v>0.10793813699583649</c:v>
                </c:pt>
                <c:pt idx="532">
                  <c:v>0.10655626633569998</c:v>
                </c:pt>
                <c:pt idx="533">
                  <c:v>0.13088873587092528</c:v>
                </c:pt>
                <c:pt idx="534">
                  <c:v>0.14644667921248389</c:v>
                </c:pt>
                <c:pt idx="535">
                  <c:v>0.136280186585719</c:v>
                </c:pt>
                <c:pt idx="536">
                  <c:v>9.7916616064666492E-2</c:v>
                </c:pt>
                <c:pt idx="537">
                  <c:v>0.13123094548549225</c:v>
                </c:pt>
                <c:pt idx="538">
                  <c:v>9.7264228670010749E-2</c:v>
                </c:pt>
                <c:pt idx="539">
                  <c:v>0.16988720966913559</c:v>
                </c:pt>
                <c:pt idx="540">
                  <c:v>0.12844078037024906</c:v>
                </c:pt>
                <c:pt idx="541">
                  <c:v>0.13831038803676071</c:v>
                </c:pt>
                <c:pt idx="542">
                  <c:v>0.12819434896172061</c:v>
                </c:pt>
                <c:pt idx="543">
                  <c:v>0.17777104858338438</c:v>
                </c:pt>
                <c:pt idx="544">
                  <c:v>0.14053292659193239</c:v>
                </c:pt>
                <c:pt idx="545">
                  <c:v>0.1240791081532724</c:v>
                </c:pt>
                <c:pt idx="546">
                  <c:v>0.10499942297960078</c:v>
                </c:pt>
                <c:pt idx="547">
                  <c:v>0.13994232724223646</c:v>
                </c:pt>
                <c:pt idx="548">
                  <c:v>0.11419842987776344</c:v>
                </c:pt>
                <c:pt idx="549">
                  <c:v>0.16069154537260638</c:v>
                </c:pt>
                <c:pt idx="550">
                  <c:v>0.12782055301225237</c:v>
                </c:pt>
                <c:pt idx="551">
                  <c:v>0.10642620041492963</c:v>
                </c:pt>
                <c:pt idx="552">
                  <c:v>0.1624012410013991</c:v>
                </c:pt>
                <c:pt idx="553">
                  <c:v>0.12638088270492107</c:v>
                </c:pt>
                <c:pt idx="554">
                  <c:v>0.17585396521385904</c:v>
                </c:pt>
                <c:pt idx="555">
                  <c:v>0.11020698309683102</c:v>
                </c:pt>
                <c:pt idx="556">
                  <c:v>0.11157510699220555</c:v>
                </c:pt>
                <c:pt idx="557">
                  <c:v>0.11487386010957529</c:v>
                </c:pt>
                <c:pt idx="558">
                  <c:v>0.12019464326302999</c:v>
                </c:pt>
                <c:pt idx="559">
                  <c:v>0.12281998229007321</c:v>
                </c:pt>
                <c:pt idx="560">
                  <c:v>0.13061144352328852</c:v>
                </c:pt>
                <c:pt idx="561">
                  <c:v>0.11381529271736611</c:v>
                </c:pt>
                <c:pt idx="562">
                  <c:v>0.11160334106027087</c:v>
                </c:pt>
                <c:pt idx="563">
                  <c:v>0.13448687571838475</c:v>
                </c:pt>
                <c:pt idx="564">
                  <c:v>0.12351787146906339</c:v>
                </c:pt>
                <c:pt idx="565">
                  <c:v>0.11167804746962806</c:v>
                </c:pt>
                <c:pt idx="566">
                  <c:v>0.11740490933525687</c:v>
                </c:pt>
                <c:pt idx="567">
                  <c:v>0.14454457713200369</c:v>
                </c:pt>
                <c:pt idx="568">
                  <c:v>0.1460477601476082</c:v>
                </c:pt>
                <c:pt idx="569">
                  <c:v>0.11986988845736955</c:v>
                </c:pt>
                <c:pt idx="570">
                  <c:v>0.11095367415139583</c:v>
                </c:pt>
                <c:pt idx="571">
                  <c:v>0.13386993667005842</c:v>
                </c:pt>
                <c:pt idx="572">
                  <c:v>0.17955438269858032</c:v>
                </c:pt>
                <c:pt idx="573">
                  <c:v>0.1723880720548279</c:v>
                </c:pt>
                <c:pt idx="574">
                  <c:v>0.11955613916880223</c:v>
                </c:pt>
                <c:pt idx="575">
                  <c:v>0.12691828668196317</c:v>
                </c:pt>
                <c:pt idx="576">
                  <c:v>0.11083652996890622</c:v>
                </c:pt>
                <c:pt idx="577">
                  <c:v>0.16865860335445543</c:v>
                </c:pt>
                <c:pt idx="578">
                  <c:v>0.135542125501566</c:v>
                </c:pt>
                <c:pt idx="579">
                  <c:v>0.12072514313616847</c:v>
                </c:pt>
                <c:pt idx="580">
                  <c:v>0.13108884966168519</c:v>
                </c:pt>
                <c:pt idx="581">
                  <c:v>0.12073606777447621</c:v>
                </c:pt>
                <c:pt idx="582">
                  <c:v>0.13869414962547472</c:v>
                </c:pt>
                <c:pt idx="583">
                  <c:v>0.11305506570325631</c:v>
                </c:pt>
                <c:pt idx="584">
                  <c:v>0.1042931111283875</c:v>
                </c:pt>
                <c:pt idx="585">
                  <c:v>0.11248292102706446</c:v>
                </c:pt>
                <c:pt idx="586">
                  <c:v>0.11362782693924584</c:v>
                </c:pt>
                <c:pt idx="587">
                  <c:v>0.1182015104185313</c:v>
                </c:pt>
                <c:pt idx="588">
                  <c:v>0.11839978370253235</c:v>
                </c:pt>
                <c:pt idx="589">
                  <c:v>0.16412876126231565</c:v>
                </c:pt>
                <c:pt idx="590">
                  <c:v>0.10879394500605381</c:v>
                </c:pt>
                <c:pt idx="591">
                  <c:v>0.12261181467873883</c:v>
                </c:pt>
                <c:pt idx="592">
                  <c:v>0.12217469326730356</c:v>
                </c:pt>
                <c:pt idx="593">
                  <c:v>9.5426729610480668E-2</c:v>
                </c:pt>
                <c:pt idx="594">
                  <c:v>0.14655841478684134</c:v>
                </c:pt>
                <c:pt idx="595">
                  <c:v>0.13728381747430077</c:v>
                </c:pt>
                <c:pt idx="596">
                  <c:v>0.11930712522870891</c:v>
                </c:pt>
                <c:pt idx="597">
                  <c:v>0.15852995902928674</c:v>
                </c:pt>
                <c:pt idx="598">
                  <c:v>0.15661703220279152</c:v>
                </c:pt>
                <c:pt idx="599">
                  <c:v>0.12160982241643445</c:v>
                </c:pt>
                <c:pt idx="600">
                  <c:v>0.10972755707158241</c:v>
                </c:pt>
                <c:pt idx="601">
                  <c:v>0.12942348044632707</c:v>
                </c:pt>
                <c:pt idx="602">
                  <c:v>0.1070865447724372</c:v>
                </c:pt>
                <c:pt idx="603">
                  <c:v>0.12080680126094742</c:v>
                </c:pt>
                <c:pt idx="604">
                  <c:v>0.11959640898007343</c:v>
                </c:pt>
                <c:pt idx="605">
                  <c:v>9.9770017886880419E-2</c:v>
                </c:pt>
                <c:pt idx="606">
                  <c:v>0.10926473425322664</c:v>
                </c:pt>
                <c:pt idx="607">
                  <c:v>0.14456131125508362</c:v>
                </c:pt>
                <c:pt idx="608">
                  <c:v>9.8457315449828761E-2</c:v>
                </c:pt>
                <c:pt idx="609">
                  <c:v>0.12890279064388835</c:v>
                </c:pt>
                <c:pt idx="610">
                  <c:v>0.15238234112625051</c:v>
                </c:pt>
                <c:pt idx="611">
                  <c:v>0.11952991913861752</c:v>
                </c:pt>
                <c:pt idx="612">
                  <c:v>0.11755663866673757</c:v>
                </c:pt>
                <c:pt idx="613">
                  <c:v>0.11646934247549073</c:v>
                </c:pt>
                <c:pt idx="614">
                  <c:v>0.11527116328321198</c:v>
                </c:pt>
                <c:pt idx="615">
                  <c:v>0.12043121866925845</c:v>
                </c:pt>
                <c:pt idx="616">
                  <c:v>0.11604322034632762</c:v>
                </c:pt>
                <c:pt idx="617">
                  <c:v>0.11557260447824702</c:v>
                </c:pt>
                <c:pt idx="618">
                  <c:v>0.12776832539885566</c:v>
                </c:pt>
                <c:pt idx="619">
                  <c:v>0.10954318629147521</c:v>
                </c:pt>
                <c:pt idx="620">
                  <c:v>0.12185474378073212</c:v>
                </c:pt>
                <c:pt idx="621">
                  <c:v>0.14228044080622254</c:v>
                </c:pt>
                <c:pt idx="622">
                  <c:v>0.11324200209960082</c:v>
                </c:pt>
                <c:pt idx="623">
                  <c:v>0.14707972402882361</c:v>
                </c:pt>
                <c:pt idx="624">
                  <c:v>0.12168914709224289</c:v>
                </c:pt>
                <c:pt idx="625">
                  <c:v>0.14020171230270342</c:v>
                </c:pt>
                <c:pt idx="626">
                  <c:v>0.1122046043432768</c:v>
                </c:pt>
                <c:pt idx="627">
                  <c:v>0.10898596702224757</c:v>
                </c:pt>
                <c:pt idx="628">
                  <c:v>0.13744477649443615</c:v>
                </c:pt>
                <c:pt idx="629">
                  <c:v>0.15749797374584257</c:v>
                </c:pt>
                <c:pt idx="630">
                  <c:v>0.11516778448255569</c:v>
                </c:pt>
                <c:pt idx="631">
                  <c:v>0.1306419093353853</c:v>
                </c:pt>
                <c:pt idx="632">
                  <c:v>0.16306507057041181</c:v>
                </c:pt>
                <c:pt idx="633">
                  <c:v>0.12628067995392259</c:v>
                </c:pt>
                <c:pt idx="634">
                  <c:v>0.15207930061476541</c:v>
                </c:pt>
                <c:pt idx="635">
                  <c:v>0.1551111993201337</c:v>
                </c:pt>
                <c:pt idx="636">
                  <c:v>0.11029637589131673</c:v>
                </c:pt>
                <c:pt idx="637">
                  <c:v>0.11547641223534316</c:v>
                </c:pt>
                <c:pt idx="638">
                  <c:v>0.12816125021875469</c:v>
                </c:pt>
                <c:pt idx="639">
                  <c:v>0.10244776041749315</c:v>
                </c:pt>
                <c:pt idx="640">
                  <c:v>0.12321986646872611</c:v>
                </c:pt>
                <c:pt idx="641">
                  <c:v>0.11822523597048931</c:v>
                </c:pt>
                <c:pt idx="642">
                  <c:v>0.13108913753587934</c:v>
                </c:pt>
                <c:pt idx="643">
                  <c:v>0.10782383292151083</c:v>
                </c:pt>
                <c:pt idx="644">
                  <c:v>0.11504008630376972</c:v>
                </c:pt>
                <c:pt idx="645">
                  <c:v>0.13373614290622182</c:v>
                </c:pt>
                <c:pt idx="646">
                  <c:v>0.13864588351140791</c:v>
                </c:pt>
                <c:pt idx="647">
                  <c:v>0.10663897813879836</c:v>
                </c:pt>
                <c:pt idx="648">
                  <c:v>0.13537211177747296</c:v>
                </c:pt>
                <c:pt idx="649">
                  <c:v>0.13246672313620131</c:v>
                </c:pt>
                <c:pt idx="650">
                  <c:v>0.11744274541451732</c:v>
                </c:pt>
                <c:pt idx="651">
                  <c:v>0.12826611966732543</c:v>
                </c:pt>
                <c:pt idx="652">
                  <c:v>0.14013997752556964</c:v>
                </c:pt>
                <c:pt idx="653">
                  <c:v>0.13386043435352155</c:v>
                </c:pt>
                <c:pt idx="654">
                  <c:v>0.13572110929145056</c:v>
                </c:pt>
                <c:pt idx="655">
                  <c:v>0.12470465281047761</c:v>
                </c:pt>
                <c:pt idx="656">
                  <c:v>0.10981841232952189</c:v>
                </c:pt>
                <c:pt idx="657">
                  <c:v>0.10836883151904185</c:v>
                </c:pt>
                <c:pt idx="658">
                  <c:v>0.11364242298157895</c:v>
                </c:pt>
                <c:pt idx="659">
                  <c:v>0.1258581032830148</c:v>
                </c:pt>
                <c:pt idx="660">
                  <c:v>0.12285107825799652</c:v>
                </c:pt>
                <c:pt idx="661">
                  <c:v>0.12125562870719746</c:v>
                </c:pt>
                <c:pt idx="662">
                  <c:v>0.11270835379842441</c:v>
                </c:pt>
                <c:pt idx="663">
                  <c:v>0.10714738154792086</c:v>
                </c:pt>
                <c:pt idx="664">
                  <c:v>0.14097142337389551</c:v>
                </c:pt>
                <c:pt idx="665">
                  <c:v>0.19263911321762509</c:v>
                </c:pt>
                <c:pt idx="666">
                  <c:v>0.12425869025363069</c:v>
                </c:pt>
                <c:pt idx="667">
                  <c:v>0.11469408438446789</c:v>
                </c:pt>
                <c:pt idx="668">
                  <c:v>0.13298099936037669</c:v>
                </c:pt>
                <c:pt idx="669">
                  <c:v>0.14084768696895708</c:v>
                </c:pt>
                <c:pt idx="670">
                  <c:v>0.11654245862112139</c:v>
                </c:pt>
                <c:pt idx="671">
                  <c:v>0.12335503339715828</c:v>
                </c:pt>
                <c:pt idx="672">
                  <c:v>0.13737097334102932</c:v>
                </c:pt>
                <c:pt idx="673">
                  <c:v>0.11569348455260958</c:v>
                </c:pt>
                <c:pt idx="674">
                  <c:v>0.11938515666135768</c:v>
                </c:pt>
                <c:pt idx="675">
                  <c:v>0.11738495059594121</c:v>
                </c:pt>
                <c:pt idx="676">
                  <c:v>0.1454645694567967</c:v>
                </c:pt>
                <c:pt idx="677">
                  <c:v>0.10475534072830607</c:v>
                </c:pt>
                <c:pt idx="678">
                  <c:v>0.12954853928383225</c:v>
                </c:pt>
                <c:pt idx="679">
                  <c:v>0.12767688290184628</c:v>
                </c:pt>
                <c:pt idx="680">
                  <c:v>0.11429176136880478</c:v>
                </c:pt>
                <c:pt idx="681">
                  <c:v>0.14745181000015467</c:v>
                </c:pt>
                <c:pt idx="682">
                  <c:v>0.13002989248192565</c:v>
                </c:pt>
                <c:pt idx="683">
                  <c:v>0.10249568543564939</c:v>
                </c:pt>
                <c:pt idx="684">
                  <c:v>0.12539756828966542</c:v>
                </c:pt>
                <c:pt idx="685">
                  <c:v>0.10802649949693217</c:v>
                </c:pt>
                <c:pt idx="686">
                  <c:v>0.13744433214853272</c:v>
                </c:pt>
                <c:pt idx="687">
                  <c:v>0.11819192638934944</c:v>
                </c:pt>
                <c:pt idx="688">
                  <c:v>0.10940845484694087</c:v>
                </c:pt>
                <c:pt idx="689">
                  <c:v>0.11587710274891937</c:v>
                </c:pt>
                <c:pt idx="690">
                  <c:v>9.9782816183976317E-2</c:v>
                </c:pt>
                <c:pt idx="691">
                  <c:v>9.8137533076308486E-2</c:v>
                </c:pt>
                <c:pt idx="692">
                  <c:v>0.13511858858516235</c:v>
                </c:pt>
                <c:pt idx="693">
                  <c:v>0.11473633914882227</c:v>
                </c:pt>
                <c:pt idx="694">
                  <c:v>0.12969329745168076</c:v>
                </c:pt>
                <c:pt idx="695">
                  <c:v>0.18484403568640392</c:v>
                </c:pt>
                <c:pt idx="696">
                  <c:v>0.15585219230660941</c:v>
                </c:pt>
                <c:pt idx="697">
                  <c:v>0.11981030615009902</c:v>
                </c:pt>
                <c:pt idx="698">
                  <c:v>0.12511384983366655</c:v>
                </c:pt>
                <c:pt idx="699">
                  <c:v>0.11181321052244055</c:v>
                </c:pt>
                <c:pt idx="700">
                  <c:v>0.13109744609522667</c:v>
                </c:pt>
                <c:pt idx="701">
                  <c:v>0.14975715753586696</c:v>
                </c:pt>
                <c:pt idx="702">
                  <c:v>0.16460787140160235</c:v>
                </c:pt>
                <c:pt idx="703">
                  <c:v>0.13202671513312467</c:v>
                </c:pt>
                <c:pt idx="704">
                  <c:v>0.13925563307342839</c:v>
                </c:pt>
                <c:pt idx="705">
                  <c:v>0.13040103662842992</c:v>
                </c:pt>
                <c:pt idx="706">
                  <c:v>0.12839020492585351</c:v>
                </c:pt>
                <c:pt idx="707">
                  <c:v>0.12573505780115568</c:v>
                </c:pt>
                <c:pt idx="708">
                  <c:v>0.16268573411257548</c:v>
                </c:pt>
                <c:pt idx="709">
                  <c:v>0.12751842172040984</c:v>
                </c:pt>
                <c:pt idx="710">
                  <c:v>0.12974230687838179</c:v>
                </c:pt>
                <c:pt idx="711">
                  <c:v>0.16633825635682786</c:v>
                </c:pt>
                <c:pt idx="712">
                  <c:v>9.6305955672389809E-2</c:v>
                </c:pt>
                <c:pt idx="713">
                  <c:v>0.12793627024305201</c:v>
                </c:pt>
                <c:pt idx="714">
                  <c:v>0.15525500106958143</c:v>
                </c:pt>
                <c:pt idx="715">
                  <c:v>0.137751121524576</c:v>
                </c:pt>
                <c:pt idx="716">
                  <c:v>0.13508908223391219</c:v>
                </c:pt>
                <c:pt idx="717">
                  <c:v>0.12993900379625373</c:v>
                </c:pt>
                <c:pt idx="718">
                  <c:v>0.12960414845171558</c:v>
                </c:pt>
                <c:pt idx="719">
                  <c:v>0.15526242509164229</c:v>
                </c:pt>
                <c:pt idx="720">
                  <c:v>0.10568070472509834</c:v>
                </c:pt>
                <c:pt idx="721">
                  <c:v>0.10966029270432015</c:v>
                </c:pt>
                <c:pt idx="722">
                  <c:v>0.13529236823923271</c:v>
                </c:pt>
                <c:pt idx="723">
                  <c:v>0.10361026902071213</c:v>
                </c:pt>
                <c:pt idx="724">
                  <c:v>0.13324469841282263</c:v>
                </c:pt>
                <c:pt idx="725">
                  <c:v>0.13052784955483285</c:v>
                </c:pt>
                <c:pt idx="726">
                  <c:v>9.9219153006140204E-2</c:v>
                </c:pt>
                <c:pt idx="727">
                  <c:v>0.12654697886448912</c:v>
                </c:pt>
                <c:pt idx="728">
                  <c:v>0.12221489676360996</c:v>
                </c:pt>
                <c:pt idx="729">
                  <c:v>0.1442673265426021</c:v>
                </c:pt>
                <c:pt idx="730">
                  <c:v>0.14791475173476895</c:v>
                </c:pt>
                <c:pt idx="731">
                  <c:v>9.868548240931492E-2</c:v>
                </c:pt>
                <c:pt idx="732">
                  <c:v>0.12453272987087581</c:v>
                </c:pt>
                <c:pt idx="733">
                  <c:v>0.15001143614426793</c:v>
                </c:pt>
                <c:pt idx="734">
                  <c:v>0.10500547776551505</c:v>
                </c:pt>
                <c:pt idx="735">
                  <c:v>0.10662129215716215</c:v>
                </c:pt>
                <c:pt idx="736">
                  <c:v>0.13681804158276623</c:v>
                </c:pt>
                <c:pt idx="737">
                  <c:v>0.14661988979994278</c:v>
                </c:pt>
                <c:pt idx="738">
                  <c:v>0.11815203696457888</c:v>
                </c:pt>
                <c:pt idx="739">
                  <c:v>0.14462910032019549</c:v>
                </c:pt>
                <c:pt idx="740">
                  <c:v>0.13695734691036165</c:v>
                </c:pt>
                <c:pt idx="741">
                  <c:v>0.15615530429615398</c:v>
                </c:pt>
                <c:pt idx="742">
                  <c:v>0.1294945298901016</c:v>
                </c:pt>
                <c:pt idx="743">
                  <c:v>0.11479041715585116</c:v>
                </c:pt>
                <c:pt idx="744">
                  <c:v>0.10472280608995847</c:v>
                </c:pt>
                <c:pt idx="745">
                  <c:v>0.12125046645983936</c:v>
                </c:pt>
                <c:pt idx="746">
                  <c:v>0.11394744592418043</c:v>
                </c:pt>
                <c:pt idx="747">
                  <c:v>0.12715077268312133</c:v>
                </c:pt>
                <c:pt idx="748">
                  <c:v>0.12427029384784825</c:v>
                </c:pt>
                <c:pt idx="749">
                  <c:v>0.11586929699591625</c:v>
                </c:pt>
                <c:pt idx="750">
                  <c:v>0.13393096473834282</c:v>
                </c:pt>
                <c:pt idx="751">
                  <c:v>0.10852895891583812</c:v>
                </c:pt>
                <c:pt idx="752">
                  <c:v>0.12757762040825349</c:v>
                </c:pt>
                <c:pt idx="753">
                  <c:v>0.11332806653672747</c:v>
                </c:pt>
                <c:pt idx="754">
                  <c:v>0.12584686503642431</c:v>
                </c:pt>
                <c:pt idx="755">
                  <c:v>0.12116049007812398</c:v>
                </c:pt>
                <c:pt idx="756">
                  <c:v>0.11696342367517477</c:v>
                </c:pt>
                <c:pt idx="757">
                  <c:v>9.9407429032361175E-2</c:v>
                </c:pt>
                <c:pt idx="758">
                  <c:v>0.11678594978483359</c:v>
                </c:pt>
                <c:pt idx="759">
                  <c:v>0.11029555470771805</c:v>
                </c:pt>
                <c:pt idx="760">
                  <c:v>0.12137758779551491</c:v>
                </c:pt>
                <c:pt idx="761">
                  <c:v>0.11274240180052225</c:v>
                </c:pt>
                <c:pt idx="762">
                  <c:v>0.11203007724678936</c:v>
                </c:pt>
                <c:pt idx="763">
                  <c:v>0.1374187646475051</c:v>
                </c:pt>
                <c:pt idx="764">
                  <c:v>0.15881884218153974</c:v>
                </c:pt>
                <c:pt idx="765">
                  <c:v>0.13865007058236248</c:v>
                </c:pt>
                <c:pt idx="766">
                  <c:v>0.13055841649905842</c:v>
                </c:pt>
                <c:pt idx="767">
                  <c:v>0.12241621904011209</c:v>
                </c:pt>
                <c:pt idx="768">
                  <c:v>0.11608556991391306</c:v>
                </c:pt>
                <c:pt idx="769">
                  <c:v>0.12480256400788231</c:v>
                </c:pt>
                <c:pt idx="770">
                  <c:v>0.1197482307354371</c:v>
                </c:pt>
                <c:pt idx="771">
                  <c:v>0.14398459075756043</c:v>
                </c:pt>
                <c:pt idx="772">
                  <c:v>0.13479881082932257</c:v>
                </c:pt>
                <c:pt idx="773">
                  <c:v>0.10804651774123222</c:v>
                </c:pt>
                <c:pt idx="774">
                  <c:v>0.11647195911359075</c:v>
                </c:pt>
                <c:pt idx="775">
                  <c:v>0.17735539894832481</c:v>
                </c:pt>
                <c:pt idx="776">
                  <c:v>0.14643374320970556</c:v>
                </c:pt>
                <c:pt idx="777">
                  <c:v>0.15673784798153784</c:v>
                </c:pt>
                <c:pt idx="778">
                  <c:v>0.12990778221586888</c:v>
                </c:pt>
                <c:pt idx="779">
                  <c:v>0.10132738220734494</c:v>
                </c:pt>
                <c:pt idx="780">
                  <c:v>0.13819186734752506</c:v>
                </c:pt>
                <c:pt idx="781">
                  <c:v>0.10588791584435707</c:v>
                </c:pt>
                <c:pt idx="782">
                  <c:v>0.1192415550971563</c:v>
                </c:pt>
                <c:pt idx="783">
                  <c:v>0.11996663138449182</c:v>
                </c:pt>
                <c:pt idx="784">
                  <c:v>0.11161201035760475</c:v>
                </c:pt>
                <c:pt idx="785">
                  <c:v>0.12731953627022241</c:v>
                </c:pt>
                <c:pt idx="786">
                  <c:v>0.17707335153055243</c:v>
                </c:pt>
                <c:pt idx="787">
                  <c:v>0.13117999782373221</c:v>
                </c:pt>
                <c:pt idx="788">
                  <c:v>0.15541509970342882</c:v>
                </c:pt>
                <c:pt idx="789">
                  <c:v>0.11536479723844549</c:v>
                </c:pt>
                <c:pt idx="790">
                  <c:v>0.11769511251381834</c:v>
                </c:pt>
                <c:pt idx="791">
                  <c:v>0.1001853544904362</c:v>
                </c:pt>
                <c:pt idx="792">
                  <c:v>0.13366197780690756</c:v>
                </c:pt>
                <c:pt idx="793">
                  <c:v>0.12889894555689255</c:v>
                </c:pt>
                <c:pt idx="794">
                  <c:v>9.7003822305082893E-2</c:v>
                </c:pt>
                <c:pt idx="795">
                  <c:v>0.14151937600943132</c:v>
                </c:pt>
                <c:pt idx="796">
                  <c:v>0.12424736524034703</c:v>
                </c:pt>
                <c:pt idx="797">
                  <c:v>0.11286281851979467</c:v>
                </c:pt>
                <c:pt idx="798">
                  <c:v>0.13220652867987928</c:v>
                </c:pt>
                <c:pt idx="799">
                  <c:v>0.12187127333140448</c:v>
                </c:pt>
                <c:pt idx="800">
                  <c:v>0.13782703637482235</c:v>
                </c:pt>
                <c:pt idx="801">
                  <c:v>0.151926262455128</c:v>
                </c:pt>
                <c:pt idx="802">
                  <c:v>0.11901269015650598</c:v>
                </c:pt>
                <c:pt idx="803">
                  <c:v>0.15159318200150174</c:v>
                </c:pt>
                <c:pt idx="804">
                  <c:v>0.12389115488405394</c:v>
                </c:pt>
                <c:pt idx="805">
                  <c:v>0.11574138191957041</c:v>
                </c:pt>
                <c:pt idx="806">
                  <c:v>0.1312333780511746</c:v>
                </c:pt>
                <c:pt idx="807">
                  <c:v>0.10689918686381812</c:v>
                </c:pt>
                <c:pt idx="808">
                  <c:v>0.12313510387019785</c:v>
                </c:pt>
                <c:pt idx="809">
                  <c:v>0.11073265750482404</c:v>
                </c:pt>
                <c:pt idx="810">
                  <c:v>0.11203043019415881</c:v>
                </c:pt>
                <c:pt idx="811">
                  <c:v>0.12528277153001557</c:v>
                </c:pt>
                <c:pt idx="812">
                  <c:v>0.11885289998218346</c:v>
                </c:pt>
                <c:pt idx="813">
                  <c:v>0.1284800966508915</c:v>
                </c:pt>
                <c:pt idx="814">
                  <c:v>0.14636946683332808</c:v>
                </c:pt>
                <c:pt idx="815">
                  <c:v>0.11812825366479625</c:v>
                </c:pt>
                <c:pt idx="816">
                  <c:v>0.11450562124976843</c:v>
                </c:pt>
                <c:pt idx="817">
                  <c:v>0.10839510000621388</c:v>
                </c:pt>
                <c:pt idx="818">
                  <c:v>0.1288614220460787</c:v>
                </c:pt>
                <c:pt idx="819">
                  <c:v>0.12741073501967368</c:v>
                </c:pt>
                <c:pt idx="820">
                  <c:v>0.11752430607598577</c:v>
                </c:pt>
                <c:pt idx="821">
                  <c:v>0.12960144775748159</c:v>
                </c:pt>
                <c:pt idx="822">
                  <c:v>0.11906965121990717</c:v>
                </c:pt>
                <c:pt idx="823">
                  <c:v>0.15951904493876873</c:v>
                </c:pt>
                <c:pt idx="824">
                  <c:v>0.1359754654176677</c:v>
                </c:pt>
                <c:pt idx="825">
                  <c:v>0.13356725424961377</c:v>
                </c:pt>
                <c:pt idx="826">
                  <c:v>0.13586783973670216</c:v>
                </c:pt>
                <c:pt idx="827">
                  <c:v>0.16763851622101017</c:v>
                </c:pt>
                <c:pt idx="828">
                  <c:v>0.1086113220002048</c:v>
                </c:pt>
                <c:pt idx="829">
                  <c:v>0.11067030017411712</c:v>
                </c:pt>
                <c:pt idx="830">
                  <c:v>0.11299637926288351</c:v>
                </c:pt>
                <c:pt idx="831">
                  <c:v>0.12021469618262336</c:v>
                </c:pt>
                <c:pt idx="832">
                  <c:v>0.15109256635085155</c:v>
                </c:pt>
                <c:pt idx="833">
                  <c:v>0.16590870161859655</c:v>
                </c:pt>
                <c:pt idx="834">
                  <c:v>0.13862962075934224</c:v>
                </c:pt>
                <c:pt idx="835">
                  <c:v>0.13454049712585131</c:v>
                </c:pt>
                <c:pt idx="836">
                  <c:v>0.11787771133137011</c:v>
                </c:pt>
                <c:pt idx="837">
                  <c:v>0.13831652982174683</c:v>
                </c:pt>
                <c:pt idx="838">
                  <c:v>0.1217169502645714</c:v>
                </c:pt>
                <c:pt idx="839">
                  <c:v>0.10794114208601777</c:v>
                </c:pt>
                <c:pt idx="840">
                  <c:v>0.11177318469153104</c:v>
                </c:pt>
                <c:pt idx="841">
                  <c:v>0.15583824334525331</c:v>
                </c:pt>
                <c:pt idx="842">
                  <c:v>0.14219412017018263</c:v>
                </c:pt>
                <c:pt idx="843">
                  <c:v>0.12421966467628598</c:v>
                </c:pt>
                <c:pt idx="844">
                  <c:v>0.12860749873112717</c:v>
                </c:pt>
                <c:pt idx="845">
                  <c:v>0.11301694851727176</c:v>
                </c:pt>
                <c:pt idx="846">
                  <c:v>0.13544595132093579</c:v>
                </c:pt>
                <c:pt idx="847">
                  <c:v>0.15130690176449488</c:v>
                </c:pt>
                <c:pt idx="848">
                  <c:v>0.16048225515555828</c:v>
                </c:pt>
                <c:pt idx="849">
                  <c:v>0.14070996799466062</c:v>
                </c:pt>
                <c:pt idx="850">
                  <c:v>0.12230075416781852</c:v>
                </c:pt>
                <c:pt idx="851">
                  <c:v>0.12524131047333426</c:v>
                </c:pt>
                <c:pt idx="852">
                  <c:v>0.11880696252959451</c:v>
                </c:pt>
                <c:pt idx="853">
                  <c:v>0.14513431753670561</c:v>
                </c:pt>
                <c:pt idx="854">
                  <c:v>0.11916103154299097</c:v>
                </c:pt>
                <c:pt idx="855">
                  <c:v>0.14262773525883063</c:v>
                </c:pt>
                <c:pt idx="856">
                  <c:v>0.10216543720430521</c:v>
                </c:pt>
                <c:pt idx="857">
                  <c:v>0.10339326673626843</c:v>
                </c:pt>
                <c:pt idx="858">
                  <c:v>0.13202886568635103</c:v>
                </c:pt>
                <c:pt idx="859">
                  <c:v>0.11459241775398685</c:v>
                </c:pt>
                <c:pt idx="860">
                  <c:v>0.1342252975997133</c:v>
                </c:pt>
                <c:pt idx="861">
                  <c:v>0.13001106167478882</c:v>
                </c:pt>
                <c:pt idx="862">
                  <c:v>0.11246586985626375</c:v>
                </c:pt>
                <c:pt idx="863">
                  <c:v>0.13896271163897903</c:v>
                </c:pt>
                <c:pt idx="864">
                  <c:v>9.8315855980918382E-2</c:v>
                </c:pt>
                <c:pt idx="865">
                  <c:v>0.11136373801075358</c:v>
                </c:pt>
                <c:pt idx="866">
                  <c:v>0.11497539645171702</c:v>
                </c:pt>
                <c:pt idx="867">
                  <c:v>0.11341473416095758</c:v>
                </c:pt>
                <c:pt idx="868">
                  <c:v>0.10934400017192296</c:v>
                </c:pt>
                <c:pt idx="869">
                  <c:v>0.14293480706420511</c:v>
                </c:pt>
                <c:pt idx="870">
                  <c:v>0.1800178867321105</c:v>
                </c:pt>
                <c:pt idx="871">
                  <c:v>0.12638673008771845</c:v>
                </c:pt>
                <c:pt idx="872">
                  <c:v>0.114482909610614</c:v>
                </c:pt>
                <c:pt idx="873">
                  <c:v>0.13705300866957681</c:v>
                </c:pt>
                <c:pt idx="874">
                  <c:v>0.13266830602059934</c:v>
                </c:pt>
                <c:pt idx="875">
                  <c:v>0.11273596444416217</c:v>
                </c:pt>
                <c:pt idx="876">
                  <c:v>0.12434829025840372</c:v>
                </c:pt>
                <c:pt idx="877">
                  <c:v>0.12841146951597945</c:v>
                </c:pt>
                <c:pt idx="878">
                  <c:v>0.11283191823469023</c:v>
                </c:pt>
                <c:pt idx="879">
                  <c:v>0.11123470440133104</c:v>
                </c:pt>
                <c:pt idx="880">
                  <c:v>0.11324116716539104</c:v>
                </c:pt>
                <c:pt idx="881">
                  <c:v>0.11479915597664901</c:v>
                </c:pt>
                <c:pt idx="882">
                  <c:v>0.10368505287790974</c:v>
                </c:pt>
                <c:pt idx="883">
                  <c:v>0.1356154551737177</c:v>
                </c:pt>
                <c:pt idx="884">
                  <c:v>0.13161916709192753</c:v>
                </c:pt>
                <c:pt idx="885">
                  <c:v>0.15799325072805701</c:v>
                </c:pt>
                <c:pt idx="886">
                  <c:v>0.10445737758837864</c:v>
                </c:pt>
                <c:pt idx="887">
                  <c:v>0.12668210654133885</c:v>
                </c:pt>
                <c:pt idx="888">
                  <c:v>0.12709973993465754</c:v>
                </c:pt>
                <c:pt idx="889">
                  <c:v>0.1375529787221404</c:v>
                </c:pt>
                <c:pt idx="890">
                  <c:v>0.1444689231833037</c:v>
                </c:pt>
                <c:pt idx="891">
                  <c:v>0.13909450942369017</c:v>
                </c:pt>
                <c:pt idx="892">
                  <c:v>0.13273194299643826</c:v>
                </c:pt>
                <c:pt idx="893">
                  <c:v>0.10724617651732629</c:v>
                </c:pt>
                <c:pt idx="894">
                  <c:v>0.11955775741868709</c:v>
                </c:pt>
                <c:pt idx="895">
                  <c:v>0.11288206649612374</c:v>
                </c:pt>
                <c:pt idx="896">
                  <c:v>0.13109474464414692</c:v>
                </c:pt>
                <c:pt idx="897">
                  <c:v>0.10246888866958359</c:v>
                </c:pt>
                <c:pt idx="898">
                  <c:v>0.1107795751313775</c:v>
                </c:pt>
                <c:pt idx="899">
                  <c:v>0.10915061005513242</c:v>
                </c:pt>
                <c:pt idx="900">
                  <c:v>0.15187730422320336</c:v>
                </c:pt>
                <c:pt idx="901">
                  <c:v>0.15478566503856009</c:v>
                </c:pt>
                <c:pt idx="902">
                  <c:v>0.11750421624862323</c:v>
                </c:pt>
                <c:pt idx="903">
                  <c:v>0.11046369560032844</c:v>
                </c:pt>
                <c:pt idx="904">
                  <c:v>0.14189490964781465</c:v>
                </c:pt>
                <c:pt idx="905">
                  <c:v>0.12892119894326348</c:v>
                </c:pt>
                <c:pt idx="906">
                  <c:v>0.1317840952838088</c:v>
                </c:pt>
                <c:pt idx="907">
                  <c:v>0.14458218328301398</c:v>
                </c:pt>
                <c:pt idx="908">
                  <c:v>0.15102196531906253</c:v>
                </c:pt>
                <c:pt idx="909">
                  <c:v>0.12765786036025931</c:v>
                </c:pt>
                <c:pt idx="910">
                  <c:v>0.1323274227554781</c:v>
                </c:pt>
                <c:pt idx="911">
                  <c:v>0.12585744341282726</c:v>
                </c:pt>
                <c:pt idx="912">
                  <c:v>0.1094638919034068</c:v>
                </c:pt>
                <c:pt idx="913">
                  <c:v>0.1132357589442274</c:v>
                </c:pt>
                <c:pt idx="914">
                  <c:v>0.12751639410720442</c:v>
                </c:pt>
                <c:pt idx="915">
                  <c:v>0.1334143912267623</c:v>
                </c:pt>
                <c:pt idx="916">
                  <c:v>0.15818196328794495</c:v>
                </c:pt>
                <c:pt idx="917">
                  <c:v>0.1453915005639522</c:v>
                </c:pt>
                <c:pt idx="918">
                  <c:v>0.14684574770830147</c:v>
                </c:pt>
                <c:pt idx="919">
                  <c:v>0.13457848809842568</c:v>
                </c:pt>
                <c:pt idx="920">
                  <c:v>0.16258913555367865</c:v>
                </c:pt>
                <c:pt idx="921">
                  <c:v>0.11122102149424372</c:v>
                </c:pt>
                <c:pt idx="922">
                  <c:v>0.14758804932924194</c:v>
                </c:pt>
                <c:pt idx="923">
                  <c:v>0.12172435192454112</c:v>
                </c:pt>
                <c:pt idx="924">
                  <c:v>0.13201680896737011</c:v>
                </c:pt>
                <c:pt idx="925">
                  <c:v>0.12986963368093138</c:v>
                </c:pt>
                <c:pt idx="926">
                  <c:v>0.11396902303931629</c:v>
                </c:pt>
                <c:pt idx="927">
                  <c:v>0.10024981611278758</c:v>
                </c:pt>
                <c:pt idx="928">
                  <c:v>0.11915833346087419</c:v>
                </c:pt>
                <c:pt idx="929">
                  <c:v>0.10711106799534217</c:v>
                </c:pt>
                <c:pt idx="930">
                  <c:v>0.133750002711857</c:v>
                </c:pt>
                <c:pt idx="931">
                  <c:v>0.10993459946441518</c:v>
                </c:pt>
                <c:pt idx="932">
                  <c:v>0.11344219179490379</c:v>
                </c:pt>
                <c:pt idx="933">
                  <c:v>0.10710844365106861</c:v>
                </c:pt>
                <c:pt idx="934">
                  <c:v>0.1298858700772296</c:v>
                </c:pt>
                <c:pt idx="935">
                  <c:v>0.15019327008756292</c:v>
                </c:pt>
                <c:pt idx="936">
                  <c:v>0.12320818628863649</c:v>
                </c:pt>
                <c:pt idx="937">
                  <c:v>9.8652956025692878E-2</c:v>
                </c:pt>
                <c:pt idx="938">
                  <c:v>0.12755203637903051</c:v>
                </c:pt>
                <c:pt idx="939">
                  <c:v>0.14752042007761404</c:v>
                </c:pt>
                <c:pt idx="940">
                  <c:v>0.1182050790776632</c:v>
                </c:pt>
                <c:pt idx="941">
                  <c:v>0.11811672633475032</c:v>
                </c:pt>
                <c:pt idx="942">
                  <c:v>0.12772177628489781</c:v>
                </c:pt>
                <c:pt idx="943">
                  <c:v>0.14790904731213667</c:v>
                </c:pt>
                <c:pt idx="944">
                  <c:v>9.9585759822583636E-2</c:v>
                </c:pt>
                <c:pt idx="945">
                  <c:v>0.11213225097110352</c:v>
                </c:pt>
                <c:pt idx="946">
                  <c:v>0.12523643396245099</c:v>
                </c:pt>
                <c:pt idx="947">
                  <c:v>0.12299277246244984</c:v>
                </c:pt>
                <c:pt idx="948">
                  <c:v>0.12380884141427909</c:v>
                </c:pt>
                <c:pt idx="949">
                  <c:v>0.13291764635329059</c:v>
                </c:pt>
                <c:pt idx="950">
                  <c:v>0.14947208864361253</c:v>
                </c:pt>
                <c:pt idx="951">
                  <c:v>0.10688507680270851</c:v>
                </c:pt>
                <c:pt idx="952">
                  <c:v>0.13113495831854419</c:v>
                </c:pt>
                <c:pt idx="953">
                  <c:v>0.1170858653477853</c:v>
                </c:pt>
                <c:pt idx="954">
                  <c:v>0.14068723833649627</c:v>
                </c:pt>
                <c:pt idx="955">
                  <c:v>0.11386368296766665</c:v>
                </c:pt>
                <c:pt idx="956">
                  <c:v>0.11434072811547938</c:v>
                </c:pt>
                <c:pt idx="957">
                  <c:v>0.10783148322739487</c:v>
                </c:pt>
                <c:pt idx="958">
                  <c:v>0.11891191897611632</c:v>
                </c:pt>
                <c:pt idx="959">
                  <c:v>0.11614272585758785</c:v>
                </c:pt>
                <c:pt idx="960">
                  <c:v>0.11088376570561746</c:v>
                </c:pt>
                <c:pt idx="961">
                  <c:v>0.12976567272587997</c:v>
                </c:pt>
                <c:pt idx="962">
                  <c:v>0.10959039931016759</c:v>
                </c:pt>
                <c:pt idx="963">
                  <c:v>0.19511130754705555</c:v>
                </c:pt>
                <c:pt idx="964">
                  <c:v>0.12023219452592041</c:v>
                </c:pt>
                <c:pt idx="965">
                  <c:v>0.10370993563683346</c:v>
                </c:pt>
                <c:pt idx="966">
                  <c:v>0.10065512322807948</c:v>
                </c:pt>
                <c:pt idx="967">
                  <c:v>0.16976645748517452</c:v>
                </c:pt>
                <c:pt idx="968">
                  <c:v>0.12659124791357165</c:v>
                </c:pt>
                <c:pt idx="969">
                  <c:v>0.14538036183890951</c:v>
                </c:pt>
                <c:pt idx="970">
                  <c:v>0.10323574125325202</c:v>
                </c:pt>
                <c:pt idx="971">
                  <c:v>0.13553968540050068</c:v>
                </c:pt>
                <c:pt idx="972">
                  <c:v>0.12334005574593718</c:v>
                </c:pt>
                <c:pt idx="973">
                  <c:v>0.10941649621794071</c:v>
                </c:pt>
                <c:pt idx="974">
                  <c:v>0.12181098857333275</c:v>
                </c:pt>
                <c:pt idx="975">
                  <c:v>0.11102967733505684</c:v>
                </c:pt>
                <c:pt idx="976">
                  <c:v>0.10715772019982642</c:v>
                </c:pt>
                <c:pt idx="977">
                  <c:v>0.11077312494737471</c:v>
                </c:pt>
                <c:pt idx="978">
                  <c:v>0.11371233090353154</c:v>
                </c:pt>
                <c:pt idx="979">
                  <c:v>0.13194422813036172</c:v>
                </c:pt>
                <c:pt idx="980">
                  <c:v>0.14911493796209346</c:v>
                </c:pt>
                <c:pt idx="981">
                  <c:v>0.13391320496793185</c:v>
                </c:pt>
                <c:pt idx="982">
                  <c:v>0.12235272953591145</c:v>
                </c:pt>
                <c:pt idx="983">
                  <c:v>0.1373581853312241</c:v>
                </c:pt>
                <c:pt idx="984">
                  <c:v>0.12460343672811221</c:v>
                </c:pt>
                <c:pt idx="985">
                  <c:v>0.10030815523301528</c:v>
                </c:pt>
                <c:pt idx="986">
                  <c:v>0.11610733403627617</c:v>
                </c:pt>
                <c:pt idx="987">
                  <c:v>0.1299289304330726</c:v>
                </c:pt>
                <c:pt idx="988">
                  <c:v>0.11795246868623843</c:v>
                </c:pt>
                <c:pt idx="989">
                  <c:v>0.11425385798166197</c:v>
                </c:pt>
                <c:pt idx="990">
                  <c:v>0.1352272821612843</c:v>
                </c:pt>
                <c:pt idx="991">
                  <c:v>0.13690295939774</c:v>
                </c:pt>
                <c:pt idx="992">
                  <c:v>0.11039738141151258</c:v>
                </c:pt>
                <c:pt idx="993">
                  <c:v>0.12178190683487523</c:v>
                </c:pt>
                <c:pt idx="994">
                  <c:v>9.7191862122653336E-2</c:v>
                </c:pt>
                <c:pt idx="995">
                  <c:v>0.11603586938964301</c:v>
                </c:pt>
                <c:pt idx="996">
                  <c:v>0.10932699051487617</c:v>
                </c:pt>
                <c:pt idx="997">
                  <c:v>0.13147214587932188</c:v>
                </c:pt>
                <c:pt idx="998">
                  <c:v>0.11309820757697688</c:v>
                </c:pt>
                <c:pt idx="999">
                  <c:v>0.11865085279832049</c:v>
                </c:pt>
                <c:pt idx="1000">
                  <c:v>0.12128449334614021</c:v>
                </c:pt>
                <c:pt idx="1001">
                  <c:v>0.12876197170947817</c:v>
                </c:pt>
                <c:pt idx="1002">
                  <c:v>0.12936375589042259</c:v>
                </c:pt>
                <c:pt idx="1003">
                  <c:v>0.13901592982717298</c:v>
                </c:pt>
                <c:pt idx="1004">
                  <c:v>0.13471974549555102</c:v>
                </c:pt>
                <c:pt idx="1005">
                  <c:v>0.12047842660974525</c:v>
                </c:pt>
                <c:pt idx="1006">
                  <c:v>0.11534200058851614</c:v>
                </c:pt>
                <c:pt idx="1007">
                  <c:v>0.12042139531461471</c:v>
                </c:pt>
                <c:pt idx="1008">
                  <c:v>0.10490668723236828</c:v>
                </c:pt>
                <c:pt idx="1009">
                  <c:v>0.13676743100068242</c:v>
                </c:pt>
                <c:pt idx="1010">
                  <c:v>0.13958686529593892</c:v>
                </c:pt>
                <c:pt idx="1011">
                  <c:v>0.12632019512375778</c:v>
                </c:pt>
                <c:pt idx="1012">
                  <c:v>0.11851525439017467</c:v>
                </c:pt>
                <c:pt idx="1013">
                  <c:v>0.10590355385487694</c:v>
                </c:pt>
                <c:pt idx="1014">
                  <c:v>0.14410497138694581</c:v>
                </c:pt>
                <c:pt idx="1015">
                  <c:v>0.17303311335421859</c:v>
                </c:pt>
                <c:pt idx="1016">
                  <c:v>0.12704855198373433</c:v>
                </c:pt>
                <c:pt idx="1017">
                  <c:v>0.14318217142409065</c:v>
                </c:pt>
                <c:pt idx="1018">
                  <c:v>0.13144909516705461</c:v>
                </c:pt>
                <c:pt idx="1019">
                  <c:v>0.14459850954461742</c:v>
                </c:pt>
                <c:pt idx="1020">
                  <c:v>0.11425868781788082</c:v>
                </c:pt>
                <c:pt idx="1021">
                  <c:v>0.1461768363893938</c:v>
                </c:pt>
                <c:pt idx="1022">
                  <c:v>0.16176681092232176</c:v>
                </c:pt>
                <c:pt idx="1023">
                  <c:v>0.10402352659469435</c:v>
                </c:pt>
                <c:pt idx="1024">
                  <c:v>0.12720393160757482</c:v>
                </c:pt>
                <c:pt idx="1025">
                  <c:v>0.12494344807777379</c:v>
                </c:pt>
                <c:pt idx="1026">
                  <c:v>0.15698620771796171</c:v>
                </c:pt>
                <c:pt idx="1027">
                  <c:v>0.10966558786890224</c:v>
                </c:pt>
              </c:numCache>
            </c:numRef>
          </c:xVal>
          <c:yVal>
            <c:numRef>
              <c:f>Portafolios!$W$2:$W$1029</c:f>
              <c:numCache>
                <c:formatCode>0.0%</c:formatCode>
                <c:ptCount val="1028"/>
                <c:pt idx="0">
                  <c:v>0.42166002429045896</c:v>
                </c:pt>
                <c:pt idx="1">
                  <c:v>0.52795745449887077</c:v>
                </c:pt>
                <c:pt idx="2">
                  <c:v>0.48351172915507179</c:v>
                </c:pt>
                <c:pt idx="3">
                  <c:v>0.88464837445086719</c:v>
                </c:pt>
                <c:pt idx="4">
                  <c:v>0.38757164159468821</c:v>
                </c:pt>
                <c:pt idx="5">
                  <c:v>0.62080937849828444</c:v>
                </c:pt>
                <c:pt idx="6">
                  <c:v>0.42251866489018319</c:v>
                </c:pt>
                <c:pt idx="7">
                  <c:v>0.55511906327090577</c:v>
                </c:pt>
                <c:pt idx="8">
                  <c:v>0.35517814618142435</c:v>
                </c:pt>
                <c:pt idx="9">
                  <c:v>0.19038523100859051</c:v>
                </c:pt>
                <c:pt idx="10">
                  <c:v>0.25759712704964599</c:v>
                </c:pt>
                <c:pt idx="11">
                  <c:v>0.43741619002448068</c:v>
                </c:pt>
                <c:pt idx="12">
                  <c:v>0.69761811132361573</c:v>
                </c:pt>
                <c:pt idx="13">
                  <c:v>0.59101622909224205</c:v>
                </c:pt>
                <c:pt idx="14">
                  <c:v>0.4332093922964671</c:v>
                </c:pt>
                <c:pt idx="15">
                  <c:v>0.414689378723546</c:v>
                </c:pt>
                <c:pt idx="16">
                  <c:v>0.4959765705185411</c:v>
                </c:pt>
                <c:pt idx="17">
                  <c:v>0.45566577563058663</c:v>
                </c:pt>
                <c:pt idx="18">
                  <c:v>0.53293849104885127</c:v>
                </c:pt>
                <c:pt idx="19">
                  <c:v>0.6908609150056968</c:v>
                </c:pt>
                <c:pt idx="20">
                  <c:v>0.44337179948868644</c:v>
                </c:pt>
                <c:pt idx="21">
                  <c:v>0.12746558599865171</c:v>
                </c:pt>
                <c:pt idx="22">
                  <c:v>0.70215997161658328</c:v>
                </c:pt>
                <c:pt idx="23">
                  <c:v>0.52250231818809989</c:v>
                </c:pt>
                <c:pt idx="24">
                  <c:v>0.53093924247994406</c:v>
                </c:pt>
                <c:pt idx="25">
                  <c:v>0.69950503772140848</c:v>
                </c:pt>
                <c:pt idx="26">
                  <c:v>0.2357779191891721</c:v>
                </c:pt>
                <c:pt idx="27">
                  <c:v>0.40440407854990101</c:v>
                </c:pt>
                <c:pt idx="28">
                  <c:v>0.5549467532015977</c:v>
                </c:pt>
                <c:pt idx="29">
                  <c:v>0.59387876954983942</c:v>
                </c:pt>
                <c:pt idx="30">
                  <c:v>0.82936795520009754</c:v>
                </c:pt>
                <c:pt idx="31">
                  <c:v>0.69944342487059508</c:v>
                </c:pt>
                <c:pt idx="32">
                  <c:v>0.46124951664128694</c:v>
                </c:pt>
                <c:pt idx="33">
                  <c:v>0.65268594150872028</c:v>
                </c:pt>
                <c:pt idx="34">
                  <c:v>0.38097696524016172</c:v>
                </c:pt>
                <c:pt idx="35">
                  <c:v>0.24473234509091762</c:v>
                </c:pt>
                <c:pt idx="36">
                  <c:v>0.36830140438633874</c:v>
                </c:pt>
                <c:pt idx="37">
                  <c:v>0.20612633171431444</c:v>
                </c:pt>
                <c:pt idx="38">
                  <c:v>0.16201503205196535</c:v>
                </c:pt>
                <c:pt idx="39">
                  <c:v>0.31532567818568019</c:v>
                </c:pt>
                <c:pt idx="40">
                  <c:v>0.25213080862353071</c:v>
                </c:pt>
                <c:pt idx="41">
                  <c:v>0.96677414417681018</c:v>
                </c:pt>
                <c:pt idx="42">
                  <c:v>0.17350923245016173</c:v>
                </c:pt>
                <c:pt idx="43">
                  <c:v>0.70762829503088398</c:v>
                </c:pt>
                <c:pt idx="44">
                  <c:v>0.68914246307627069</c:v>
                </c:pt>
                <c:pt idx="45">
                  <c:v>0.4838977517941267</c:v>
                </c:pt>
                <c:pt idx="46">
                  <c:v>0.48382685503425921</c:v>
                </c:pt>
                <c:pt idx="47">
                  <c:v>0.71625319712405922</c:v>
                </c:pt>
                <c:pt idx="48">
                  <c:v>0.18260044175066131</c:v>
                </c:pt>
                <c:pt idx="49">
                  <c:v>0.40658073766783448</c:v>
                </c:pt>
                <c:pt idx="50">
                  <c:v>0.23050968832388524</c:v>
                </c:pt>
                <c:pt idx="51">
                  <c:v>0.20885808655074567</c:v>
                </c:pt>
                <c:pt idx="52">
                  <c:v>0.19825508023405319</c:v>
                </c:pt>
                <c:pt idx="53">
                  <c:v>0.24948250416920795</c:v>
                </c:pt>
                <c:pt idx="54">
                  <c:v>0.61411807997615719</c:v>
                </c:pt>
                <c:pt idx="55">
                  <c:v>0.45776164574852241</c:v>
                </c:pt>
                <c:pt idx="56">
                  <c:v>0.66555512158709451</c:v>
                </c:pt>
                <c:pt idx="57">
                  <c:v>0.4491370877390552</c:v>
                </c:pt>
                <c:pt idx="58">
                  <c:v>0.59351025547436387</c:v>
                </c:pt>
                <c:pt idx="59">
                  <c:v>0.24849210247834821</c:v>
                </c:pt>
                <c:pt idx="60">
                  <c:v>0.64829457354522158</c:v>
                </c:pt>
                <c:pt idx="61">
                  <c:v>0.38764156698542057</c:v>
                </c:pt>
                <c:pt idx="62">
                  <c:v>0.49240477903942359</c:v>
                </c:pt>
                <c:pt idx="63">
                  <c:v>0.81572066032555313</c:v>
                </c:pt>
                <c:pt idx="64">
                  <c:v>0.23162440866384948</c:v>
                </c:pt>
                <c:pt idx="65">
                  <c:v>0.32603926495384761</c:v>
                </c:pt>
                <c:pt idx="66">
                  <c:v>0.33998241149873026</c:v>
                </c:pt>
                <c:pt idx="67">
                  <c:v>0.72065014275530925</c:v>
                </c:pt>
                <c:pt idx="68">
                  <c:v>0.87908246619944574</c:v>
                </c:pt>
                <c:pt idx="69">
                  <c:v>0.42754211559634236</c:v>
                </c:pt>
                <c:pt idx="70">
                  <c:v>0.20005483433161514</c:v>
                </c:pt>
                <c:pt idx="71">
                  <c:v>0.19111980220787392</c:v>
                </c:pt>
                <c:pt idx="72">
                  <c:v>0.43411851233956589</c:v>
                </c:pt>
                <c:pt idx="73">
                  <c:v>0.85276487997131878</c:v>
                </c:pt>
                <c:pt idx="74">
                  <c:v>0.31985579680817333</c:v>
                </c:pt>
                <c:pt idx="75">
                  <c:v>0.55930277130140205</c:v>
                </c:pt>
                <c:pt idx="76">
                  <c:v>0.72598126523051942</c:v>
                </c:pt>
                <c:pt idx="77">
                  <c:v>0.51360660046780804</c:v>
                </c:pt>
                <c:pt idx="78">
                  <c:v>0.48793245902225818</c:v>
                </c:pt>
                <c:pt idx="79">
                  <c:v>0.65967956529955507</c:v>
                </c:pt>
                <c:pt idx="80">
                  <c:v>0.30437173745535973</c:v>
                </c:pt>
                <c:pt idx="81">
                  <c:v>0.52540448157948538</c:v>
                </c:pt>
                <c:pt idx="82">
                  <c:v>0.33989689221008434</c:v>
                </c:pt>
                <c:pt idx="83">
                  <c:v>0.36931921689059449</c:v>
                </c:pt>
                <c:pt idx="84">
                  <c:v>0.70386949748589489</c:v>
                </c:pt>
                <c:pt idx="85">
                  <c:v>0.79551927243122311</c:v>
                </c:pt>
                <c:pt idx="86">
                  <c:v>0.56173078874778914</c:v>
                </c:pt>
                <c:pt idx="87">
                  <c:v>0.19565380569462695</c:v>
                </c:pt>
                <c:pt idx="88">
                  <c:v>0.13335138799251828</c:v>
                </c:pt>
                <c:pt idx="89">
                  <c:v>0.35627186549596568</c:v>
                </c:pt>
                <c:pt idx="90">
                  <c:v>0.57961381465177553</c:v>
                </c:pt>
                <c:pt idx="91">
                  <c:v>0.420633040090995</c:v>
                </c:pt>
                <c:pt idx="92">
                  <c:v>0.18340733652341287</c:v>
                </c:pt>
                <c:pt idx="93">
                  <c:v>0.44638410336797274</c:v>
                </c:pt>
                <c:pt idx="94">
                  <c:v>0.53259493318337747</c:v>
                </c:pt>
                <c:pt idx="95">
                  <c:v>0.32824177461448734</c:v>
                </c:pt>
                <c:pt idx="96">
                  <c:v>0.39935165267844175</c:v>
                </c:pt>
                <c:pt idx="97">
                  <c:v>0.25463215881283335</c:v>
                </c:pt>
                <c:pt idx="98">
                  <c:v>0.68833964223905186</c:v>
                </c:pt>
                <c:pt idx="99">
                  <c:v>0.57159290009247854</c:v>
                </c:pt>
                <c:pt idx="100">
                  <c:v>0.19026295053630823</c:v>
                </c:pt>
                <c:pt idx="101">
                  <c:v>0.58306482859376629</c:v>
                </c:pt>
                <c:pt idx="102">
                  <c:v>0.36736139452726635</c:v>
                </c:pt>
                <c:pt idx="103">
                  <c:v>0.13457024599739748</c:v>
                </c:pt>
                <c:pt idx="104">
                  <c:v>0.45772123960955974</c:v>
                </c:pt>
                <c:pt idx="105">
                  <c:v>0.5574868900544534</c:v>
                </c:pt>
                <c:pt idx="106">
                  <c:v>0.45393661497665311</c:v>
                </c:pt>
                <c:pt idx="107">
                  <c:v>0.20147507104944187</c:v>
                </c:pt>
                <c:pt idx="108">
                  <c:v>0.80266707879535004</c:v>
                </c:pt>
                <c:pt idx="109">
                  <c:v>0.4530451727199728</c:v>
                </c:pt>
                <c:pt idx="110">
                  <c:v>0.62494663928472516</c:v>
                </c:pt>
                <c:pt idx="111">
                  <c:v>0.32630144211691842</c:v>
                </c:pt>
                <c:pt idx="112">
                  <c:v>0.73846701533335624</c:v>
                </c:pt>
                <c:pt idx="113">
                  <c:v>0.51991644402133708</c:v>
                </c:pt>
                <c:pt idx="114">
                  <c:v>0.61797125008744724</c:v>
                </c:pt>
                <c:pt idx="115">
                  <c:v>0.23066021478756712</c:v>
                </c:pt>
                <c:pt idx="116">
                  <c:v>0.1396774197514741</c:v>
                </c:pt>
                <c:pt idx="117">
                  <c:v>0.40547372412402188</c:v>
                </c:pt>
                <c:pt idx="118">
                  <c:v>0.18242573260507888</c:v>
                </c:pt>
                <c:pt idx="119">
                  <c:v>0.48242424461537264</c:v>
                </c:pt>
                <c:pt idx="120">
                  <c:v>0.53129109662735552</c:v>
                </c:pt>
                <c:pt idx="121">
                  <c:v>0.31207799950888376</c:v>
                </c:pt>
                <c:pt idx="122">
                  <c:v>0.14820187967083037</c:v>
                </c:pt>
                <c:pt idx="123">
                  <c:v>0.38887504487614938</c:v>
                </c:pt>
                <c:pt idx="124">
                  <c:v>0.45884653175148987</c:v>
                </c:pt>
                <c:pt idx="125">
                  <c:v>0.44432005907472977</c:v>
                </c:pt>
                <c:pt idx="126">
                  <c:v>0.52561918347983283</c:v>
                </c:pt>
                <c:pt idx="127">
                  <c:v>0.46118517767942607</c:v>
                </c:pt>
                <c:pt idx="128">
                  <c:v>0.16977761073682357</c:v>
                </c:pt>
                <c:pt idx="129">
                  <c:v>0.36299241502646329</c:v>
                </c:pt>
                <c:pt idx="130">
                  <c:v>0.67712134851964823</c:v>
                </c:pt>
                <c:pt idx="131">
                  <c:v>0.43258590264135854</c:v>
                </c:pt>
                <c:pt idx="132">
                  <c:v>0.38948843094156194</c:v>
                </c:pt>
                <c:pt idx="133">
                  <c:v>0.35717554372842575</c:v>
                </c:pt>
                <c:pt idx="134">
                  <c:v>0.47425275644745801</c:v>
                </c:pt>
                <c:pt idx="135">
                  <c:v>0.19383628834348579</c:v>
                </c:pt>
                <c:pt idx="136">
                  <c:v>0.54996223845798919</c:v>
                </c:pt>
                <c:pt idx="137">
                  <c:v>0.82525657604583302</c:v>
                </c:pt>
                <c:pt idx="138">
                  <c:v>0.33166410249436229</c:v>
                </c:pt>
                <c:pt idx="139">
                  <c:v>1.0594739249086509</c:v>
                </c:pt>
                <c:pt idx="140">
                  <c:v>0.12691497080904166</c:v>
                </c:pt>
                <c:pt idx="141">
                  <c:v>0.18697649618188988</c:v>
                </c:pt>
                <c:pt idx="142">
                  <c:v>1.2398185279358358</c:v>
                </c:pt>
                <c:pt idx="143">
                  <c:v>0.64033094583954908</c:v>
                </c:pt>
                <c:pt idx="144">
                  <c:v>0.65181875531801869</c:v>
                </c:pt>
                <c:pt idx="145">
                  <c:v>0.60936378954271009</c:v>
                </c:pt>
                <c:pt idx="146">
                  <c:v>0.33481483990091504</c:v>
                </c:pt>
                <c:pt idx="147">
                  <c:v>0.1530538208737286</c:v>
                </c:pt>
                <c:pt idx="148">
                  <c:v>0.56212534680783222</c:v>
                </c:pt>
                <c:pt idx="149">
                  <c:v>0.43115751540394248</c:v>
                </c:pt>
                <c:pt idx="150">
                  <c:v>0.5315654104264631</c:v>
                </c:pt>
                <c:pt idx="151">
                  <c:v>0.68060315618164557</c:v>
                </c:pt>
                <c:pt idx="152">
                  <c:v>0.28782609851624352</c:v>
                </c:pt>
                <c:pt idx="153">
                  <c:v>0.57212923253102577</c:v>
                </c:pt>
                <c:pt idx="154">
                  <c:v>0.7234170406348448</c:v>
                </c:pt>
                <c:pt idx="155">
                  <c:v>0.56527403794390518</c:v>
                </c:pt>
                <c:pt idx="156">
                  <c:v>0.4501355044442088</c:v>
                </c:pt>
                <c:pt idx="157">
                  <c:v>0.70196786653742838</c:v>
                </c:pt>
                <c:pt idx="158">
                  <c:v>0.58951442538316645</c:v>
                </c:pt>
                <c:pt idx="159">
                  <c:v>0.39838909957776758</c:v>
                </c:pt>
                <c:pt idx="160">
                  <c:v>0.6841618175421692</c:v>
                </c:pt>
                <c:pt idx="161">
                  <c:v>0.9713502210510504</c:v>
                </c:pt>
                <c:pt idx="162">
                  <c:v>0.20579780182750668</c:v>
                </c:pt>
                <c:pt idx="163">
                  <c:v>0.34952018014919128</c:v>
                </c:pt>
                <c:pt idx="164">
                  <c:v>0.24961365413289252</c:v>
                </c:pt>
                <c:pt idx="165">
                  <c:v>0.6320067095284404</c:v>
                </c:pt>
                <c:pt idx="166">
                  <c:v>0.38590641013126731</c:v>
                </c:pt>
                <c:pt idx="167">
                  <c:v>0.41536820920848205</c:v>
                </c:pt>
                <c:pt idx="168">
                  <c:v>0.68415378686889006</c:v>
                </c:pt>
                <c:pt idx="169">
                  <c:v>0.15812518424919092</c:v>
                </c:pt>
                <c:pt idx="170">
                  <c:v>0.51387852777110843</c:v>
                </c:pt>
                <c:pt idx="171">
                  <c:v>0.20984151268450299</c:v>
                </c:pt>
                <c:pt idx="172">
                  <c:v>0.64714841879493534</c:v>
                </c:pt>
                <c:pt idx="173">
                  <c:v>0.42900311239009392</c:v>
                </c:pt>
                <c:pt idx="174">
                  <c:v>0.66627058647600823</c:v>
                </c:pt>
                <c:pt idx="175">
                  <c:v>0.86877573115350748</c:v>
                </c:pt>
                <c:pt idx="176">
                  <c:v>0.29378234083243526</c:v>
                </c:pt>
                <c:pt idx="177">
                  <c:v>0.69466214443841157</c:v>
                </c:pt>
                <c:pt idx="178">
                  <c:v>0.39896210154384065</c:v>
                </c:pt>
                <c:pt idx="179">
                  <c:v>0.64552302413424767</c:v>
                </c:pt>
                <c:pt idx="180">
                  <c:v>0.41211633717395357</c:v>
                </c:pt>
                <c:pt idx="181">
                  <c:v>0.6116042358024647</c:v>
                </c:pt>
                <c:pt idx="182">
                  <c:v>0.46874319993907693</c:v>
                </c:pt>
                <c:pt idx="183">
                  <c:v>0.82326246011412663</c:v>
                </c:pt>
                <c:pt idx="184">
                  <c:v>0.22427331401437803</c:v>
                </c:pt>
                <c:pt idx="185">
                  <c:v>0.62554704132816918</c:v>
                </c:pt>
                <c:pt idx="186">
                  <c:v>0.50271020132245559</c:v>
                </c:pt>
                <c:pt idx="187">
                  <c:v>0.24949991104031408</c:v>
                </c:pt>
                <c:pt idx="188">
                  <c:v>0.20309617142637934</c:v>
                </c:pt>
                <c:pt idx="189">
                  <c:v>0.38493776115226447</c:v>
                </c:pt>
                <c:pt idx="190">
                  <c:v>0.67819006880836552</c:v>
                </c:pt>
                <c:pt idx="191">
                  <c:v>0.57026412655578085</c:v>
                </c:pt>
                <c:pt idx="192">
                  <c:v>0.28421273197260538</c:v>
                </c:pt>
                <c:pt idx="193">
                  <c:v>0.24264560063417301</c:v>
                </c:pt>
                <c:pt idx="194">
                  <c:v>0.55510715656996967</c:v>
                </c:pt>
                <c:pt idx="195">
                  <c:v>0.66068407100016191</c:v>
                </c:pt>
                <c:pt idx="196">
                  <c:v>0.43376599858446091</c:v>
                </c:pt>
                <c:pt idx="197">
                  <c:v>0.65665108964952079</c:v>
                </c:pt>
                <c:pt idx="198">
                  <c:v>0.24805699745152085</c:v>
                </c:pt>
                <c:pt idx="199">
                  <c:v>0.71462647991014416</c:v>
                </c:pt>
                <c:pt idx="200">
                  <c:v>0.69898328802383003</c:v>
                </c:pt>
                <c:pt idx="201">
                  <c:v>0.18795778295743534</c:v>
                </c:pt>
                <c:pt idx="202">
                  <c:v>0.29065859508951103</c:v>
                </c:pt>
                <c:pt idx="203">
                  <c:v>0.45690794859051398</c:v>
                </c:pt>
                <c:pt idx="204">
                  <c:v>0.48441311623708949</c:v>
                </c:pt>
                <c:pt idx="205">
                  <c:v>0.34685474496464425</c:v>
                </c:pt>
                <c:pt idx="206">
                  <c:v>0.59501506670847448</c:v>
                </c:pt>
                <c:pt idx="207">
                  <c:v>0.65342452010601615</c:v>
                </c:pt>
                <c:pt idx="208">
                  <c:v>0.69067033245058262</c:v>
                </c:pt>
                <c:pt idx="209">
                  <c:v>0.45905963676861122</c:v>
                </c:pt>
                <c:pt idx="210">
                  <c:v>0.26855314470707958</c:v>
                </c:pt>
                <c:pt idx="211">
                  <c:v>0.32402129593257989</c:v>
                </c:pt>
                <c:pt idx="212">
                  <c:v>0.28499160140967184</c:v>
                </c:pt>
                <c:pt idx="213">
                  <c:v>0.64061013689758528</c:v>
                </c:pt>
                <c:pt idx="214">
                  <c:v>0.38282852343442625</c:v>
                </c:pt>
                <c:pt idx="215">
                  <c:v>0.80668306517458421</c:v>
                </c:pt>
                <c:pt idx="216">
                  <c:v>0.61147400659216267</c:v>
                </c:pt>
                <c:pt idx="217">
                  <c:v>0.33305607107325064</c:v>
                </c:pt>
                <c:pt idx="218">
                  <c:v>0.30965986195160022</c:v>
                </c:pt>
                <c:pt idx="219">
                  <c:v>0.41439099672706348</c:v>
                </c:pt>
                <c:pt idx="220">
                  <c:v>0.59617879890496706</c:v>
                </c:pt>
                <c:pt idx="221">
                  <c:v>0.35549017528343785</c:v>
                </c:pt>
                <c:pt idx="222">
                  <c:v>0.65594134768963708</c:v>
                </c:pt>
                <c:pt idx="223">
                  <c:v>0.40179277877469105</c:v>
                </c:pt>
                <c:pt idx="224">
                  <c:v>0.57432652098235215</c:v>
                </c:pt>
                <c:pt idx="225">
                  <c:v>0.55766478339280068</c:v>
                </c:pt>
                <c:pt idx="226">
                  <c:v>0.6073962698681219</c:v>
                </c:pt>
                <c:pt idx="227">
                  <c:v>0.32546527453887464</c:v>
                </c:pt>
                <c:pt idx="228">
                  <c:v>0.34440393744444003</c:v>
                </c:pt>
                <c:pt idx="229">
                  <c:v>0.54644096504014794</c:v>
                </c:pt>
                <c:pt idx="230">
                  <c:v>0.53846145128625866</c:v>
                </c:pt>
                <c:pt idx="231">
                  <c:v>0.52828966675102751</c:v>
                </c:pt>
                <c:pt idx="232">
                  <c:v>0.52762277091694265</c:v>
                </c:pt>
                <c:pt idx="233">
                  <c:v>0.38215620489443813</c:v>
                </c:pt>
                <c:pt idx="234">
                  <c:v>0.68155881566029375</c:v>
                </c:pt>
                <c:pt idx="235">
                  <c:v>0.59730383907625284</c:v>
                </c:pt>
                <c:pt idx="236">
                  <c:v>0.38285673800364833</c:v>
                </c:pt>
                <c:pt idx="237">
                  <c:v>0.62695637486866762</c:v>
                </c:pt>
                <c:pt idx="238">
                  <c:v>0.43785534893818406</c:v>
                </c:pt>
                <c:pt idx="239">
                  <c:v>0.35438150224077636</c:v>
                </c:pt>
                <c:pt idx="240">
                  <c:v>0.24212128231686725</c:v>
                </c:pt>
                <c:pt idx="241">
                  <c:v>0.45154272931877248</c:v>
                </c:pt>
                <c:pt idx="242">
                  <c:v>0.43566340505131906</c:v>
                </c:pt>
                <c:pt idx="243">
                  <c:v>0.61141516669376761</c:v>
                </c:pt>
                <c:pt idx="244">
                  <c:v>0.52553966991805112</c:v>
                </c:pt>
                <c:pt idx="245">
                  <c:v>0.1340017506392609</c:v>
                </c:pt>
                <c:pt idx="246">
                  <c:v>0.32818488547210173</c:v>
                </c:pt>
                <c:pt idx="247">
                  <c:v>0.44345560008650259</c:v>
                </c:pt>
                <c:pt idx="248">
                  <c:v>0.79855098923931955</c:v>
                </c:pt>
                <c:pt idx="249">
                  <c:v>0.94367052880110813</c:v>
                </c:pt>
                <c:pt idx="250">
                  <c:v>0.50178832882229829</c:v>
                </c:pt>
                <c:pt idx="251">
                  <c:v>0.72053995062874521</c:v>
                </c:pt>
                <c:pt idx="252">
                  <c:v>0.38583205127282572</c:v>
                </c:pt>
                <c:pt idx="253">
                  <c:v>0.81367229564056731</c:v>
                </c:pt>
                <c:pt idx="254">
                  <c:v>0.37619894127583753</c:v>
                </c:pt>
                <c:pt idx="255">
                  <c:v>0.684460529290845</c:v>
                </c:pt>
                <c:pt idx="256">
                  <c:v>0.66016499696440722</c:v>
                </c:pt>
                <c:pt idx="257">
                  <c:v>0.51299236504814705</c:v>
                </c:pt>
                <c:pt idx="258">
                  <c:v>0.51752541156733889</c:v>
                </c:pt>
                <c:pt idx="259">
                  <c:v>0.58019867822035731</c:v>
                </c:pt>
                <c:pt idx="260">
                  <c:v>0.50630870006474371</c:v>
                </c:pt>
                <c:pt idx="261">
                  <c:v>0.61481231139348758</c:v>
                </c:pt>
                <c:pt idx="262">
                  <c:v>0.58792889037377671</c:v>
                </c:pt>
                <c:pt idx="263">
                  <c:v>0.65554759400432461</c:v>
                </c:pt>
                <c:pt idx="264">
                  <c:v>0.18761680775888034</c:v>
                </c:pt>
                <c:pt idx="265">
                  <c:v>0.66301292389940536</c:v>
                </c:pt>
                <c:pt idx="266">
                  <c:v>0.17213562440592933</c:v>
                </c:pt>
                <c:pt idx="267">
                  <c:v>0.1927080470977649</c:v>
                </c:pt>
                <c:pt idx="268">
                  <c:v>0.21452406405105534</c:v>
                </c:pt>
                <c:pt idx="269">
                  <c:v>0.41894463880491034</c:v>
                </c:pt>
                <c:pt idx="270">
                  <c:v>0.4743034404394631</c:v>
                </c:pt>
                <c:pt idx="271">
                  <c:v>0.47889561718971257</c:v>
                </c:pt>
                <c:pt idx="272">
                  <c:v>0.39952276988694452</c:v>
                </c:pt>
                <c:pt idx="273">
                  <c:v>0.41555518336239672</c:v>
                </c:pt>
                <c:pt idx="274">
                  <c:v>0.67116128126507912</c:v>
                </c:pt>
                <c:pt idx="275">
                  <c:v>0.36160836327819224</c:v>
                </c:pt>
                <c:pt idx="276">
                  <c:v>0.32516816809823818</c:v>
                </c:pt>
                <c:pt idx="277">
                  <c:v>0.30398977993858789</c:v>
                </c:pt>
                <c:pt idx="278">
                  <c:v>0.29905367870327304</c:v>
                </c:pt>
                <c:pt idx="279">
                  <c:v>0.26556603131913753</c:v>
                </c:pt>
                <c:pt idx="280">
                  <c:v>0.34458445878797511</c:v>
                </c:pt>
                <c:pt idx="281">
                  <c:v>0.35064863544832053</c:v>
                </c:pt>
                <c:pt idx="282">
                  <c:v>0.34375149134856736</c:v>
                </c:pt>
                <c:pt idx="283">
                  <c:v>0.59589987456384841</c:v>
                </c:pt>
                <c:pt idx="284">
                  <c:v>0.72494176959272327</c:v>
                </c:pt>
                <c:pt idx="285">
                  <c:v>0.26005518408724387</c:v>
                </c:pt>
                <c:pt idx="286">
                  <c:v>0.43498894424380308</c:v>
                </c:pt>
                <c:pt idx="287">
                  <c:v>0.49836418134302607</c:v>
                </c:pt>
                <c:pt idx="288">
                  <c:v>0.76658525595792393</c:v>
                </c:pt>
                <c:pt idx="289">
                  <c:v>0.27033165914179241</c:v>
                </c:pt>
                <c:pt idx="290">
                  <c:v>0.53499818813630806</c:v>
                </c:pt>
                <c:pt idx="291">
                  <c:v>0.36062405156987953</c:v>
                </c:pt>
                <c:pt idx="292">
                  <c:v>0.80647083961479127</c:v>
                </c:pt>
                <c:pt idx="293">
                  <c:v>0.68545428568937627</c:v>
                </c:pt>
                <c:pt idx="294">
                  <c:v>0.67819226648006448</c:v>
                </c:pt>
                <c:pt idx="295">
                  <c:v>0.34866124776451551</c:v>
                </c:pt>
                <c:pt idx="296">
                  <c:v>0.7404805811538151</c:v>
                </c:pt>
                <c:pt idx="297">
                  <c:v>0.36631712149946793</c:v>
                </c:pt>
                <c:pt idx="298">
                  <c:v>0.2819915064368263</c:v>
                </c:pt>
                <c:pt idx="299">
                  <c:v>0.70289152231888807</c:v>
                </c:pt>
                <c:pt idx="300">
                  <c:v>0.19986337790625228</c:v>
                </c:pt>
                <c:pt idx="301">
                  <c:v>0.34071552223265777</c:v>
                </c:pt>
                <c:pt idx="302">
                  <c:v>0.89870177123471151</c:v>
                </c:pt>
                <c:pt idx="303">
                  <c:v>0.41171404067875711</c:v>
                </c:pt>
                <c:pt idx="304">
                  <c:v>0.62439555904530197</c:v>
                </c:pt>
                <c:pt idx="305">
                  <c:v>0.4774372474736463</c:v>
                </c:pt>
                <c:pt idx="306">
                  <c:v>0.39069470040256232</c:v>
                </c:pt>
                <c:pt idx="307">
                  <c:v>0.33397908351511257</c:v>
                </c:pt>
                <c:pt idx="308">
                  <c:v>0.31412401125866324</c:v>
                </c:pt>
                <c:pt idx="309">
                  <c:v>0.79208034572016572</c:v>
                </c:pt>
                <c:pt idx="310">
                  <c:v>0.66099929554760561</c:v>
                </c:pt>
                <c:pt idx="311">
                  <c:v>0.27164863888586704</c:v>
                </c:pt>
                <c:pt idx="312">
                  <c:v>0.61166598248639981</c:v>
                </c:pt>
                <c:pt idx="313">
                  <c:v>0.41940114120803179</c:v>
                </c:pt>
                <c:pt idx="314">
                  <c:v>0.35312849526474871</c:v>
                </c:pt>
                <c:pt idx="315">
                  <c:v>0.68434728470522777</c:v>
                </c:pt>
                <c:pt idx="316">
                  <c:v>0.61064174775760771</c:v>
                </c:pt>
                <c:pt idx="317">
                  <c:v>0.62678165319814838</c:v>
                </c:pt>
                <c:pt idx="318">
                  <c:v>0.37979430469640257</c:v>
                </c:pt>
                <c:pt idx="319">
                  <c:v>0.52344957482351628</c:v>
                </c:pt>
                <c:pt idx="320">
                  <c:v>0.15757479909017291</c:v>
                </c:pt>
                <c:pt idx="321">
                  <c:v>0.49149499040788114</c:v>
                </c:pt>
                <c:pt idx="322">
                  <c:v>0.61774022656929939</c:v>
                </c:pt>
                <c:pt idx="323">
                  <c:v>0.57247951649957218</c:v>
                </c:pt>
                <c:pt idx="324">
                  <c:v>0.17195604147151908</c:v>
                </c:pt>
                <c:pt idx="325">
                  <c:v>0.77396374589504702</c:v>
                </c:pt>
                <c:pt idx="326">
                  <c:v>0.68436518273109248</c:v>
                </c:pt>
                <c:pt idx="327">
                  <c:v>0.20537065320135447</c:v>
                </c:pt>
                <c:pt idx="328">
                  <c:v>0.73077097681638392</c:v>
                </c:pt>
                <c:pt idx="329">
                  <c:v>0.41061035116374311</c:v>
                </c:pt>
                <c:pt idx="330">
                  <c:v>0.49085440530753405</c:v>
                </c:pt>
                <c:pt idx="331">
                  <c:v>0.29344027175238258</c:v>
                </c:pt>
                <c:pt idx="332">
                  <c:v>0.67356649697951254</c:v>
                </c:pt>
                <c:pt idx="333">
                  <c:v>0.73408026026942275</c:v>
                </c:pt>
                <c:pt idx="334">
                  <c:v>0.1992381599857595</c:v>
                </c:pt>
                <c:pt idx="335">
                  <c:v>0.22272764014140009</c:v>
                </c:pt>
                <c:pt idx="336">
                  <c:v>0.71245512938484901</c:v>
                </c:pt>
                <c:pt idx="337">
                  <c:v>0.50971478061448694</c:v>
                </c:pt>
                <c:pt idx="338">
                  <c:v>0.34117212942433772</c:v>
                </c:pt>
                <c:pt idx="339">
                  <c:v>0.29507437562369959</c:v>
                </c:pt>
                <c:pt idx="340">
                  <c:v>0.44624641167325851</c:v>
                </c:pt>
                <c:pt idx="341">
                  <c:v>0.24714520714504934</c:v>
                </c:pt>
                <c:pt idx="342">
                  <c:v>0.23533280765230891</c:v>
                </c:pt>
                <c:pt idx="343">
                  <c:v>0.78071738081787123</c:v>
                </c:pt>
                <c:pt idx="344">
                  <c:v>0.53432011452023953</c:v>
                </c:pt>
                <c:pt idx="345">
                  <c:v>0.32203635898611943</c:v>
                </c:pt>
                <c:pt idx="346">
                  <c:v>0.57187193186891117</c:v>
                </c:pt>
                <c:pt idx="347">
                  <c:v>0.16929745013948294</c:v>
                </c:pt>
                <c:pt idx="348">
                  <c:v>0.58521291737293935</c:v>
                </c:pt>
                <c:pt idx="349">
                  <c:v>0.17734498981648136</c:v>
                </c:pt>
                <c:pt idx="350">
                  <c:v>0.20085935975901714</c:v>
                </c:pt>
                <c:pt idx="351">
                  <c:v>0.53982033605758695</c:v>
                </c:pt>
                <c:pt idx="352">
                  <c:v>0.27204851474746483</c:v>
                </c:pt>
                <c:pt idx="353">
                  <c:v>0.33224539362934913</c:v>
                </c:pt>
                <c:pt idx="354">
                  <c:v>0.45835929150559668</c:v>
                </c:pt>
                <c:pt idx="355">
                  <c:v>0.34651924627620828</c:v>
                </c:pt>
                <c:pt idx="356">
                  <c:v>0.33215230898731307</c:v>
                </c:pt>
                <c:pt idx="357">
                  <c:v>0.29537590660702373</c:v>
                </c:pt>
                <c:pt idx="358">
                  <c:v>9.1378463562008613E-2</c:v>
                </c:pt>
                <c:pt idx="359">
                  <c:v>0.38736828085869357</c:v>
                </c:pt>
                <c:pt idx="360">
                  <c:v>0.5016842378316706</c:v>
                </c:pt>
                <c:pt idx="361">
                  <c:v>0.66674975222272104</c:v>
                </c:pt>
                <c:pt idx="362">
                  <c:v>0.41262821866320271</c:v>
                </c:pt>
                <c:pt idx="363">
                  <c:v>0.44168031649553963</c:v>
                </c:pt>
                <c:pt idx="364">
                  <c:v>0.58833271219851724</c:v>
                </c:pt>
                <c:pt idx="365">
                  <c:v>0.65597335575099958</c:v>
                </c:pt>
                <c:pt idx="366">
                  <c:v>0.38255202689872947</c:v>
                </c:pt>
                <c:pt idx="367">
                  <c:v>0.42606855317012332</c:v>
                </c:pt>
                <c:pt idx="368">
                  <c:v>0.33106086660330886</c:v>
                </c:pt>
                <c:pt idx="369">
                  <c:v>0.17477033785016219</c:v>
                </c:pt>
                <c:pt idx="370">
                  <c:v>0.47989579206967375</c:v>
                </c:pt>
                <c:pt idx="371">
                  <c:v>0.43768035801910954</c:v>
                </c:pt>
                <c:pt idx="372">
                  <c:v>0.2240989336870236</c:v>
                </c:pt>
                <c:pt idx="373">
                  <c:v>0.39901075658835211</c:v>
                </c:pt>
                <c:pt idx="374">
                  <c:v>0.3704316160531016</c:v>
                </c:pt>
                <c:pt idx="375">
                  <c:v>0.73129139372035434</c:v>
                </c:pt>
                <c:pt idx="376">
                  <c:v>0.36286359954550557</c:v>
                </c:pt>
                <c:pt idx="377">
                  <c:v>0.361091328914596</c:v>
                </c:pt>
                <c:pt idx="378">
                  <c:v>0.26211856571482972</c:v>
                </c:pt>
                <c:pt idx="379">
                  <c:v>0.67626533597867999</c:v>
                </c:pt>
                <c:pt idx="380">
                  <c:v>0.60305298936348106</c:v>
                </c:pt>
                <c:pt idx="381">
                  <c:v>0.31307894465873015</c:v>
                </c:pt>
                <c:pt idx="382">
                  <c:v>0.21998223951573562</c:v>
                </c:pt>
                <c:pt idx="383">
                  <c:v>0.65031487982347869</c:v>
                </c:pt>
                <c:pt idx="384">
                  <c:v>0.25919272421722128</c:v>
                </c:pt>
                <c:pt idx="385">
                  <c:v>0.23906274716394585</c:v>
                </c:pt>
                <c:pt idx="386">
                  <c:v>0.56073060378229678</c:v>
                </c:pt>
                <c:pt idx="387">
                  <c:v>0.17294142916106894</c:v>
                </c:pt>
                <c:pt idx="388">
                  <c:v>0.21492729897642943</c:v>
                </c:pt>
                <c:pt idx="389">
                  <c:v>0.65349150536032174</c:v>
                </c:pt>
                <c:pt idx="390">
                  <c:v>0.24657151252503293</c:v>
                </c:pt>
                <c:pt idx="391">
                  <c:v>0.63052604548569446</c:v>
                </c:pt>
                <c:pt idx="392">
                  <c:v>0.57093184203264957</c:v>
                </c:pt>
                <c:pt idx="393">
                  <c:v>0.41828010087817707</c:v>
                </c:pt>
                <c:pt idx="394">
                  <c:v>0.27371813022261116</c:v>
                </c:pt>
                <c:pt idx="395">
                  <c:v>0.34397930358446988</c:v>
                </c:pt>
                <c:pt idx="396">
                  <c:v>0.46766779839836536</c:v>
                </c:pt>
                <c:pt idx="397">
                  <c:v>0.48192344515279562</c:v>
                </c:pt>
                <c:pt idx="398">
                  <c:v>0.33693734357007715</c:v>
                </c:pt>
                <c:pt idx="399">
                  <c:v>0.38420320326880941</c:v>
                </c:pt>
                <c:pt idx="400">
                  <c:v>0.30055755271190926</c:v>
                </c:pt>
                <c:pt idx="401">
                  <c:v>0.77807211349074501</c:v>
                </c:pt>
                <c:pt idx="402">
                  <c:v>0.70244719393906063</c:v>
                </c:pt>
                <c:pt idx="403">
                  <c:v>0.48077669324455902</c:v>
                </c:pt>
                <c:pt idx="404">
                  <c:v>0.33629773342725139</c:v>
                </c:pt>
                <c:pt idx="405">
                  <c:v>0.49815032847868723</c:v>
                </c:pt>
                <c:pt idx="406">
                  <c:v>0.43889469897680594</c:v>
                </c:pt>
                <c:pt idx="407">
                  <c:v>0.32317133931363051</c:v>
                </c:pt>
                <c:pt idx="408">
                  <c:v>0.47986359296535958</c:v>
                </c:pt>
                <c:pt idx="409">
                  <c:v>0.76884959648761786</c:v>
                </c:pt>
                <c:pt idx="410">
                  <c:v>0.50046977327442543</c:v>
                </c:pt>
                <c:pt idx="411">
                  <c:v>0.47061568393373615</c:v>
                </c:pt>
                <c:pt idx="412">
                  <c:v>0.28721037839941521</c:v>
                </c:pt>
                <c:pt idx="413">
                  <c:v>0.61842423355052267</c:v>
                </c:pt>
                <c:pt idx="414">
                  <c:v>0.62340864959851394</c:v>
                </c:pt>
                <c:pt idx="415">
                  <c:v>0.73510661992883708</c:v>
                </c:pt>
                <c:pt idx="416">
                  <c:v>0.61112161404604448</c:v>
                </c:pt>
                <c:pt idx="417">
                  <c:v>0.35439468882440284</c:v>
                </c:pt>
                <c:pt idx="418">
                  <c:v>0.39260665397331379</c:v>
                </c:pt>
                <c:pt idx="419">
                  <c:v>0.21145306721386808</c:v>
                </c:pt>
                <c:pt idx="420">
                  <c:v>0.65886927865099509</c:v>
                </c:pt>
                <c:pt idx="421">
                  <c:v>0.58404620037915878</c:v>
                </c:pt>
                <c:pt idx="422">
                  <c:v>0.3377518395587038</c:v>
                </c:pt>
                <c:pt idx="423">
                  <c:v>0.49054807230083947</c:v>
                </c:pt>
                <c:pt idx="424">
                  <c:v>0.70667276567200743</c:v>
                </c:pt>
                <c:pt idx="425">
                  <c:v>0.54720862680685989</c:v>
                </c:pt>
                <c:pt idx="426">
                  <c:v>0.57740925109279706</c:v>
                </c:pt>
                <c:pt idx="427">
                  <c:v>0.69494426249808106</c:v>
                </c:pt>
                <c:pt idx="428">
                  <c:v>0.58825853576005294</c:v>
                </c:pt>
                <c:pt idx="429">
                  <c:v>0.6515341687216647</c:v>
                </c:pt>
                <c:pt idx="430">
                  <c:v>0.33152740000118114</c:v>
                </c:pt>
                <c:pt idx="431">
                  <c:v>0.32294661526646989</c:v>
                </c:pt>
                <c:pt idx="432">
                  <c:v>0.55232509580518929</c:v>
                </c:pt>
                <c:pt idx="433">
                  <c:v>0.65779861488732527</c:v>
                </c:pt>
                <c:pt idx="434">
                  <c:v>0.41800990727955173</c:v>
                </c:pt>
                <c:pt idx="435">
                  <c:v>0.53069736802805256</c:v>
                </c:pt>
                <c:pt idx="436">
                  <c:v>0.58921692112250557</c:v>
                </c:pt>
                <c:pt idx="437">
                  <c:v>0.33383915990479396</c:v>
                </c:pt>
                <c:pt idx="438">
                  <c:v>0.53290232862474685</c:v>
                </c:pt>
                <c:pt idx="439">
                  <c:v>0.22085674600506047</c:v>
                </c:pt>
                <c:pt idx="440">
                  <c:v>0.99129870130069997</c:v>
                </c:pt>
                <c:pt idx="441">
                  <c:v>0.20534864433751887</c:v>
                </c:pt>
                <c:pt idx="442">
                  <c:v>0.24058060174122439</c:v>
                </c:pt>
                <c:pt idx="443">
                  <c:v>0.11136248620749321</c:v>
                </c:pt>
                <c:pt idx="444">
                  <c:v>0.64270924608990276</c:v>
                </c:pt>
                <c:pt idx="445">
                  <c:v>0.29321903191004239</c:v>
                </c:pt>
                <c:pt idx="446">
                  <c:v>0.62006859772550782</c:v>
                </c:pt>
                <c:pt idx="447">
                  <c:v>0.44002455989240064</c:v>
                </c:pt>
                <c:pt idx="448">
                  <c:v>0.1758452835535701</c:v>
                </c:pt>
                <c:pt idx="449">
                  <c:v>0.8751901582764563</c:v>
                </c:pt>
                <c:pt idx="450">
                  <c:v>0.18611384657456606</c:v>
                </c:pt>
                <c:pt idx="451">
                  <c:v>0.46840526129906379</c:v>
                </c:pt>
                <c:pt idx="452">
                  <c:v>0.62459000417531629</c:v>
                </c:pt>
                <c:pt idx="453">
                  <c:v>1.1179141590918569</c:v>
                </c:pt>
                <c:pt idx="454">
                  <c:v>0.5693981265145609</c:v>
                </c:pt>
                <c:pt idx="455">
                  <c:v>0.71793137408993013</c:v>
                </c:pt>
                <c:pt idx="456">
                  <c:v>0.46278513343009653</c:v>
                </c:pt>
                <c:pt idx="457">
                  <c:v>0.61216900775484273</c:v>
                </c:pt>
                <c:pt idx="458">
                  <c:v>0.61292625278545732</c:v>
                </c:pt>
                <c:pt idx="459">
                  <c:v>0.16431494905574343</c:v>
                </c:pt>
                <c:pt idx="460">
                  <c:v>0.26716981220933272</c:v>
                </c:pt>
                <c:pt idx="461">
                  <c:v>0.44155615500177031</c:v>
                </c:pt>
                <c:pt idx="462">
                  <c:v>0.28205100317597037</c:v>
                </c:pt>
                <c:pt idx="463">
                  <c:v>0.5551993456329809</c:v>
                </c:pt>
                <c:pt idx="464">
                  <c:v>0.28199372468340844</c:v>
                </c:pt>
                <c:pt idx="465">
                  <c:v>0.26272781551998003</c:v>
                </c:pt>
                <c:pt idx="466">
                  <c:v>0.58368334707861047</c:v>
                </c:pt>
                <c:pt idx="467">
                  <c:v>0.60740119774855694</c:v>
                </c:pt>
                <c:pt idx="468">
                  <c:v>0.43434125947511332</c:v>
                </c:pt>
                <c:pt idx="469">
                  <c:v>0.36933191400374099</c:v>
                </c:pt>
                <c:pt idx="470">
                  <c:v>0.34509500602096521</c:v>
                </c:pt>
                <c:pt idx="471">
                  <c:v>0.31246652241369738</c:v>
                </c:pt>
                <c:pt idx="472">
                  <c:v>0.65028857183829036</c:v>
                </c:pt>
                <c:pt idx="473">
                  <c:v>0.14774292220434232</c:v>
                </c:pt>
                <c:pt idx="474">
                  <c:v>0.65947811452580218</c:v>
                </c:pt>
                <c:pt idx="475">
                  <c:v>0.7622337827366763</c:v>
                </c:pt>
                <c:pt idx="476">
                  <c:v>0.36803943443497111</c:v>
                </c:pt>
                <c:pt idx="477">
                  <c:v>0.40288982289427416</c:v>
                </c:pt>
                <c:pt idx="478">
                  <c:v>0.38197408639665242</c:v>
                </c:pt>
                <c:pt idx="479">
                  <c:v>0.44313627753593204</c:v>
                </c:pt>
                <c:pt idx="480">
                  <c:v>0.8654640269915973</c:v>
                </c:pt>
                <c:pt idx="481">
                  <c:v>0.17607557055602943</c:v>
                </c:pt>
                <c:pt idx="482">
                  <c:v>0.52090763618166969</c:v>
                </c:pt>
                <c:pt idx="483">
                  <c:v>0.60559749154097808</c:v>
                </c:pt>
                <c:pt idx="484">
                  <c:v>0.41451014029011679</c:v>
                </c:pt>
                <c:pt idx="485">
                  <c:v>0.56032691562607007</c:v>
                </c:pt>
                <c:pt idx="486">
                  <c:v>0.25122084633295366</c:v>
                </c:pt>
                <c:pt idx="487">
                  <c:v>0.64648100884676007</c:v>
                </c:pt>
                <c:pt idx="488">
                  <c:v>0.7427100551867547</c:v>
                </c:pt>
                <c:pt idx="489">
                  <c:v>0.62423377734459029</c:v>
                </c:pt>
                <c:pt idx="490">
                  <c:v>0.27385932377351663</c:v>
                </c:pt>
                <c:pt idx="491">
                  <c:v>0.28257337786392089</c:v>
                </c:pt>
                <c:pt idx="492">
                  <c:v>0.39828580894037147</c:v>
                </c:pt>
                <c:pt idx="493">
                  <c:v>0.36486462141437437</c:v>
                </c:pt>
                <c:pt idx="494">
                  <c:v>0.4699712075149769</c:v>
                </c:pt>
                <c:pt idx="495">
                  <c:v>0.53891007839835492</c:v>
                </c:pt>
                <c:pt idx="496">
                  <c:v>0.32566197968629906</c:v>
                </c:pt>
                <c:pt idx="497">
                  <c:v>0.40182898625522634</c:v>
                </c:pt>
                <c:pt idx="498">
                  <c:v>0.26446369438920225</c:v>
                </c:pt>
                <c:pt idx="499">
                  <c:v>0.71863238089280745</c:v>
                </c:pt>
                <c:pt idx="500">
                  <c:v>0.5078236898163544</c:v>
                </c:pt>
                <c:pt idx="501">
                  <c:v>0.29499771560027033</c:v>
                </c:pt>
                <c:pt idx="502">
                  <c:v>0.51114202116828178</c:v>
                </c:pt>
                <c:pt idx="503">
                  <c:v>0.45719816927286538</c:v>
                </c:pt>
                <c:pt idx="504">
                  <c:v>0.549636326926215</c:v>
                </c:pt>
                <c:pt idx="505">
                  <c:v>0.18586463264051889</c:v>
                </c:pt>
                <c:pt idx="506">
                  <c:v>0.59277904086751132</c:v>
                </c:pt>
                <c:pt idx="507">
                  <c:v>0.61500980398656646</c:v>
                </c:pt>
                <c:pt idx="508">
                  <c:v>0.52469604677417669</c:v>
                </c:pt>
                <c:pt idx="509">
                  <c:v>0.41834084697060908</c:v>
                </c:pt>
                <c:pt idx="510">
                  <c:v>0.35719596522246122</c:v>
                </c:pt>
                <c:pt idx="511">
                  <c:v>0.43439927237962617</c:v>
                </c:pt>
                <c:pt idx="512">
                  <c:v>0.71616783660233752</c:v>
                </c:pt>
                <c:pt idx="513">
                  <c:v>0.72210954763232804</c:v>
                </c:pt>
                <c:pt idx="514">
                  <c:v>0.33336665650574471</c:v>
                </c:pt>
                <c:pt idx="515">
                  <c:v>0.39644797319079189</c:v>
                </c:pt>
                <c:pt idx="516">
                  <c:v>0.20995829440319191</c:v>
                </c:pt>
                <c:pt idx="517">
                  <c:v>0.53366794342722634</c:v>
                </c:pt>
                <c:pt idx="518">
                  <c:v>0.74694064890414436</c:v>
                </c:pt>
                <c:pt idx="519">
                  <c:v>0.73058777053322665</c:v>
                </c:pt>
                <c:pt idx="520">
                  <c:v>0.62929609756735028</c:v>
                </c:pt>
                <c:pt idx="521">
                  <c:v>0.54015602340349766</c:v>
                </c:pt>
                <c:pt idx="522">
                  <c:v>0.75234184193017783</c:v>
                </c:pt>
                <c:pt idx="523">
                  <c:v>0.40714275904687708</c:v>
                </c:pt>
                <c:pt idx="524">
                  <c:v>0.33078691474895588</c:v>
                </c:pt>
                <c:pt idx="525">
                  <c:v>0.66795066346808218</c:v>
                </c:pt>
                <c:pt idx="526">
                  <c:v>0.25369292846992908</c:v>
                </c:pt>
                <c:pt idx="527">
                  <c:v>0.70987055237791274</c:v>
                </c:pt>
                <c:pt idx="528">
                  <c:v>0.40097433801227433</c:v>
                </c:pt>
                <c:pt idx="529">
                  <c:v>0.16482605963181751</c:v>
                </c:pt>
                <c:pt idx="530">
                  <c:v>0.1313866899595352</c:v>
                </c:pt>
                <c:pt idx="531">
                  <c:v>0.34938162949482943</c:v>
                </c:pt>
                <c:pt idx="532">
                  <c:v>0.26478067677272671</c:v>
                </c:pt>
                <c:pt idx="533">
                  <c:v>0.64658062935314453</c:v>
                </c:pt>
                <c:pt idx="534">
                  <c:v>0.69990414438785631</c:v>
                </c:pt>
                <c:pt idx="535">
                  <c:v>0.66843528487421289</c:v>
                </c:pt>
                <c:pt idx="536">
                  <c:v>0.16479703563234693</c:v>
                </c:pt>
                <c:pt idx="537">
                  <c:v>0.67525084128022284</c:v>
                </c:pt>
                <c:pt idx="538">
                  <c:v>0.25799640466325074</c:v>
                </c:pt>
                <c:pt idx="539">
                  <c:v>0.82400238399174919</c:v>
                </c:pt>
                <c:pt idx="540">
                  <c:v>0.55619084255875739</c:v>
                </c:pt>
                <c:pt idx="541">
                  <c:v>0.65993460673311055</c:v>
                </c:pt>
                <c:pt idx="542">
                  <c:v>0.50444915613984698</c:v>
                </c:pt>
                <c:pt idx="543">
                  <c:v>0.76951218522945442</c:v>
                </c:pt>
                <c:pt idx="544">
                  <c:v>0.51334390535363728</c:v>
                </c:pt>
                <c:pt idx="545">
                  <c:v>0.45222935969627898</c:v>
                </c:pt>
                <c:pt idx="546">
                  <c:v>0.38000473101242155</c:v>
                </c:pt>
                <c:pt idx="547">
                  <c:v>0.48384038581953176</c:v>
                </c:pt>
                <c:pt idx="548">
                  <c:v>0.43512982681004064</c:v>
                </c:pt>
                <c:pt idx="549">
                  <c:v>0.8125640708211096</c:v>
                </c:pt>
                <c:pt idx="550">
                  <c:v>0.47725618606906584</c:v>
                </c:pt>
                <c:pt idx="551">
                  <c:v>0.18554692047754082</c:v>
                </c:pt>
                <c:pt idx="552">
                  <c:v>0.82112329922070826</c:v>
                </c:pt>
                <c:pt idx="553">
                  <c:v>0.60014628287727767</c:v>
                </c:pt>
                <c:pt idx="554">
                  <c:v>0.86257231047587468</c:v>
                </c:pt>
                <c:pt idx="555">
                  <c:v>0.38385587494081508</c:v>
                </c:pt>
                <c:pt idx="556">
                  <c:v>0.41875877597144312</c:v>
                </c:pt>
                <c:pt idx="557">
                  <c:v>0.30296357902379595</c:v>
                </c:pt>
                <c:pt idx="558">
                  <c:v>0.56593744525102407</c:v>
                </c:pt>
                <c:pt idx="559">
                  <c:v>0.16846184555398791</c:v>
                </c:pt>
                <c:pt idx="560">
                  <c:v>0.44079409076585729</c:v>
                </c:pt>
                <c:pt idx="561">
                  <c:v>0.18316726781708856</c:v>
                </c:pt>
                <c:pt idx="562">
                  <c:v>0.18949156711053525</c:v>
                </c:pt>
                <c:pt idx="563">
                  <c:v>0.62254086276386789</c:v>
                </c:pt>
                <c:pt idx="564">
                  <c:v>0.24362361098072713</c:v>
                </c:pt>
                <c:pt idx="565">
                  <c:v>0.23710258199883408</c:v>
                </c:pt>
                <c:pt idx="566">
                  <c:v>0.19011594897651538</c:v>
                </c:pt>
                <c:pt idx="567">
                  <c:v>0.17225804786394544</c:v>
                </c:pt>
                <c:pt idx="568">
                  <c:v>0.68516825983267771</c:v>
                </c:pt>
                <c:pt idx="569">
                  <c:v>0.34491066531898035</c:v>
                </c:pt>
                <c:pt idx="570">
                  <c:v>0.41111641732694726</c:v>
                </c:pt>
                <c:pt idx="571">
                  <c:v>0.6896025162923306</c:v>
                </c:pt>
                <c:pt idx="572">
                  <c:v>0.93977230456042415</c:v>
                </c:pt>
                <c:pt idx="573">
                  <c:v>0.92284605214072946</c:v>
                </c:pt>
                <c:pt idx="574">
                  <c:v>0.45732385124681396</c:v>
                </c:pt>
                <c:pt idx="575">
                  <c:v>0.62160476539026066</c:v>
                </c:pt>
                <c:pt idx="576">
                  <c:v>0.33231775724356744</c:v>
                </c:pt>
                <c:pt idx="577">
                  <c:v>0.84898273631743948</c:v>
                </c:pt>
                <c:pt idx="578">
                  <c:v>0.53798389513102196</c:v>
                </c:pt>
                <c:pt idx="579">
                  <c:v>0.35057516793353793</c:v>
                </c:pt>
                <c:pt idx="580">
                  <c:v>0.62540559257434469</c:v>
                </c:pt>
                <c:pt idx="581">
                  <c:v>0.16902473833865322</c:v>
                </c:pt>
                <c:pt idx="582">
                  <c:v>0.69345318752334373</c:v>
                </c:pt>
                <c:pt idx="583">
                  <c:v>0.24994696609128822</c:v>
                </c:pt>
                <c:pt idx="584">
                  <c:v>0.21086051377036857</c:v>
                </c:pt>
                <c:pt idx="585">
                  <c:v>0.39758268052944051</c:v>
                </c:pt>
                <c:pt idx="586">
                  <c:v>0.46437332497016681</c:v>
                </c:pt>
                <c:pt idx="587">
                  <c:v>0.35924364734229641</c:v>
                </c:pt>
                <c:pt idx="588">
                  <c:v>0.32052199846625279</c:v>
                </c:pt>
                <c:pt idx="589">
                  <c:v>0.84867132353195096</c:v>
                </c:pt>
                <c:pt idx="590">
                  <c:v>0.19664940945353684</c:v>
                </c:pt>
                <c:pt idx="591">
                  <c:v>0.55986170970334692</c:v>
                </c:pt>
                <c:pt idx="592">
                  <c:v>0.60497699075894718</c:v>
                </c:pt>
                <c:pt idx="593">
                  <c:v>0.28356394074551766</c:v>
                </c:pt>
                <c:pt idx="594">
                  <c:v>0.63632866466549476</c:v>
                </c:pt>
                <c:pt idx="595">
                  <c:v>0.66403982397268513</c:v>
                </c:pt>
                <c:pt idx="596">
                  <c:v>0.58438124939563374</c:v>
                </c:pt>
                <c:pt idx="597">
                  <c:v>0.72136008044897049</c:v>
                </c:pt>
                <c:pt idx="598">
                  <c:v>0.70580077331355084</c:v>
                </c:pt>
                <c:pt idx="599">
                  <c:v>0.39142751344877097</c:v>
                </c:pt>
                <c:pt idx="600">
                  <c:v>0.3541593904204563</c:v>
                </c:pt>
                <c:pt idx="601">
                  <c:v>0.58051438436132741</c:v>
                </c:pt>
                <c:pt idx="602">
                  <c:v>0.24493118191974941</c:v>
                </c:pt>
                <c:pt idx="603">
                  <c:v>0.49861225738146941</c:v>
                </c:pt>
                <c:pt idx="604">
                  <c:v>0.36851033385162685</c:v>
                </c:pt>
                <c:pt idx="605">
                  <c:v>0.439041306467643</c:v>
                </c:pt>
                <c:pt idx="606">
                  <c:v>0.13699902422042803</c:v>
                </c:pt>
                <c:pt idx="607">
                  <c:v>0.69461218370520283</c:v>
                </c:pt>
                <c:pt idx="608">
                  <c:v>0.15385718193904099</c:v>
                </c:pt>
                <c:pt idx="609">
                  <c:v>0.22430755682685094</c:v>
                </c:pt>
                <c:pt idx="610">
                  <c:v>0.72003044222757184</c:v>
                </c:pt>
                <c:pt idx="611">
                  <c:v>0.55738801050945841</c:v>
                </c:pt>
                <c:pt idx="612">
                  <c:v>0.41911635938374531</c:v>
                </c:pt>
                <c:pt idx="613">
                  <c:v>0.55091229420891796</c:v>
                </c:pt>
                <c:pt idx="614">
                  <c:v>0.23649570568624753</c:v>
                </c:pt>
                <c:pt idx="615">
                  <c:v>0.50288483797746664</c:v>
                </c:pt>
                <c:pt idx="616">
                  <c:v>0.27863189397688948</c:v>
                </c:pt>
                <c:pt idx="617">
                  <c:v>0.45824209020967444</c:v>
                </c:pt>
                <c:pt idx="618">
                  <c:v>0.32027931912535224</c:v>
                </c:pt>
                <c:pt idx="619">
                  <c:v>0.42997250559831124</c:v>
                </c:pt>
                <c:pt idx="620">
                  <c:v>0.27913635436061884</c:v>
                </c:pt>
                <c:pt idx="621">
                  <c:v>0.67542522272636207</c:v>
                </c:pt>
                <c:pt idx="622">
                  <c:v>0.38315767718332139</c:v>
                </c:pt>
                <c:pt idx="623">
                  <c:v>0.72170931243598513</c:v>
                </c:pt>
                <c:pt idx="624">
                  <c:v>0.53327566465689813</c:v>
                </c:pt>
                <c:pt idx="625">
                  <c:v>0.66357103346178825</c:v>
                </c:pt>
                <c:pt idx="626">
                  <c:v>0.29619472311952039</c:v>
                </c:pt>
                <c:pt idx="627">
                  <c:v>0.41517510077488123</c:v>
                </c:pt>
                <c:pt idx="628">
                  <c:v>0.51864563654449403</c:v>
                </c:pt>
                <c:pt idx="629">
                  <c:v>0.76360950033053465</c:v>
                </c:pt>
                <c:pt idx="630">
                  <c:v>0.47391506241367487</c:v>
                </c:pt>
                <c:pt idx="631">
                  <c:v>0.50832572647253516</c:v>
                </c:pt>
                <c:pt idx="632">
                  <c:v>0.80696650670038095</c:v>
                </c:pt>
                <c:pt idx="633">
                  <c:v>0.55254574853446159</c:v>
                </c:pt>
                <c:pt idx="634">
                  <c:v>0.76458272009260386</c:v>
                </c:pt>
                <c:pt idx="635">
                  <c:v>0.77780919175881125</c:v>
                </c:pt>
                <c:pt idx="636">
                  <c:v>0.28281569285459979</c:v>
                </c:pt>
                <c:pt idx="637">
                  <c:v>0.25466990297106423</c:v>
                </c:pt>
                <c:pt idx="638">
                  <c:v>0.62988698060025605</c:v>
                </c:pt>
                <c:pt idx="639">
                  <c:v>0.32292263581434999</c:v>
                </c:pt>
                <c:pt idx="640">
                  <c:v>0.5572145860929103</c:v>
                </c:pt>
                <c:pt idx="641">
                  <c:v>0.23634613075102515</c:v>
                </c:pt>
                <c:pt idx="642">
                  <c:v>0.45967848055325045</c:v>
                </c:pt>
                <c:pt idx="643">
                  <c:v>0.27348073911249055</c:v>
                </c:pt>
                <c:pt idx="644">
                  <c:v>0.16336790305529231</c:v>
                </c:pt>
                <c:pt idx="645">
                  <c:v>0.44809247571915156</c:v>
                </c:pt>
                <c:pt idx="646">
                  <c:v>0.62786464240275852</c:v>
                </c:pt>
                <c:pt idx="647">
                  <c:v>0.46474699138531472</c:v>
                </c:pt>
                <c:pt idx="648">
                  <c:v>0.66390138293453527</c:v>
                </c:pt>
                <c:pt idx="649">
                  <c:v>0.68767313645917716</c:v>
                </c:pt>
                <c:pt idx="650">
                  <c:v>0.39487735749672603</c:v>
                </c:pt>
                <c:pt idx="651">
                  <c:v>0.63955011460086797</c:v>
                </c:pt>
                <c:pt idx="652">
                  <c:v>0.59753661846382067</c:v>
                </c:pt>
                <c:pt idx="653">
                  <c:v>0.15130770350045353</c:v>
                </c:pt>
                <c:pt idx="654">
                  <c:v>0.6554498751332134</c:v>
                </c:pt>
                <c:pt idx="655">
                  <c:v>0.1767890263615032</c:v>
                </c:pt>
                <c:pt idx="656">
                  <c:v>0.16008011104543862</c:v>
                </c:pt>
                <c:pt idx="657">
                  <c:v>0.31234982770463854</c:v>
                </c:pt>
                <c:pt idx="658">
                  <c:v>0.44855511716058188</c:v>
                </c:pt>
                <c:pt idx="659">
                  <c:v>0.57394895823706438</c:v>
                </c:pt>
                <c:pt idx="660">
                  <c:v>0.55272285685954414</c:v>
                </c:pt>
                <c:pt idx="661">
                  <c:v>0.43503520594171308</c:v>
                </c:pt>
                <c:pt idx="662">
                  <c:v>0.32324848522229549</c:v>
                </c:pt>
                <c:pt idx="663">
                  <c:v>0.34322010471928627</c:v>
                </c:pt>
                <c:pt idx="664">
                  <c:v>0.69878885697551374</c:v>
                </c:pt>
                <c:pt idx="665">
                  <c:v>0.93255589642999615</c:v>
                </c:pt>
                <c:pt idx="666">
                  <c:v>0.55884360812055867</c:v>
                </c:pt>
                <c:pt idx="667">
                  <c:v>0.13788211649540469</c:v>
                </c:pt>
                <c:pt idx="668">
                  <c:v>0.60358679836229046</c:v>
                </c:pt>
                <c:pt idx="669">
                  <c:v>0.62138435923436097</c:v>
                </c:pt>
                <c:pt idx="670">
                  <c:v>0.34302874549084333</c:v>
                </c:pt>
                <c:pt idx="671">
                  <c:v>0.36197225262720967</c:v>
                </c:pt>
                <c:pt idx="672">
                  <c:v>0.6568217163018728</c:v>
                </c:pt>
                <c:pt idx="673">
                  <c:v>0.35197645548686785</c:v>
                </c:pt>
                <c:pt idx="674">
                  <c:v>0.31638590883355827</c:v>
                </c:pt>
                <c:pt idx="675">
                  <c:v>0.42033582075166825</c:v>
                </c:pt>
                <c:pt idx="676">
                  <c:v>0.74973646062661914</c:v>
                </c:pt>
                <c:pt idx="677">
                  <c:v>0.37217980468732109</c:v>
                </c:pt>
                <c:pt idx="678">
                  <c:v>0.59843597748245347</c:v>
                </c:pt>
                <c:pt idx="679">
                  <c:v>0.52756489087941971</c:v>
                </c:pt>
                <c:pt idx="680">
                  <c:v>0.48271468282759644</c:v>
                </c:pt>
                <c:pt idx="681">
                  <c:v>0.66382038568358759</c:v>
                </c:pt>
                <c:pt idx="682">
                  <c:v>0.55281573513242133</c:v>
                </c:pt>
                <c:pt idx="683">
                  <c:v>0.24863112445469104</c:v>
                </c:pt>
                <c:pt idx="684">
                  <c:v>0.45509336292452929</c:v>
                </c:pt>
                <c:pt idx="685">
                  <c:v>0.19232382836784759</c:v>
                </c:pt>
                <c:pt idx="686">
                  <c:v>0.6692407007818838</c:v>
                </c:pt>
                <c:pt idx="687">
                  <c:v>0.49540272284589409</c:v>
                </c:pt>
                <c:pt idx="688">
                  <c:v>0.16873910477624027</c:v>
                </c:pt>
                <c:pt idx="689">
                  <c:v>0.25183932821333826</c:v>
                </c:pt>
                <c:pt idx="690">
                  <c:v>0.21245703167412777</c:v>
                </c:pt>
                <c:pt idx="691">
                  <c:v>0.33713798085407565</c:v>
                </c:pt>
                <c:pt idx="692">
                  <c:v>0.60268437459790991</c:v>
                </c:pt>
                <c:pt idx="693">
                  <c:v>0.48768109484684258</c:v>
                </c:pt>
                <c:pt idx="694">
                  <c:v>0.49418438407463622</c:v>
                </c:pt>
                <c:pt idx="695">
                  <c:v>0.88837558567167085</c:v>
                </c:pt>
                <c:pt idx="696">
                  <c:v>0.77084975483251073</c:v>
                </c:pt>
                <c:pt idx="697">
                  <c:v>0.22053157185941014</c:v>
                </c:pt>
                <c:pt idx="698">
                  <c:v>0.58573274626442817</c:v>
                </c:pt>
                <c:pt idx="699">
                  <c:v>0.48158881789497576</c:v>
                </c:pt>
                <c:pt idx="700">
                  <c:v>0.52557409069568628</c:v>
                </c:pt>
                <c:pt idx="701">
                  <c:v>0.51471134852411271</c:v>
                </c:pt>
                <c:pt idx="702">
                  <c:v>0.80955515637400022</c:v>
                </c:pt>
                <c:pt idx="703">
                  <c:v>0.20067781745927743</c:v>
                </c:pt>
                <c:pt idx="704">
                  <c:v>0.63616215842025148</c:v>
                </c:pt>
                <c:pt idx="705">
                  <c:v>0.64237650943263991</c:v>
                </c:pt>
                <c:pt idx="706">
                  <c:v>0.55142466684487568</c:v>
                </c:pt>
                <c:pt idx="707">
                  <c:v>0.35500193710094113</c:v>
                </c:pt>
                <c:pt idx="708">
                  <c:v>0.87684404229190238</c:v>
                </c:pt>
                <c:pt idx="709">
                  <c:v>0.56316922164951244</c:v>
                </c:pt>
                <c:pt idx="710">
                  <c:v>0.4079755835386169</c:v>
                </c:pt>
                <c:pt idx="711">
                  <c:v>0.77906624777486366</c:v>
                </c:pt>
                <c:pt idx="712">
                  <c:v>0.24455888178869623</c:v>
                </c:pt>
                <c:pt idx="713">
                  <c:v>0.51674986670351009</c:v>
                </c:pt>
                <c:pt idx="714">
                  <c:v>0.67272537746923211</c:v>
                </c:pt>
                <c:pt idx="715">
                  <c:v>0.67542569530308716</c:v>
                </c:pt>
                <c:pt idx="716">
                  <c:v>0.65864324303874278</c:v>
                </c:pt>
                <c:pt idx="717">
                  <c:v>0.56783373775948798</c:v>
                </c:pt>
                <c:pt idx="718">
                  <c:v>0.61895405004269866</c:v>
                </c:pt>
                <c:pt idx="719">
                  <c:v>0.70103301267466112</c:v>
                </c:pt>
                <c:pt idx="720">
                  <c:v>0.30099838394127082</c:v>
                </c:pt>
                <c:pt idx="721">
                  <c:v>0.30670925483956396</c:v>
                </c:pt>
                <c:pt idx="722">
                  <c:v>0.49286934306338404</c:v>
                </c:pt>
                <c:pt idx="723">
                  <c:v>0.16607661732445078</c:v>
                </c:pt>
                <c:pt idx="724">
                  <c:v>0.66747645293187863</c:v>
                </c:pt>
                <c:pt idx="725">
                  <c:v>0.4583206135318959</c:v>
                </c:pt>
                <c:pt idx="726">
                  <c:v>0.26302493559998658</c:v>
                </c:pt>
                <c:pt idx="727">
                  <c:v>0.51686519105965201</c:v>
                </c:pt>
                <c:pt idx="728">
                  <c:v>0.21902237176087791</c:v>
                </c:pt>
                <c:pt idx="729">
                  <c:v>0.74330463540647607</c:v>
                </c:pt>
                <c:pt idx="730">
                  <c:v>0.5082885842923569</c:v>
                </c:pt>
                <c:pt idx="731">
                  <c:v>0.37340963299159785</c:v>
                </c:pt>
                <c:pt idx="732">
                  <c:v>0.60306412046786839</c:v>
                </c:pt>
                <c:pt idx="733">
                  <c:v>0.76815418562414295</c:v>
                </c:pt>
                <c:pt idx="734">
                  <c:v>0.23006830725961508</c:v>
                </c:pt>
                <c:pt idx="735">
                  <c:v>0.13287844018927569</c:v>
                </c:pt>
                <c:pt idx="736">
                  <c:v>0.63879569262841618</c:v>
                </c:pt>
                <c:pt idx="737">
                  <c:v>0.69164729460237107</c:v>
                </c:pt>
                <c:pt idx="738">
                  <c:v>0.32601946148375699</c:v>
                </c:pt>
                <c:pt idx="739">
                  <c:v>0.7621732380003623</c:v>
                </c:pt>
                <c:pt idx="740">
                  <c:v>0.51469252978285263</c:v>
                </c:pt>
                <c:pt idx="741">
                  <c:v>0.5351868565075365</c:v>
                </c:pt>
                <c:pt idx="742">
                  <c:v>0.42008961124359001</c:v>
                </c:pt>
                <c:pt idx="743">
                  <c:v>0.45571058070407755</c:v>
                </c:pt>
                <c:pt idx="744">
                  <c:v>0.28081728080465901</c:v>
                </c:pt>
                <c:pt idx="745">
                  <c:v>0.22866346663347481</c:v>
                </c:pt>
                <c:pt idx="746">
                  <c:v>0.28205794374189441</c:v>
                </c:pt>
                <c:pt idx="747">
                  <c:v>0.40337818037514783</c:v>
                </c:pt>
                <c:pt idx="748">
                  <c:v>0.51850728643676414</c:v>
                </c:pt>
                <c:pt idx="749">
                  <c:v>0.58561042674519559</c:v>
                </c:pt>
                <c:pt idx="750">
                  <c:v>0.66990575878275516</c:v>
                </c:pt>
                <c:pt idx="751">
                  <c:v>0.27241974089182019</c:v>
                </c:pt>
                <c:pt idx="752">
                  <c:v>0.56773824944134643</c:v>
                </c:pt>
                <c:pt idx="753">
                  <c:v>0.44815384911856515</c:v>
                </c:pt>
                <c:pt idx="754">
                  <c:v>0.59411605655334432</c:v>
                </c:pt>
                <c:pt idx="755">
                  <c:v>0.10276133664506434</c:v>
                </c:pt>
                <c:pt idx="756">
                  <c:v>0.31820195555662939</c:v>
                </c:pt>
                <c:pt idx="757">
                  <c:v>0.38853438877872437</c:v>
                </c:pt>
                <c:pt idx="758">
                  <c:v>0.47962691612792718</c:v>
                </c:pt>
                <c:pt idx="759">
                  <c:v>0.30443266535110169</c:v>
                </c:pt>
                <c:pt idx="760">
                  <c:v>0.27597443831149954</c:v>
                </c:pt>
                <c:pt idx="761">
                  <c:v>0.41257443309124198</c:v>
                </c:pt>
                <c:pt idx="762">
                  <c:v>0.41223297850028767</c:v>
                </c:pt>
                <c:pt idx="763">
                  <c:v>0.64113423241016898</c:v>
                </c:pt>
                <c:pt idx="764">
                  <c:v>0.73350970130244042</c:v>
                </c:pt>
                <c:pt idx="765">
                  <c:v>0.6106041769539966</c:v>
                </c:pt>
                <c:pt idx="766">
                  <c:v>0.54321014794006472</c:v>
                </c:pt>
                <c:pt idx="767">
                  <c:v>0.51087374494274707</c:v>
                </c:pt>
                <c:pt idx="768">
                  <c:v>0.50197973201242652</c:v>
                </c:pt>
                <c:pt idx="769">
                  <c:v>0.63099322860269591</c:v>
                </c:pt>
                <c:pt idx="770">
                  <c:v>0.53876798897033917</c:v>
                </c:pt>
                <c:pt idx="771">
                  <c:v>0.66568626312736212</c:v>
                </c:pt>
                <c:pt idx="772">
                  <c:v>0.63678579757708198</c:v>
                </c:pt>
                <c:pt idx="773">
                  <c:v>0.42736432323641349</c:v>
                </c:pt>
                <c:pt idx="774">
                  <c:v>0.41820628345927091</c:v>
                </c:pt>
                <c:pt idx="775">
                  <c:v>0.88587110433751315</c:v>
                </c:pt>
                <c:pt idx="776">
                  <c:v>0.72017122068382511</c:v>
                </c:pt>
                <c:pt idx="777">
                  <c:v>0.80885911096171448</c:v>
                </c:pt>
                <c:pt idx="778">
                  <c:v>0.5846925960367958</c:v>
                </c:pt>
                <c:pt idx="779">
                  <c:v>0.33040187616996347</c:v>
                </c:pt>
                <c:pt idx="780">
                  <c:v>0.64864007915304556</c:v>
                </c:pt>
                <c:pt idx="781">
                  <c:v>0.23413287805526065</c:v>
                </c:pt>
                <c:pt idx="782">
                  <c:v>0.19521179205776384</c:v>
                </c:pt>
                <c:pt idx="783">
                  <c:v>0.5490040540932053</c:v>
                </c:pt>
                <c:pt idx="784">
                  <c:v>0.19825243731723968</c:v>
                </c:pt>
                <c:pt idx="785">
                  <c:v>0.59568414033106454</c:v>
                </c:pt>
                <c:pt idx="786">
                  <c:v>0.7338136161501535</c:v>
                </c:pt>
                <c:pt idx="787">
                  <c:v>0.6125717140641046</c:v>
                </c:pt>
                <c:pt idx="788">
                  <c:v>0.74661048007974762</c:v>
                </c:pt>
                <c:pt idx="789">
                  <c:v>0.55483972953082616</c:v>
                </c:pt>
                <c:pt idx="790">
                  <c:v>0.32249753158734895</c:v>
                </c:pt>
                <c:pt idx="791">
                  <c:v>0.27099392861831362</c:v>
                </c:pt>
                <c:pt idx="792">
                  <c:v>0.63090885634704197</c:v>
                </c:pt>
                <c:pt idx="793">
                  <c:v>0.61972101936974655</c:v>
                </c:pt>
                <c:pt idx="794">
                  <c:v>0.23492833320679776</c:v>
                </c:pt>
                <c:pt idx="795">
                  <c:v>0.63789237837766866</c:v>
                </c:pt>
                <c:pt idx="796">
                  <c:v>0.19776241904869579</c:v>
                </c:pt>
                <c:pt idx="797">
                  <c:v>0.29720136040508849</c:v>
                </c:pt>
                <c:pt idx="798">
                  <c:v>0.58842822501732195</c:v>
                </c:pt>
                <c:pt idx="799">
                  <c:v>0.31819820326936793</c:v>
                </c:pt>
                <c:pt idx="800">
                  <c:v>0.7107279220102608</c:v>
                </c:pt>
                <c:pt idx="801">
                  <c:v>0.75994374379004848</c:v>
                </c:pt>
                <c:pt idx="802">
                  <c:v>0.21805353941230043</c:v>
                </c:pt>
                <c:pt idx="803">
                  <c:v>0.65955599603485682</c:v>
                </c:pt>
                <c:pt idx="804">
                  <c:v>0.54131232788396466</c:v>
                </c:pt>
                <c:pt idx="805">
                  <c:v>0.39622339446981297</c:v>
                </c:pt>
                <c:pt idx="806">
                  <c:v>0.5991461121008328</c:v>
                </c:pt>
                <c:pt idx="807">
                  <c:v>0.36741273843220729</c:v>
                </c:pt>
                <c:pt idx="808">
                  <c:v>0.2645506003421122</c:v>
                </c:pt>
                <c:pt idx="809">
                  <c:v>0.33209516859696775</c:v>
                </c:pt>
                <c:pt idx="810">
                  <c:v>0.23310929188089741</c:v>
                </c:pt>
                <c:pt idx="811">
                  <c:v>0.15091321327328447</c:v>
                </c:pt>
                <c:pt idx="812">
                  <c:v>0.28127672336914461</c:v>
                </c:pt>
                <c:pt idx="813">
                  <c:v>0.38717126879041658</c:v>
                </c:pt>
                <c:pt idx="814">
                  <c:v>0.58730971534466103</c:v>
                </c:pt>
                <c:pt idx="815">
                  <c:v>0.45126659066175828</c:v>
                </c:pt>
                <c:pt idx="816">
                  <c:v>0.2943772334909745</c:v>
                </c:pt>
                <c:pt idx="817">
                  <c:v>0.38213955471024497</c:v>
                </c:pt>
                <c:pt idx="818">
                  <c:v>0.65378933625475844</c:v>
                </c:pt>
                <c:pt idx="819">
                  <c:v>0.6194508679589561</c:v>
                </c:pt>
                <c:pt idx="820">
                  <c:v>0.30540233665974198</c:v>
                </c:pt>
                <c:pt idx="821">
                  <c:v>0.52495111011396611</c:v>
                </c:pt>
                <c:pt idx="822">
                  <c:v>0.11970192651514547</c:v>
                </c:pt>
                <c:pt idx="823">
                  <c:v>0.73510413473344882</c:v>
                </c:pt>
                <c:pt idx="824">
                  <c:v>0.4971814636497035</c:v>
                </c:pt>
                <c:pt idx="825">
                  <c:v>0.33898402092978713</c:v>
                </c:pt>
                <c:pt idx="826">
                  <c:v>0.62121498439175249</c:v>
                </c:pt>
                <c:pt idx="827">
                  <c:v>0.84611303440816199</c:v>
                </c:pt>
                <c:pt idx="828">
                  <c:v>0.32040597074174793</c:v>
                </c:pt>
                <c:pt idx="829">
                  <c:v>0.39192694298792824</c:v>
                </c:pt>
                <c:pt idx="830">
                  <c:v>0.32464250125577199</c:v>
                </c:pt>
                <c:pt idx="831">
                  <c:v>0.5272675642661222</c:v>
                </c:pt>
                <c:pt idx="832">
                  <c:v>0.80446721459550419</c:v>
                </c:pt>
                <c:pt idx="833">
                  <c:v>0.81390003386170184</c:v>
                </c:pt>
                <c:pt idx="834">
                  <c:v>0.57738993517777182</c:v>
                </c:pt>
                <c:pt idx="835">
                  <c:v>0.22828445532921265</c:v>
                </c:pt>
                <c:pt idx="836">
                  <c:v>0.4278116046191105</c:v>
                </c:pt>
                <c:pt idx="837">
                  <c:v>0.62833543136448655</c:v>
                </c:pt>
                <c:pt idx="838">
                  <c:v>0.21847826601510251</c:v>
                </c:pt>
                <c:pt idx="839">
                  <c:v>0.46306287809685448</c:v>
                </c:pt>
                <c:pt idx="840">
                  <c:v>0.31173732658487552</c:v>
                </c:pt>
                <c:pt idx="841">
                  <c:v>0.33403210055772992</c:v>
                </c:pt>
                <c:pt idx="842">
                  <c:v>0.62112079149686306</c:v>
                </c:pt>
                <c:pt idx="843">
                  <c:v>0.53485147161702329</c:v>
                </c:pt>
                <c:pt idx="844">
                  <c:v>0.51308355524575466</c:v>
                </c:pt>
                <c:pt idx="845">
                  <c:v>0.47898825455895216</c:v>
                </c:pt>
                <c:pt idx="846">
                  <c:v>0.44090659666508825</c:v>
                </c:pt>
                <c:pt idx="847">
                  <c:v>0.74633878125868514</c:v>
                </c:pt>
                <c:pt idx="848">
                  <c:v>0.81325616905537779</c:v>
                </c:pt>
                <c:pt idx="849">
                  <c:v>0.6047842691379739</c:v>
                </c:pt>
                <c:pt idx="850">
                  <c:v>0.58465749275599621</c:v>
                </c:pt>
                <c:pt idx="851">
                  <c:v>0.2238247963010862</c:v>
                </c:pt>
                <c:pt idx="852">
                  <c:v>0.53259799687451781</c:v>
                </c:pt>
                <c:pt idx="853">
                  <c:v>0.6524858869342246</c:v>
                </c:pt>
                <c:pt idx="854">
                  <c:v>0.46644455887407216</c:v>
                </c:pt>
                <c:pt idx="855">
                  <c:v>0.60804702007532985</c:v>
                </c:pt>
                <c:pt idx="856">
                  <c:v>0.2597387789334526</c:v>
                </c:pt>
                <c:pt idx="857">
                  <c:v>0.24668437044665581</c:v>
                </c:pt>
                <c:pt idx="858">
                  <c:v>0.48278444857462138</c:v>
                </c:pt>
                <c:pt idx="859">
                  <c:v>0.41491148650736148</c:v>
                </c:pt>
                <c:pt idx="860">
                  <c:v>0.35320393421413088</c:v>
                </c:pt>
                <c:pt idx="861">
                  <c:v>0.63513771316581746</c:v>
                </c:pt>
                <c:pt idx="862">
                  <c:v>0.27486020336975853</c:v>
                </c:pt>
                <c:pt idx="863">
                  <c:v>0.62875566879529765</c:v>
                </c:pt>
                <c:pt idx="864">
                  <c:v>0.18428347819220997</c:v>
                </c:pt>
                <c:pt idx="865">
                  <c:v>0.25914253144308813</c:v>
                </c:pt>
                <c:pt idx="866">
                  <c:v>0.47702518139769412</c:v>
                </c:pt>
                <c:pt idx="867">
                  <c:v>0.52235611143389649</c:v>
                </c:pt>
                <c:pt idx="868">
                  <c:v>0.36429555342285919</c:v>
                </c:pt>
                <c:pt idx="869">
                  <c:v>0.60201911647300843</c:v>
                </c:pt>
                <c:pt idx="870">
                  <c:v>0.90180617276983688</c:v>
                </c:pt>
                <c:pt idx="871">
                  <c:v>0.18071149726661231</c:v>
                </c:pt>
                <c:pt idx="872">
                  <c:v>0.18857034636393238</c:v>
                </c:pt>
                <c:pt idx="873">
                  <c:v>0.53958719707474556</c:v>
                </c:pt>
                <c:pt idx="874">
                  <c:v>0.61161537343262962</c:v>
                </c:pt>
                <c:pt idx="875">
                  <c:v>0.31171935700236147</c:v>
                </c:pt>
                <c:pt idx="876">
                  <c:v>0.47180909766009788</c:v>
                </c:pt>
                <c:pt idx="877">
                  <c:v>0.54251178700708069</c:v>
                </c:pt>
                <c:pt idx="878">
                  <c:v>0.45425495171061164</c:v>
                </c:pt>
                <c:pt idx="879">
                  <c:v>0.18171880114377414</c:v>
                </c:pt>
                <c:pt idx="880">
                  <c:v>0.44822552456182718</c:v>
                </c:pt>
                <c:pt idx="881">
                  <c:v>0.45514705329908151</c:v>
                </c:pt>
                <c:pt idx="882">
                  <c:v>0.1729612973718859</c:v>
                </c:pt>
                <c:pt idx="883">
                  <c:v>0.2490309536379611</c:v>
                </c:pt>
                <c:pt idx="884">
                  <c:v>0.55318737323071754</c:v>
                </c:pt>
                <c:pt idx="885">
                  <c:v>0.74980567034448198</c:v>
                </c:pt>
                <c:pt idx="886">
                  <c:v>0.14851932158909228</c:v>
                </c:pt>
                <c:pt idx="887">
                  <c:v>0.38183439767595562</c:v>
                </c:pt>
                <c:pt idx="888">
                  <c:v>0.20756712988155682</c:v>
                </c:pt>
                <c:pt idx="889">
                  <c:v>0.56639419260573487</c:v>
                </c:pt>
                <c:pt idx="890">
                  <c:v>0.53318570170650614</c:v>
                </c:pt>
                <c:pt idx="891">
                  <c:v>0.47011787339876154</c:v>
                </c:pt>
                <c:pt idx="892">
                  <c:v>0.26707006274315642</c:v>
                </c:pt>
                <c:pt idx="893">
                  <c:v>0.36228397864459538</c:v>
                </c:pt>
                <c:pt idx="894">
                  <c:v>0.53981272451631201</c:v>
                </c:pt>
                <c:pt idx="895">
                  <c:v>0.35029062346175344</c:v>
                </c:pt>
                <c:pt idx="896">
                  <c:v>0.53979174333336399</c:v>
                </c:pt>
                <c:pt idx="897">
                  <c:v>0.36173083312700866</c:v>
                </c:pt>
                <c:pt idx="898">
                  <c:v>0.53293823416826158</c:v>
                </c:pt>
                <c:pt idx="899">
                  <c:v>0.35609873271386916</c:v>
                </c:pt>
                <c:pt idx="900">
                  <c:v>0.7372411200981821</c:v>
                </c:pt>
                <c:pt idx="901">
                  <c:v>0.72078902092715158</c:v>
                </c:pt>
                <c:pt idx="902">
                  <c:v>0.31977408760282539</c:v>
                </c:pt>
                <c:pt idx="903">
                  <c:v>0.15889445162225069</c:v>
                </c:pt>
                <c:pt idx="904">
                  <c:v>0.63407175034784657</c:v>
                </c:pt>
                <c:pt idx="905">
                  <c:v>0.35749127132191855</c:v>
                </c:pt>
                <c:pt idx="906">
                  <c:v>0.33064791116488645</c:v>
                </c:pt>
                <c:pt idx="907">
                  <c:v>0.58478288599031092</c:v>
                </c:pt>
                <c:pt idx="908">
                  <c:v>0.64668773653108191</c:v>
                </c:pt>
                <c:pt idx="909">
                  <c:v>0.5757594087903174</c:v>
                </c:pt>
                <c:pt idx="910">
                  <c:v>0.59888910974941689</c:v>
                </c:pt>
                <c:pt idx="911">
                  <c:v>0.26528621577086359</c:v>
                </c:pt>
                <c:pt idx="912">
                  <c:v>0.2873954305386433</c:v>
                </c:pt>
                <c:pt idx="913">
                  <c:v>0.30648685012978355</c:v>
                </c:pt>
                <c:pt idx="914">
                  <c:v>0.5056281953508649</c:v>
                </c:pt>
                <c:pt idx="915">
                  <c:v>0.58789955550430906</c:v>
                </c:pt>
                <c:pt idx="916">
                  <c:v>0.6727329113416074</c:v>
                </c:pt>
                <c:pt idx="917">
                  <c:v>0.73057911943944387</c:v>
                </c:pt>
                <c:pt idx="918">
                  <c:v>0.59887169237052995</c:v>
                </c:pt>
                <c:pt idx="919">
                  <c:v>0.5849487625329205</c:v>
                </c:pt>
                <c:pt idx="920">
                  <c:v>0.74414789063612807</c:v>
                </c:pt>
                <c:pt idx="921">
                  <c:v>0.44249862507495052</c:v>
                </c:pt>
                <c:pt idx="922">
                  <c:v>0.76300813270558732</c:v>
                </c:pt>
                <c:pt idx="923">
                  <c:v>0.18414870116766738</c:v>
                </c:pt>
                <c:pt idx="924">
                  <c:v>0.57353529362900957</c:v>
                </c:pt>
                <c:pt idx="925">
                  <c:v>0.5206534086310316</c:v>
                </c:pt>
                <c:pt idx="926">
                  <c:v>0.35284590416477529</c:v>
                </c:pt>
                <c:pt idx="927">
                  <c:v>0.34179745288149926</c:v>
                </c:pt>
                <c:pt idx="928">
                  <c:v>0.33675462718951682</c:v>
                </c:pt>
                <c:pt idx="929">
                  <c:v>0.31098335013622158</c:v>
                </c:pt>
                <c:pt idx="930">
                  <c:v>0.46602170860604714</c:v>
                </c:pt>
                <c:pt idx="931">
                  <c:v>0.18451636446490449</c:v>
                </c:pt>
                <c:pt idx="932">
                  <c:v>0.21483521662557273</c:v>
                </c:pt>
                <c:pt idx="933">
                  <c:v>0.18060733571317389</c:v>
                </c:pt>
                <c:pt idx="934">
                  <c:v>0.45142974058265944</c:v>
                </c:pt>
                <c:pt idx="935">
                  <c:v>0.62072577618335767</c:v>
                </c:pt>
                <c:pt idx="936">
                  <c:v>0.60408829569019151</c:v>
                </c:pt>
                <c:pt idx="937">
                  <c:v>0.39577591952468577</c:v>
                </c:pt>
                <c:pt idx="938">
                  <c:v>0.60380470333232117</c:v>
                </c:pt>
                <c:pt idx="939">
                  <c:v>0.70993029594188828</c:v>
                </c:pt>
                <c:pt idx="940">
                  <c:v>0.513268152682266</c:v>
                </c:pt>
                <c:pt idx="941">
                  <c:v>0.49356524685703196</c:v>
                </c:pt>
                <c:pt idx="942">
                  <c:v>0.55117765877029368</c:v>
                </c:pt>
                <c:pt idx="943">
                  <c:v>0.61237978474286614</c:v>
                </c:pt>
                <c:pt idx="944">
                  <c:v>0.24893905489724807</c:v>
                </c:pt>
                <c:pt idx="945">
                  <c:v>0.40108362008914106</c:v>
                </c:pt>
                <c:pt idx="946">
                  <c:v>0.53473325141322314</c:v>
                </c:pt>
                <c:pt idx="947">
                  <c:v>0.46264499038043266</c:v>
                </c:pt>
                <c:pt idx="948">
                  <c:v>0.46504012324455218</c:v>
                </c:pt>
                <c:pt idx="949">
                  <c:v>0.48902428391686725</c:v>
                </c:pt>
                <c:pt idx="950">
                  <c:v>0.71749056114538867</c:v>
                </c:pt>
                <c:pt idx="951">
                  <c:v>0.22674323602304494</c:v>
                </c:pt>
                <c:pt idx="952">
                  <c:v>0.33707204213243469</c:v>
                </c:pt>
                <c:pt idx="953">
                  <c:v>0.32701490996049565</c:v>
                </c:pt>
                <c:pt idx="954">
                  <c:v>0.61388735711892684</c:v>
                </c:pt>
                <c:pt idx="955">
                  <c:v>0.39604627812998922</c:v>
                </c:pt>
                <c:pt idx="956">
                  <c:v>0.34192453705151399</c:v>
                </c:pt>
                <c:pt idx="957">
                  <c:v>0.26826015175083701</c:v>
                </c:pt>
                <c:pt idx="958">
                  <c:v>0.21892474296419467</c:v>
                </c:pt>
                <c:pt idx="959">
                  <c:v>0.19411060881037623</c:v>
                </c:pt>
                <c:pt idx="960">
                  <c:v>0.15113498769694619</c:v>
                </c:pt>
                <c:pt idx="961">
                  <c:v>0.4547150482236349</c:v>
                </c:pt>
                <c:pt idx="962">
                  <c:v>0.15971226487296439</c:v>
                </c:pt>
                <c:pt idx="963">
                  <c:v>1.0051953073260911</c:v>
                </c:pt>
                <c:pt idx="964">
                  <c:v>0.50359793826918797</c:v>
                </c:pt>
                <c:pt idx="965">
                  <c:v>0.2423434412464788</c:v>
                </c:pt>
                <c:pt idx="966">
                  <c:v>0.22922346564209306</c:v>
                </c:pt>
                <c:pt idx="967">
                  <c:v>0.69176002281792626</c:v>
                </c:pt>
                <c:pt idx="968">
                  <c:v>0.55771638732196471</c:v>
                </c:pt>
                <c:pt idx="969">
                  <c:v>0.71353029687587199</c:v>
                </c:pt>
                <c:pt idx="970">
                  <c:v>0.36802219885813015</c:v>
                </c:pt>
                <c:pt idx="971">
                  <c:v>0.62082270809136042</c:v>
                </c:pt>
                <c:pt idx="972">
                  <c:v>0.17298946273764662</c:v>
                </c:pt>
                <c:pt idx="973">
                  <c:v>0.15744382458340517</c:v>
                </c:pt>
                <c:pt idx="974">
                  <c:v>0.52915003930083337</c:v>
                </c:pt>
                <c:pt idx="975">
                  <c:v>0.33987045279050304</c:v>
                </c:pt>
                <c:pt idx="976">
                  <c:v>0.31629413855171062</c:v>
                </c:pt>
                <c:pt idx="977">
                  <c:v>0.44389301605241316</c:v>
                </c:pt>
                <c:pt idx="978">
                  <c:v>0.49281903714978487</c:v>
                </c:pt>
                <c:pt idx="979">
                  <c:v>0.54697726704661165</c:v>
                </c:pt>
                <c:pt idx="980">
                  <c:v>0.56559581624255417</c:v>
                </c:pt>
                <c:pt idx="981">
                  <c:v>0.57832972762834589</c:v>
                </c:pt>
                <c:pt idx="982">
                  <c:v>0.47377284474381987</c:v>
                </c:pt>
                <c:pt idx="983">
                  <c:v>0.67281478281711593</c:v>
                </c:pt>
                <c:pt idx="984">
                  <c:v>0.37218121838575158</c:v>
                </c:pt>
                <c:pt idx="985">
                  <c:v>0.21254798603899697</c:v>
                </c:pt>
                <c:pt idx="986">
                  <c:v>0.41008409743982988</c:v>
                </c:pt>
                <c:pt idx="987">
                  <c:v>0.20940898023496082</c:v>
                </c:pt>
                <c:pt idx="988">
                  <c:v>0.28144403597587553</c:v>
                </c:pt>
                <c:pt idx="989">
                  <c:v>0.39589188423836641</c:v>
                </c:pt>
                <c:pt idx="990">
                  <c:v>0.69673016542060984</c:v>
                </c:pt>
                <c:pt idx="991">
                  <c:v>0.60483455617461879</c:v>
                </c:pt>
                <c:pt idx="992">
                  <c:v>0.29586518146319452</c:v>
                </c:pt>
                <c:pt idx="993">
                  <c:v>0.32512388907350259</c:v>
                </c:pt>
                <c:pt idx="994">
                  <c:v>0.31788888229080858</c:v>
                </c:pt>
                <c:pt idx="995">
                  <c:v>0.54465645567486898</c:v>
                </c:pt>
                <c:pt idx="996">
                  <c:v>0.47415808996679537</c:v>
                </c:pt>
                <c:pt idx="997">
                  <c:v>0.19089677150119705</c:v>
                </c:pt>
                <c:pt idx="998">
                  <c:v>0.23018289804579817</c:v>
                </c:pt>
                <c:pt idx="999">
                  <c:v>0.31054400708156848</c:v>
                </c:pt>
                <c:pt idx="1000">
                  <c:v>0.62781639242052301</c:v>
                </c:pt>
                <c:pt idx="1001">
                  <c:v>0.58115861729100515</c:v>
                </c:pt>
                <c:pt idx="1002">
                  <c:v>0.46127211280930686</c:v>
                </c:pt>
                <c:pt idx="1003">
                  <c:v>0.23462700384736412</c:v>
                </c:pt>
                <c:pt idx="1004">
                  <c:v>0.37705065925021675</c:v>
                </c:pt>
                <c:pt idx="1005">
                  <c:v>0.38930074245097279</c:v>
                </c:pt>
                <c:pt idx="1006">
                  <c:v>0.56368883149727056</c:v>
                </c:pt>
                <c:pt idx="1007">
                  <c:v>0.55229457288435135</c:v>
                </c:pt>
                <c:pt idx="1008">
                  <c:v>0.38349199144831936</c:v>
                </c:pt>
                <c:pt idx="1009">
                  <c:v>0.55484839582378775</c:v>
                </c:pt>
                <c:pt idx="1010">
                  <c:v>0.5681831999010023</c:v>
                </c:pt>
                <c:pt idx="1011">
                  <c:v>0.11828946171168525</c:v>
                </c:pt>
                <c:pt idx="1012">
                  <c:v>0.4643258248369655</c:v>
                </c:pt>
                <c:pt idx="1013">
                  <c:v>0.41006958430467322</c:v>
                </c:pt>
                <c:pt idx="1014">
                  <c:v>0.69364737623916728</c:v>
                </c:pt>
                <c:pt idx="1015">
                  <c:v>0.77240166189716175</c:v>
                </c:pt>
                <c:pt idx="1016">
                  <c:v>0.20996868764494206</c:v>
                </c:pt>
                <c:pt idx="1017">
                  <c:v>0.62692124051901932</c:v>
                </c:pt>
                <c:pt idx="1018">
                  <c:v>0.6017282193342961</c:v>
                </c:pt>
                <c:pt idx="1019">
                  <c:v>0.72184117756341515</c:v>
                </c:pt>
                <c:pt idx="1020">
                  <c:v>0.36463690168106067</c:v>
                </c:pt>
                <c:pt idx="1021">
                  <c:v>0.69041756735045268</c:v>
                </c:pt>
                <c:pt idx="1022">
                  <c:v>0.79210197533497062</c:v>
                </c:pt>
                <c:pt idx="1023">
                  <c:v>0.28060532096597252</c:v>
                </c:pt>
                <c:pt idx="1024">
                  <c:v>0.60905057464747958</c:v>
                </c:pt>
                <c:pt idx="1025">
                  <c:v>0.6278899782994658</c:v>
                </c:pt>
                <c:pt idx="1026">
                  <c:v>0.75435376113871677</c:v>
                </c:pt>
                <c:pt idx="1027">
                  <c:v>0.32499427512468787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B-437F-8B0A-603CCDD65208}"/>
            </c:ext>
          </c:extLst>
        </c:ser>
        <c:ser>
          <c:idx val="1"/>
          <c:order val="1"/>
          <c:tx>
            <c:strRef>
              <c:f>'P. Eficientes'!$M$1:$N$1</c:f>
              <c:strCache>
                <c:ptCount val="1"/>
                <c:pt idx="0">
                  <c:v>RIESGO RENTABILIDAD</c:v>
                </c:pt>
              </c:strCache>
            </c:strRef>
          </c:tx>
          <c:spPr>
            <a:ln w="25400" cap="rnd">
              <a:solidFill>
                <a:srgbClr val="FFFF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20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solidFill>
                    <a:srgbClr val="00B050"/>
                  </a:solidFill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FE4-4168-86D0-1E75331DD8D5}"/>
              </c:ext>
            </c:extLst>
          </c:dPt>
          <c:dLbls>
            <c:dLbl>
              <c:idx val="20"/>
              <c:layout>
                <c:manualLayout>
                  <c:x val="-0.40455296226985082"/>
                  <c:y val="3.266440653251676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E4-4168-86D0-1E75331DD8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22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noFill/>
              </a:ln>
              <a:effectLst/>
            </c:spPr>
            <c:trendlineType val="linear"/>
            <c:dispRSqr val="0"/>
            <c:dispEq val="0"/>
          </c:trendline>
          <c:xVal>
            <c:numRef>
              <c:f>'P. Eficientes'!$M$4:$M$24</c:f>
              <c:numCache>
                <c:formatCode>0.00%</c:formatCode>
                <c:ptCount val="21"/>
                <c:pt idx="0">
                  <c:v>9.6000000445439396E-2</c:v>
                </c:pt>
                <c:pt idx="1">
                  <c:v>0.1000000007856779</c:v>
                </c:pt>
                <c:pt idx="2">
                  <c:v>0.10400000061955951</c:v>
                </c:pt>
                <c:pt idx="3">
                  <c:v>0.10800000029429303</c:v>
                </c:pt>
                <c:pt idx="4">
                  <c:v>0.11200000029724044</c:v>
                </c:pt>
                <c:pt idx="5">
                  <c:v>0.11599999999996473</c:v>
                </c:pt>
                <c:pt idx="6">
                  <c:v>0.11999999999968407</c:v>
                </c:pt>
                <c:pt idx="7">
                  <c:v>0.12400000060569126</c:v>
                </c:pt>
                <c:pt idx="8">
                  <c:v>0.12800000043997831</c:v>
                </c:pt>
                <c:pt idx="9">
                  <c:v>0.13200000039623855</c:v>
                </c:pt>
                <c:pt idx="10">
                  <c:v>0.13600000044756078</c:v>
                </c:pt>
                <c:pt idx="11">
                  <c:v>0.1400000005115834</c:v>
                </c:pt>
                <c:pt idx="12">
                  <c:v>0.14400000000009394</c:v>
                </c:pt>
                <c:pt idx="13">
                  <c:v>0.14800000035960978</c:v>
                </c:pt>
                <c:pt idx="14">
                  <c:v>0.15200000033494657</c:v>
                </c:pt>
                <c:pt idx="15">
                  <c:v>0.15600000017506821</c:v>
                </c:pt>
                <c:pt idx="16">
                  <c:v>0.15999999996700154</c:v>
                </c:pt>
                <c:pt idx="17">
                  <c:v>0.16400000040692117</c:v>
                </c:pt>
                <c:pt idx="18">
                  <c:v>0.16800000017771385</c:v>
                </c:pt>
                <c:pt idx="19">
                  <c:v>0.17200000029538959</c:v>
                </c:pt>
                <c:pt idx="20">
                  <c:v>0.17600000042565464</c:v>
                </c:pt>
              </c:numCache>
            </c:numRef>
          </c:xVal>
          <c:yVal>
            <c:numRef>
              <c:f>'P. Eficientes'!$N$4:$N$24</c:f>
              <c:numCache>
                <c:formatCode>0.0%</c:formatCode>
                <c:ptCount val="21"/>
                <c:pt idx="0">
                  <c:v>0.4364242028743468</c:v>
                </c:pt>
                <c:pt idx="1">
                  <c:v>0.47492804295719915</c:v>
                </c:pt>
                <c:pt idx="2">
                  <c:v>0.51014474472437998</c:v>
                </c:pt>
                <c:pt idx="3">
                  <c:v>0.54305519415731707</c:v>
                </c:pt>
                <c:pt idx="4">
                  <c:v>0.57425012799438746</c:v>
                </c:pt>
                <c:pt idx="5">
                  <c:v>0.60411601888222999</c:v>
                </c:pt>
                <c:pt idx="6">
                  <c:v>0.63292088217133069</c:v>
                </c:pt>
                <c:pt idx="7">
                  <c:v>0.6608589047552974</c:v>
                </c:pt>
                <c:pt idx="8">
                  <c:v>0.68807549797556589</c:v>
                </c:pt>
                <c:pt idx="9">
                  <c:v>0.71468264438939055</c:v>
                </c:pt>
                <c:pt idx="10">
                  <c:v>0.74076842903552509</c:v>
                </c:pt>
                <c:pt idx="11">
                  <c:v>0.76640346573763307</c:v>
                </c:pt>
                <c:pt idx="12">
                  <c:v>0.79164522111943081</c:v>
                </c:pt>
                <c:pt idx="13">
                  <c:v>0.81654112686741032</c:v>
                </c:pt>
                <c:pt idx="14">
                  <c:v>0.84113075983308605</c:v>
                </c:pt>
                <c:pt idx="15">
                  <c:v>0.86544749587433245</c:v>
                </c:pt>
                <c:pt idx="16">
                  <c:v>0.88951413745677843</c:v>
                </c:pt>
                <c:pt idx="17">
                  <c:v>0.91336098813250399</c:v>
                </c:pt>
                <c:pt idx="18">
                  <c:v>0.93698584606465618</c:v>
                </c:pt>
                <c:pt idx="19">
                  <c:v>0.95162320661888156</c:v>
                </c:pt>
                <c:pt idx="20">
                  <c:v>0.98366488123864204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0B-437F-8B0A-603CCDD65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66831"/>
        <c:axId val="971376399"/>
      </c:scatterChart>
      <c:valAx>
        <c:axId val="971366831"/>
        <c:scaling>
          <c:orientation val="minMax"/>
          <c:max val="0.2"/>
          <c:min val="9.0000000000000024E-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RIESGO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1376399"/>
        <c:crosses val="autoZero"/>
        <c:crossBetween val="midCat"/>
      </c:valAx>
      <c:valAx>
        <c:axId val="971376399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RENTABILIDAD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136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9524</xdr:rowOff>
    </xdr:from>
    <xdr:to>
      <xdr:col>16</xdr:col>
      <xdr:colOff>200025</xdr:colOff>
      <xdr:row>37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zoomScaleNormal="100" workbookViewId="0">
      <selection activeCell="S2" sqref="S2"/>
    </sheetView>
  </sheetViews>
  <sheetFormatPr baseColWidth="10" defaultRowHeight="15" x14ac:dyDescent="0.25"/>
  <cols>
    <col min="1" max="1" width="13.5703125" bestFit="1" customWidth="1"/>
    <col min="8" max="8" width="13.5703125" bestFit="1" customWidth="1"/>
    <col min="11" max="11" width="12" bestFit="1" customWidth="1"/>
    <col min="12" max="12" width="13.28515625" bestFit="1" customWidth="1"/>
    <col min="13" max="13" width="12.7109375" bestFit="1" customWidth="1"/>
    <col min="14" max="14" width="12.5703125" bestFit="1" customWidth="1"/>
    <col min="15" max="15" width="10.5703125" bestFit="1" customWidth="1"/>
    <col min="16" max="16" width="13.42578125" bestFit="1" customWidth="1"/>
    <col min="17" max="17" width="15.140625" bestFit="1" customWidth="1"/>
    <col min="18" max="18" width="14.140625" bestFit="1" customWidth="1"/>
    <col min="19" max="19" width="10.42578125" bestFit="1" customWidth="1"/>
  </cols>
  <sheetData>
    <row r="1" spans="1:19" ht="19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  <c r="M1" s="1" t="s">
        <v>12</v>
      </c>
      <c r="N1" s="1" t="s">
        <v>13</v>
      </c>
      <c r="O1" s="1" t="s">
        <v>11</v>
      </c>
      <c r="P1" s="1" t="s">
        <v>14</v>
      </c>
      <c r="Q1" s="1" t="s">
        <v>15</v>
      </c>
      <c r="R1" s="1" t="s">
        <v>17</v>
      </c>
      <c r="S1" s="1" t="s">
        <v>18</v>
      </c>
    </row>
    <row r="2" spans="1:19" ht="18.75" x14ac:dyDescent="0.25">
      <c r="A2" s="2">
        <v>44840</v>
      </c>
      <c r="B2" s="3">
        <v>145.429993</v>
      </c>
      <c r="C2" s="3">
        <v>246.78999300000001</v>
      </c>
      <c r="D2" s="3">
        <v>102.239998</v>
      </c>
      <c r="E2" s="3">
        <v>120.760002</v>
      </c>
      <c r="F2" s="3">
        <v>90.169998000000007</v>
      </c>
      <c r="G2" s="3">
        <v>11073.309569999999</v>
      </c>
      <c r="H2" s="3">
        <v>3744.52</v>
      </c>
      <c r="I2" s="3">
        <v>88.45</v>
      </c>
      <c r="J2" s="3">
        <v>1710.85</v>
      </c>
      <c r="M2" s="5"/>
    </row>
    <row r="3" spans="1:19" ht="18.75" x14ac:dyDescent="0.25">
      <c r="A3" s="2">
        <v>44841</v>
      </c>
      <c r="B3" s="3">
        <v>140.08999600000001</v>
      </c>
      <c r="C3" s="3">
        <v>234.240005</v>
      </c>
      <c r="D3" s="3">
        <v>99.57</v>
      </c>
      <c r="E3" s="3">
        <v>116.699997</v>
      </c>
      <c r="F3" s="3">
        <v>87.160004000000001</v>
      </c>
      <c r="G3" s="3">
        <v>10652.400390999999</v>
      </c>
      <c r="H3" s="3">
        <v>3639.66</v>
      </c>
      <c r="I3" s="3">
        <v>92.64</v>
      </c>
      <c r="J3" s="3">
        <v>1694.52</v>
      </c>
      <c r="K3" s="4">
        <f t="shared" ref="K3:K66" si="0">LN(G3/G2)</f>
        <v>-3.8752413932869108E-2</v>
      </c>
      <c r="L3" s="4">
        <f t="shared" ref="L3:L66" si="1">LN(H3/H2)</f>
        <v>-2.8403167167490584E-2</v>
      </c>
      <c r="M3" s="4">
        <f>LN(B3/B2)</f>
        <v>-3.7409778401545926E-2</v>
      </c>
      <c r="N3" s="4">
        <f>LN(C3/C2)</f>
        <v>-5.219149208898527E-2</v>
      </c>
      <c r="O3" s="4">
        <f>LN(D3/D2)</f>
        <v>-2.6462056667416262E-2</v>
      </c>
      <c r="P3" s="4">
        <f>LN(E3/E2)</f>
        <v>-3.4198607814844295E-2</v>
      </c>
      <c r="Q3" s="4">
        <f>LN(F3/F2)</f>
        <v>-3.3951199362459744E-2</v>
      </c>
      <c r="R3" s="4">
        <f>LN(I3/I2)</f>
        <v>4.6283593218890751E-2</v>
      </c>
      <c r="S3" s="4">
        <f>LN(J3/J2)</f>
        <v>-9.5908081495745014E-3</v>
      </c>
    </row>
    <row r="4" spans="1:19" ht="18.75" x14ac:dyDescent="0.25">
      <c r="A4" s="2">
        <v>44844</v>
      </c>
      <c r="B4" s="3">
        <v>140.41999799999999</v>
      </c>
      <c r="C4" s="3">
        <v>229.25</v>
      </c>
      <c r="D4" s="3">
        <v>98.709998999999996</v>
      </c>
      <c r="E4" s="3">
        <v>115.860001</v>
      </c>
      <c r="F4" s="3">
        <v>86.690002000000007</v>
      </c>
      <c r="G4" s="3">
        <v>10542.099609000001</v>
      </c>
      <c r="H4" s="3">
        <v>3612.39</v>
      </c>
      <c r="I4" s="3">
        <v>91.13</v>
      </c>
      <c r="J4" s="3">
        <v>1667.96</v>
      </c>
      <c r="K4" s="4">
        <f t="shared" si="0"/>
        <v>-1.0408528420780468E-2</v>
      </c>
      <c r="L4" s="4">
        <f t="shared" si="1"/>
        <v>-7.5206675446196497E-3</v>
      </c>
      <c r="M4" s="4">
        <f t="shared" ref="M4:M67" si="2">LN(B4/B3)</f>
        <v>2.3528726911680475E-3</v>
      </c>
      <c r="N4" s="4">
        <f t="shared" ref="N4:N67" si="3">LN(C4/C3)</f>
        <v>-2.1533140982000681E-2</v>
      </c>
      <c r="O4" s="4">
        <f t="shared" ref="O4:O67" si="4">LN(D4/D3)</f>
        <v>-8.674666100882196E-3</v>
      </c>
      <c r="P4" s="4">
        <f t="shared" ref="P4:P67" si="5">LN(E4/E3)</f>
        <v>-7.2239392859845307E-3</v>
      </c>
      <c r="Q4" s="4">
        <f t="shared" ref="Q4:Q67" si="6">LN(F4/F3)</f>
        <v>-5.4069960177687603E-3</v>
      </c>
      <c r="R4" s="4">
        <f t="shared" ref="R4:R67" si="7">LN(I4/I3)</f>
        <v>-1.6433955316649675E-2</v>
      </c>
      <c r="S4" s="4">
        <f t="shared" ref="S4:S67" si="8">LN(J4/J3)</f>
        <v>-1.5798192053360933E-2</v>
      </c>
    </row>
    <row r="5" spans="1:19" ht="18.75" x14ac:dyDescent="0.25">
      <c r="A5" s="2">
        <v>44845</v>
      </c>
      <c r="B5" s="3">
        <v>138.979996</v>
      </c>
      <c r="C5" s="3">
        <v>225.41000399999999</v>
      </c>
      <c r="D5" s="3">
        <v>98.050003000000004</v>
      </c>
      <c r="E5" s="3">
        <v>115</v>
      </c>
      <c r="F5" s="3">
        <v>87.989998</v>
      </c>
      <c r="G5" s="3">
        <v>10426.190430000001</v>
      </c>
      <c r="H5" s="3">
        <v>3588.84</v>
      </c>
      <c r="I5" s="3">
        <v>89.35</v>
      </c>
      <c r="J5" s="3">
        <v>1665.31</v>
      </c>
      <c r="K5" s="4">
        <f t="shared" si="0"/>
        <v>-1.1055776070949843E-2</v>
      </c>
      <c r="L5" s="4">
        <f t="shared" si="1"/>
        <v>-6.5405726393698588E-3</v>
      </c>
      <c r="M5" s="4">
        <f>LN(B5/B4)</f>
        <v>-1.0307908241055984E-2</v>
      </c>
      <c r="N5" s="4">
        <f t="shared" si="3"/>
        <v>-1.6892127197263938E-2</v>
      </c>
      <c r="O5" s="4">
        <f t="shared" si="4"/>
        <v>-6.7086650601213948E-3</v>
      </c>
      <c r="P5" s="4">
        <f t="shared" si="5"/>
        <v>-7.4504459363344076E-3</v>
      </c>
      <c r="Q5" s="4">
        <f t="shared" si="6"/>
        <v>1.4884588976352935E-2</v>
      </c>
      <c r="R5" s="4">
        <f t="shared" si="7"/>
        <v>-1.9725816902598409E-2</v>
      </c>
      <c r="S5" s="4">
        <f t="shared" si="8"/>
        <v>-1.5900305455665606E-3</v>
      </c>
    </row>
    <row r="6" spans="1:19" ht="18.75" x14ac:dyDescent="0.25">
      <c r="A6" s="2">
        <v>44846</v>
      </c>
      <c r="B6" s="3">
        <v>138.33999600000001</v>
      </c>
      <c r="C6" s="3">
        <v>225.75</v>
      </c>
      <c r="D6" s="3">
        <v>98.300003000000004</v>
      </c>
      <c r="E6" s="3">
        <v>119.599998</v>
      </c>
      <c r="F6" s="3">
        <v>88.510002</v>
      </c>
      <c r="G6" s="3">
        <v>10417.099609000001</v>
      </c>
      <c r="H6" s="3">
        <v>3577.03</v>
      </c>
      <c r="I6" s="3">
        <v>87.27</v>
      </c>
      <c r="J6" s="3">
        <v>1672.51</v>
      </c>
      <c r="K6" s="4">
        <f t="shared" si="0"/>
        <v>-8.7230197914353494E-4</v>
      </c>
      <c r="L6" s="4">
        <f t="shared" si="1"/>
        <v>-3.2961833504644216E-3</v>
      </c>
      <c r="M6" s="4">
        <f t="shared" si="2"/>
        <v>-4.6156148468920874E-3</v>
      </c>
      <c r="N6" s="4">
        <f t="shared" si="3"/>
        <v>1.5072083577844727E-3</v>
      </c>
      <c r="O6" s="4">
        <f t="shared" si="4"/>
        <v>2.5464744329511541E-3</v>
      </c>
      <c r="P6" s="4">
        <f t="shared" si="5"/>
        <v>3.9220696430873114E-2</v>
      </c>
      <c r="Q6" s="4">
        <f t="shared" si="6"/>
        <v>5.8924136494887423E-3</v>
      </c>
      <c r="R6" s="4">
        <f t="shared" si="7"/>
        <v>-2.355448043021709E-2</v>
      </c>
      <c r="S6" s="4">
        <f t="shared" si="8"/>
        <v>4.314199787519046E-3</v>
      </c>
    </row>
    <row r="7" spans="1:19" ht="18.75" x14ac:dyDescent="0.25">
      <c r="A7" s="2">
        <v>44847</v>
      </c>
      <c r="B7" s="3">
        <v>142.990005</v>
      </c>
      <c r="C7" s="3">
        <v>234.240005</v>
      </c>
      <c r="D7" s="3">
        <v>99.709998999999996</v>
      </c>
      <c r="E7" s="3">
        <v>112.269997</v>
      </c>
      <c r="F7" s="3">
        <v>89.559997999999993</v>
      </c>
      <c r="G7" s="3">
        <v>10649.150390999999</v>
      </c>
      <c r="H7" s="3">
        <v>3669.91</v>
      </c>
      <c r="I7" s="3">
        <v>89.11</v>
      </c>
      <c r="J7" s="3">
        <v>1665.8</v>
      </c>
      <c r="K7" s="4">
        <f t="shared" si="0"/>
        <v>2.2031464365636778E-2</v>
      </c>
      <c r="L7" s="4">
        <f t="shared" si="1"/>
        <v>2.5634291446897169E-2</v>
      </c>
      <c r="M7" s="4">
        <f t="shared" si="2"/>
        <v>3.3060338454066258E-2</v>
      </c>
      <c r="N7" s="4">
        <f t="shared" si="3"/>
        <v>3.6918059821480206E-2</v>
      </c>
      <c r="O7" s="4">
        <f t="shared" si="4"/>
        <v>1.4241905139676674E-2</v>
      </c>
      <c r="P7" s="4">
        <f t="shared" si="5"/>
        <v>-6.3246167044732279E-2</v>
      </c>
      <c r="Q7" s="4">
        <f t="shared" si="6"/>
        <v>1.1793206822053776E-2</v>
      </c>
      <c r="R7" s="4">
        <f t="shared" si="7"/>
        <v>2.0864800449408537E-2</v>
      </c>
      <c r="S7" s="4">
        <f t="shared" si="8"/>
        <v>-4.0200035565125091E-3</v>
      </c>
    </row>
    <row r="8" spans="1:19" ht="18.75" x14ac:dyDescent="0.25">
      <c r="A8" s="2">
        <v>44848</v>
      </c>
      <c r="B8" s="3">
        <v>138.38000500000001</v>
      </c>
      <c r="C8" s="3">
        <v>228.55999800000001</v>
      </c>
      <c r="D8" s="3">
        <v>97.18</v>
      </c>
      <c r="E8" s="3">
        <v>118.879997</v>
      </c>
      <c r="F8" s="3">
        <v>87.550003000000004</v>
      </c>
      <c r="G8" s="3">
        <v>10321.389648</v>
      </c>
      <c r="H8" s="3">
        <v>3583.07</v>
      </c>
      <c r="I8" s="3">
        <v>85.61</v>
      </c>
      <c r="J8" s="3">
        <v>1641.76</v>
      </c>
      <c r="K8" s="4">
        <f t="shared" si="0"/>
        <v>-3.1261706678152527E-2</v>
      </c>
      <c r="L8" s="4">
        <f t="shared" si="1"/>
        <v>-2.3947163771951822E-2</v>
      </c>
      <c r="M8" s="4">
        <f t="shared" si="2"/>
        <v>-3.2771172509181934E-2</v>
      </c>
      <c r="N8" s="4">
        <f t="shared" si="3"/>
        <v>-2.454750294649484E-2</v>
      </c>
      <c r="O8" s="4">
        <f t="shared" si="4"/>
        <v>-2.5701033833860118E-2</v>
      </c>
      <c r="P8" s="4">
        <f t="shared" si="5"/>
        <v>5.7207897984526218E-2</v>
      </c>
      <c r="Q8" s="4">
        <f t="shared" si="6"/>
        <v>-2.2698676401161841E-2</v>
      </c>
      <c r="R8" s="4">
        <f t="shared" si="7"/>
        <v>-4.0069462870234114E-2</v>
      </c>
      <c r="S8" s="4">
        <f t="shared" si="8"/>
        <v>-1.4536651387341119E-2</v>
      </c>
    </row>
    <row r="9" spans="1:19" ht="18.75" x14ac:dyDescent="0.25">
      <c r="A9" s="2">
        <v>44851</v>
      </c>
      <c r="B9" s="3">
        <v>142.41000399999999</v>
      </c>
      <c r="C9" s="3">
        <v>237.529999</v>
      </c>
      <c r="D9" s="3">
        <v>100.779999</v>
      </c>
      <c r="E9" s="3">
        <v>119.66999800000001</v>
      </c>
      <c r="F9" s="3">
        <v>89.970000999999996</v>
      </c>
      <c r="G9" s="3">
        <v>10675.799805000001</v>
      </c>
      <c r="H9" s="3">
        <v>3677.95</v>
      </c>
      <c r="I9" s="3">
        <v>85.46</v>
      </c>
      <c r="J9" s="3">
        <v>1649.94</v>
      </c>
      <c r="K9" s="4">
        <f t="shared" si="0"/>
        <v>3.3761072691008448E-2</v>
      </c>
      <c r="L9" s="4">
        <f t="shared" si="1"/>
        <v>2.613555691190645E-2</v>
      </c>
      <c r="M9" s="4">
        <f t="shared" si="2"/>
        <v>2.8706689116197639E-2</v>
      </c>
      <c r="N9" s="4">
        <f t="shared" si="3"/>
        <v>3.8495177904927333E-2</v>
      </c>
      <c r="O9" s="4">
        <f t="shared" si="4"/>
        <v>3.637498435209132E-2</v>
      </c>
      <c r="P9" s="4">
        <f t="shared" si="5"/>
        <v>6.6233821388813254E-3</v>
      </c>
      <c r="Q9" s="4">
        <f t="shared" si="6"/>
        <v>2.7266199545849426E-2</v>
      </c>
      <c r="R9" s="4">
        <f t="shared" si="7"/>
        <v>-1.7536685385154433E-3</v>
      </c>
      <c r="S9" s="4">
        <f t="shared" si="8"/>
        <v>4.9700864831906007E-3</v>
      </c>
    </row>
    <row r="10" spans="1:19" ht="18.75" x14ac:dyDescent="0.25">
      <c r="A10" s="2">
        <v>44852</v>
      </c>
      <c r="B10" s="3">
        <v>143.75</v>
      </c>
      <c r="C10" s="3">
        <v>238.5</v>
      </c>
      <c r="D10" s="3">
        <v>101.389999</v>
      </c>
      <c r="E10" s="3">
        <v>120.510002</v>
      </c>
      <c r="F10" s="3">
        <v>89.68</v>
      </c>
      <c r="G10" s="3">
        <v>10772.400390999999</v>
      </c>
      <c r="H10" s="3">
        <v>3719.98</v>
      </c>
      <c r="I10" s="3">
        <v>82.82</v>
      </c>
      <c r="J10" s="3">
        <v>1651.83</v>
      </c>
      <c r="K10" s="4">
        <f t="shared" si="0"/>
        <v>9.0078643718682974E-3</v>
      </c>
      <c r="L10" s="4">
        <f t="shared" si="1"/>
        <v>1.1362760181543908E-2</v>
      </c>
      <c r="M10" s="4">
        <f t="shared" si="2"/>
        <v>9.365430358208764E-3</v>
      </c>
      <c r="N10" s="4">
        <f t="shared" si="3"/>
        <v>4.075383251388333E-3</v>
      </c>
      <c r="O10" s="4">
        <f t="shared" si="4"/>
        <v>6.034543771734356E-3</v>
      </c>
      <c r="P10" s="4">
        <f t="shared" si="5"/>
        <v>6.9948157626349827E-3</v>
      </c>
      <c r="Q10" s="4">
        <f t="shared" si="6"/>
        <v>-3.2285137799388077E-3</v>
      </c>
      <c r="R10" s="4">
        <f t="shared" si="7"/>
        <v>-3.1378852098457657E-2</v>
      </c>
      <c r="S10" s="4">
        <f t="shared" si="8"/>
        <v>1.1448406196851745E-3</v>
      </c>
    </row>
    <row r="11" spans="1:19" ht="18.75" x14ac:dyDescent="0.25">
      <c r="A11" s="2">
        <v>44853</v>
      </c>
      <c r="B11" s="3">
        <v>143.86000100000001</v>
      </c>
      <c r="C11" s="3">
        <v>236.479996</v>
      </c>
      <c r="D11" s="3">
        <v>100.290001</v>
      </c>
      <c r="E11" s="3">
        <v>121.94000200000001</v>
      </c>
      <c r="F11" s="3">
        <v>88.57</v>
      </c>
      <c r="G11" s="3">
        <v>10680.509765999999</v>
      </c>
      <c r="H11" s="3">
        <v>3695.16</v>
      </c>
      <c r="I11" s="3">
        <v>85.55</v>
      </c>
      <c r="J11" s="3">
        <v>1628.49</v>
      </c>
      <c r="K11" s="4">
        <f t="shared" si="0"/>
        <v>-8.5667805731245942E-3</v>
      </c>
      <c r="L11" s="4">
        <f t="shared" si="1"/>
        <v>-6.694436704711702E-3</v>
      </c>
      <c r="M11" s="4">
        <f t="shared" si="2"/>
        <v>7.6493171295300539E-4</v>
      </c>
      <c r="N11" s="4">
        <f t="shared" si="3"/>
        <v>-8.5056894833088047E-3</v>
      </c>
      <c r="O11" s="4">
        <f t="shared" si="4"/>
        <v>-1.0908458030381995E-2</v>
      </c>
      <c r="P11" s="4">
        <f t="shared" si="5"/>
        <v>1.1796383245745438E-2</v>
      </c>
      <c r="Q11" s="4">
        <f t="shared" si="6"/>
        <v>-1.2454578942413003E-2</v>
      </c>
      <c r="R11" s="4">
        <f t="shared" si="7"/>
        <v>3.2431422220781318E-2</v>
      </c>
      <c r="S11" s="4">
        <f t="shared" si="8"/>
        <v>-1.4230559139542843E-2</v>
      </c>
    </row>
    <row r="12" spans="1:19" ht="18.75" x14ac:dyDescent="0.25">
      <c r="A12" s="2">
        <v>44854</v>
      </c>
      <c r="B12" s="3">
        <v>143.38999899999999</v>
      </c>
      <c r="C12" s="3">
        <v>236.14999399999999</v>
      </c>
      <c r="D12" s="3">
        <v>100.529999</v>
      </c>
      <c r="E12" s="3">
        <v>124.660004</v>
      </c>
      <c r="F12" s="3">
        <v>86.830001999999993</v>
      </c>
      <c r="G12" s="3">
        <v>10614.839844</v>
      </c>
      <c r="H12" s="3">
        <v>3665.78</v>
      </c>
      <c r="I12" s="3">
        <v>85.98</v>
      </c>
      <c r="J12" s="3">
        <v>1627.66</v>
      </c>
      <c r="K12" s="4">
        <f t="shared" si="0"/>
        <v>-6.1675559565195198E-3</v>
      </c>
      <c r="L12" s="4">
        <f t="shared" si="1"/>
        <v>-7.9827185160930587E-3</v>
      </c>
      <c r="M12" s="4">
        <f t="shared" si="2"/>
        <v>-3.2724276374520244E-3</v>
      </c>
      <c r="N12" s="4">
        <f t="shared" si="3"/>
        <v>-1.3964499105412764E-3</v>
      </c>
      <c r="O12" s="4">
        <f t="shared" si="4"/>
        <v>2.3901813988486164E-3</v>
      </c>
      <c r="P12" s="4">
        <f t="shared" si="5"/>
        <v>2.2060926586802445E-2</v>
      </c>
      <c r="Q12" s="4">
        <f t="shared" si="6"/>
        <v>-1.9840992715424312E-2</v>
      </c>
      <c r="R12" s="4">
        <f t="shared" si="7"/>
        <v>5.0137107299330795E-3</v>
      </c>
      <c r="S12" s="4">
        <f t="shared" si="8"/>
        <v>-5.0980453478885078E-4</v>
      </c>
    </row>
    <row r="13" spans="1:19" ht="18.75" x14ac:dyDescent="0.25">
      <c r="A13" s="2">
        <v>44855</v>
      </c>
      <c r="B13" s="3">
        <v>147.270004</v>
      </c>
      <c r="C13" s="3">
        <v>242.11999499999999</v>
      </c>
      <c r="D13" s="3">
        <v>101.480003</v>
      </c>
      <c r="E13" s="3">
        <v>125.989998</v>
      </c>
      <c r="F13" s="3">
        <v>88.5</v>
      </c>
      <c r="G13" s="3">
        <v>10859.719727</v>
      </c>
      <c r="H13" s="3">
        <v>3752.75</v>
      </c>
      <c r="I13" s="3">
        <v>85.05</v>
      </c>
      <c r="J13" s="3">
        <v>1656.66</v>
      </c>
      <c r="K13" s="4">
        <f t="shared" si="0"/>
        <v>2.280749901055144E-2</v>
      </c>
      <c r="L13" s="4">
        <f t="shared" si="1"/>
        <v>2.3447767852436571E-2</v>
      </c>
      <c r="M13" s="4">
        <f t="shared" si="2"/>
        <v>2.6699480146106444E-2</v>
      </c>
      <c r="N13" s="4">
        <f t="shared" si="3"/>
        <v>2.4966279438023455E-2</v>
      </c>
      <c r="O13" s="4">
        <f t="shared" si="4"/>
        <v>9.4055838235067683E-3</v>
      </c>
      <c r="P13" s="4">
        <f t="shared" si="5"/>
        <v>1.0612459380281145E-2</v>
      </c>
      <c r="Q13" s="4">
        <f t="shared" si="6"/>
        <v>1.9050344907816555E-2</v>
      </c>
      <c r="R13" s="4">
        <f t="shared" si="7"/>
        <v>-1.0875392226264786E-2</v>
      </c>
      <c r="S13" s="4">
        <f t="shared" si="8"/>
        <v>1.7660126727155681E-2</v>
      </c>
    </row>
    <row r="14" spans="1:19" ht="18.75" x14ac:dyDescent="0.25">
      <c r="A14" s="2">
        <v>44858</v>
      </c>
      <c r="B14" s="3">
        <v>149.449997</v>
      </c>
      <c r="C14" s="3">
        <v>247.25</v>
      </c>
      <c r="D14" s="3">
        <v>102.970001</v>
      </c>
      <c r="E14" s="3">
        <v>132.61000100000001</v>
      </c>
      <c r="F14" s="3">
        <v>88.010002</v>
      </c>
      <c r="G14" s="3">
        <v>10952.610352</v>
      </c>
      <c r="H14" s="3">
        <v>3797.34</v>
      </c>
      <c r="I14" s="3">
        <v>84.58</v>
      </c>
      <c r="J14" s="3">
        <v>1648.6</v>
      </c>
      <c r="K14" s="4">
        <f t="shared" si="0"/>
        <v>8.5173098171596705E-3</v>
      </c>
      <c r="L14" s="4">
        <f t="shared" si="1"/>
        <v>1.1811917059798283E-2</v>
      </c>
      <c r="M14" s="4">
        <f t="shared" si="2"/>
        <v>1.4694204757276076E-2</v>
      </c>
      <c r="N14" s="4">
        <f t="shared" si="3"/>
        <v>2.0966520130252141E-2</v>
      </c>
      <c r="O14" s="4">
        <f t="shared" si="4"/>
        <v>1.4575929086669931E-2</v>
      </c>
      <c r="P14" s="4">
        <f t="shared" si="5"/>
        <v>5.1209974382154612E-2</v>
      </c>
      <c r="Q14" s="4">
        <f t="shared" si="6"/>
        <v>-5.5520849034733991E-3</v>
      </c>
      <c r="R14" s="4">
        <f t="shared" si="7"/>
        <v>-5.5414867975282726E-3</v>
      </c>
      <c r="S14" s="4">
        <f t="shared" si="8"/>
        <v>-4.8770843904715946E-3</v>
      </c>
    </row>
    <row r="15" spans="1:19" ht="18.75" x14ac:dyDescent="0.25">
      <c r="A15" s="2">
        <v>44859</v>
      </c>
      <c r="B15" s="3">
        <v>152.33999600000001</v>
      </c>
      <c r="C15" s="3">
        <v>250.66000399999999</v>
      </c>
      <c r="D15" s="3">
        <v>104.93</v>
      </c>
      <c r="E15" s="3">
        <v>128.96000699999999</v>
      </c>
      <c r="F15" s="3">
        <v>91.720000999999996</v>
      </c>
      <c r="G15" s="3">
        <v>11199.120117</v>
      </c>
      <c r="H15" s="3">
        <v>3859.11</v>
      </c>
      <c r="I15" s="3">
        <v>85.32</v>
      </c>
      <c r="J15" s="3">
        <v>1652.52</v>
      </c>
      <c r="K15" s="4">
        <f t="shared" si="0"/>
        <v>2.2257398069796659E-2</v>
      </c>
      <c r="L15" s="4">
        <f t="shared" si="1"/>
        <v>1.6135765325269211E-2</v>
      </c>
      <c r="M15" s="4">
        <f t="shared" si="2"/>
        <v>1.9152970031241806E-2</v>
      </c>
      <c r="N15" s="4">
        <f t="shared" si="3"/>
        <v>1.369748463842577E-2</v>
      </c>
      <c r="O15" s="4">
        <f t="shared" si="4"/>
        <v>1.885576778959375E-2</v>
      </c>
      <c r="P15" s="4">
        <f t="shared" si="5"/>
        <v>-2.7910164191703446E-2</v>
      </c>
      <c r="Q15" s="4">
        <f t="shared" si="6"/>
        <v>4.1290001782040647E-2</v>
      </c>
      <c r="R15" s="4">
        <f t="shared" si="7"/>
        <v>8.7110615588071698E-3</v>
      </c>
      <c r="S15" s="4">
        <f t="shared" si="8"/>
        <v>2.3749526479076638E-3</v>
      </c>
    </row>
    <row r="16" spans="1:19" ht="18.75" x14ac:dyDescent="0.25">
      <c r="A16" s="2">
        <v>44860</v>
      </c>
      <c r="B16" s="3">
        <v>149.35000600000001</v>
      </c>
      <c r="C16" s="3">
        <v>231.320007</v>
      </c>
      <c r="D16" s="3">
        <v>94.82</v>
      </c>
      <c r="E16" s="3">
        <v>131.759995</v>
      </c>
      <c r="F16" s="3">
        <v>92.389999000000003</v>
      </c>
      <c r="G16" s="3">
        <v>10970.990234000001</v>
      </c>
      <c r="H16" s="3">
        <v>3830.6</v>
      </c>
      <c r="I16" s="3">
        <v>87.91</v>
      </c>
      <c r="J16" s="3">
        <v>1664.49</v>
      </c>
      <c r="K16" s="4">
        <f t="shared" si="0"/>
        <v>-2.0580676562853093E-2</v>
      </c>
      <c r="L16" s="4">
        <f t="shared" si="1"/>
        <v>-7.4151380567922306E-3</v>
      </c>
      <c r="M16" s="4">
        <f t="shared" si="2"/>
        <v>-1.9822253851379413E-2</v>
      </c>
      <c r="N16" s="4">
        <f t="shared" si="3"/>
        <v>-8.0295391590119988E-2</v>
      </c>
      <c r="O16" s="4">
        <f t="shared" si="4"/>
        <v>-0.10131310369584744</v>
      </c>
      <c r="P16" s="4">
        <f t="shared" si="5"/>
        <v>2.1479714882886716E-2</v>
      </c>
      <c r="Q16" s="4">
        <f t="shared" si="6"/>
        <v>7.2782679665204441E-3</v>
      </c>
      <c r="R16" s="4">
        <f t="shared" si="7"/>
        <v>2.990467025993741E-2</v>
      </c>
      <c r="S16" s="4">
        <f t="shared" si="8"/>
        <v>7.2173746598447322E-3</v>
      </c>
    </row>
    <row r="17" spans="1:19" ht="18.75" x14ac:dyDescent="0.25">
      <c r="A17" s="2">
        <v>44861</v>
      </c>
      <c r="B17" s="3">
        <v>144.800003</v>
      </c>
      <c r="C17" s="3">
        <v>226.75</v>
      </c>
      <c r="D17" s="3">
        <v>92.599997999999999</v>
      </c>
      <c r="E17" s="3">
        <v>138.33999600000001</v>
      </c>
      <c r="F17" s="3">
        <v>90.540001000000004</v>
      </c>
      <c r="G17" s="3">
        <v>10792.669921999999</v>
      </c>
      <c r="H17" s="3">
        <v>3807.3</v>
      </c>
      <c r="I17" s="3">
        <v>89.08</v>
      </c>
      <c r="J17" s="3">
        <v>1662.94</v>
      </c>
      <c r="K17" s="4">
        <f t="shared" si="0"/>
        <v>-1.6387344894258634E-2</v>
      </c>
      <c r="L17" s="4">
        <f t="shared" si="1"/>
        <v>-6.1011723843323405E-3</v>
      </c>
      <c r="M17" s="4">
        <f t="shared" si="2"/>
        <v>-3.0939084166357888E-2</v>
      </c>
      <c r="N17" s="4">
        <f t="shared" si="3"/>
        <v>-1.9953974555881257E-2</v>
      </c>
      <c r="O17" s="4">
        <f t="shared" si="4"/>
        <v>-2.3691237420110915E-2</v>
      </c>
      <c r="P17" s="4">
        <f t="shared" si="5"/>
        <v>4.8732346336568713E-2</v>
      </c>
      <c r="Q17" s="4">
        <f t="shared" si="6"/>
        <v>-2.0226983806316937E-2</v>
      </c>
      <c r="R17" s="4">
        <f t="shared" si="7"/>
        <v>1.3221278526079683E-2</v>
      </c>
      <c r="S17" s="4">
        <f t="shared" si="8"/>
        <v>-9.3165001945225807E-4</v>
      </c>
    </row>
    <row r="18" spans="1:19" ht="18.75" x14ac:dyDescent="0.25">
      <c r="A18" s="2">
        <v>44862</v>
      </c>
      <c r="B18" s="3">
        <v>155.740005</v>
      </c>
      <c r="C18" s="3">
        <v>235.86999499999999</v>
      </c>
      <c r="D18" s="3">
        <v>96.580001999999993</v>
      </c>
      <c r="E18" s="3">
        <v>134.970001</v>
      </c>
      <c r="F18" s="3">
        <v>93.830001999999993</v>
      </c>
      <c r="G18" s="3">
        <v>11102.450194999999</v>
      </c>
      <c r="H18" s="3">
        <v>3901.06</v>
      </c>
      <c r="I18" s="3">
        <v>87.9</v>
      </c>
      <c r="J18" s="3">
        <v>1641.76</v>
      </c>
      <c r="K18" s="4">
        <f t="shared" si="0"/>
        <v>2.8298629471746606E-2</v>
      </c>
      <c r="L18" s="4">
        <f t="shared" si="1"/>
        <v>2.4328034575769396E-2</v>
      </c>
      <c r="M18" s="4">
        <f t="shared" si="2"/>
        <v>7.2834481583781724E-2</v>
      </c>
      <c r="N18" s="4">
        <f t="shared" si="3"/>
        <v>3.9432695602420124E-2</v>
      </c>
      <c r="O18" s="4">
        <f t="shared" si="4"/>
        <v>4.2082581099755448E-2</v>
      </c>
      <c r="P18" s="4">
        <f t="shared" si="5"/>
        <v>-2.4661855327924691E-2</v>
      </c>
      <c r="Q18" s="4">
        <f t="shared" si="6"/>
        <v>3.569290256444782E-2</v>
      </c>
      <c r="R18" s="4">
        <f t="shared" si="7"/>
        <v>-1.3335037698035462E-2</v>
      </c>
      <c r="S18" s="4">
        <f t="shared" si="8"/>
        <v>-1.2818283053528204E-2</v>
      </c>
    </row>
    <row r="19" spans="1:19" ht="18.75" x14ac:dyDescent="0.25">
      <c r="A19" s="2">
        <v>44865</v>
      </c>
      <c r="B19" s="3">
        <v>153.33999600000001</v>
      </c>
      <c r="C19" s="3">
        <v>232.13000500000001</v>
      </c>
      <c r="D19" s="3">
        <v>94.660004000000001</v>
      </c>
      <c r="E19" s="3">
        <v>135.429993</v>
      </c>
      <c r="F19" s="3">
        <v>92.68</v>
      </c>
      <c r="G19" s="3">
        <v>10988.150390999999</v>
      </c>
      <c r="H19" s="3">
        <v>3871.98</v>
      </c>
      <c r="I19" s="3">
        <v>86.53</v>
      </c>
      <c r="J19" s="3">
        <v>1633.12</v>
      </c>
      <c r="K19" s="4">
        <f t="shared" si="0"/>
        <v>-1.0348367267912665E-2</v>
      </c>
      <c r="L19" s="4">
        <f t="shared" si="1"/>
        <v>-7.4823069661265037E-3</v>
      </c>
      <c r="M19" s="4">
        <f t="shared" si="2"/>
        <v>-1.5530330208703752E-2</v>
      </c>
      <c r="N19" s="4">
        <f t="shared" si="3"/>
        <v>-1.5983203498656336E-2</v>
      </c>
      <c r="O19" s="4">
        <f t="shared" si="4"/>
        <v>-2.0080134419018705E-2</v>
      </c>
      <c r="P19" s="4">
        <f t="shared" si="5"/>
        <v>3.4023110498156948E-3</v>
      </c>
      <c r="Q19" s="4">
        <f t="shared" si="6"/>
        <v>-1.2331956052926928E-2</v>
      </c>
      <c r="R19" s="4">
        <f t="shared" si="7"/>
        <v>-1.5708630072483964E-2</v>
      </c>
      <c r="S19" s="4">
        <f t="shared" si="8"/>
        <v>-5.2765414587108315E-3</v>
      </c>
    </row>
    <row r="20" spans="1:19" ht="18.75" x14ac:dyDescent="0.25">
      <c r="A20" s="2">
        <v>44866</v>
      </c>
      <c r="B20" s="3">
        <v>150.64999399999999</v>
      </c>
      <c r="C20" s="3">
        <v>228.16999799999999</v>
      </c>
      <c r="D20" s="3">
        <v>90.5</v>
      </c>
      <c r="E20" s="3">
        <v>132.19000199999999</v>
      </c>
      <c r="F20" s="3">
        <v>93.769997000000004</v>
      </c>
      <c r="G20" s="3">
        <v>10890.849609000001</v>
      </c>
      <c r="H20" s="3">
        <v>3856.1</v>
      </c>
      <c r="I20" s="3">
        <v>88.37</v>
      </c>
      <c r="J20" s="3">
        <v>1647.5</v>
      </c>
      <c r="K20" s="4">
        <f t="shared" si="0"/>
        <v>-8.8945037225071997E-3</v>
      </c>
      <c r="L20" s="4">
        <f t="shared" si="1"/>
        <v>-4.1096940897468529E-3</v>
      </c>
      <c r="M20" s="4">
        <f t="shared" si="2"/>
        <v>-1.7698426296030911E-2</v>
      </c>
      <c r="N20" s="4">
        <f t="shared" si="3"/>
        <v>-1.7206624706925217E-2</v>
      </c>
      <c r="O20" s="4">
        <f t="shared" si="4"/>
        <v>-4.494171602871757E-2</v>
      </c>
      <c r="P20" s="4">
        <f t="shared" si="5"/>
        <v>-2.4214553259014511E-2</v>
      </c>
      <c r="Q20" s="4">
        <f t="shared" si="6"/>
        <v>1.1692243874182991E-2</v>
      </c>
      <c r="R20" s="4">
        <f t="shared" si="7"/>
        <v>2.1041370911265539E-2</v>
      </c>
      <c r="S20" s="4">
        <f t="shared" si="8"/>
        <v>8.7666917214741027E-3</v>
      </c>
    </row>
    <row r="21" spans="1:19" ht="18.75" x14ac:dyDescent="0.25">
      <c r="A21" s="2">
        <v>44867</v>
      </c>
      <c r="B21" s="3">
        <v>145.029999</v>
      </c>
      <c r="C21" s="3">
        <v>220.10000600000001</v>
      </c>
      <c r="D21" s="3">
        <v>87.07</v>
      </c>
      <c r="E21" s="3">
        <v>134.21000699999999</v>
      </c>
      <c r="F21" s="3">
        <v>90.300003000000004</v>
      </c>
      <c r="G21" s="3">
        <v>10524.799805000001</v>
      </c>
      <c r="H21" s="3">
        <v>3759.69</v>
      </c>
      <c r="I21" s="3">
        <v>90</v>
      </c>
      <c r="J21" s="3">
        <v>1634.89</v>
      </c>
      <c r="K21" s="4">
        <f t="shared" si="0"/>
        <v>-3.418859277211285E-2</v>
      </c>
      <c r="L21" s="4">
        <f t="shared" si="1"/>
        <v>-2.5319802827619801E-2</v>
      </c>
      <c r="M21" s="4">
        <f t="shared" si="2"/>
        <v>-3.8018615071861356E-2</v>
      </c>
      <c r="N21" s="4">
        <f t="shared" si="3"/>
        <v>-3.6008940599332698E-2</v>
      </c>
      <c r="O21" s="4">
        <f t="shared" si="4"/>
        <v>-3.8637457865356321E-2</v>
      </c>
      <c r="P21" s="4">
        <f t="shared" si="5"/>
        <v>1.5165492845734842E-2</v>
      </c>
      <c r="Q21" s="4">
        <f t="shared" si="6"/>
        <v>-3.7707449792827918E-2</v>
      </c>
      <c r="R21" s="4">
        <f t="shared" si="7"/>
        <v>1.8277124800351961E-2</v>
      </c>
      <c r="S21" s="4">
        <f t="shared" si="8"/>
        <v>-7.6834635960556993E-3</v>
      </c>
    </row>
    <row r="22" spans="1:19" ht="18.75" x14ac:dyDescent="0.25">
      <c r="A22" s="2">
        <v>44868</v>
      </c>
      <c r="B22" s="3">
        <v>138.88000500000001</v>
      </c>
      <c r="C22" s="3">
        <v>214.25</v>
      </c>
      <c r="D22" s="3">
        <v>83.489998</v>
      </c>
      <c r="E22" s="3">
        <v>141.55999800000001</v>
      </c>
      <c r="F22" s="3">
        <v>90.400002000000001</v>
      </c>
      <c r="G22" s="3">
        <v>10342.940430000001</v>
      </c>
      <c r="H22" s="3">
        <v>3719.89</v>
      </c>
      <c r="I22" s="3">
        <v>88.17</v>
      </c>
      <c r="J22" s="3">
        <v>1629.15</v>
      </c>
      <c r="K22" s="4">
        <f t="shared" si="0"/>
        <v>-1.7430155556688063E-2</v>
      </c>
      <c r="L22" s="4">
        <f t="shared" si="1"/>
        <v>-1.064240923898342E-2</v>
      </c>
      <c r="M22" s="4">
        <f t="shared" si="2"/>
        <v>-4.3330323762689929E-2</v>
      </c>
      <c r="N22" s="4">
        <f t="shared" si="3"/>
        <v>-2.6938458314862683E-2</v>
      </c>
      <c r="O22" s="4">
        <f t="shared" si="4"/>
        <v>-4.1985552589580019E-2</v>
      </c>
      <c r="P22" s="4">
        <f t="shared" si="5"/>
        <v>5.3317851782197334E-2</v>
      </c>
      <c r="Q22" s="4">
        <f t="shared" si="6"/>
        <v>1.1067958764937721E-3</v>
      </c>
      <c r="R22" s="4">
        <f t="shared" si="7"/>
        <v>-2.0542901231329371E-2</v>
      </c>
      <c r="S22" s="4">
        <f t="shared" si="8"/>
        <v>-3.5171173864516994E-3</v>
      </c>
    </row>
    <row r="23" spans="1:19" ht="18.75" x14ac:dyDescent="0.25">
      <c r="A23" s="2">
        <v>44869</v>
      </c>
      <c r="B23" s="3">
        <v>138.38000500000001</v>
      </c>
      <c r="C23" s="3">
        <v>221.38999899999999</v>
      </c>
      <c r="D23" s="3">
        <v>86.699996999999996</v>
      </c>
      <c r="E23" s="3">
        <v>143.009995</v>
      </c>
      <c r="F23" s="3">
        <v>95.790001000000004</v>
      </c>
      <c r="G23" s="3">
        <v>10475.25</v>
      </c>
      <c r="H23" s="3">
        <v>3770.55</v>
      </c>
      <c r="I23" s="3">
        <v>92.61</v>
      </c>
      <c r="J23" s="3">
        <v>1680.27</v>
      </c>
      <c r="K23" s="4">
        <f t="shared" si="0"/>
        <v>1.2711128943608766E-2</v>
      </c>
      <c r="L23" s="4">
        <f t="shared" si="1"/>
        <v>1.3526781457993704E-2</v>
      </c>
      <c r="M23" s="4">
        <f t="shared" si="2"/>
        <v>-3.6067267112901628E-3</v>
      </c>
      <c r="N23" s="4">
        <f t="shared" si="3"/>
        <v>3.2782290141328524E-2</v>
      </c>
      <c r="O23" s="4">
        <f t="shared" si="4"/>
        <v>3.7727008933475248E-2</v>
      </c>
      <c r="P23" s="4">
        <f t="shared" si="5"/>
        <v>1.0190881573275589E-2</v>
      </c>
      <c r="Q23" s="4">
        <f t="shared" si="6"/>
        <v>5.7914016312279035E-2</v>
      </c>
      <c r="R23" s="4">
        <f t="shared" si="7"/>
        <v>4.9130358083242003E-2</v>
      </c>
      <c r="S23" s="4">
        <f t="shared" si="8"/>
        <v>3.0896088375706766E-2</v>
      </c>
    </row>
    <row r="24" spans="1:19" ht="18.75" x14ac:dyDescent="0.25">
      <c r="A24" s="2">
        <v>44872</v>
      </c>
      <c r="B24" s="3">
        <v>138.91999799999999</v>
      </c>
      <c r="C24" s="3">
        <v>227.86999499999999</v>
      </c>
      <c r="D24" s="3">
        <v>88.650002000000001</v>
      </c>
      <c r="E24" s="3">
        <v>146.020004</v>
      </c>
      <c r="F24" s="3">
        <v>93.440002000000007</v>
      </c>
      <c r="G24" s="3">
        <v>10564.519531</v>
      </c>
      <c r="H24" s="3">
        <v>3806.8</v>
      </c>
      <c r="I24" s="3">
        <v>91.79</v>
      </c>
      <c r="J24" s="3">
        <v>1674.68</v>
      </c>
      <c r="K24" s="4">
        <f t="shared" si="0"/>
        <v>8.4858407365757567E-3</v>
      </c>
      <c r="L24" s="4">
        <f t="shared" si="1"/>
        <v>9.5680618026735623E-3</v>
      </c>
      <c r="M24" s="4">
        <f t="shared" si="2"/>
        <v>3.8946532760445341E-3</v>
      </c>
      <c r="N24" s="4">
        <f t="shared" si="3"/>
        <v>2.8849421342460949E-2</v>
      </c>
      <c r="O24" s="4">
        <f t="shared" si="4"/>
        <v>2.2242205896428981E-2</v>
      </c>
      <c r="P24" s="4">
        <f t="shared" si="5"/>
        <v>2.0829103099193572E-2</v>
      </c>
      <c r="Q24" s="4">
        <f t="shared" si="6"/>
        <v>-2.4838765350276994E-2</v>
      </c>
      <c r="R24" s="4">
        <f t="shared" si="7"/>
        <v>-8.893767951177892E-3</v>
      </c>
      <c r="S24" s="4">
        <f t="shared" si="8"/>
        <v>-3.3323925381920326E-3</v>
      </c>
    </row>
    <row r="25" spans="1:19" ht="18.75" x14ac:dyDescent="0.25">
      <c r="A25" s="2">
        <v>44873</v>
      </c>
      <c r="B25" s="3">
        <v>139.5</v>
      </c>
      <c r="C25" s="3">
        <v>228.86999499999999</v>
      </c>
      <c r="D25" s="3">
        <v>88.910004000000001</v>
      </c>
      <c r="E25" s="3">
        <v>137.759995</v>
      </c>
      <c r="F25" s="3">
        <v>93.75</v>
      </c>
      <c r="G25" s="3">
        <v>10616.200194999999</v>
      </c>
      <c r="H25" s="3">
        <v>3828.11</v>
      </c>
      <c r="I25" s="3">
        <v>88.91</v>
      </c>
      <c r="J25" s="3">
        <v>1712.52</v>
      </c>
      <c r="K25" s="4">
        <f t="shared" si="0"/>
        <v>4.8799820997363977E-3</v>
      </c>
      <c r="L25" s="4">
        <f t="shared" si="1"/>
        <v>5.5822675939800961E-3</v>
      </c>
      <c r="M25" s="4">
        <f t="shared" si="2"/>
        <v>4.1663877823223516E-3</v>
      </c>
      <c r="N25" s="4">
        <f t="shared" si="3"/>
        <v>4.378865962105751E-3</v>
      </c>
      <c r="O25" s="4">
        <f t="shared" si="4"/>
        <v>2.9286120415133372E-3</v>
      </c>
      <c r="P25" s="4">
        <f t="shared" si="5"/>
        <v>-5.823062163703286E-2</v>
      </c>
      <c r="Q25" s="4">
        <f t="shared" si="6"/>
        <v>3.3121243664938835E-3</v>
      </c>
      <c r="R25" s="4">
        <f t="shared" si="7"/>
        <v>-3.1878737097952067E-2</v>
      </c>
      <c r="S25" s="4">
        <f t="shared" si="8"/>
        <v>2.2343867668630453E-2</v>
      </c>
    </row>
    <row r="26" spans="1:19" ht="18.75" x14ac:dyDescent="0.25">
      <c r="A26" s="2">
        <v>44874</v>
      </c>
      <c r="B26" s="3">
        <v>134.86999499999999</v>
      </c>
      <c r="C26" s="3">
        <v>224.509995</v>
      </c>
      <c r="D26" s="3">
        <v>87.400002000000001</v>
      </c>
      <c r="E26" s="3">
        <v>157.5</v>
      </c>
      <c r="F26" s="3">
        <v>92.099997999999999</v>
      </c>
      <c r="G26" s="3">
        <v>10353.169921999999</v>
      </c>
      <c r="H26" s="3">
        <v>3748.57</v>
      </c>
      <c r="I26" s="3">
        <v>85.83</v>
      </c>
      <c r="J26" s="3">
        <v>1706.32</v>
      </c>
      <c r="K26" s="4">
        <f t="shared" si="0"/>
        <v>-2.5088409231678727E-2</v>
      </c>
      <c r="L26" s="4">
        <f t="shared" si="1"/>
        <v>-2.0996774887089925E-2</v>
      </c>
      <c r="M26" s="4">
        <f t="shared" si="2"/>
        <v>-3.3753286805391546E-2</v>
      </c>
      <c r="N26" s="4">
        <f t="shared" si="3"/>
        <v>-1.9233907574383473E-2</v>
      </c>
      <c r="O26" s="4">
        <f t="shared" si="4"/>
        <v>-1.7129361577576916E-2</v>
      </c>
      <c r="P26" s="4">
        <f t="shared" si="5"/>
        <v>0.1339124538812736</v>
      </c>
      <c r="Q26" s="4">
        <f t="shared" si="6"/>
        <v>-1.7756743304785924E-2</v>
      </c>
      <c r="R26" s="4">
        <f t="shared" si="7"/>
        <v>-3.5256026402919007E-2</v>
      </c>
      <c r="S26" s="4">
        <f t="shared" si="8"/>
        <v>-3.626965167533231E-3</v>
      </c>
    </row>
    <row r="27" spans="1:19" ht="18.75" x14ac:dyDescent="0.25">
      <c r="A27" s="2">
        <v>44875</v>
      </c>
      <c r="B27" s="3">
        <v>146.86999499999999</v>
      </c>
      <c r="C27" s="3">
        <v>242.979996</v>
      </c>
      <c r="D27" s="3">
        <v>94.169998000000007</v>
      </c>
      <c r="E27" s="3">
        <v>163.270004</v>
      </c>
      <c r="F27" s="3">
        <v>99.489998</v>
      </c>
      <c r="G27" s="3">
        <v>11114.150390999999</v>
      </c>
      <c r="H27" s="3">
        <v>3956.37</v>
      </c>
      <c r="I27" s="3">
        <v>86.47</v>
      </c>
      <c r="J27" s="3">
        <v>1754.86</v>
      </c>
      <c r="K27" s="4">
        <f t="shared" si="0"/>
        <v>7.0926360961455645E-2</v>
      </c>
      <c r="L27" s="4">
        <f t="shared" si="1"/>
        <v>5.3952504280963931E-2</v>
      </c>
      <c r="M27" s="4">
        <f t="shared" si="2"/>
        <v>8.5236493266029598E-2</v>
      </c>
      <c r="N27" s="4">
        <f t="shared" si="3"/>
        <v>7.9058891614934776E-2</v>
      </c>
      <c r="O27" s="4">
        <f t="shared" si="4"/>
        <v>7.4606332739000747E-2</v>
      </c>
      <c r="P27" s="4">
        <f t="shared" si="5"/>
        <v>3.5979838371680707E-2</v>
      </c>
      <c r="Q27" s="4">
        <f t="shared" si="6"/>
        <v>7.7182194953010888E-2</v>
      </c>
      <c r="R27" s="4">
        <f t="shared" si="7"/>
        <v>7.4289372422101973E-3</v>
      </c>
      <c r="S27" s="4">
        <f t="shared" si="8"/>
        <v>2.8050076905465706E-2</v>
      </c>
    </row>
    <row r="28" spans="1:19" ht="18.75" x14ac:dyDescent="0.25">
      <c r="A28" s="2">
        <v>44876</v>
      </c>
      <c r="B28" s="3">
        <v>149.699997</v>
      </c>
      <c r="C28" s="3">
        <v>247.11000100000001</v>
      </c>
      <c r="D28" s="3">
        <v>96.730002999999996</v>
      </c>
      <c r="E28" s="3">
        <v>162.949997</v>
      </c>
      <c r="F28" s="3">
        <v>106.089996</v>
      </c>
      <c r="G28" s="3">
        <v>11323.330078000001</v>
      </c>
      <c r="H28" s="3">
        <v>3992.93</v>
      </c>
      <c r="I28" s="3">
        <v>88.96</v>
      </c>
      <c r="J28" s="3">
        <v>1770.69</v>
      </c>
      <c r="K28" s="4">
        <f t="shared" si="0"/>
        <v>1.8646099577438208E-2</v>
      </c>
      <c r="L28" s="4">
        <f t="shared" si="1"/>
        <v>9.1983590448269908E-3</v>
      </c>
      <c r="M28" s="4">
        <f t="shared" si="2"/>
        <v>1.9085463663443939E-2</v>
      </c>
      <c r="N28" s="4">
        <f t="shared" si="3"/>
        <v>1.6854466703712236E-2</v>
      </c>
      <c r="O28" s="4">
        <f t="shared" si="4"/>
        <v>2.6821984924832842E-2</v>
      </c>
      <c r="P28" s="4">
        <f t="shared" si="5"/>
        <v>-1.9619097643534542E-3</v>
      </c>
      <c r="Q28" s="4">
        <f t="shared" si="6"/>
        <v>6.4230636268597735E-2</v>
      </c>
      <c r="R28" s="4">
        <f t="shared" si="7"/>
        <v>2.838929752993324E-2</v>
      </c>
      <c r="S28" s="4">
        <f t="shared" si="8"/>
        <v>8.9802194739456529E-3</v>
      </c>
    </row>
    <row r="29" spans="1:19" ht="18.75" x14ac:dyDescent="0.25">
      <c r="A29" s="2">
        <v>44879</v>
      </c>
      <c r="B29" s="3">
        <v>148.279999</v>
      </c>
      <c r="C29" s="3">
        <v>241.550003</v>
      </c>
      <c r="D29" s="3">
        <v>96.029999000000004</v>
      </c>
      <c r="E29" s="3">
        <v>166.66000399999999</v>
      </c>
      <c r="F29" s="3">
        <v>104.389999</v>
      </c>
      <c r="G29" s="3">
        <v>11196.219727</v>
      </c>
      <c r="H29" s="3">
        <v>3957.25</v>
      </c>
      <c r="I29" s="3">
        <v>85.87</v>
      </c>
      <c r="J29" s="3">
        <v>1771.8</v>
      </c>
      <c r="K29" s="4">
        <f t="shared" si="0"/>
        <v>-1.1289009063504319E-2</v>
      </c>
      <c r="L29" s="4">
        <f t="shared" si="1"/>
        <v>-8.9759576650217388E-3</v>
      </c>
      <c r="M29" s="4">
        <f t="shared" si="2"/>
        <v>-9.530899846968607E-3</v>
      </c>
      <c r="N29" s="4">
        <f t="shared" si="3"/>
        <v>-2.2757082247843435E-2</v>
      </c>
      <c r="O29" s="4">
        <f t="shared" si="4"/>
        <v>-7.2629909721494065E-3</v>
      </c>
      <c r="P29" s="4">
        <f t="shared" si="5"/>
        <v>2.2512446082005449E-2</v>
      </c>
      <c r="Q29" s="4">
        <f t="shared" si="6"/>
        <v>-1.6153876926597664E-2</v>
      </c>
      <c r="R29" s="4">
        <f t="shared" si="7"/>
        <v>-3.5352305817878772E-2</v>
      </c>
      <c r="S29" s="4">
        <f t="shared" si="8"/>
        <v>6.2667786575365146E-4</v>
      </c>
    </row>
    <row r="30" spans="1:19" ht="18.75" x14ac:dyDescent="0.25">
      <c r="A30" s="2">
        <v>44880</v>
      </c>
      <c r="B30" s="3">
        <v>150.03999300000001</v>
      </c>
      <c r="C30" s="3">
        <v>241.970001</v>
      </c>
      <c r="D30" s="3">
        <v>98.720000999999996</v>
      </c>
      <c r="E30" s="3">
        <v>159.10000600000001</v>
      </c>
      <c r="F30" s="3">
        <v>106.709999</v>
      </c>
      <c r="G30" s="3">
        <v>11358.410156</v>
      </c>
      <c r="H30" s="3">
        <v>3991.73</v>
      </c>
      <c r="I30" s="3">
        <v>86.92</v>
      </c>
      <c r="J30" s="3">
        <v>1778.25</v>
      </c>
      <c r="K30" s="4">
        <f t="shared" si="0"/>
        <v>1.4382255490727863E-2</v>
      </c>
      <c r="L30" s="4">
        <f t="shared" si="1"/>
        <v>8.6753813075978112E-3</v>
      </c>
      <c r="M30" s="4">
        <f t="shared" si="2"/>
        <v>1.179950702092639E-2</v>
      </c>
      <c r="N30" s="4">
        <f t="shared" si="3"/>
        <v>1.7372522425404629E-3</v>
      </c>
      <c r="O30" s="4">
        <f t="shared" si="4"/>
        <v>2.762693805026838E-2</v>
      </c>
      <c r="P30" s="4">
        <f t="shared" si="5"/>
        <v>-4.6422859899149134E-2</v>
      </c>
      <c r="Q30" s="4">
        <f t="shared" si="6"/>
        <v>2.198098941653517E-2</v>
      </c>
      <c r="R30" s="4">
        <f t="shared" si="7"/>
        <v>1.2153630703835499E-2</v>
      </c>
      <c r="S30" s="4">
        <f t="shared" si="8"/>
        <v>3.6337556356925648E-3</v>
      </c>
    </row>
    <row r="31" spans="1:19" ht="18.75" x14ac:dyDescent="0.25">
      <c r="A31" s="2">
        <v>44881</v>
      </c>
      <c r="B31" s="3">
        <v>148.78999300000001</v>
      </c>
      <c r="C31" s="3">
        <v>241.729996</v>
      </c>
      <c r="D31" s="3">
        <v>98.989998</v>
      </c>
      <c r="E31" s="3">
        <v>156.770004</v>
      </c>
      <c r="F31" s="3">
        <v>105.230003</v>
      </c>
      <c r="G31" s="3">
        <v>11183.660156</v>
      </c>
      <c r="H31" s="3">
        <v>3958.79</v>
      </c>
      <c r="I31" s="3">
        <v>85.59</v>
      </c>
      <c r="J31" s="3">
        <v>1773.77</v>
      </c>
      <c r="K31" s="4">
        <f t="shared" si="0"/>
        <v>-1.5504654036580971E-2</v>
      </c>
      <c r="L31" s="4">
        <f t="shared" si="1"/>
        <v>-8.2862978720850793E-3</v>
      </c>
      <c r="M31" s="4">
        <f t="shared" si="2"/>
        <v>-8.3660097660274713E-3</v>
      </c>
      <c r="N31" s="4">
        <f t="shared" si="3"/>
        <v>-9.923713921231518E-4</v>
      </c>
      <c r="O31" s="4">
        <f t="shared" si="4"/>
        <v>2.731244440917571E-3</v>
      </c>
      <c r="P31" s="4">
        <f t="shared" si="5"/>
        <v>-1.4753184460346139E-2</v>
      </c>
      <c r="Q31" s="4">
        <f t="shared" si="6"/>
        <v>-1.3966405995579762E-2</v>
      </c>
      <c r="R31" s="4">
        <f t="shared" si="7"/>
        <v>-1.5419701494710581E-2</v>
      </c>
      <c r="S31" s="4">
        <f t="shared" si="8"/>
        <v>-2.5225096567814162E-3</v>
      </c>
    </row>
    <row r="32" spans="1:19" ht="18.75" x14ac:dyDescent="0.25">
      <c r="A32" s="2">
        <v>44882</v>
      </c>
      <c r="B32" s="3">
        <v>150.720001</v>
      </c>
      <c r="C32" s="3">
        <v>241.679993</v>
      </c>
      <c r="D32" s="3">
        <v>98.5</v>
      </c>
      <c r="E32" s="3">
        <v>154.08999600000001</v>
      </c>
      <c r="F32" s="3">
        <v>105.360001</v>
      </c>
      <c r="G32" s="3">
        <v>11144.959961</v>
      </c>
      <c r="H32" s="3">
        <v>3946.56</v>
      </c>
      <c r="I32" s="3">
        <v>81.64</v>
      </c>
      <c r="J32" s="3">
        <v>1760.87</v>
      </c>
      <c r="K32" s="4">
        <f t="shared" si="0"/>
        <v>-3.4664241273586233E-3</v>
      </c>
      <c r="L32" s="4">
        <f t="shared" si="1"/>
        <v>-3.094109623737159E-3</v>
      </c>
      <c r="M32" s="4">
        <f t="shared" si="2"/>
        <v>1.2887948669439812E-2</v>
      </c>
      <c r="N32" s="4">
        <f t="shared" si="3"/>
        <v>-2.06876156124816E-4</v>
      </c>
      <c r="O32" s="4">
        <f t="shared" si="4"/>
        <v>-4.9622665496115827E-3</v>
      </c>
      <c r="P32" s="4">
        <f t="shared" si="5"/>
        <v>-1.7242967260618646E-2</v>
      </c>
      <c r="Q32" s="4">
        <f t="shared" si="6"/>
        <v>1.2346076645928148E-3</v>
      </c>
      <c r="R32" s="4">
        <f t="shared" si="7"/>
        <v>-4.7249115951874351E-2</v>
      </c>
      <c r="S32" s="4">
        <f t="shared" si="8"/>
        <v>-7.2992198778126299E-3</v>
      </c>
    </row>
    <row r="33" spans="1:19" ht="18.75" x14ac:dyDescent="0.25">
      <c r="A33" s="2">
        <v>44883</v>
      </c>
      <c r="B33" s="3">
        <v>151.28999300000001</v>
      </c>
      <c r="C33" s="3">
        <v>241.220001</v>
      </c>
      <c r="D33" s="3">
        <v>97.800003000000004</v>
      </c>
      <c r="E33" s="3">
        <v>153.16999799999999</v>
      </c>
      <c r="F33" s="3">
        <v>105.41999800000001</v>
      </c>
      <c r="G33" s="3">
        <v>11146.059569999999</v>
      </c>
      <c r="H33" s="3">
        <v>3965.34</v>
      </c>
      <c r="I33" s="3">
        <v>80.08</v>
      </c>
      <c r="J33" s="3">
        <v>1749.74</v>
      </c>
      <c r="K33" s="4">
        <f t="shared" si="0"/>
        <v>9.8659372610623988E-5</v>
      </c>
      <c r="L33" s="4">
        <f t="shared" si="1"/>
        <v>4.7472883302355929E-3</v>
      </c>
      <c r="M33" s="4">
        <f t="shared" si="2"/>
        <v>3.7746610251149283E-3</v>
      </c>
      <c r="N33" s="4">
        <f t="shared" si="3"/>
        <v>-1.9051238138067896E-3</v>
      </c>
      <c r="O33" s="4">
        <f t="shared" si="4"/>
        <v>-7.1319404624252975E-3</v>
      </c>
      <c r="P33" s="4">
        <f t="shared" si="5"/>
        <v>-5.9884187158312742E-3</v>
      </c>
      <c r="Q33" s="4">
        <f t="shared" si="6"/>
        <v>5.6928552903501772E-4</v>
      </c>
      <c r="R33" s="4">
        <f t="shared" si="7"/>
        <v>-1.9293202934678896E-2</v>
      </c>
      <c r="S33" s="4">
        <f t="shared" si="8"/>
        <v>-6.3407996278702214E-3</v>
      </c>
    </row>
    <row r="34" spans="1:19" ht="18.75" x14ac:dyDescent="0.25">
      <c r="A34" s="2">
        <v>44886</v>
      </c>
      <c r="B34" s="3">
        <v>148.009995</v>
      </c>
      <c r="C34" s="3">
        <v>242.050003</v>
      </c>
      <c r="D34" s="3">
        <v>95.830001999999993</v>
      </c>
      <c r="E34" s="3">
        <v>160.38000500000001</v>
      </c>
      <c r="F34" s="3">
        <v>103.83000199999999</v>
      </c>
      <c r="G34" s="3">
        <v>11024.509765999999</v>
      </c>
      <c r="H34" s="3">
        <v>3949.94</v>
      </c>
      <c r="I34" s="3">
        <v>79.73</v>
      </c>
      <c r="J34" s="3">
        <v>1737.81</v>
      </c>
      <c r="K34" s="4">
        <f t="shared" si="0"/>
        <v>-1.0965078975927274E-2</v>
      </c>
      <c r="L34" s="4">
        <f t="shared" si="1"/>
        <v>-3.8912128014762935E-3</v>
      </c>
      <c r="M34" s="4">
        <f t="shared" si="2"/>
        <v>-2.1918673220391732E-2</v>
      </c>
      <c r="N34" s="4">
        <f t="shared" si="3"/>
        <v>3.4349444791466829E-3</v>
      </c>
      <c r="O34" s="4">
        <f t="shared" si="4"/>
        <v>-2.0348798489656154E-2</v>
      </c>
      <c r="P34" s="4">
        <f t="shared" si="5"/>
        <v>4.5997627935763979E-2</v>
      </c>
      <c r="Q34" s="4">
        <f t="shared" si="6"/>
        <v>-1.5197386877710639E-2</v>
      </c>
      <c r="R34" s="4">
        <f t="shared" si="7"/>
        <v>-4.3802084925609617E-3</v>
      </c>
      <c r="S34" s="4">
        <f t="shared" si="8"/>
        <v>-6.8415056604936584E-3</v>
      </c>
    </row>
    <row r="35" spans="1:19" ht="18.75" x14ac:dyDescent="0.25">
      <c r="A35" s="2">
        <v>44887</v>
      </c>
      <c r="B35" s="3">
        <v>150.179993</v>
      </c>
      <c r="C35" s="3">
        <v>245.029999</v>
      </c>
      <c r="D35" s="3">
        <v>97.330001999999993</v>
      </c>
      <c r="E35" s="3">
        <v>165.19000199999999</v>
      </c>
      <c r="F35" s="3">
        <v>105.970001</v>
      </c>
      <c r="G35" s="3">
        <v>11174.410156</v>
      </c>
      <c r="H35" s="3">
        <v>4003.58</v>
      </c>
      <c r="I35" s="3">
        <v>80.95</v>
      </c>
      <c r="J35" s="3">
        <v>1740.24</v>
      </c>
      <c r="K35" s="4">
        <f t="shared" si="0"/>
        <v>1.3505401970391162E-2</v>
      </c>
      <c r="L35" s="4">
        <f t="shared" si="1"/>
        <v>1.3488571921957369E-2</v>
      </c>
      <c r="M35" s="4">
        <f t="shared" si="2"/>
        <v>1.4554722793407476E-2</v>
      </c>
      <c r="N35" s="4">
        <f t="shared" si="3"/>
        <v>1.2236319167084753E-2</v>
      </c>
      <c r="O35" s="4">
        <f t="shared" si="4"/>
        <v>1.5531477761089171E-2</v>
      </c>
      <c r="P35" s="4">
        <f t="shared" si="5"/>
        <v>2.9550308119480208E-2</v>
      </c>
      <c r="Q35" s="4">
        <f t="shared" si="6"/>
        <v>2.0401079045759603E-2</v>
      </c>
      <c r="R35" s="4">
        <f t="shared" si="7"/>
        <v>1.518575360923995E-2</v>
      </c>
      <c r="S35" s="4">
        <f t="shared" si="8"/>
        <v>1.3973349407801758E-3</v>
      </c>
    </row>
    <row r="36" spans="1:19" ht="18.75" x14ac:dyDescent="0.25">
      <c r="A36" s="2">
        <v>44888</v>
      </c>
      <c r="B36" s="3">
        <v>151.070007</v>
      </c>
      <c r="C36" s="3">
        <v>247.58000200000001</v>
      </c>
      <c r="D36" s="3">
        <v>98.82</v>
      </c>
      <c r="E36" s="3">
        <v>162.699997</v>
      </c>
      <c r="F36" s="3">
        <v>106.650002</v>
      </c>
      <c r="G36" s="3">
        <v>11285.320313</v>
      </c>
      <c r="H36" s="3">
        <v>4027.26</v>
      </c>
      <c r="I36" s="3">
        <v>77.94</v>
      </c>
      <c r="J36" s="3">
        <v>1749.28</v>
      </c>
      <c r="K36" s="4">
        <f t="shared" si="0"/>
        <v>9.876437181952958E-3</v>
      </c>
      <c r="L36" s="4">
        <f t="shared" si="1"/>
        <v>5.8972831306427134E-3</v>
      </c>
      <c r="M36" s="4">
        <f t="shared" si="2"/>
        <v>5.9088238307651577E-3</v>
      </c>
      <c r="N36" s="4">
        <f t="shared" si="3"/>
        <v>1.0353122234939652E-2</v>
      </c>
      <c r="O36" s="4">
        <f t="shared" si="4"/>
        <v>1.5192726430553086E-2</v>
      </c>
      <c r="P36" s="4">
        <f t="shared" si="5"/>
        <v>-1.5188342888172208E-2</v>
      </c>
      <c r="Q36" s="4">
        <f t="shared" si="6"/>
        <v>6.3964190469120632E-3</v>
      </c>
      <c r="R36" s="4">
        <f t="shared" si="7"/>
        <v>-3.7892380213081014E-2</v>
      </c>
      <c r="S36" s="4">
        <f t="shared" si="8"/>
        <v>5.1812399547276925E-3</v>
      </c>
    </row>
    <row r="37" spans="1:19" ht="18.75" x14ac:dyDescent="0.25">
      <c r="A37" s="2">
        <v>44890</v>
      </c>
      <c r="B37" s="3">
        <v>148.11000100000001</v>
      </c>
      <c r="C37" s="3">
        <v>247.490005</v>
      </c>
      <c r="D37" s="3">
        <v>97.599997999999999</v>
      </c>
      <c r="E37" s="3">
        <v>158.270004</v>
      </c>
      <c r="F37" s="3">
        <v>105.959999</v>
      </c>
      <c r="G37" s="3">
        <v>11226.360352</v>
      </c>
      <c r="H37" s="3">
        <v>4026.12</v>
      </c>
      <c r="I37" s="3">
        <v>76.28</v>
      </c>
      <c r="J37" s="3">
        <v>1756.14</v>
      </c>
      <c r="K37" s="4">
        <f t="shared" si="0"/>
        <v>-5.2381780544763891E-3</v>
      </c>
      <c r="L37" s="4">
        <f t="shared" si="1"/>
        <v>-2.8311094412904197E-4</v>
      </c>
      <c r="M37" s="4">
        <f t="shared" si="2"/>
        <v>-1.97881042011482E-2</v>
      </c>
      <c r="N37" s="4">
        <f t="shared" si="3"/>
        <v>-3.6357282694911768E-4</v>
      </c>
      <c r="O37" s="4">
        <f t="shared" si="4"/>
        <v>-1.2422540490360599E-2</v>
      </c>
      <c r="P37" s="4">
        <f t="shared" si="5"/>
        <v>-2.7605535167688815E-2</v>
      </c>
      <c r="Q37" s="4">
        <f t="shared" si="6"/>
        <v>-6.4908087039442352E-3</v>
      </c>
      <c r="R37" s="4">
        <f t="shared" si="7"/>
        <v>-2.1528519178344786E-2</v>
      </c>
      <c r="S37" s="4">
        <f t="shared" si="8"/>
        <v>3.9139439823674006E-3</v>
      </c>
    </row>
    <row r="38" spans="1:19" ht="18.75" x14ac:dyDescent="0.25">
      <c r="A38" s="2">
        <v>44893</v>
      </c>
      <c r="B38" s="3">
        <v>144.220001</v>
      </c>
      <c r="C38" s="3">
        <v>241.759995</v>
      </c>
      <c r="D38" s="3">
        <v>96.25</v>
      </c>
      <c r="E38" s="3">
        <v>156.38999899999999</v>
      </c>
      <c r="F38" s="3">
        <v>104.959999</v>
      </c>
      <c r="G38" s="3">
        <v>11049.5</v>
      </c>
      <c r="H38" s="3">
        <v>3963.94</v>
      </c>
      <c r="I38" s="3">
        <v>77.239999999999995</v>
      </c>
      <c r="J38" s="3">
        <v>1740.75</v>
      </c>
      <c r="K38" s="4">
        <f t="shared" si="0"/>
        <v>-1.5879437701993234E-2</v>
      </c>
      <c r="L38" s="4">
        <f t="shared" si="1"/>
        <v>-1.5564652905563017E-2</v>
      </c>
      <c r="M38" s="4">
        <f t="shared" si="2"/>
        <v>-2.6615329268155415E-2</v>
      </c>
      <c r="N38" s="4">
        <f t="shared" si="3"/>
        <v>-2.342471951215051E-2</v>
      </c>
      <c r="O38" s="4">
        <f t="shared" si="4"/>
        <v>-1.3928499759349683E-2</v>
      </c>
      <c r="P38" s="4">
        <f t="shared" si="5"/>
        <v>-1.1949579564605203E-2</v>
      </c>
      <c r="Q38" s="4">
        <f t="shared" si="6"/>
        <v>-9.4823392980055102E-3</v>
      </c>
      <c r="R38" s="4">
        <f t="shared" si="7"/>
        <v>1.2506676828095382E-2</v>
      </c>
      <c r="S38" s="4">
        <f t="shared" si="8"/>
        <v>-8.8021638458859394E-3</v>
      </c>
    </row>
    <row r="39" spans="1:19" ht="18.75" x14ac:dyDescent="0.25">
      <c r="A39" s="2">
        <v>44894</v>
      </c>
      <c r="B39" s="3">
        <v>141.16999799999999</v>
      </c>
      <c r="C39" s="3">
        <v>240.33000200000001</v>
      </c>
      <c r="D39" s="3">
        <v>95.440002000000007</v>
      </c>
      <c r="E39" s="3">
        <v>169.229996</v>
      </c>
      <c r="F39" s="3">
        <v>106.25</v>
      </c>
      <c r="G39" s="3">
        <v>10983.780273</v>
      </c>
      <c r="H39" s="3">
        <v>3957.63</v>
      </c>
      <c r="I39" s="3">
        <v>78.2</v>
      </c>
      <c r="J39" s="3">
        <v>1749.73</v>
      </c>
      <c r="K39" s="4">
        <f t="shared" si="0"/>
        <v>-5.9655140845921014E-3</v>
      </c>
      <c r="L39" s="4">
        <f t="shared" si="1"/>
        <v>-1.5931188727940442E-3</v>
      </c>
      <c r="M39" s="4">
        <f t="shared" si="2"/>
        <v>-2.1375094693672356E-2</v>
      </c>
      <c r="N39" s="4">
        <f t="shared" si="3"/>
        <v>-5.9324906257356182E-3</v>
      </c>
      <c r="O39" s="4">
        <f t="shared" si="4"/>
        <v>-8.4511744226588633E-3</v>
      </c>
      <c r="P39" s="4">
        <f t="shared" si="5"/>
        <v>7.8905831729669598E-2</v>
      </c>
      <c r="Q39" s="4">
        <f t="shared" si="6"/>
        <v>1.2215492136186347E-2</v>
      </c>
      <c r="R39" s="4">
        <f t="shared" si="7"/>
        <v>1.235218999095181E-2</v>
      </c>
      <c r="S39" s="4">
        <f t="shared" si="8"/>
        <v>5.145435477352806E-3</v>
      </c>
    </row>
    <row r="40" spans="1:19" ht="18.75" x14ac:dyDescent="0.25">
      <c r="A40" s="2">
        <v>44895</v>
      </c>
      <c r="B40" s="3">
        <v>148.029999</v>
      </c>
      <c r="C40" s="3">
        <v>255.13999899999999</v>
      </c>
      <c r="D40" s="3">
        <v>101.449997</v>
      </c>
      <c r="E40" s="3">
        <v>171.35000600000001</v>
      </c>
      <c r="F40" s="3">
        <v>109.69000200000001</v>
      </c>
      <c r="G40" s="3">
        <v>11468</v>
      </c>
      <c r="H40" s="3">
        <v>4080.11</v>
      </c>
      <c r="I40" s="3">
        <v>80.56</v>
      </c>
      <c r="J40" s="3">
        <v>1768.45</v>
      </c>
      <c r="K40" s="4">
        <f t="shared" si="0"/>
        <v>4.3140884034492816E-2</v>
      </c>
      <c r="L40" s="4">
        <f t="shared" si="1"/>
        <v>3.047858758258928E-2</v>
      </c>
      <c r="M40" s="4">
        <f t="shared" si="2"/>
        <v>4.7450125441221153E-2</v>
      </c>
      <c r="N40" s="4">
        <f t="shared" si="3"/>
        <v>5.9799422973701298E-2</v>
      </c>
      <c r="O40" s="4">
        <f t="shared" si="4"/>
        <v>6.1068237955371217E-2</v>
      </c>
      <c r="P40" s="4">
        <f t="shared" si="5"/>
        <v>1.2449570553143177E-2</v>
      </c>
      <c r="Q40" s="4">
        <f t="shared" si="6"/>
        <v>3.1863415851919194E-2</v>
      </c>
      <c r="R40" s="4">
        <f t="shared" si="7"/>
        <v>2.9732600859041468E-2</v>
      </c>
      <c r="S40" s="4">
        <f t="shared" si="8"/>
        <v>1.0641966398493994E-2</v>
      </c>
    </row>
    <row r="41" spans="1:19" ht="18.75" x14ac:dyDescent="0.25">
      <c r="A41" s="2">
        <v>44896</v>
      </c>
      <c r="B41" s="3">
        <v>148.30999800000001</v>
      </c>
      <c r="C41" s="3">
        <v>254.69000199999999</v>
      </c>
      <c r="D41" s="3">
        <v>101.279999</v>
      </c>
      <c r="E41" s="3">
        <v>168.759995</v>
      </c>
      <c r="F41" s="3">
        <v>111.110001</v>
      </c>
      <c r="G41" s="3">
        <v>11482.450194999999</v>
      </c>
      <c r="H41" s="3">
        <v>4076.57</v>
      </c>
      <c r="I41" s="3">
        <v>81.33</v>
      </c>
      <c r="J41" s="3">
        <v>1802.89</v>
      </c>
      <c r="K41" s="4">
        <f t="shared" si="0"/>
        <v>1.2592517172179928E-3</v>
      </c>
      <c r="L41" s="4">
        <f t="shared" si="1"/>
        <v>-8.6800027027179102E-4</v>
      </c>
      <c r="M41" s="4">
        <f t="shared" si="2"/>
        <v>1.8897150985903435E-3</v>
      </c>
      <c r="N41" s="4">
        <f t="shared" si="3"/>
        <v>-1.7652830001176146E-3</v>
      </c>
      <c r="O41" s="4">
        <f t="shared" si="4"/>
        <v>-1.6770881783576014E-3</v>
      </c>
      <c r="P41" s="4">
        <f t="shared" si="5"/>
        <v>-1.5230725708402691E-2</v>
      </c>
      <c r="Q41" s="4">
        <f t="shared" si="6"/>
        <v>1.2862486939561928E-2</v>
      </c>
      <c r="R41" s="4">
        <f t="shared" si="7"/>
        <v>9.5127037683769948E-3</v>
      </c>
      <c r="S41" s="4">
        <f t="shared" si="8"/>
        <v>1.9287476214933676E-2</v>
      </c>
    </row>
    <row r="42" spans="1:19" ht="18.75" x14ac:dyDescent="0.25">
      <c r="A42" s="2">
        <v>44897</v>
      </c>
      <c r="B42" s="3">
        <v>147.80999800000001</v>
      </c>
      <c r="C42" s="3">
        <v>255.020004</v>
      </c>
      <c r="D42" s="3">
        <v>100.83000199999999</v>
      </c>
      <c r="E42" s="3">
        <v>166.10000600000001</v>
      </c>
      <c r="F42" s="3">
        <v>112.199997</v>
      </c>
      <c r="G42" s="3">
        <v>11461.5</v>
      </c>
      <c r="H42" s="3">
        <v>4071.7</v>
      </c>
      <c r="I42" s="3">
        <v>80.3</v>
      </c>
      <c r="J42" s="3">
        <v>1797.82</v>
      </c>
      <c r="K42" s="4">
        <f t="shared" si="0"/>
        <v>-1.8262069647474134E-3</v>
      </c>
      <c r="L42" s="4">
        <f t="shared" si="1"/>
        <v>-1.1953459028422096E-3</v>
      </c>
      <c r="M42" s="4">
        <f t="shared" si="2"/>
        <v>-3.3770125755066185E-3</v>
      </c>
      <c r="N42" s="4">
        <f t="shared" si="3"/>
        <v>1.2948619498304365E-3</v>
      </c>
      <c r="O42" s="4">
        <f t="shared" si="4"/>
        <v>-4.4529982817582033E-3</v>
      </c>
      <c r="P42" s="4">
        <f t="shared" si="5"/>
        <v>-1.5887504886197407E-2</v>
      </c>
      <c r="Q42" s="4">
        <f t="shared" si="6"/>
        <v>9.7622557546203984E-3</v>
      </c>
      <c r="R42" s="4">
        <f t="shared" si="7"/>
        <v>-1.2745331225967915E-2</v>
      </c>
      <c r="S42" s="4">
        <f t="shared" si="8"/>
        <v>-2.8161131280403503E-3</v>
      </c>
    </row>
    <row r="43" spans="1:19" ht="18.75" x14ac:dyDescent="0.25">
      <c r="A43" s="2">
        <v>44900</v>
      </c>
      <c r="B43" s="3">
        <v>146.63000500000001</v>
      </c>
      <c r="C43" s="3">
        <v>250.199997</v>
      </c>
      <c r="D43" s="3">
        <v>99.870002999999997</v>
      </c>
      <c r="E43" s="3">
        <v>159.86999499999999</v>
      </c>
      <c r="F43" s="3">
        <v>109.620003</v>
      </c>
      <c r="G43" s="3">
        <v>11239.940430000001</v>
      </c>
      <c r="H43" s="3">
        <v>3998.84</v>
      </c>
      <c r="I43" s="3">
        <v>77.400000000000006</v>
      </c>
      <c r="J43" s="3">
        <v>1768.39</v>
      </c>
      <c r="K43" s="4">
        <f t="shared" si="0"/>
        <v>-1.952004814415715E-2</v>
      </c>
      <c r="L43" s="4">
        <f t="shared" si="1"/>
        <v>-1.8056283602075441E-2</v>
      </c>
      <c r="M43" s="4">
        <f t="shared" si="2"/>
        <v>-8.0152106046758355E-3</v>
      </c>
      <c r="N43" s="4">
        <f t="shared" si="3"/>
        <v>-1.908140309803711E-2</v>
      </c>
      <c r="O43" s="4">
        <f t="shared" si="4"/>
        <v>-9.566579946396583E-3</v>
      </c>
      <c r="P43" s="4">
        <f t="shared" si="5"/>
        <v>-3.8229099040677381E-2</v>
      </c>
      <c r="Q43" s="4">
        <f t="shared" si="6"/>
        <v>-2.3263099365388937E-2</v>
      </c>
      <c r="R43" s="4">
        <f t="shared" si="7"/>
        <v>-3.6782840357034476E-2</v>
      </c>
      <c r="S43" s="4">
        <f t="shared" si="8"/>
        <v>-1.6505291678520793E-2</v>
      </c>
    </row>
    <row r="44" spans="1:19" ht="18.75" x14ac:dyDescent="0.25">
      <c r="A44" s="2">
        <v>44901</v>
      </c>
      <c r="B44" s="3">
        <v>142.91000399999999</v>
      </c>
      <c r="C44" s="3">
        <v>245.11999499999999</v>
      </c>
      <c r="D44" s="3">
        <v>97.309997999999993</v>
      </c>
      <c r="E44" s="3">
        <v>161.199997</v>
      </c>
      <c r="F44" s="3">
        <v>107.93</v>
      </c>
      <c r="G44" s="3">
        <v>11014.889648</v>
      </c>
      <c r="H44" s="3">
        <v>3941.26</v>
      </c>
      <c r="I44" s="3">
        <v>74.47</v>
      </c>
      <c r="J44" s="3">
        <v>1770.91</v>
      </c>
      <c r="K44" s="4">
        <f t="shared" si="0"/>
        <v>-2.0225582763943505E-2</v>
      </c>
      <c r="L44" s="4">
        <f t="shared" si="1"/>
        <v>-1.4503849921748772E-2</v>
      </c>
      <c r="M44" s="4">
        <f t="shared" si="2"/>
        <v>-2.5697351605074553E-2</v>
      </c>
      <c r="N44" s="4">
        <f t="shared" si="3"/>
        <v>-2.0512719888349105E-2</v>
      </c>
      <c r="O44" s="4">
        <f t="shared" si="4"/>
        <v>-2.5967632013068478E-2</v>
      </c>
      <c r="P44" s="4">
        <f t="shared" si="5"/>
        <v>8.2848577607171105E-3</v>
      </c>
      <c r="Q44" s="4">
        <f t="shared" si="6"/>
        <v>-1.5536998147983637E-2</v>
      </c>
      <c r="R44" s="4">
        <f t="shared" si="7"/>
        <v>-3.8590420873127342E-2</v>
      </c>
      <c r="S44" s="4">
        <f t="shared" si="8"/>
        <v>1.4240106381709446E-3</v>
      </c>
    </row>
    <row r="45" spans="1:19" ht="18.75" x14ac:dyDescent="0.25">
      <c r="A45" s="2">
        <v>44902</v>
      </c>
      <c r="B45" s="3">
        <v>140.94000199999999</v>
      </c>
      <c r="C45" s="3">
        <v>244.36999499999999</v>
      </c>
      <c r="D45" s="3">
        <v>95.150002000000001</v>
      </c>
      <c r="E45" s="3">
        <v>171.69000199999999</v>
      </c>
      <c r="F45" s="3">
        <v>108.33000199999999</v>
      </c>
      <c r="G45" s="3">
        <v>10958.549805000001</v>
      </c>
      <c r="H45" s="3">
        <v>3933.92</v>
      </c>
      <c r="I45" s="3">
        <v>72.58</v>
      </c>
      <c r="J45" s="3">
        <v>1786.22</v>
      </c>
      <c r="K45" s="4">
        <f t="shared" si="0"/>
        <v>-5.1280061623423965E-3</v>
      </c>
      <c r="L45" s="4">
        <f t="shared" si="1"/>
        <v>-1.8640849162627044E-3</v>
      </c>
      <c r="M45" s="4">
        <f t="shared" si="2"/>
        <v>-1.3880807394034843E-2</v>
      </c>
      <c r="N45" s="4">
        <f t="shared" si="3"/>
        <v>-3.0644164425728988E-3</v>
      </c>
      <c r="O45" s="4">
        <f t="shared" si="4"/>
        <v>-2.2447123519423757E-2</v>
      </c>
      <c r="P45" s="4">
        <f t="shared" si="5"/>
        <v>6.3044725275916688E-2</v>
      </c>
      <c r="Q45" s="4">
        <f t="shared" si="6"/>
        <v>3.6992735823273204E-3</v>
      </c>
      <c r="R45" s="4">
        <f t="shared" si="7"/>
        <v>-2.5706957937629893E-2</v>
      </c>
      <c r="S45" s="4">
        <f t="shared" si="8"/>
        <v>8.6081163964822419E-3</v>
      </c>
    </row>
    <row r="46" spans="1:19" ht="18.75" x14ac:dyDescent="0.25">
      <c r="A46" s="2">
        <v>44903</v>
      </c>
      <c r="B46" s="3">
        <v>142.64999399999999</v>
      </c>
      <c r="C46" s="3">
        <v>247.39999399999999</v>
      </c>
      <c r="D46" s="3">
        <v>93.949996999999996</v>
      </c>
      <c r="E46" s="3">
        <v>170.009995</v>
      </c>
      <c r="F46" s="3">
        <v>111.360001</v>
      </c>
      <c r="G46" s="3">
        <v>11082</v>
      </c>
      <c r="H46" s="3">
        <v>3963.51</v>
      </c>
      <c r="I46" s="3">
        <v>72.06</v>
      </c>
      <c r="J46" s="3">
        <v>1789.23</v>
      </c>
      <c r="K46" s="4">
        <f t="shared" si="0"/>
        <v>1.120221474200692E-2</v>
      </c>
      <c r="L46" s="4">
        <f t="shared" si="1"/>
        <v>7.493612090724109E-3</v>
      </c>
      <c r="M46" s="4">
        <f t="shared" si="2"/>
        <v>1.2059753509207675E-2</v>
      </c>
      <c r="N46" s="4">
        <f t="shared" si="3"/>
        <v>1.2322985994683025E-2</v>
      </c>
      <c r="O46" s="4">
        <f t="shared" si="4"/>
        <v>-1.2691920834006174E-2</v>
      </c>
      <c r="P46" s="4">
        <f t="shared" si="5"/>
        <v>-9.833307298420163E-3</v>
      </c>
      <c r="Q46" s="4">
        <f t="shared" si="6"/>
        <v>2.7586063146412175E-2</v>
      </c>
      <c r="R46" s="4">
        <f t="shared" si="7"/>
        <v>-7.1902964649770314E-3</v>
      </c>
      <c r="S46" s="4">
        <f t="shared" si="8"/>
        <v>1.6837045468836738E-3</v>
      </c>
    </row>
    <row r="47" spans="1:19" ht="18.75" x14ac:dyDescent="0.25">
      <c r="A47" s="2">
        <v>44904</v>
      </c>
      <c r="B47" s="3">
        <v>142.16000399999999</v>
      </c>
      <c r="C47" s="3">
        <v>245.41999799999999</v>
      </c>
      <c r="D47" s="3">
        <v>93.07</v>
      </c>
      <c r="E47" s="3">
        <v>175.35000600000001</v>
      </c>
      <c r="F47" s="3">
        <v>109.41999800000001</v>
      </c>
      <c r="G47" s="3">
        <v>11004.620117</v>
      </c>
      <c r="H47" s="3">
        <v>3934.38</v>
      </c>
      <c r="I47" s="3">
        <v>71.5</v>
      </c>
      <c r="J47" s="3">
        <v>1796.63</v>
      </c>
      <c r="K47" s="4">
        <f t="shared" si="0"/>
        <v>-7.0069751902009153E-3</v>
      </c>
      <c r="L47" s="4">
        <f t="shared" si="1"/>
        <v>-7.3766872148234497E-3</v>
      </c>
      <c r="M47" s="4">
        <f t="shared" si="2"/>
        <v>-3.4408236148141366E-3</v>
      </c>
      <c r="N47" s="4">
        <f t="shared" si="3"/>
        <v>-8.0354153070574651E-3</v>
      </c>
      <c r="O47" s="4">
        <f t="shared" si="4"/>
        <v>-9.4107957299760583E-3</v>
      </c>
      <c r="P47" s="4">
        <f t="shared" si="5"/>
        <v>3.0926781363863749E-2</v>
      </c>
      <c r="Q47" s="4">
        <f t="shared" si="6"/>
        <v>-1.757453520850881E-2</v>
      </c>
      <c r="R47" s="4">
        <f t="shared" si="7"/>
        <v>-7.8016556199852587E-3</v>
      </c>
      <c r="S47" s="4">
        <f t="shared" si="8"/>
        <v>4.127328175006174E-3</v>
      </c>
    </row>
    <row r="48" spans="1:19" ht="18.75" x14ac:dyDescent="0.25">
      <c r="A48" s="2">
        <v>44907</v>
      </c>
      <c r="B48" s="3">
        <v>144.490005</v>
      </c>
      <c r="C48" s="3">
        <v>252.509995</v>
      </c>
      <c r="D48" s="3">
        <v>93.559997999999993</v>
      </c>
      <c r="E48" s="3">
        <v>180.720001</v>
      </c>
      <c r="F48" s="3">
        <v>112.07</v>
      </c>
      <c r="G48" s="3">
        <v>11143.740234000001</v>
      </c>
      <c r="H48" s="3">
        <v>3990.56</v>
      </c>
      <c r="I48" s="3">
        <v>73.44</v>
      </c>
      <c r="J48" s="3">
        <v>1781.15</v>
      </c>
      <c r="K48" s="4">
        <f t="shared" si="0"/>
        <v>1.2562731008296722E-2</v>
      </c>
      <c r="L48" s="4">
        <f t="shared" si="1"/>
        <v>1.4178262831053962E-2</v>
      </c>
      <c r="M48" s="4">
        <f t="shared" si="2"/>
        <v>1.6257123626284686E-2</v>
      </c>
      <c r="N48" s="4">
        <f t="shared" si="3"/>
        <v>2.8479811691291546E-2</v>
      </c>
      <c r="O48" s="4">
        <f t="shared" si="4"/>
        <v>5.2510221417023523E-3</v>
      </c>
      <c r="P48" s="4">
        <f t="shared" si="5"/>
        <v>3.0164866889703268E-2</v>
      </c>
      <c r="Q48" s="4">
        <f t="shared" si="6"/>
        <v>2.3930005706450957E-2</v>
      </c>
      <c r="R48" s="4">
        <f t="shared" si="7"/>
        <v>2.6771296612272923E-2</v>
      </c>
      <c r="S48" s="4">
        <f t="shared" si="8"/>
        <v>-8.6534647732635205E-3</v>
      </c>
    </row>
    <row r="49" spans="1:19" ht="18.75" x14ac:dyDescent="0.25">
      <c r="A49" s="2">
        <v>44908</v>
      </c>
      <c r="B49" s="3">
        <v>145.470001</v>
      </c>
      <c r="C49" s="3">
        <v>256.92001299999998</v>
      </c>
      <c r="D49" s="3">
        <v>95.849997999999999</v>
      </c>
      <c r="E49" s="3">
        <v>176.740005</v>
      </c>
      <c r="F49" s="3">
        <v>112.849998</v>
      </c>
      <c r="G49" s="3">
        <v>11256.809569999999</v>
      </c>
      <c r="H49" s="3">
        <v>4019.65</v>
      </c>
      <c r="I49" s="3">
        <v>75.19</v>
      </c>
      <c r="J49" s="3">
        <v>1810.29</v>
      </c>
      <c r="K49" s="4">
        <f t="shared" si="0"/>
        <v>1.0095314381090199E-2</v>
      </c>
      <c r="L49" s="4">
        <f t="shared" si="1"/>
        <v>7.2632622332616968E-3</v>
      </c>
      <c r="M49" s="4">
        <f t="shared" si="2"/>
        <v>6.759551049650054E-3</v>
      </c>
      <c r="N49" s="4">
        <f t="shared" si="3"/>
        <v>1.731397089860056E-2</v>
      </c>
      <c r="O49" s="4">
        <f t="shared" si="4"/>
        <v>2.4181528286395543E-2</v>
      </c>
      <c r="P49" s="4">
        <f t="shared" si="5"/>
        <v>-2.2269123313167993E-2</v>
      </c>
      <c r="Q49" s="4">
        <f t="shared" si="6"/>
        <v>6.9358094769672455E-3</v>
      </c>
      <c r="R49" s="4">
        <f t="shared" si="7"/>
        <v>2.3549497077700571E-2</v>
      </c>
      <c r="S49" s="4">
        <f t="shared" si="8"/>
        <v>1.6227830330178841E-2</v>
      </c>
    </row>
    <row r="50" spans="1:19" ht="18.75" x14ac:dyDescent="0.25">
      <c r="A50" s="2">
        <v>44909</v>
      </c>
      <c r="B50" s="3">
        <v>143.21000699999999</v>
      </c>
      <c r="C50" s="3">
        <v>257.22000100000002</v>
      </c>
      <c r="D50" s="3">
        <v>95.309997999999993</v>
      </c>
      <c r="E50" s="3">
        <v>169.520004</v>
      </c>
      <c r="F50" s="3">
        <v>111.449997</v>
      </c>
      <c r="G50" s="3">
        <v>11170.889648</v>
      </c>
      <c r="H50" s="3">
        <v>3995.32</v>
      </c>
      <c r="I50" s="3">
        <v>77.27</v>
      </c>
      <c r="J50" s="3">
        <v>1807.27</v>
      </c>
      <c r="K50" s="4">
        <f t="shared" si="0"/>
        <v>-7.6619845396587987E-3</v>
      </c>
      <c r="L50" s="4">
        <f t="shared" si="1"/>
        <v>-6.0711580284131088E-3</v>
      </c>
      <c r="M50" s="4">
        <f t="shared" si="2"/>
        <v>-1.5657753289762016E-2</v>
      </c>
      <c r="N50" s="4">
        <f t="shared" si="3"/>
        <v>1.1669507366646372E-3</v>
      </c>
      <c r="O50" s="4">
        <f t="shared" si="4"/>
        <v>-5.6497326603396859E-3</v>
      </c>
      <c r="P50" s="4">
        <f t="shared" si="5"/>
        <v>-4.1708816823922461E-2</v>
      </c>
      <c r="Q50" s="4">
        <f t="shared" si="6"/>
        <v>-1.2483452626926786E-2</v>
      </c>
      <c r="R50" s="4">
        <f t="shared" si="7"/>
        <v>2.7287538555557017E-2</v>
      </c>
      <c r="S50" s="4">
        <f t="shared" si="8"/>
        <v>-1.6696340636039974E-3</v>
      </c>
    </row>
    <row r="51" spans="1:19" ht="18.75" x14ac:dyDescent="0.25">
      <c r="A51" s="2">
        <v>44910</v>
      </c>
      <c r="B51" s="3">
        <v>136.5</v>
      </c>
      <c r="C51" s="3">
        <v>249.009995</v>
      </c>
      <c r="D51" s="3">
        <v>91.199996999999996</v>
      </c>
      <c r="E51" s="3">
        <v>165.71000699999999</v>
      </c>
      <c r="F51" s="3">
        <v>108.510002</v>
      </c>
      <c r="G51" s="3">
        <v>10810.530273</v>
      </c>
      <c r="H51" s="3">
        <v>3895.75</v>
      </c>
      <c r="I51" s="3">
        <v>76.25</v>
      </c>
      <c r="J51" s="3">
        <v>1776.66</v>
      </c>
      <c r="K51" s="4">
        <f t="shared" si="0"/>
        <v>-3.2790571725128156E-2</v>
      </c>
      <c r="L51" s="4">
        <f t="shared" si="1"/>
        <v>-2.5237460791963953E-2</v>
      </c>
      <c r="M51" s="4">
        <f t="shared" si="2"/>
        <v>-4.7987518744863719E-2</v>
      </c>
      <c r="N51" s="4">
        <f t="shared" si="3"/>
        <v>-3.2438717504317607E-2</v>
      </c>
      <c r="O51" s="4">
        <f t="shared" si="4"/>
        <v>-4.407985177982892E-2</v>
      </c>
      <c r="P51" s="4">
        <f t="shared" si="5"/>
        <v>-2.2731622671905909E-2</v>
      </c>
      <c r="Q51" s="4">
        <f t="shared" si="6"/>
        <v>-2.6733679850379957E-2</v>
      </c>
      <c r="R51" s="4">
        <f t="shared" si="7"/>
        <v>-1.3288366457971499E-2</v>
      </c>
      <c r="S51" s="4">
        <f t="shared" si="8"/>
        <v>-1.7082222217205088E-2</v>
      </c>
    </row>
    <row r="52" spans="1:19" ht="18.75" x14ac:dyDescent="0.25">
      <c r="A52" s="2">
        <v>44911</v>
      </c>
      <c r="B52" s="3">
        <v>134.509995</v>
      </c>
      <c r="C52" s="3">
        <v>244.69000199999999</v>
      </c>
      <c r="D52" s="3">
        <v>90.860000999999997</v>
      </c>
      <c r="E52" s="3">
        <v>162.53999300000001</v>
      </c>
      <c r="F52" s="3">
        <v>105.949997</v>
      </c>
      <c r="G52" s="3">
        <v>10705.410156</v>
      </c>
      <c r="H52" s="3">
        <v>3852.36</v>
      </c>
      <c r="I52" s="3">
        <v>74.45</v>
      </c>
      <c r="J52" s="3">
        <v>1792.34</v>
      </c>
      <c r="K52" s="4">
        <f t="shared" si="0"/>
        <v>-9.7714486393819036E-3</v>
      </c>
      <c r="L52" s="4">
        <f t="shared" si="1"/>
        <v>-1.1200267830704025E-2</v>
      </c>
      <c r="M52" s="4">
        <f t="shared" si="2"/>
        <v>-1.4686106076482333E-2</v>
      </c>
      <c r="N52" s="4">
        <f t="shared" si="3"/>
        <v>-1.7500924801145189E-2</v>
      </c>
      <c r="O52" s="4">
        <f t="shared" si="4"/>
        <v>-3.7349928483479708E-3</v>
      </c>
      <c r="P52" s="4">
        <f t="shared" si="5"/>
        <v>-1.9315232625437547E-2</v>
      </c>
      <c r="Q52" s="4">
        <f t="shared" si="6"/>
        <v>-2.3875096664532518E-2</v>
      </c>
      <c r="R52" s="4">
        <f t="shared" si="7"/>
        <v>-2.3889656357503029E-2</v>
      </c>
      <c r="S52" s="4">
        <f t="shared" si="8"/>
        <v>8.7868315413415048E-3</v>
      </c>
    </row>
    <row r="53" spans="1:19" ht="18.75" x14ac:dyDescent="0.25">
      <c r="A53" s="2">
        <v>44914</v>
      </c>
      <c r="B53" s="3">
        <v>132.36999499999999</v>
      </c>
      <c r="C53" s="3">
        <v>240.449997</v>
      </c>
      <c r="D53" s="3">
        <v>89.150002000000001</v>
      </c>
      <c r="E53" s="3">
        <v>160.85000600000001</v>
      </c>
      <c r="F53" s="3">
        <v>103.050003</v>
      </c>
      <c r="G53" s="3">
        <v>10546.030273</v>
      </c>
      <c r="H53" s="3">
        <v>3817.66</v>
      </c>
      <c r="I53" s="3">
        <v>75.89</v>
      </c>
      <c r="J53" s="3">
        <v>1787.44</v>
      </c>
      <c r="K53" s="4">
        <f t="shared" si="0"/>
        <v>-1.4999724068977555E-2</v>
      </c>
      <c r="L53" s="4">
        <f t="shared" si="1"/>
        <v>-9.0482780342915972E-3</v>
      </c>
      <c r="M53" s="4">
        <f t="shared" si="2"/>
        <v>-1.603751459576272E-2</v>
      </c>
      <c r="N53" s="4">
        <f t="shared" si="3"/>
        <v>-1.7479956173135469E-2</v>
      </c>
      <c r="O53" s="4">
        <f t="shared" si="4"/>
        <v>-1.8999504593951336E-2</v>
      </c>
      <c r="P53" s="4">
        <f t="shared" si="5"/>
        <v>-1.0451791271867048E-2</v>
      </c>
      <c r="Q53" s="4">
        <f t="shared" si="6"/>
        <v>-2.7752919950515469E-2</v>
      </c>
      <c r="R53" s="4">
        <f t="shared" si="7"/>
        <v>1.9157164285803465E-2</v>
      </c>
      <c r="S53" s="4">
        <f t="shared" si="8"/>
        <v>-2.7376001096351861E-3</v>
      </c>
    </row>
    <row r="54" spans="1:19" ht="18.75" x14ac:dyDescent="0.25">
      <c r="A54" s="2">
        <v>44915</v>
      </c>
      <c r="B54" s="3">
        <v>132.300003</v>
      </c>
      <c r="C54" s="3">
        <v>241.800003</v>
      </c>
      <c r="D54" s="3">
        <v>89.629997000000003</v>
      </c>
      <c r="E54" s="3">
        <v>165.009995</v>
      </c>
      <c r="F54" s="3">
        <v>103.209999</v>
      </c>
      <c r="G54" s="3">
        <v>10547.110352</v>
      </c>
      <c r="H54" s="3">
        <v>3821.62</v>
      </c>
      <c r="I54" s="3">
        <v>76.23</v>
      </c>
      <c r="J54" s="3">
        <v>1817.41</v>
      </c>
      <c r="K54" s="4">
        <f t="shared" si="0"/>
        <v>1.0241044898382037E-4</v>
      </c>
      <c r="L54" s="4">
        <f t="shared" si="1"/>
        <v>1.036747011419641E-3</v>
      </c>
      <c r="M54" s="4">
        <f t="shared" si="2"/>
        <v>-5.2890015612261224E-4</v>
      </c>
      <c r="N54" s="4">
        <f t="shared" si="3"/>
        <v>5.598795340574835E-3</v>
      </c>
      <c r="O54" s="4">
        <f t="shared" si="4"/>
        <v>5.3696851550848164E-3</v>
      </c>
      <c r="P54" s="4">
        <f t="shared" si="5"/>
        <v>2.5533756836650538E-2</v>
      </c>
      <c r="Q54" s="4">
        <f t="shared" si="6"/>
        <v>1.551401440309147E-3</v>
      </c>
      <c r="R54" s="4">
        <f t="shared" si="7"/>
        <v>4.4701625843611079E-3</v>
      </c>
      <c r="S54" s="4">
        <f t="shared" si="8"/>
        <v>1.6627982040895078E-2</v>
      </c>
    </row>
    <row r="55" spans="1:19" ht="18.75" x14ac:dyDescent="0.25">
      <c r="A55" s="2">
        <v>44916</v>
      </c>
      <c r="B55" s="3">
        <v>135.449997</v>
      </c>
      <c r="C55" s="3">
        <v>244.429993</v>
      </c>
      <c r="D55" s="3">
        <v>90.25</v>
      </c>
      <c r="E55" s="3">
        <v>153.38999899999999</v>
      </c>
      <c r="F55" s="3">
        <v>115.779999</v>
      </c>
      <c r="G55" s="3">
        <v>10709.370117</v>
      </c>
      <c r="H55" s="3">
        <v>3878.44</v>
      </c>
      <c r="I55" s="3">
        <v>78.239999999999995</v>
      </c>
      <c r="J55" s="3">
        <v>1814.13</v>
      </c>
      <c r="K55" s="4">
        <f t="shared" si="0"/>
        <v>1.5267148004904862E-2</v>
      </c>
      <c r="L55" s="4">
        <f t="shared" si="1"/>
        <v>1.4758594440961796E-2</v>
      </c>
      <c r="M55" s="4">
        <f t="shared" si="2"/>
        <v>2.3530452586062855E-2</v>
      </c>
      <c r="N55" s="4">
        <f t="shared" si="3"/>
        <v>1.0817990129463951E-2</v>
      </c>
      <c r="O55" s="4">
        <f t="shared" si="4"/>
        <v>6.8935453146566775E-3</v>
      </c>
      <c r="P55" s="4">
        <f t="shared" si="5"/>
        <v>-7.3022356582831613E-2</v>
      </c>
      <c r="Q55" s="4">
        <f t="shared" si="6"/>
        <v>0.11492609212492996</v>
      </c>
      <c r="R55" s="4">
        <f t="shared" si="7"/>
        <v>2.6025939726379455E-2</v>
      </c>
      <c r="S55" s="4">
        <f t="shared" si="8"/>
        <v>-1.8063966757384028E-3</v>
      </c>
    </row>
    <row r="56" spans="1:19" ht="18.75" x14ac:dyDescent="0.25">
      <c r="A56" s="2">
        <v>44917</v>
      </c>
      <c r="B56" s="3">
        <v>132.229996</v>
      </c>
      <c r="C56" s="3">
        <v>238.19000199999999</v>
      </c>
      <c r="D56" s="3">
        <v>88.260002</v>
      </c>
      <c r="E56" s="3">
        <v>152.05999800000001</v>
      </c>
      <c r="F56" s="3">
        <v>116.709999</v>
      </c>
      <c r="G56" s="3">
        <v>10476.120117</v>
      </c>
      <c r="H56" s="3">
        <v>3822.39</v>
      </c>
      <c r="I56" s="3">
        <v>78.45</v>
      </c>
      <c r="J56" s="3">
        <v>1792.57</v>
      </c>
      <c r="K56" s="4">
        <f t="shared" si="0"/>
        <v>-2.2020677623246374E-2</v>
      </c>
      <c r="L56" s="4">
        <f t="shared" si="1"/>
        <v>-1.4557129502374849E-2</v>
      </c>
      <c r="M56" s="4">
        <f t="shared" si="2"/>
        <v>-2.4059746064300027E-2</v>
      </c>
      <c r="N56" s="4">
        <f t="shared" si="3"/>
        <v>-2.5860257808622916E-2</v>
      </c>
      <c r="O56" s="4">
        <f t="shared" si="4"/>
        <v>-2.2296570711267585E-2</v>
      </c>
      <c r="P56" s="4">
        <f t="shared" si="5"/>
        <v>-8.7085245930999568E-3</v>
      </c>
      <c r="Q56" s="4">
        <f t="shared" si="6"/>
        <v>8.0003868422279436E-3</v>
      </c>
      <c r="R56" s="4">
        <f t="shared" si="7"/>
        <v>2.6804534524797158E-3</v>
      </c>
      <c r="S56" s="4">
        <f t="shared" si="8"/>
        <v>-1.1955669621201169E-2</v>
      </c>
    </row>
    <row r="57" spans="1:19" ht="18.75" x14ac:dyDescent="0.25">
      <c r="A57" s="2">
        <v>44918</v>
      </c>
      <c r="B57" s="3">
        <v>131.86000100000001</v>
      </c>
      <c r="C57" s="3">
        <v>238.729996</v>
      </c>
      <c r="D57" s="3">
        <v>89.809997999999993</v>
      </c>
      <c r="E57" s="3">
        <v>141.21000699999999</v>
      </c>
      <c r="F57" s="3">
        <v>116.25</v>
      </c>
      <c r="G57" s="3">
        <v>10497.860352</v>
      </c>
      <c r="H57" s="3">
        <v>3844.82</v>
      </c>
      <c r="I57" s="3">
        <v>79.34</v>
      </c>
      <c r="J57" s="3">
        <v>1797.91</v>
      </c>
      <c r="K57" s="4">
        <f t="shared" si="0"/>
        <v>2.0730678964875461E-3</v>
      </c>
      <c r="L57" s="4">
        <f t="shared" si="1"/>
        <v>5.8509063889847814E-3</v>
      </c>
      <c r="M57" s="4">
        <f t="shared" si="2"/>
        <v>-2.8020390494549268E-3</v>
      </c>
      <c r="N57" s="4">
        <f t="shared" si="3"/>
        <v>2.2645065546484677E-3</v>
      </c>
      <c r="O57" s="4">
        <f t="shared" si="4"/>
        <v>1.7409278911900264E-2</v>
      </c>
      <c r="P57" s="4">
        <f t="shared" si="5"/>
        <v>-7.4026972994868268E-2</v>
      </c>
      <c r="Q57" s="4">
        <f t="shared" si="6"/>
        <v>-3.9491723885505033E-3</v>
      </c>
      <c r="R57" s="4">
        <f t="shared" si="7"/>
        <v>1.1280935907142558E-2</v>
      </c>
      <c r="S57" s="4">
        <f t="shared" si="8"/>
        <v>2.9745348462022294E-3</v>
      </c>
    </row>
    <row r="58" spans="1:19" ht="18.75" x14ac:dyDescent="0.25">
      <c r="A58" s="2">
        <v>44922</v>
      </c>
      <c r="B58" s="3">
        <v>130.029999</v>
      </c>
      <c r="C58" s="3">
        <v>236.96000699999999</v>
      </c>
      <c r="D58" s="3">
        <v>87.93</v>
      </c>
      <c r="E58" s="3">
        <v>140.36000100000001</v>
      </c>
      <c r="F58" s="3">
        <v>117.55999799999999</v>
      </c>
      <c r="G58" s="3">
        <v>10353.230469</v>
      </c>
      <c r="H58" s="3">
        <v>3829.25</v>
      </c>
      <c r="I58" s="3">
        <v>79.77</v>
      </c>
      <c r="J58" s="3">
        <v>1813.93</v>
      </c>
      <c r="K58" s="4">
        <f t="shared" si="0"/>
        <v>-1.3872866778381884E-2</v>
      </c>
      <c r="L58" s="4">
        <f t="shared" si="1"/>
        <v>-4.0578262550561321E-3</v>
      </c>
      <c r="M58" s="4">
        <f t="shared" si="2"/>
        <v>-1.3975575896259102E-2</v>
      </c>
      <c r="N58" s="4">
        <f t="shared" si="3"/>
        <v>-7.441809402790679E-3</v>
      </c>
      <c r="O58" s="4">
        <f t="shared" si="4"/>
        <v>-2.1155262022712128E-2</v>
      </c>
      <c r="P58" s="4">
        <f t="shared" si="5"/>
        <v>-6.037635813168101E-3</v>
      </c>
      <c r="Q58" s="4">
        <f t="shared" si="6"/>
        <v>1.1205780070661309E-2</v>
      </c>
      <c r="R58" s="4">
        <f t="shared" si="7"/>
        <v>5.4050788368540633E-3</v>
      </c>
      <c r="S58" s="4">
        <f t="shared" si="8"/>
        <v>8.8708830149935042E-3</v>
      </c>
    </row>
    <row r="59" spans="1:19" ht="18.75" x14ac:dyDescent="0.25">
      <c r="A59" s="2">
        <v>44923</v>
      </c>
      <c r="B59" s="3">
        <v>126.040001</v>
      </c>
      <c r="C59" s="3">
        <v>234.529999</v>
      </c>
      <c r="D59" s="3">
        <v>86.459998999999996</v>
      </c>
      <c r="E59" s="3">
        <v>146.029999</v>
      </c>
      <c r="F59" s="3">
        <v>114.980003</v>
      </c>
      <c r="G59" s="3">
        <v>10213.290039</v>
      </c>
      <c r="H59" s="3">
        <v>3783.22</v>
      </c>
      <c r="I59" s="3">
        <v>78.599999999999994</v>
      </c>
      <c r="J59" s="3">
        <v>1804.09</v>
      </c>
      <c r="K59" s="4">
        <f t="shared" si="0"/>
        <v>-1.3608776425954873E-2</v>
      </c>
      <c r="L59" s="4">
        <f t="shared" si="1"/>
        <v>-1.209346269904926E-2</v>
      </c>
      <c r="M59" s="4">
        <f t="shared" si="2"/>
        <v>-3.1165860549632506E-2</v>
      </c>
      <c r="N59" s="4">
        <f t="shared" si="3"/>
        <v>-1.0307872850699937E-2</v>
      </c>
      <c r="O59" s="4">
        <f t="shared" si="4"/>
        <v>-1.685917571746734E-2</v>
      </c>
      <c r="P59" s="4">
        <f t="shared" si="5"/>
        <v>3.9601515364920868E-2</v>
      </c>
      <c r="Q59" s="4">
        <f t="shared" si="6"/>
        <v>-2.219059825148843E-2</v>
      </c>
      <c r="R59" s="4">
        <f t="shared" si="7"/>
        <v>-1.4775794487877247E-2</v>
      </c>
      <c r="S59" s="4">
        <f t="shared" si="8"/>
        <v>-5.4394526629799713E-3</v>
      </c>
    </row>
    <row r="60" spans="1:19" ht="18.75" x14ac:dyDescent="0.25">
      <c r="A60" s="2">
        <v>44924</v>
      </c>
      <c r="B60" s="3">
        <v>129.61000100000001</v>
      </c>
      <c r="C60" s="3">
        <v>241.009995</v>
      </c>
      <c r="D60" s="3">
        <v>88.949996999999996</v>
      </c>
      <c r="E60" s="3">
        <v>146.13999899999999</v>
      </c>
      <c r="F60" s="3">
        <v>117.349998</v>
      </c>
      <c r="G60" s="3">
        <v>10478.089844</v>
      </c>
      <c r="H60" s="3">
        <v>3849.28</v>
      </c>
      <c r="I60" s="3">
        <v>78.61</v>
      </c>
      <c r="J60" s="3">
        <v>1814.89</v>
      </c>
      <c r="K60" s="4">
        <f t="shared" si="0"/>
        <v>2.5596578292401563E-2</v>
      </c>
      <c r="L60" s="4">
        <f t="shared" si="1"/>
        <v>1.7310618960093668E-2</v>
      </c>
      <c r="M60" s="4">
        <f t="shared" si="2"/>
        <v>2.7930624327674829E-2</v>
      </c>
      <c r="N60" s="4">
        <f t="shared" si="3"/>
        <v>2.7254898450079289E-2</v>
      </c>
      <c r="O60" s="4">
        <f t="shared" si="4"/>
        <v>2.8392512711587298E-2</v>
      </c>
      <c r="P60" s="4">
        <f t="shared" si="5"/>
        <v>7.5298631584608787E-4</v>
      </c>
      <c r="Q60" s="4">
        <f t="shared" si="6"/>
        <v>2.040267896736004E-2</v>
      </c>
      <c r="R60" s="4">
        <f t="shared" si="7"/>
        <v>1.2721837050441042E-4</v>
      </c>
      <c r="S60" s="4">
        <f t="shared" si="8"/>
        <v>5.9685502883213273E-3</v>
      </c>
    </row>
    <row r="61" spans="1:19" ht="18.75" x14ac:dyDescent="0.25">
      <c r="A61" s="2">
        <v>44925</v>
      </c>
      <c r="B61" s="3">
        <v>129.929993</v>
      </c>
      <c r="C61" s="3">
        <v>239.820007</v>
      </c>
      <c r="D61" s="3">
        <v>88.730002999999996</v>
      </c>
      <c r="E61" s="3">
        <v>143.14999399999999</v>
      </c>
      <c r="F61" s="3">
        <v>117.010002</v>
      </c>
      <c r="G61" s="3">
        <v>10466.480469</v>
      </c>
      <c r="H61" s="3">
        <v>3839.5</v>
      </c>
      <c r="I61" s="3">
        <v>80.47</v>
      </c>
      <c r="J61" s="3">
        <v>1824.4</v>
      </c>
      <c r="K61" s="4">
        <f t="shared" si="0"/>
        <v>-1.10858098451807E-3</v>
      </c>
      <c r="L61" s="4">
        <f t="shared" si="1"/>
        <v>-2.5439680351095257E-3</v>
      </c>
      <c r="M61" s="4">
        <f t="shared" si="2"/>
        <v>2.4658408687422326E-3</v>
      </c>
      <c r="N61" s="4">
        <f t="shared" si="3"/>
        <v>-4.9497345198735773E-3</v>
      </c>
      <c r="O61" s="4">
        <f t="shared" si="4"/>
        <v>-2.4762957273487844E-3</v>
      </c>
      <c r="P61" s="4">
        <f t="shared" si="5"/>
        <v>-2.0672069890271188E-2</v>
      </c>
      <c r="Q61" s="4">
        <f t="shared" si="6"/>
        <v>-2.901486930576143E-3</v>
      </c>
      <c r="R61" s="4">
        <f t="shared" si="7"/>
        <v>2.3385526352376396E-2</v>
      </c>
      <c r="S61" s="4">
        <f t="shared" si="8"/>
        <v>5.2263060358216894E-3</v>
      </c>
    </row>
    <row r="62" spans="1:19" ht="18.75" x14ac:dyDescent="0.25">
      <c r="A62" s="2">
        <v>44929</v>
      </c>
      <c r="B62" s="3">
        <v>125.07</v>
      </c>
      <c r="C62" s="3">
        <v>239.58000200000001</v>
      </c>
      <c r="D62" s="3">
        <v>89.699996999999996</v>
      </c>
      <c r="E62" s="3">
        <v>147.490005</v>
      </c>
      <c r="F62" s="3">
        <v>118.75</v>
      </c>
      <c r="G62" s="3">
        <v>10386.980469</v>
      </c>
      <c r="H62" s="3">
        <v>3824.14</v>
      </c>
      <c r="I62" s="3">
        <v>77.12</v>
      </c>
      <c r="J62" s="3">
        <v>1839.49</v>
      </c>
      <c r="K62" s="4">
        <f t="shared" si="0"/>
        <v>-7.6246705891508245E-3</v>
      </c>
      <c r="L62" s="4">
        <f t="shared" si="1"/>
        <v>-4.0085443908070935E-3</v>
      </c>
      <c r="M62" s="4">
        <f t="shared" si="2"/>
        <v>-3.812220945866477E-2</v>
      </c>
      <c r="N62" s="4">
        <f t="shared" si="3"/>
        <v>-1.0012724887176572E-3</v>
      </c>
      <c r="O62" s="4">
        <f t="shared" si="4"/>
        <v>1.0872650962251821E-2</v>
      </c>
      <c r="P62" s="4">
        <f t="shared" si="5"/>
        <v>2.9867421141966832E-2</v>
      </c>
      <c r="Q62" s="4">
        <f t="shared" si="6"/>
        <v>1.4761024591327882E-2</v>
      </c>
      <c r="R62" s="4">
        <f t="shared" si="7"/>
        <v>-4.2521793855751236E-2</v>
      </c>
      <c r="S62" s="4">
        <f t="shared" si="8"/>
        <v>8.2371934326538367E-3</v>
      </c>
    </row>
    <row r="63" spans="1:19" ht="18.75" x14ac:dyDescent="0.25">
      <c r="A63" s="2">
        <v>44930</v>
      </c>
      <c r="B63" s="3">
        <v>126.360001</v>
      </c>
      <c r="C63" s="3">
        <v>229.10000600000001</v>
      </c>
      <c r="D63" s="3">
        <v>88.709998999999996</v>
      </c>
      <c r="E63" s="3">
        <v>142.64999399999999</v>
      </c>
      <c r="F63" s="3">
        <v>121.209999</v>
      </c>
      <c r="G63" s="3">
        <v>10458.759765999999</v>
      </c>
      <c r="H63" s="3">
        <v>3852.97</v>
      </c>
      <c r="I63" s="3">
        <v>73.099999999999994</v>
      </c>
      <c r="J63" s="3">
        <v>1854.09</v>
      </c>
      <c r="K63" s="4">
        <f t="shared" si="0"/>
        <v>6.88673847810704E-3</v>
      </c>
      <c r="L63" s="4">
        <f t="shared" si="1"/>
        <v>7.5106740753847724E-3</v>
      </c>
      <c r="M63" s="4">
        <f t="shared" si="2"/>
        <v>1.0261403286965934E-2</v>
      </c>
      <c r="N63" s="4">
        <f t="shared" si="3"/>
        <v>-4.4728783002240785E-2</v>
      </c>
      <c r="O63" s="4">
        <f t="shared" si="4"/>
        <v>-1.1098124360124655E-2</v>
      </c>
      <c r="P63" s="4">
        <f t="shared" si="5"/>
        <v>-3.3366375173494153E-2</v>
      </c>
      <c r="Q63" s="4">
        <f t="shared" si="6"/>
        <v>2.0504127317525569E-2</v>
      </c>
      <c r="R63" s="4">
        <f t="shared" si="7"/>
        <v>-5.353428354655751E-2</v>
      </c>
      <c r="S63" s="4">
        <f t="shared" si="8"/>
        <v>7.9056503667147161E-3</v>
      </c>
    </row>
    <row r="64" spans="1:19" ht="18.75" x14ac:dyDescent="0.25">
      <c r="A64" s="2">
        <v>44931</v>
      </c>
      <c r="B64" s="3">
        <v>125.019997</v>
      </c>
      <c r="C64" s="3">
        <v>222.30999800000001</v>
      </c>
      <c r="D64" s="3">
        <v>86.769997000000004</v>
      </c>
      <c r="E64" s="3">
        <v>148.58999600000001</v>
      </c>
      <c r="F64" s="3">
        <v>120.620003</v>
      </c>
      <c r="G64" s="3">
        <v>10305.240234000001</v>
      </c>
      <c r="H64" s="3">
        <v>3808.1</v>
      </c>
      <c r="I64" s="3">
        <v>73.92</v>
      </c>
      <c r="J64" s="3">
        <v>1833.19</v>
      </c>
      <c r="K64" s="4">
        <f t="shared" si="0"/>
        <v>-1.4787355947502483E-2</v>
      </c>
      <c r="L64" s="4">
        <f t="shared" si="1"/>
        <v>-1.1713902384519219E-2</v>
      </c>
      <c r="M64" s="4">
        <f t="shared" si="2"/>
        <v>-1.0661283340275822E-2</v>
      </c>
      <c r="N64" s="4">
        <f t="shared" si="3"/>
        <v>-3.0085820431432628E-2</v>
      </c>
      <c r="O64" s="4">
        <f t="shared" si="4"/>
        <v>-2.2111706028572903E-2</v>
      </c>
      <c r="P64" s="4">
        <f t="shared" si="5"/>
        <v>4.0796772750024073E-2</v>
      </c>
      <c r="Q64" s="4">
        <f t="shared" si="6"/>
        <v>-4.8794373379385247E-3</v>
      </c>
      <c r="R64" s="4">
        <f t="shared" si="7"/>
        <v>1.1155060577696106E-2</v>
      </c>
      <c r="S64" s="4">
        <f t="shared" si="8"/>
        <v>-1.1336390959000886E-2</v>
      </c>
    </row>
    <row r="65" spans="1:19" ht="18.75" x14ac:dyDescent="0.25">
      <c r="A65" s="2">
        <v>44932</v>
      </c>
      <c r="B65" s="3">
        <v>129.61999499999999</v>
      </c>
      <c r="C65" s="3">
        <v>224.929993</v>
      </c>
      <c r="D65" s="3">
        <v>88.160004000000001</v>
      </c>
      <c r="E65" s="3">
        <v>156.279999</v>
      </c>
      <c r="F65" s="3">
        <v>124.529999</v>
      </c>
      <c r="G65" s="3">
        <v>10569.290039</v>
      </c>
      <c r="H65" s="3">
        <v>3895.08</v>
      </c>
      <c r="I65" s="3">
        <v>74.040000000000006</v>
      </c>
      <c r="J65" s="3">
        <v>1865.71</v>
      </c>
      <c r="K65" s="4">
        <f t="shared" si="0"/>
        <v>2.5300103633308424E-2</v>
      </c>
      <c r="L65" s="4">
        <f t="shared" si="1"/>
        <v>2.2583841176026541E-2</v>
      </c>
      <c r="M65" s="4">
        <f t="shared" si="2"/>
        <v>3.6133353917769694E-2</v>
      </c>
      <c r="N65" s="4">
        <f t="shared" si="3"/>
        <v>1.1716416349959985E-2</v>
      </c>
      <c r="O65" s="4">
        <f t="shared" si="4"/>
        <v>1.5892485545418038E-2</v>
      </c>
      <c r="P65" s="4">
        <f t="shared" si="5"/>
        <v>5.0458455439554628E-2</v>
      </c>
      <c r="Q65" s="4">
        <f t="shared" si="6"/>
        <v>3.1901509808525831E-2</v>
      </c>
      <c r="R65" s="4">
        <f t="shared" si="7"/>
        <v>1.6220603718680509E-3</v>
      </c>
      <c r="S65" s="4">
        <f t="shared" si="8"/>
        <v>1.7584059004205087E-2</v>
      </c>
    </row>
    <row r="66" spans="1:19" ht="18.75" x14ac:dyDescent="0.25">
      <c r="A66" s="2">
        <v>44935</v>
      </c>
      <c r="B66" s="3">
        <v>130.14999399999999</v>
      </c>
      <c r="C66" s="3">
        <v>227.11999499999999</v>
      </c>
      <c r="D66" s="3">
        <v>88.800003000000004</v>
      </c>
      <c r="E66" s="3">
        <v>159.08999600000001</v>
      </c>
      <c r="F66" s="3">
        <v>124.849998</v>
      </c>
      <c r="G66" s="3">
        <v>10635.650390999999</v>
      </c>
      <c r="H66" s="3">
        <v>3892.09</v>
      </c>
      <c r="I66" s="3">
        <v>74.92</v>
      </c>
      <c r="J66" s="3">
        <v>1871.59</v>
      </c>
      <c r="K66" s="4">
        <f t="shared" si="0"/>
        <v>6.2589724179005057E-3</v>
      </c>
      <c r="L66" s="4">
        <f t="shared" si="1"/>
        <v>-7.6792985049440666E-4</v>
      </c>
      <c r="M66" s="4">
        <f t="shared" si="2"/>
        <v>4.0805309146452161E-3</v>
      </c>
      <c r="N66" s="4">
        <f t="shared" si="3"/>
        <v>9.6892785825076575E-3</v>
      </c>
      <c r="O66" s="4">
        <f t="shared" si="4"/>
        <v>7.2332930052533993E-3</v>
      </c>
      <c r="P66" s="4">
        <f t="shared" si="5"/>
        <v>1.7820790886048817E-2</v>
      </c>
      <c r="Q66" s="4">
        <f t="shared" si="6"/>
        <v>2.566358003695379E-3</v>
      </c>
      <c r="R66" s="4">
        <f t="shared" si="7"/>
        <v>1.1815389870590994E-2</v>
      </c>
      <c r="S66" s="4">
        <f t="shared" si="8"/>
        <v>3.1466592736556155E-3</v>
      </c>
    </row>
    <row r="67" spans="1:19" ht="18.75" x14ac:dyDescent="0.25">
      <c r="A67" s="2">
        <v>44936</v>
      </c>
      <c r="B67" s="3">
        <v>130.729996</v>
      </c>
      <c r="C67" s="3">
        <v>228.85000600000001</v>
      </c>
      <c r="D67" s="3">
        <v>89.239998</v>
      </c>
      <c r="E67" s="3">
        <v>160.009995</v>
      </c>
      <c r="F67" s="3">
        <v>125.839996</v>
      </c>
      <c r="G67" s="3">
        <v>10742.629883</v>
      </c>
      <c r="H67" s="3">
        <v>3919.25</v>
      </c>
      <c r="I67" s="3">
        <v>75.37</v>
      </c>
      <c r="J67" s="3">
        <v>1877.27</v>
      </c>
      <c r="K67" s="4">
        <f t="shared" ref="K67:K130" si="9">LN(G67/G66)</f>
        <v>1.0008324674205513E-2</v>
      </c>
      <c r="L67" s="4">
        <f t="shared" ref="L67:L130" si="10">LN(H67/H66)</f>
        <v>6.9540205524518915E-3</v>
      </c>
      <c r="M67" s="4">
        <f t="shared" si="2"/>
        <v>4.4465116364334539E-3</v>
      </c>
      <c r="N67" s="4">
        <f t="shared" si="3"/>
        <v>7.5883031677759357E-3</v>
      </c>
      <c r="O67" s="4">
        <f t="shared" si="4"/>
        <v>4.942663370949116E-3</v>
      </c>
      <c r="P67" s="4">
        <f t="shared" si="5"/>
        <v>5.7662273585884858E-3</v>
      </c>
      <c r="Q67" s="4">
        <f t="shared" si="6"/>
        <v>7.8982262570673773E-3</v>
      </c>
      <c r="R67" s="4">
        <f t="shared" si="7"/>
        <v>5.9884402794907953E-3</v>
      </c>
      <c r="S67" s="4">
        <f t="shared" si="8"/>
        <v>3.03025684947541E-3</v>
      </c>
    </row>
    <row r="68" spans="1:19" ht="18.75" x14ac:dyDescent="0.25">
      <c r="A68" s="2">
        <v>44937</v>
      </c>
      <c r="B68" s="3">
        <v>133.490005</v>
      </c>
      <c r="C68" s="3">
        <v>235.770004</v>
      </c>
      <c r="D68" s="3">
        <v>92.260002</v>
      </c>
      <c r="E68" s="3">
        <v>165.11000100000001</v>
      </c>
      <c r="F68" s="3">
        <v>127.94000200000001</v>
      </c>
      <c r="G68" s="3">
        <v>10931.669921999999</v>
      </c>
      <c r="H68" s="3">
        <v>3969.61</v>
      </c>
      <c r="I68" s="3">
        <v>77.680000000000007</v>
      </c>
      <c r="J68" s="3">
        <v>1876.38</v>
      </c>
      <c r="K68" s="4">
        <f t="shared" si="9"/>
        <v>1.7444146698099537E-2</v>
      </c>
      <c r="L68" s="4">
        <f t="shared" si="10"/>
        <v>1.2767544131228952E-2</v>
      </c>
      <c r="M68" s="4">
        <f t="shared" ref="M68:M131" si="11">LN(B68/B67)</f>
        <v>2.0892509147275744E-2</v>
      </c>
      <c r="N68" s="4">
        <f t="shared" ref="N68:N131" si="12">LN(C68/C67)</f>
        <v>2.9789977194182395E-2</v>
      </c>
      <c r="O68" s="4">
        <f t="shared" ref="O68:O131" si="13">LN(D68/D67)</f>
        <v>3.32813526546843E-2</v>
      </c>
      <c r="P68" s="4">
        <f t="shared" ref="P68:P131" si="14">LN(E68/E67)</f>
        <v>3.1375642467573794E-2</v>
      </c>
      <c r="Q68" s="4">
        <f t="shared" ref="Q68:Q131" si="15">LN(F68/F67)</f>
        <v>1.6550192690692606E-2</v>
      </c>
      <c r="R68" s="4">
        <f t="shared" ref="R68:R131" si="16">LN(I68/I67)</f>
        <v>3.0188506127690959E-2</v>
      </c>
      <c r="S68" s="4">
        <f t="shared" ref="S68:S131" si="17">LN(J68/J67)</f>
        <v>-4.7420511591530709E-4</v>
      </c>
    </row>
    <row r="69" spans="1:19" ht="18.75" x14ac:dyDescent="0.25">
      <c r="A69" s="2">
        <v>44938</v>
      </c>
      <c r="B69" s="3">
        <v>133.41000399999999</v>
      </c>
      <c r="C69" s="3">
        <v>238.509995</v>
      </c>
      <c r="D69" s="3">
        <v>91.910004000000001</v>
      </c>
      <c r="E69" s="3">
        <v>168.990005</v>
      </c>
      <c r="F69" s="3">
        <v>127.889999</v>
      </c>
      <c r="G69" s="3">
        <v>11001.099609000001</v>
      </c>
      <c r="H69" s="3">
        <v>3983.17</v>
      </c>
      <c r="I69" s="3">
        <v>78.650000000000006</v>
      </c>
      <c r="J69" s="3">
        <v>1896.86</v>
      </c>
      <c r="K69" s="4">
        <f t="shared" si="9"/>
        <v>6.3311583899610417E-3</v>
      </c>
      <c r="L69" s="4">
        <f t="shared" si="10"/>
        <v>3.4101315868827887E-3</v>
      </c>
      <c r="M69" s="4">
        <f t="shared" si="11"/>
        <v>-5.9948295015534159E-4</v>
      </c>
      <c r="N69" s="4">
        <f t="shared" si="12"/>
        <v>1.1554446695223833E-2</v>
      </c>
      <c r="O69" s="4">
        <f t="shared" si="13"/>
        <v>-3.8008189166883455E-3</v>
      </c>
      <c r="P69" s="4">
        <f t="shared" si="14"/>
        <v>2.322764666197193E-2</v>
      </c>
      <c r="Q69" s="4">
        <f t="shared" si="15"/>
        <v>-3.9090802831011064E-4</v>
      </c>
      <c r="R69" s="4">
        <f t="shared" si="16"/>
        <v>1.2409805521217385E-2</v>
      </c>
      <c r="S69" s="4">
        <f t="shared" si="17"/>
        <v>1.0855498784264296E-2</v>
      </c>
    </row>
    <row r="70" spans="1:19" ht="18.75" x14ac:dyDescent="0.25">
      <c r="A70" s="2">
        <v>44939</v>
      </c>
      <c r="B70" s="3">
        <v>134.759995</v>
      </c>
      <c r="C70" s="3">
        <v>239.229996</v>
      </c>
      <c r="D70" s="3">
        <v>92.800003000000004</v>
      </c>
      <c r="E70" s="3">
        <v>177.020004</v>
      </c>
      <c r="F70" s="3">
        <v>128.85000600000001</v>
      </c>
      <c r="G70" s="3">
        <v>11079.160156</v>
      </c>
      <c r="H70" s="3">
        <v>3999.09</v>
      </c>
      <c r="I70" s="3">
        <v>80.11</v>
      </c>
      <c r="J70" s="3">
        <v>1920.21</v>
      </c>
      <c r="K70" s="4">
        <f t="shared" si="9"/>
        <v>7.0706479945606329E-3</v>
      </c>
      <c r="L70" s="4">
        <f t="shared" si="10"/>
        <v>3.988850553225138E-3</v>
      </c>
      <c r="M70" s="4">
        <f t="shared" si="11"/>
        <v>1.0068258261879343E-2</v>
      </c>
      <c r="N70" s="4">
        <f t="shared" si="12"/>
        <v>3.0141983450749704E-3</v>
      </c>
      <c r="O70" s="4">
        <f t="shared" si="13"/>
        <v>9.6367912288878657E-3</v>
      </c>
      <c r="P70" s="4">
        <f t="shared" si="14"/>
        <v>4.6423171974765934E-2</v>
      </c>
      <c r="Q70" s="4">
        <f t="shared" si="15"/>
        <v>7.4784720381381019E-3</v>
      </c>
      <c r="R70" s="4">
        <f t="shared" si="16"/>
        <v>1.8393060722738577E-2</v>
      </c>
      <c r="S70" s="4">
        <f t="shared" si="17"/>
        <v>1.2234667567219696E-2</v>
      </c>
    </row>
    <row r="71" spans="1:19" ht="18.75" x14ac:dyDescent="0.25">
      <c r="A71" s="2">
        <v>44943</v>
      </c>
      <c r="B71" s="3">
        <v>135.94000199999999</v>
      </c>
      <c r="C71" s="3">
        <v>240.35000600000001</v>
      </c>
      <c r="D71" s="3">
        <v>92.160004000000001</v>
      </c>
      <c r="E71" s="3">
        <v>173.770004</v>
      </c>
      <c r="F71" s="3">
        <v>128.13999899999999</v>
      </c>
      <c r="G71" s="3">
        <v>11095.110352</v>
      </c>
      <c r="H71" s="3">
        <v>3990.97</v>
      </c>
      <c r="I71" s="3">
        <v>80.45</v>
      </c>
      <c r="J71" s="3">
        <v>1908.39</v>
      </c>
      <c r="K71" s="4">
        <f t="shared" si="9"/>
        <v>1.4386221855792836E-3</v>
      </c>
      <c r="L71" s="4">
        <f t="shared" si="10"/>
        <v>-2.0325261125498277E-3</v>
      </c>
      <c r="M71" s="4">
        <f t="shared" si="11"/>
        <v>8.718245195511589E-3</v>
      </c>
      <c r="N71" s="4">
        <f t="shared" si="12"/>
        <v>4.6708037513852919E-3</v>
      </c>
      <c r="O71" s="4">
        <f t="shared" si="13"/>
        <v>-6.9204317693826985E-3</v>
      </c>
      <c r="P71" s="4">
        <f t="shared" si="14"/>
        <v>-1.8530134383951614E-2</v>
      </c>
      <c r="Q71" s="4">
        <f t="shared" si="15"/>
        <v>-5.5255752572361963E-3</v>
      </c>
      <c r="R71" s="4">
        <f t="shared" si="16"/>
        <v>4.235183211366806E-3</v>
      </c>
      <c r="S71" s="4">
        <f t="shared" si="17"/>
        <v>-6.1746004042109075E-3</v>
      </c>
    </row>
    <row r="72" spans="1:19" ht="18.75" x14ac:dyDescent="0.25">
      <c r="A72" s="2">
        <v>44944</v>
      </c>
      <c r="B72" s="3">
        <v>135.21000699999999</v>
      </c>
      <c r="C72" s="3">
        <v>235.80999800000001</v>
      </c>
      <c r="D72" s="3">
        <v>91.779999000000004</v>
      </c>
      <c r="E72" s="3">
        <v>167.64999399999999</v>
      </c>
      <c r="F72" s="3">
        <v>126.43</v>
      </c>
      <c r="G72" s="3">
        <v>10957.009765999999</v>
      </c>
      <c r="H72" s="3">
        <v>3928.86</v>
      </c>
      <c r="I72" s="3">
        <v>79.8</v>
      </c>
      <c r="J72" s="3">
        <v>1903.76</v>
      </c>
      <c r="K72" s="4">
        <f t="shared" si="9"/>
        <v>-1.2525089711720023E-2</v>
      </c>
      <c r="L72" s="4">
        <f t="shared" si="10"/>
        <v>-1.5685001660276407E-2</v>
      </c>
      <c r="M72" s="4">
        <f t="shared" si="11"/>
        <v>-5.3844494888812535E-3</v>
      </c>
      <c r="N72" s="4">
        <f t="shared" si="12"/>
        <v>-1.9069831759892054E-2</v>
      </c>
      <c r="O72" s="4">
        <f t="shared" si="13"/>
        <v>-4.1318422792904616E-3</v>
      </c>
      <c r="P72" s="4">
        <f t="shared" si="14"/>
        <v>-3.5854171629704751E-2</v>
      </c>
      <c r="Q72" s="4">
        <f t="shared" si="15"/>
        <v>-1.3434613083104568E-2</v>
      </c>
      <c r="R72" s="4">
        <f t="shared" si="16"/>
        <v>-8.1123689826292436E-3</v>
      </c>
      <c r="S72" s="4">
        <f t="shared" si="17"/>
        <v>-2.4290766504865349E-3</v>
      </c>
    </row>
    <row r="73" spans="1:19" ht="18.75" x14ac:dyDescent="0.25">
      <c r="A73" s="2">
        <v>44945</v>
      </c>
      <c r="B73" s="3">
        <v>135.270004</v>
      </c>
      <c r="C73" s="3">
        <v>231.929993</v>
      </c>
      <c r="D73" s="3">
        <v>93.910004000000001</v>
      </c>
      <c r="E73" s="3">
        <v>178.38999899999999</v>
      </c>
      <c r="F73" s="3">
        <v>124.529999</v>
      </c>
      <c r="G73" s="3">
        <v>10852.269531</v>
      </c>
      <c r="H73" s="3">
        <v>3898.85</v>
      </c>
      <c r="I73" s="3">
        <v>80.61</v>
      </c>
      <c r="J73" s="3">
        <v>1931.39</v>
      </c>
      <c r="K73" s="4">
        <f t="shared" si="9"/>
        <v>-9.6051812483967849E-3</v>
      </c>
      <c r="L73" s="4">
        <f t="shared" si="10"/>
        <v>-7.6676696075208299E-3</v>
      </c>
      <c r="M73" s="4">
        <f t="shared" si="11"/>
        <v>4.4363352960686604E-4</v>
      </c>
      <c r="N73" s="4">
        <f t="shared" si="12"/>
        <v>-1.6590815724699799E-2</v>
      </c>
      <c r="O73" s="4">
        <f t="shared" si="13"/>
        <v>2.2942521339426859E-2</v>
      </c>
      <c r="P73" s="4">
        <f t="shared" si="14"/>
        <v>6.2093722034089666E-2</v>
      </c>
      <c r="Q73" s="4">
        <f t="shared" si="15"/>
        <v>-1.5142152620942831E-2</v>
      </c>
      <c r="R73" s="4">
        <f t="shared" si="16"/>
        <v>1.0099206839746419E-2</v>
      </c>
      <c r="S73" s="4">
        <f t="shared" si="17"/>
        <v>1.4409072941908616E-2</v>
      </c>
    </row>
    <row r="74" spans="1:19" ht="18.75" x14ac:dyDescent="0.25">
      <c r="A74" s="2">
        <v>44946</v>
      </c>
      <c r="B74" s="3">
        <v>137.86999499999999</v>
      </c>
      <c r="C74" s="3">
        <v>240.220001</v>
      </c>
      <c r="D74" s="3">
        <v>99.279999000000004</v>
      </c>
      <c r="E74" s="3">
        <v>191.929993</v>
      </c>
      <c r="F74" s="3">
        <v>126.620003</v>
      </c>
      <c r="G74" s="3">
        <v>11140.429688</v>
      </c>
      <c r="H74" s="3">
        <v>3972.61</v>
      </c>
      <c r="I74" s="3">
        <v>81.64</v>
      </c>
      <c r="J74" s="3">
        <v>1926.57</v>
      </c>
      <c r="K74" s="4">
        <f t="shared" si="9"/>
        <v>2.6206573912198029E-2</v>
      </c>
      <c r="L74" s="4">
        <f t="shared" si="10"/>
        <v>1.8741671559172491E-2</v>
      </c>
      <c r="M74" s="4">
        <f t="shared" si="11"/>
        <v>1.9038365245898498E-2</v>
      </c>
      <c r="N74" s="4">
        <f t="shared" si="12"/>
        <v>3.5119602470222583E-2</v>
      </c>
      <c r="O74" s="4">
        <f t="shared" si="13"/>
        <v>5.5607211413335259E-2</v>
      </c>
      <c r="P74" s="4">
        <f t="shared" si="14"/>
        <v>7.3158526588674999E-2</v>
      </c>
      <c r="Q74" s="4">
        <f t="shared" si="15"/>
        <v>1.6643856106056162E-2</v>
      </c>
      <c r="R74" s="4">
        <f t="shared" si="16"/>
        <v>1.269662664613457E-2</v>
      </c>
      <c r="S74" s="4">
        <f t="shared" si="17"/>
        <v>-2.4987311988040333E-3</v>
      </c>
    </row>
    <row r="75" spans="1:19" ht="18.75" x14ac:dyDescent="0.25">
      <c r="A75" s="2">
        <v>44949</v>
      </c>
      <c r="B75" s="3">
        <v>141.11000100000001</v>
      </c>
      <c r="C75" s="3">
        <v>242.58000200000001</v>
      </c>
      <c r="D75" s="3">
        <v>101.209999</v>
      </c>
      <c r="E75" s="3">
        <v>192.64999399999999</v>
      </c>
      <c r="F75" s="3">
        <v>128.28999300000001</v>
      </c>
      <c r="G75" s="3">
        <v>11364.410156</v>
      </c>
      <c r="H75" s="3">
        <v>4019.81</v>
      </c>
      <c r="I75" s="3">
        <v>81.62</v>
      </c>
      <c r="J75" s="3">
        <v>1931.3</v>
      </c>
      <c r="K75" s="4">
        <f t="shared" si="9"/>
        <v>1.9905750524634083E-2</v>
      </c>
      <c r="L75" s="4">
        <f t="shared" si="10"/>
        <v>1.1811328415709267E-2</v>
      </c>
      <c r="M75" s="4">
        <f t="shared" si="11"/>
        <v>2.3228559238850123E-2</v>
      </c>
      <c r="N75" s="4">
        <f t="shared" si="12"/>
        <v>9.7763868362423945E-3</v>
      </c>
      <c r="O75" s="4">
        <f t="shared" si="13"/>
        <v>1.9253425496533503E-2</v>
      </c>
      <c r="P75" s="4">
        <f t="shared" si="14"/>
        <v>3.7443541814475563E-3</v>
      </c>
      <c r="Q75" s="4">
        <f t="shared" si="15"/>
        <v>1.3102772888449134E-2</v>
      </c>
      <c r="R75" s="4">
        <f t="shared" si="16"/>
        <v>-2.4500796398440244E-4</v>
      </c>
      <c r="S75" s="4">
        <f t="shared" si="17"/>
        <v>2.4521315493284831E-3</v>
      </c>
    </row>
    <row r="76" spans="1:19" ht="18.75" x14ac:dyDescent="0.25">
      <c r="A76" s="2">
        <v>44950</v>
      </c>
      <c r="B76" s="3">
        <v>142.529999</v>
      </c>
      <c r="C76" s="3">
        <v>242.03999300000001</v>
      </c>
      <c r="D76" s="3">
        <v>99.209998999999996</v>
      </c>
      <c r="E76" s="3">
        <v>193.229996</v>
      </c>
      <c r="F76" s="3">
        <v>126.83000199999999</v>
      </c>
      <c r="G76" s="3">
        <v>11334.269531</v>
      </c>
      <c r="H76" s="3">
        <v>4016.95</v>
      </c>
      <c r="I76" s="3">
        <v>80.13</v>
      </c>
      <c r="J76" s="3">
        <v>1937.45</v>
      </c>
      <c r="K76" s="4">
        <f t="shared" si="9"/>
        <v>-2.6557177007966479E-3</v>
      </c>
      <c r="L76" s="4">
        <f t="shared" si="10"/>
        <v>-7.1172963252109358E-4</v>
      </c>
      <c r="M76" s="4">
        <f t="shared" si="11"/>
        <v>1.0012761694533502E-2</v>
      </c>
      <c r="N76" s="4">
        <f t="shared" si="12"/>
        <v>-2.2285882921564632E-3</v>
      </c>
      <c r="O76" s="4">
        <f t="shared" si="13"/>
        <v>-1.9958750738181218E-2</v>
      </c>
      <c r="P76" s="4">
        <f t="shared" si="14"/>
        <v>3.006128598586036E-3</v>
      </c>
      <c r="Q76" s="4">
        <f t="shared" si="15"/>
        <v>-1.1445648848890945E-2</v>
      </c>
      <c r="R76" s="4">
        <f t="shared" si="16"/>
        <v>-1.8424014187680589E-2</v>
      </c>
      <c r="S76" s="4">
        <f t="shared" si="17"/>
        <v>3.1793241643433391E-3</v>
      </c>
    </row>
    <row r="77" spans="1:19" ht="18.75" x14ac:dyDescent="0.25">
      <c r="A77" s="2">
        <v>44951</v>
      </c>
      <c r="B77" s="3">
        <v>141.86000100000001</v>
      </c>
      <c r="C77" s="3">
        <v>240.61000100000001</v>
      </c>
      <c r="D77" s="3">
        <v>96.730002999999996</v>
      </c>
      <c r="E77" s="3">
        <v>198.020004</v>
      </c>
      <c r="F77" s="3">
        <v>126.82</v>
      </c>
      <c r="G77" s="3">
        <v>11313.360352</v>
      </c>
      <c r="H77" s="3">
        <v>4016.22</v>
      </c>
      <c r="I77" s="3">
        <v>80.150000000000006</v>
      </c>
      <c r="J77" s="3">
        <v>1945.93</v>
      </c>
      <c r="K77" s="4">
        <f t="shared" si="9"/>
        <v>-1.8464788632462893E-3</v>
      </c>
      <c r="L77" s="4">
        <f t="shared" si="10"/>
        <v>-1.8174643434897735E-4</v>
      </c>
      <c r="M77" s="4">
        <f t="shared" si="11"/>
        <v>-4.7118340277287089E-3</v>
      </c>
      <c r="N77" s="4">
        <f t="shared" si="12"/>
        <v>-5.9256032405393113E-3</v>
      </c>
      <c r="O77" s="4">
        <f t="shared" si="13"/>
        <v>-2.5315182373563672E-2</v>
      </c>
      <c r="P77" s="4">
        <f t="shared" si="14"/>
        <v>2.4486887368158704E-2</v>
      </c>
      <c r="Q77" s="4">
        <f t="shared" si="15"/>
        <v>-7.8864576592282257E-5</v>
      </c>
      <c r="R77" s="4">
        <f t="shared" si="16"/>
        <v>2.495632655829834E-4</v>
      </c>
      <c r="S77" s="4">
        <f t="shared" si="17"/>
        <v>4.3673364330519479E-3</v>
      </c>
    </row>
    <row r="78" spans="1:19" ht="18.75" x14ac:dyDescent="0.25">
      <c r="A78" s="2">
        <v>44952</v>
      </c>
      <c r="B78" s="3">
        <v>143.96000699999999</v>
      </c>
      <c r="C78" s="3">
        <v>248</v>
      </c>
      <c r="D78" s="3">
        <v>99.160004000000001</v>
      </c>
      <c r="E78" s="3">
        <v>203.64999399999999</v>
      </c>
      <c r="F78" s="3">
        <v>127.529999</v>
      </c>
      <c r="G78" s="3">
        <v>11512.410156</v>
      </c>
      <c r="H78" s="3">
        <v>4060.43</v>
      </c>
      <c r="I78" s="3">
        <v>81.010000000000005</v>
      </c>
      <c r="J78" s="3">
        <v>1928.99</v>
      </c>
      <c r="K78" s="4">
        <f t="shared" si="9"/>
        <v>1.7441238162270629E-2</v>
      </c>
      <c r="L78" s="4">
        <f t="shared" si="10"/>
        <v>1.0947717569977039E-2</v>
      </c>
      <c r="M78" s="4">
        <f t="shared" si="11"/>
        <v>1.4694869012302382E-2</v>
      </c>
      <c r="N78" s="4">
        <f t="shared" si="12"/>
        <v>3.025137657224072E-2</v>
      </c>
      <c r="O78" s="4">
        <f t="shared" si="13"/>
        <v>2.4811124297217067E-2</v>
      </c>
      <c r="P78" s="4">
        <f t="shared" si="14"/>
        <v>2.8034748737760195E-2</v>
      </c>
      <c r="Q78" s="4">
        <f t="shared" si="15"/>
        <v>5.5828649256307646E-3</v>
      </c>
      <c r="R78" s="4">
        <f t="shared" si="16"/>
        <v>1.0672724786837997E-2</v>
      </c>
      <c r="S78" s="4">
        <f t="shared" si="17"/>
        <v>-8.7434620168347268E-3</v>
      </c>
    </row>
    <row r="79" spans="1:19" ht="18.75" x14ac:dyDescent="0.25">
      <c r="A79" s="2">
        <v>44953</v>
      </c>
      <c r="B79" s="3">
        <v>145.929993</v>
      </c>
      <c r="C79" s="3">
        <v>248.16000399999999</v>
      </c>
      <c r="D79" s="3">
        <v>100.709999</v>
      </c>
      <c r="E79" s="3">
        <v>191.61999499999999</v>
      </c>
      <c r="F79" s="3">
        <v>127.529999</v>
      </c>
      <c r="G79" s="3">
        <v>11621.709961</v>
      </c>
      <c r="H79" s="3">
        <v>4070.56</v>
      </c>
      <c r="I79" s="3">
        <v>79.680000000000007</v>
      </c>
      <c r="J79" s="3">
        <v>1927.34</v>
      </c>
      <c r="K79" s="4">
        <f t="shared" si="9"/>
        <v>9.4492997979572207E-3</v>
      </c>
      <c r="L79" s="4">
        <f t="shared" si="10"/>
        <v>2.4917027916841637E-3</v>
      </c>
      <c r="M79" s="4">
        <f t="shared" si="11"/>
        <v>1.359147487600262E-2</v>
      </c>
      <c r="N79" s="4">
        <f t="shared" si="12"/>
        <v>6.4496938187945895E-4</v>
      </c>
      <c r="O79" s="4">
        <f t="shared" si="13"/>
        <v>1.5510342224717368E-2</v>
      </c>
      <c r="P79" s="4">
        <f t="shared" si="14"/>
        <v>-6.0888586502691168E-2</v>
      </c>
      <c r="Q79" s="4">
        <f t="shared" si="15"/>
        <v>0</v>
      </c>
      <c r="R79" s="4">
        <f t="shared" si="16"/>
        <v>-1.6553990566057098E-2</v>
      </c>
      <c r="S79" s="4">
        <f t="shared" si="17"/>
        <v>-8.5573594619186958E-4</v>
      </c>
    </row>
    <row r="80" spans="1:19" ht="18.75" x14ac:dyDescent="0.25">
      <c r="A80" s="2">
        <v>44956</v>
      </c>
      <c r="B80" s="3">
        <v>143</v>
      </c>
      <c r="C80" s="3">
        <v>242.71000699999999</v>
      </c>
      <c r="D80" s="3">
        <v>97.949996999999996</v>
      </c>
      <c r="E80" s="3">
        <v>195.36999499999999</v>
      </c>
      <c r="F80" s="3">
        <v>126.370003</v>
      </c>
      <c r="G80" s="3">
        <v>11393.809569999999</v>
      </c>
      <c r="H80" s="3">
        <v>4017.77</v>
      </c>
      <c r="I80" s="3">
        <v>77.900000000000006</v>
      </c>
      <c r="J80" s="3">
        <v>1922.52</v>
      </c>
      <c r="K80" s="4">
        <f t="shared" si="9"/>
        <v>-1.9804709573682525E-2</v>
      </c>
      <c r="L80" s="4">
        <f t="shared" si="10"/>
        <v>-1.3053559781991077E-2</v>
      </c>
      <c r="M80" s="4">
        <f t="shared" si="11"/>
        <v>-2.0282376451541951E-2</v>
      </c>
      <c r="N80" s="4">
        <f t="shared" si="12"/>
        <v>-2.2206371690690452E-2</v>
      </c>
      <c r="O80" s="4">
        <f t="shared" si="13"/>
        <v>-2.7787975967874724E-2</v>
      </c>
      <c r="P80" s="4">
        <f t="shared" si="14"/>
        <v>1.9380952881661018E-2</v>
      </c>
      <c r="Q80" s="4">
        <f t="shared" si="15"/>
        <v>-9.1374876871155013E-3</v>
      </c>
      <c r="R80" s="4">
        <f t="shared" si="16"/>
        <v>-2.2592660399640273E-2</v>
      </c>
      <c r="S80" s="4">
        <f t="shared" si="17"/>
        <v>-2.5039884662989946E-3</v>
      </c>
    </row>
    <row r="81" spans="1:19" ht="18.75" x14ac:dyDescent="0.25">
      <c r="A81" s="2">
        <v>44957</v>
      </c>
      <c r="B81" s="3">
        <v>144.28999300000001</v>
      </c>
      <c r="C81" s="3">
        <v>247.80999800000001</v>
      </c>
      <c r="D81" s="3">
        <v>99.870002999999997</v>
      </c>
      <c r="E81" s="3">
        <v>209.429993</v>
      </c>
      <c r="F81" s="3">
        <v>127.33000199999999</v>
      </c>
      <c r="G81" s="3">
        <v>11584.549805000001</v>
      </c>
      <c r="H81" s="3">
        <v>4076.6</v>
      </c>
      <c r="I81" s="3">
        <v>78.87</v>
      </c>
      <c r="J81" s="3">
        <v>1927.88</v>
      </c>
      <c r="K81" s="4">
        <f t="shared" si="9"/>
        <v>1.6602109229098369E-2</v>
      </c>
      <c r="L81" s="4">
        <f t="shared" si="10"/>
        <v>1.4536285322318165E-2</v>
      </c>
      <c r="M81" s="4">
        <f t="shared" si="11"/>
        <v>8.9804845358455627E-3</v>
      </c>
      <c r="N81" s="4">
        <f t="shared" si="12"/>
        <v>2.0794971579026322E-2</v>
      </c>
      <c r="O81" s="4">
        <f t="shared" si="13"/>
        <v>1.9412256531415564E-2</v>
      </c>
      <c r="P81" s="4">
        <f t="shared" si="14"/>
        <v>6.949435021528523E-2</v>
      </c>
      <c r="Q81" s="4">
        <f t="shared" si="15"/>
        <v>7.5680217821606863E-3</v>
      </c>
      <c r="R81" s="4">
        <f t="shared" si="16"/>
        <v>1.2374974533197046E-2</v>
      </c>
      <c r="S81" s="4">
        <f t="shared" si="17"/>
        <v>2.7841281229367978E-3</v>
      </c>
    </row>
    <row r="82" spans="1:19" ht="18.75" x14ac:dyDescent="0.25">
      <c r="A82" s="2">
        <v>44958</v>
      </c>
      <c r="B82" s="3">
        <v>145.429993</v>
      </c>
      <c r="C82" s="3">
        <v>252.75</v>
      </c>
      <c r="D82" s="3">
        <v>101.43</v>
      </c>
      <c r="E82" s="3">
        <v>217.08999600000001</v>
      </c>
      <c r="F82" s="3">
        <v>129.5</v>
      </c>
      <c r="G82" s="3">
        <v>11816.320313</v>
      </c>
      <c r="H82" s="3">
        <v>4119.21</v>
      </c>
      <c r="I82" s="3">
        <v>76.41</v>
      </c>
      <c r="J82" s="3">
        <v>1950.42</v>
      </c>
      <c r="K82" s="4">
        <f t="shared" si="9"/>
        <v>1.9809356308716001E-2</v>
      </c>
      <c r="L82" s="4">
        <f t="shared" si="10"/>
        <v>1.0398089735210484E-2</v>
      </c>
      <c r="M82" s="4">
        <f t="shared" si="11"/>
        <v>7.8697082607424411E-3</v>
      </c>
      <c r="N82" s="4">
        <f t="shared" si="12"/>
        <v>1.97385424653834E-2</v>
      </c>
      <c r="O82" s="4">
        <f t="shared" si="13"/>
        <v>1.549953509381094E-2</v>
      </c>
      <c r="P82" s="4">
        <f t="shared" si="14"/>
        <v>3.5922474448762759E-2</v>
      </c>
      <c r="Q82" s="4">
        <f t="shared" si="15"/>
        <v>1.6898723847030853E-2</v>
      </c>
      <c r="R82" s="4">
        <f t="shared" si="16"/>
        <v>-3.1687349750424317E-2</v>
      </c>
      <c r="S82" s="4">
        <f t="shared" si="17"/>
        <v>1.162378041168079E-2</v>
      </c>
    </row>
    <row r="83" spans="1:19" ht="18.75" x14ac:dyDescent="0.25">
      <c r="A83" s="2">
        <v>44959</v>
      </c>
      <c r="B83" s="3">
        <v>150.820007</v>
      </c>
      <c r="C83" s="3">
        <v>264.60000600000001</v>
      </c>
      <c r="D83" s="3">
        <v>108.800003</v>
      </c>
      <c r="E83" s="3">
        <v>211</v>
      </c>
      <c r="F83" s="3">
        <v>129.05999800000001</v>
      </c>
      <c r="G83" s="3">
        <v>12200.820313</v>
      </c>
      <c r="H83" s="3">
        <v>4179.76</v>
      </c>
      <c r="I83" s="3">
        <v>75.88</v>
      </c>
      <c r="J83" s="3">
        <v>1912.37</v>
      </c>
      <c r="K83" s="4">
        <f t="shared" si="9"/>
        <v>3.2021534975303377E-2</v>
      </c>
      <c r="L83" s="4">
        <f t="shared" si="10"/>
        <v>1.4592431217642185E-2</v>
      </c>
      <c r="M83" s="4">
        <f t="shared" si="11"/>
        <v>3.6392296130947382E-2</v>
      </c>
      <c r="N83" s="4">
        <f t="shared" si="12"/>
        <v>4.5818416456011278E-2</v>
      </c>
      <c r="O83" s="4">
        <f t="shared" si="13"/>
        <v>7.0142456607466888E-2</v>
      </c>
      <c r="P83" s="4">
        <f t="shared" si="14"/>
        <v>-2.8453862199059651E-2</v>
      </c>
      <c r="Q83" s="4">
        <f t="shared" si="15"/>
        <v>-3.4034841285670784E-3</v>
      </c>
      <c r="R83" s="4">
        <f t="shared" si="16"/>
        <v>-6.960432592661837E-3</v>
      </c>
      <c r="S83" s="4">
        <f t="shared" si="17"/>
        <v>-1.9701423447086461E-2</v>
      </c>
    </row>
    <row r="84" spans="1:19" ht="18.75" x14ac:dyDescent="0.25">
      <c r="A84" s="2">
        <v>44960</v>
      </c>
      <c r="B84" s="3">
        <v>154.5</v>
      </c>
      <c r="C84" s="3">
        <v>258.35000600000001</v>
      </c>
      <c r="D84" s="3">
        <v>105.220001</v>
      </c>
      <c r="E84" s="3">
        <v>210.88999899999999</v>
      </c>
      <c r="F84" s="3">
        <v>127.610001</v>
      </c>
      <c r="G84" s="3">
        <v>12006.950194999999</v>
      </c>
      <c r="H84" s="3">
        <v>4136.4799999999996</v>
      </c>
      <c r="I84" s="3">
        <v>73.39</v>
      </c>
      <c r="J84" s="3">
        <v>1865.53</v>
      </c>
      <c r="K84" s="4">
        <f t="shared" si="9"/>
        <v>-1.6017523206301662E-2</v>
      </c>
      <c r="L84" s="4">
        <f t="shared" si="10"/>
        <v>-1.0408643989373002E-2</v>
      </c>
      <c r="M84" s="4">
        <f t="shared" si="11"/>
        <v>2.4106977150357683E-2</v>
      </c>
      <c r="N84" s="4">
        <f t="shared" si="12"/>
        <v>-2.3903996399090501E-2</v>
      </c>
      <c r="O84" s="4">
        <f t="shared" si="13"/>
        <v>-3.3457956188813656E-2</v>
      </c>
      <c r="P84" s="4">
        <f t="shared" si="14"/>
        <v>-5.2146769420197971E-4</v>
      </c>
      <c r="Q84" s="4">
        <f t="shared" si="15"/>
        <v>-1.1298651428764014E-2</v>
      </c>
      <c r="R84" s="4">
        <f t="shared" si="16"/>
        <v>-3.3365458509841919E-2</v>
      </c>
      <c r="S84" s="4">
        <f t="shared" si="17"/>
        <v>-2.4798115522751452E-2</v>
      </c>
    </row>
    <row r="85" spans="1:19" ht="18.75" x14ac:dyDescent="0.25">
      <c r="A85" s="2">
        <v>44963</v>
      </c>
      <c r="B85" s="3">
        <v>151.729996</v>
      </c>
      <c r="C85" s="3">
        <v>256.76998900000001</v>
      </c>
      <c r="D85" s="3">
        <v>103.470001</v>
      </c>
      <c r="E85" s="3">
        <v>221.729996</v>
      </c>
      <c r="F85" s="3">
        <v>125.730003</v>
      </c>
      <c r="G85" s="3">
        <v>11887.450194999999</v>
      </c>
      <c r="H85" s="3">
        <v>4111.08</v>
      </c>
      <c r="I85" s="3">
        <v>74.11</v>
      </c>
      <c r="J85" s="3">
        <v>1867.36</v>
      </c>
      <c r="K85" s="4">
        <f t="shared" si="9"/>
        <v>-1.0002426875302201E-2</v>
      </c>
      <c r="L85" s="4">
        <f t="shared" si="10"/>
        <v>-6.1594169191690872E-3</v>
      </c>
      <c r="M85" s="4">
        <f t="shared" si="11"/>
        <v>-1.8091497163268487E-2</v>
      </c>
      <c r="N85" s="4">
        <f t="shared" si="12"/>
        <v>-6.1345782357699486E-3</v>
      </c>
      <c r="O85" s="4">
        <f t="shared" si="13"/>
        <v>-1.6771680525061429E-2</v>
      </c>
      <c r="P85" s="4">
        <f t="shared" si="14"/>
        <v>5.0123741643081858E-2</v>
      </c>
      <c r="Q85" s="4">
        <f t="shared" si="15"/>
        <v>-1.4841971116518058E-2</v>
      </c>
      <c r="R85" s="4">
        <f t="shared" si="16"/>
        <v>9.7627894062960654E-3</v>
      </c>
      <c r="S85" s="4">
        <f t="shared" si="17"/>
        <v>9.8047365264037831E-4</v>
      </c>
    </row>
    <row r="86" spans="1:19" ht="18.75" x14ac:dyDescent="0.25">
      <c r="A86" s="2">
        <v>44964</v>
      </c>
      <c r="B86" s="3">
        <v>154.64999399999999</v>
      </c>
      <c r="C86" s="3">
        <v>267.55999800000001</v>
      </c>
      <c r="D86" s="3">
        <v>108.040001</v>
      </c>
      <c r="E86" s="3">
        <v>222.050003</v>
      </c>
      <c r="F86" s="3">
        <v>125.33000199999999</v>
      </c>
      <c r="G86" s="3">
        <v>12113.790039</v>
      </c>
      <c r="H86" s="3">
        <v>4164</v>
      </c>
      <c r="I86" s="3">
        <v>77.14</v>
      </c>
      <c r="J86" s="3">
        <v>1873.81</v>
      </c>
      <c r="K86" s="4">
        <f t="shared" si="9"/>
        <v>1.8861238145782253E-2</v>
      </c>
      <c r="L86" s="4">
        <f t="shared" si="10"/>
        <v>1.2790383040919152E-2</v>
      </c>
      <c r="M86" s="4">
        <f t="shared" si="11"/>
        <v>1.9061861159261905E-2</v>
      </c>
      <c r="N86" s="4">
        <f t="shared" si="12"/>
        <v>4.1163133053516848E-2</v>
      </c>
      <c r="O86" s="4">
        <f t="shared" si="13"/>
        <v>4.3219812898749682E-2</v>
      </c>
      <c r="P86" s="4">
        <f t="shared" si="14"/>
        <v>1.4421878236354014E-3</v>
      </c>
      <c r="Q86" s="4">
        <f t="shared" si="15"/>
        <v>-3.1864998844414044E-3</v>
      </c>
      <c r="R86" s="4">
        <f t="shared" si="16"/>
        <v>4.007147681681416E-2</v>
      </c>
      <c r="S86" s="4">
        <f t="shared" si="17"/>
        <v>3.4481225876566764E-3</v>
      </c>
    </row>
    <row r="87" spans="1:19" ht="18.75" x14ac:dyDescent="0.25">
      <c r="A87" s="2">
        <v>44965</v>
      </c>
      <c r="B87" s="3">
        <v>151.91999799999999</v>
      </c>
      <c r="C87" s="3">
        <v>266.73001099999999</v>
      </c>
      <c r="D87" s="3">
        <v>100</v>
      </c>
      <c r="E87" s="3">
        <v>223.36999499999999</v>
      </c>
      <c r="F87" s="3">
        <v>122.910004</v>
      </c>
      <c r="G87" s="3">
        <v>11910.519531</v>
      </c>
      <c r="H87" s="3">
        <v>4117.8599999999997</v>
      </c>
      <c r="I87" s="3">
        <v>78.47</v>
      </c>
      <c r="J87" s="3">
        <v>1875.59</v>
      </c>
      <c r="K87" s="4">
        <f t="shared" si="9"/>
        <v>-1.6922472487054328E-2</v>
      </c>
      <c r="L87" s="4">
        <f t="shared" si="10"/>
        <v>-1.1142539811002886E-2</v>
      </c>
      <c r="M87" s="4">
        <f t="shared" si="11"/>
        <v>-1.7810406994586931E-2</v>
      </c>
      <c r="N87" s="4">
        <f t="shared" si="12"/>
        <v>-3.106880733886503E-3</v>
      </c>
      <c r="O87" s="4">
        <f t="shared" si="13"/>
        <v>-7.7331352192154562E-2</v>
      </c>
      <c r="P87" s="4">
        <f t="shared" si="14"/>
        <v>5.9269717124985901E-3</v>
      </c>
      <c r="Q87" s="4">
        <f t="shared" si="15"/>
        <v>-1.9497861810275085E-2</v>
      </c>
      <c r="R87" s="4">
        <f t="shared" si="16"/>
        <v>1.709443335930004E-2</v>
      </c>
      <c r="S87" s="4">
        <f t="shared" si="17"/>
        <v>9.4948532230533186E-4</v>
      </c>
    </row>
    <row r="88" spans="1:19" ht="18.75" x14ac:dyDescent="0.25">
      <c r="A88" s="2">
        <v>44966</v>
      </c>
      <c r="B88" s="3">
        <v>150.86999499999999</v>
      </c>
      <c r="C88" s="3">
        <v>263.61999500000002</v>
      </c>
      <c r="D88" s="3">
        <v>95.459998999999996</v>
      </c>
      <c r="E88" s="3">
        <v>212.64999399999999</v>
      </c>
      <c r="F88" s="3">
        <v>122.18</v>
      </c>
      <c r="G88" s="3">
        <v>11789.580078000001</v>
      </c>
      <c r="H88" s="3">
        <v>4081.5</v>
      </c>
      <c r="I88" s="3">
        <v>78.06</v>
      </c>
      <c r="J88" s="3">
        <v>1861.39</v>
      </c>
      <c r="K88" s="4">
        <f t="shared" si="9"/>
        <v>-1.0205906705308592E-2</v>
      </c>
      <c r="L88" s="4">
        <f t="shared" si="10"/>
        <v>-8.869043032445954E-3</v>
      </c>
      <c r="M88" s="4">
        <f t="shared" si="11"/>
        <v>-6.9355476283390815E-3</v>
      </c>
      <c r="N88" s="4">
        <f t="shared" si="12"/>
        <v>-1.172829872373678E-2</v>
      </c>
      <c r="O88" s="4">
        <f t="shared" si="13"/>
        <v>-4.6462884885932844E-2</v>
      </c>
      <c r="P88" s="4">
        <f t="shared" si="14"/>
        <v>-4.9181973476815757E-2</v>
      </c>
      <c r="Q88" s="4">
        <f t="shared" si="15"/>
        <v>-5.9570455494059168E-3</v>
      </c>
      <c r="R88" s="4">
        <f t="shared" si="16"/>
        <v>-5.238624386912848E-3</v>
      </c>
      <c r="S88" s="4">
        <f t="shared" si="17"/>
        <v>-7.5997561372451216E-3</v>
      </c>
    </row>
    <row r="89" spans="1:19" ht="18.75" x14ac:dyDescent="0.25">
      <c r="A89" s="2">
        <v>44967</v>
      </c>
      <c r="B89" s="3">
        <v>151.009995</v>
      </c>
      <c r="C89" s="3">
        <v>263.10000600000001</v>
      </c>
      <c r="D89" s="3">
        <v>94.860000999999997</v>
      </c>
      <c r="E89" s="3">
        <v>217.88000500000001</v>
      </c>
      <c r="F89" s="3">
        <v>122.230003</v>
      </c>
      <c r="G89" s="3">
        <v>11718.120117</v>
      </c>
      <c r="H89" s="3">
        <v>4090.46</v>
      </c>
      <c r="I89" s="3">
        <v>79.72</v>
      </c>
      <c r="J89" s="3">
        <v>1864.67</v>
      </c>
      <c r="K89" s="4">
        <f t="shared" si="9"/>
        <v>-6.0797254109929639E-3</v>
      </c>
      <c r="L89" s="4">
        <f t="shared" si="10"/>
        <v>2.1928652588764841E-3</v>
      </c>
      <c r="M89" s="4">
        <f t="shared" si="11"/>
        <v>9.2752096643964374E-4</v>
      </c>
      <c r="N89" s="4">
        <f t="shared" si="12"/>
        <v>-1.9744424663611809E-3</v>
      </c>
      <c r="O89" s="4">
        <f t="shared" si="13"/>
        <v>-6.30517011087188E-3</v>
      </c>
      <c r="P89" s="4">
        <f t="shared" si="14"/>
        <v>2.4296881979620728E-2</v>
      </c>
      <c r="Q89" s="4">
        <f t="shared" si="15"/>
        <v>4.0917311144271181E-4</v>
      </c>
      <c r="R89" s="4">
        <f t="shared" si="16"/>
        <v>2.1042733592125024E-2</v>
      </c>
      <c r="S89" s="4">
        <f t="shared" si="17"/>
        <v>1.7605732850403751E-3</v>
      </c>
    </row>
    <row r="90" spans="1:19" ht="18.75" x14ac:dyDescent="0.25">
      <c r="A90" s="2">
        <v>44970</v>
      </c>
      <c r="B90" s="3">
        <v>153.85000600000001</v>
      </c>
      <c r="C90" s="3">
        <v>271.32000699999998</v>
      </c>
      <c r="D90" s="3">
        <v>95</v>
      </c>
      <c r="E90" s="3">
        <v>229.71000699999999</v>
      </c>
      <c r="F90" s="3">
        <v>125.150002</v>
      </c>
      <c r="G90" s="3">
        <v>11891.790039</v>
      </c>
      <c r="H90" s="3">
        <v>4137.29</v>
      </c>
      <c r="I90" s="3">
        <v>80.14</v>
      </c>
      <c r="J90" s="3">
        <v>1853.39</v>
      </c>
      <c r="K90" s="4">
        <f t="shared" si="9"/>
        <v>1.4711877619030263E-2</v>
      </c>
      <c r="L90" s="4">
        <f t="shared" si="10"/>
        <v>1.1383550959928976E-2</v>
      </c>
      <c r="M90" s="4">
        <f t="shared" si="11"/>
        <v>1.8632114089767907E-2</v>
      </c>
      <c r="N90" s="4">
        <f t="shared" si="12"/>
        <v>3.0764751026408087E-2</v>
      </c>
      <c r="O90" s="4">
        <f t="shared" si="13"/>
        <v>1.4747606092541628E-3</v>
      </c>
      <c r="P90" s="4">
        <f t="shared" si="14"/>
        <v>5.287319880246108E-2</v>
      </c>
      <c r="Q90" s="4">
        <f t="shared" si="15"/>
        <v>2.3608493525542409E-2</v>
      </c>
      <c r="R90" s="4">
        <f t="shared" si="16"/>
        <v>5.2546098634045878E-3</v>
      </c>
      <c r="S90" s="4">
        <f t="shared" si="17"/>
        <v>-6.0676990731362212E-3</v>
      </c>
    </row>
    <row r="91" spans="1:19" ht="18.75" x14ac:dyDescent="0.25">
      <c r="A91" s="2">
        <v>44971</v>
      </c>
      <c r="B91" s="3">
        <v>153.199997</v>
      </c>
      <c r="C91" s="3">
        <v>272.17001299999998</v>
      </c>
      <c r="D91" s="3">
        <v>94.949996999999996</v>
      </c>
      <c r="E91" s="3">
        <v>227.63999899999999</v>
      </c>
      <c r="F91" s="3">
        <v>126.199997</v>
      </c>
      <c r="G91" s="3">
        <v>11960.150390999999</v>
      </c>
      <c r="H91" s="3">
        <v>4136.13</v>
      </c>
      <c r="I91" s="3">
        <v>79.06</v>
      </c>
      <c r="J91" s="3">
        <v>1854.29</v>
      </c>
      <c r="K91" s="4">
        <f t="shared" si="9"/>
        <v>5.7320736126244059E-3</v>
      </c>
      <c r="L91" s="4">
        <f t="shared" si="10"/>
        <v>-2.8041608128225108E-4</v>
      </c>
      <c r="M91" s="4">
        <f t="shared" si="11"/>
        <v>-4.2339030428298384E-3</v>
      </c>
      <c r="N91" s="4">
        <f t="shared" si="12"/>
        <v>3.1279569514311668E-3</v>
      </c>
      <c r="O91" s="4">
        <f t="shared" si="13"/>
        <v>-5.2648593782306935E-4</v>
      </c>
      <c r="P91" s="4">
        <f t="shared" si="14"/>
        <v>-9.0522449243246317E-3</v>
      </c>
      <c r="Q91" s="4">
        <f t="shared" si="15"/>
        <v>8.3548924767156245E-3</v>
      </c>
      <c r="R91" s="4">
        <f t="shared" si="16"/>
        <v>-1.3568047339459063E-2</v>
      </c>
      <c r="S91" s="4">
        <f t="shared" si="17"/>
        <v>4.8547879950610289E-4</v>
      </c>
    </row>
    <row r="92" spans="1:19" ht="18.75" x14ac:dyDescent="0.25">
      <c r="A92" s="2">
        <v>44972</v>
      </c>
      <c r="B92" s="3">
        <v>155.33000200000001</v>
      </c>
      <c r="C92" s="3">
        <v>269.32000699999998</v>
      </c>
      <c r="D92" s="3">
        <v>97.099997999999999</v>
      </c>
      <c r="E92" s="3">
        <v>220.020004</v>
      </c>
      <c r="F92" s="3">
        <v>127.480003</v>
      </c>
      <c r="G92" s="3">
        <v>12070.589844</v>
      </c>
      <c r="H92" s="3">
        <v>4147.6000000000004</v>
      </c>
      <c r="I92" s="3">
        <v>78.59</v>
      </c>
      <c r="J92" s="3">
        <v>1836.19</v>
      </c>
      <c r="K92" s="4">
        <f t="shared" si="9"/>
        <v>9.1915795734881962E-3</v>
      </c>
      <c r="L92" s="4">
        <f t="shared" si="10"/>
        <v>2.7692856551893739E-3</v>
      </c>
      <c r="M92" s="4">
        <f t="shared" si="11"/>
        <v>1.3807661151383299E-2</v>
      </c>
      <c r="N92" s="4">
        <f t="shared" si="12"/>
        <v>-1.0526629160637747E-2</v>
      </c>
      <c r="O92" s="4">
        <f t="shared" si="13"/>
        <v>2.2390949037238834E-2</v>
      </c>
      <c r="P92" s="4">
        <f t="shared" si="14"/>
        <v>-3.4046959850567111E-2</v>
      </c>
      <c r="Q92" s="4">
        <f t="shared" si="15"/>
        <v>1.0091586746916882E-2</v>
      </c>
      <c r="R92" s="4">
        <f t="shared" si="16"/>
        <v>-5.9625929904559248E-3</v>
      </c>
      <c r="S92" s="4">
        <f t="shared" si="17"/>
        <v>-9.8091007832449128E-3</v>
      </c>
    </row>
    <row r="93" spans="1:19" ht="18.75" x14ac:dyDescent="0.25">
      <c r="A93" s="2">
        <v>44973</v>
      </c>
      <c r="B93" s="3">
        <v>153.71000699999999</v>
      </c>
      <c r="C93" s="3">
        <v>262.14999399999999</v>
      </c>
      <c r="D93" s="3">
        <v>95.779999000000004</v>
      </c>
      <c r="E93" s="3">
        <v>213.88000500000001</v>
      </c>
      <c r="F93" s="3">
        <v>124.379997</v>
      </c>
      <c r="G93" s="3">
        <v>11855.830078000001</v>
      </c>
      <c r="H93" s="3">
        <v>4090.41</v>
      </c>
      <c r="I93" s="3">
        <v>78.489999999999995</v>
      </c>
      <c r="J93" s="3">
        <v>1837.44</v>
      </c>
      <c r="K93" s="4">
        <f t="shared" si="9"/>
        <v>-1.7952166216715019E-2</v>
      </c>
      <c r="L93" s="4">
        <f t="shared" si="10"/>
        <v>-1.3884644172642286E-2</v>
      </c>
      <c r="M93" s="4">
        <f t="shared" si="11"/>
        <v>-1.0484143098485789E-2</v>
      </c>
      <c r="N93" s="4">
        <f t="shared" si="12"/>
        <v>-2.6983453537583618E-2</v>
      </c>
      <c r="O93" s="4">
        <f t="shared" si="13"/>
        <v>-1.3687470226086398E-2</v>
      </c>
      <c r="P93" s="4">
        <f t="shared" si="14"/>
        <v>-2.8303336033329414E-2</v>
      </c>
      <c r="Q93" s="4">
        <f t="shared" si="15"/>
        <v>-2.4618141526129032E-2</v>
      </c>
      <c r="R93" s="4">
        <f t="shared" si="16"/>
        <v>-1.2732367393613079E-3</v>
      </c>
      <c r="S93" s="4">
        <f t="shared" si="17"/>
        <v>6.8052582771867102E-4</v>
      </c>
    </row>
    <row r="94" spans="1:19" ht="18.75" x14ac:dyDescent="0.25">
      <c r="A94" s="2">
        <v>44974</v>
      </c>
      <c r="B94" s="3">
        <v>152.550003</v>
      </c>
      <c r="C94" s="3">
        <v>258.05999800000001</v>
      </c>
      <c r="D94" s="3">
        <v>94.589995999999999</v>
      </c>
      <c r="E94" s="3">
        <v>206.550003</v>
      </c>
      <c r="F94" s="3">
        <v>124.839996</v>
      </c>
      <c r="G94" s="3">
        <v>11787.269531</v>
      </c>
      <c r="H94" s="3">
        <v>4079.09</v>
      </c>
      <c r="I94" s="3">
        <v>76.34</v>
      </c>
      <c r="J94" s="3">
        <v>1841.59</v>
      </c>
      <c r="K94" s="4">
        <f t="shared" si="9"/>
        <v>-5.7996405131277859E-3</v>
      </c>
      <c r="L94" s="4">
        <f t="shared" si="10"/>
        <v>-2.7712852059047503E-3</v>
      </c>
      <c r="M94" s="4">
        <f t="shared" si="11"/>
        <v>-7.5753249487810342E-3</v>
      </c>
      <c r="N94" s="4">
        <f t="shared" si="12"/>
        <v>-1.5724727857317492E-2</v>
      </c>
      <c r="O94" s="4">
        <f t="shared" si="13"/>
        <v>-1.2502164536560298E-2</v>
      </c>
      <c r="P94" s="4">
        <f t="shared" si="14"/>
        <v>-3.4872605091023787E-2</v>
      </c>
      <c r="Q94" s="4">
        <f t="shared" si="15"/>
        <v>3.6915138054560252E-3</v>
      </c>
      <c r="R94" s="4">
        <f t="shared" si="16"/>
        <v>-2.7774180821638513E-2</v>
      </c>
      <c r="S94" s="4">
        <f t="shared" si="17"/>
        <v>2.2560303994142738E-3</v>
      </c>
    </row>
    <row r="95" spans="1:19" ht="18.75" x14ac:dyDescent="0.25">
      <c r="A95" s="2">
        <v>44978</v>
      </c>
      <c r="B95" s="3">
        <v>148.479996</v>
      </c>
      <c r="C95" s="3">
        <v>252.66999799999999</v>
      </c>
      <c r="D95" s="3">
        <v>92.050003000000004</v>
      </c>
      <c r="E95" s="3">
        <v>207.53999300000001</v>
      </c>
      <c r="F95" s="3">
        <v>121.099998</v>
      </c>
      <c r="G95" s="3">
        <v>11492.299805000001</v>
      </c>
      <c r="H95" s="3">
        <v>3997.34</v>
      </c>
      <c r="I95" s="3">
        <v>76.16</v>
      </c>
      <c r="J95" s="3">
        <v>1834.32</v>
      </c>
      <c r="K95" s="4">
        <f t="shared" si="9"/>
        <v>-2.5342866860370111E-2</v>
      </c>
      <c r="L95" s="4">
        <f t="shared" si="10"/>
        <v>-2.0244784414123935E-2</v>
      </c>
      <c r="M95" s="4">
        <f t="shared" si="11"/>
        <v>-2.7042188730126981E-2</v>
      </c>
      <c r="N95" s="4">
        <f t="shared" si="12"/>
        <v>-2.1107826689649837E-2</v>
      </c>
      <c r="O95" s="4">
        <f t="shared" si="13"/>
        <v>-2.7219779667240464E-2</v>
      </c>
      <c r="P95" s="4">
        <f t="shared" si="14"/>
        <v>4.7815300815923075E-3</v>
      </c>
      <c r="Q95" s="4">
        <f t="shared" si="15"/>
        <v>-3.041625131779584E-2</v>
      </c>
      <c r="R95" s="4">
        <f t="shared" si="16"/>
        <v>-2.3606568339738861E-3</v>
      </c>
      <c r="S95" s="4">
        <f t="shared" si="17"/>
        <v>-3.9554882893202796E-3</v>
      </c>
    </row>
    <row r="96" spans="1:19" ht="18.75" x14ac:dyDescent="0.25">
      <c r="A96" s="2">
        <v>44979</v>
      </c>
      <c r="B96" s="3">
        <v>148.91000399999999</v>
      </c>
      <c r="C96" s="3">
        <v>251.509995</v>
      </c>
      <c r="D96" s="3">
        <v>91.800003000000004</v>
      </c>
      <c r="E96" s="3">
        <v>236.63999899999999</v>
      </c>
      <c r="F96" s="3">
        <v>119.900002</v>
      </c>
      <c r="G96" s="3">
        <v>11507.070313</v>
      </c>
      <c r="H96" s="3">
        <v>3991.05</v>
      </c>
      <c r="I96" s="3">
        <v>73.95</v>
      </c>
      <c r="J96" s="3">
        <v>1825.04</v>
      </c>
      <c r="K96" s="4">
        <f t="shared" si="9"/>
        <v>1.2844273521283504E-3</v>
      </c>
      <c r="L96" s="4">
        <f t="shared" si="10"/>
        <v>-1.5747857327715093E-3</v>
      </c>
      <c r="M96" s="4">
        <f t="shared" si="11"/>
        <v>2.891881365741198E-3</v>
      </c>
      <c r="N96" s="4">
        <f t="shared" si="12"/>
        <v>-4.6015512830992616E-3</v>
      </c>
      <c r="O96" s="4">
        <f t="shared" si="13"/>
        <v>-2.7196099638866675E-3</v>
      </c>
      <c r="P96" s="4">
        <f t="shared" si="14"/>
        <v>0.13121593628796735</v>
      </c>
      <c r="Q96" s="4">
        <f t="shared" si="15"/>
        <v>-9.9585553297341731E-3</v>
      </c>
      <c r="R96" s="4">
        <f t="shared" si="16"/>
        <v>-2.944720132630102E-2</v>
      </c>
      <c r="S96" s="4">
        <f t="shared" si="17"/>
        <v>-5.0719360181188979E-3</v>
      </c>
    </row>
    <row r="97" spans="1:19" ht="18.75" x14ac:dyDescent="0.25">
      <c r="A97" s="2">
        <v>44980</v>
      </c>
      <c r="B97" s="3">
        <v>149.39999399999999</v>
      </c>
      <c r="C97" s="3">
        <v>254.770004</v>
      </c>
      <c r="D97" s="3">
        <v>91.07</v>
      </c>
      <c r="E97" s="3">
        <v>232.86000100000001</v>
      </c>
      <c r="F97" s="3">
        <v>119.959999</v>
      </c>
      <c r="G97" s="3">
        <v>11590.400390999999</v>
      </c>
      <c r="H97" s="3">
        <v>4012.32</v>
      </c>
      <c r="I97" s="3">
        <v>75.39</v>
      </c>
      <c r="J97" s="3">
        <v>1822.64</v>
      </c>
      <c r="K97" s="4">
        <f t="shared" si="9"/>
        <v>7.2155467245582413E-3</v>
      </c>
      <c r="L97" s="4">
        <f t="shared" si="10"/>
        <v>5.3152734602749932E-3</v>
      </c>
      <c r="M97" s="4">
        <f t="shared" si="11"/>
        <v>3.2851090740974014E-3</v>
      </c>
      <c r="N97" s="4">
        <f t="shared" si="12"/>
        <v>1.2878462762347298E-2</v>
      </c>
      <c r="O97" s="4">
        <f t="shared" si="13"/>
        <v>-7.983888726455713E-3</v>
      </c>
      <c r="P97" s="4">
        <f t="shared" si="14"/>
        <v>-1.6102575833365492E-2</v>
      </c>
      <c r="Q97" s="4">
        <f t="shared" si="15"/>
        <v>5.0026683066061904E-4</v>
      </c>
      <c r="R97" s="4">
        <f t="shared" si="16"/>
        <v>1.9285451066801695E-2</v>
      </c>
      <c r="S97" s="4">
        <f t="shared" si="17"/>
        <v>-1.3159050938245892E-3</v>
      </c>
    </row>
    <row r="98" spans="1:19" ht="18.75" x14ac:dyDescent="0.25">
      <c r="A98" s="2">
        <v>44981</v>
      </c>
      <c r="B98" s="3">
        <v>146.71000699999999</v>
      </c>
      <c r="C98" s="3">
        <v>249.220001</v>
      </c>
      <c r="D98" s="3">
        <v>89.349997999999999</v>
      </c>
      <c r="E98" s="3">
        <v>235.009995</v>
      </c>
      <c r="F98" s="3">
        <v>118.040001</v>
      </c>
      <c r="G98" s="3">
        <v>11394.940430000001</v>
      </c>
      <c r="H98" s="3">
        <v>3970.04</v>
      </c>
      <c r="I98" s="3">
        <v>76.319999999999993</v>
      </c>
      <c r="J98" s="3">
        <v>1810.81</v>
      </c>
      <c r="K98" s="4">
        <f t="shared" si="9"/>
        <v>-1.7007768049195071E-2</v>
      </c>
      <c r="L98" s="4">
        <f t="shared" si="10"/>
        <v>-1.0593457421727142E-2</v>
      </c>
      <c r="M98" s="4">
        <f t="shared" si="11"/>
        <v>-1.8169335673346356E-2</v>
      </c>
      <c r="N98" s="4">
        <f t="shared" si="12"/>
        <v>-2.2025148535921951E-2</v>
      </c>
      <c r="O98" s="4">
        <f t="shared" si="13"/>
        <v>-1.9067222358173999E-2</v>
      </c>
      <c r="P98" s="4">
        <f t="shared" si="14"/>
        <v>9.1906262513006161E-3</v>
      </c>
      <c r="Q98" s="4">
        <f t="shared" si="15"/>
        <v>-1.6134786998253062E-2</v>
      </c>
      <c r="R98" s="4">
        <f t="shared" si="16"/>
        <v>1.2260386916420432E-2</v>
      </c>
      <c r="S98" s="4">
        <f t="shared" si="17"/>
        <v>-6.511740523210352E-3</v>
      </c>
    </row>
    <row r="99" spans="1:19" ht="18.75" x14ac:dyDescent="0.25">
      <c r="A99" s="2">
        <v>44984</v>
      </c>
      <c r="B99" s="3">
        <v>147.91999799999999</v>
      </c>
      <c r="C99" s="3">
        <v>250.16000399999999</v>
      </c>
      <c r="D99" s="3">
        <v>90.099997999999999</v>
      </c>
      <c r="E99" s="3">
        <v>232.16000399999999</v>
      </c>
      <c r="F99" s="3">
        <v>118.529999</v>
      </c>
      <c r="G99" s="3">
        <v>11466.980469</v>
      </c>
      <c r="H99" s="3">
        <v>3982.24</v>
      </c>
      <c r="I99" s="3">
        <v>75.680000000000007</v>
      </c>
      <c r="J99" s="3">
        <v>1817.31</v>
      </c>
      <c r="K99" s="4">
        <f t="shared" si="9"/>
        <v>6.302206866823837E-3</v>
      </c>
      <c r="L99" s="4">
        <f t="shared" si="10"/>
        <v>3.0683048311681872E-3</v>
      </c>
      <c r="M99" s="4">
        <f t="shared" si="11"/>
        <v>8.213676693320163E-3</v>
      </c>
      <c r="N99" s="4">
        <f t="shared" si="12"/>
        <v>3.7646846121116026E-3</v>
      </c>
      <c r="O99" s="4">
        <f t="shared" si="13"/>
        <v>8.3589231951804975E-3</v>
      </c>
      <c r="P99" s="4">
        <f t="shared" si="14"/>
        <v>-1.2201238789221963E-2</v>
      </c>
      <c r="Q99" s="4">
        <f t="shared" si="15"/>
        <v>4.1425261082832648E-3</v>
      </c>
      <c r="R99" s="4">
        <f t="shared" si="16"/>
        <v>-8.4211023964080606E-3</v>
      </c>
      <c r="S99" s="4">
        <f t="shared" si="17"/>
        <v>3.5831267732859312E-3</v>
      </c>
    </row>
    <row r="100" spans="1:19" ht="18.75" x14ac:dyDescent="0.25">
      <c r="A100" s="2">
        <v>44985</v>
      </c>
      <c r="B100" s="3">
        <v>147.41000399999999</v>
      </c>
      <c r="C100" s="3">
        <v>249.41999799999999</v>
      </c>
      <c r="D100" s="3">
        <v>90.300003000000004</v>
      </c>
      <c r="E100" s="3">
        <v>226.979996</v>
      </c>
      <c r="F100" s="3">
        <v>118.790001</v>
      </c>
      <c r="G100" s="3">
        <v>11455.540039</v>
      </c>
      <c r="H100" s="3">
        <v>3970.15</v>
      </c>
      <c r="I100" s="3">
        <v>77.05</v>
      </c>
      <c r="J100" s="3">
        <v>1827.15</v>
      </c>
      <c r="K100" s="4">
        <f t="shared" si="9"/>
        <v>-9.9818263405329014E-4</v>
      </c>
      <c r="L100" s="4">
        <f t="shared" si="10"/>
        <v>-3.0405976856194583E-3</v>
      </c>
      <c r="M100" s="4">
        <f t="shared" si="11"/>
        <v>-3.4537263636596569E-3</v>
      </c>
      <c r="N100" s="4">
        <f t="shared" si="12"/>
        <v>-2.9625146653543691E-3</v>
      </c>
      <c r="O100" s="4">
        <f t="shared" si="13"/>
        <v>2.2173512287968558E-3</v>
      </c>
      <c r="P100" s="4">
        <f t="shared" si="14"/>
        <v>-2.2564916115079693E-2</v>
      </c>
      <c r="Q100" s="4">
        <f t="shared" si="15"/>
        <v>2.1911520649389583E-3</v>
      </c>
      <c r="R100" s="4">
        <f t="shared" si="16"/>
        <v>1.7940637022501864E-2</v>
      </c>
      <c r="S100" s="4">
        <f t="shared" si="17"/>
        <v>5.3999900732073043E-3</v>
      </c>
    </row>
    <row r="101" spans="1:19" ht="18.75" x14ac:dyDescent="0.25">
      <c r="A101" s="2">
        <v>44986</v>
      </c>
      <c r="B101" s="3">
        <v>145.30999800000001</v>
      </c>
      <c r="C101" s="3">
        <v>246.270004</v>
      </c>
      <c r="D101" s="3">
        <v>90.510002</v>
      </c>
      <c r="E101" s="3">
        <v>233.13999899999999</v>
      </c>
      <c r="F101" s="3">
        <v>118.58000199999999</v>
      </c>
      <c r="G101" s="3">
        <v>11379.480469</v>
      </c>
      <c r="H101" s="3">
        <v>3951.39</v>
      </c>
      <c r="I101" s="3">
        <v>77.69</v>
      </c>
      <c r="J101" s="3">
        <v>1836.81</v>
      </c>
      <c r="K101" s="4">
        <f t="shared" si="9"/>
        <v>-6.6616845169346775E-3</v>
      </c>
      <c r="L101" s="4">
        <f t="shared" si="10"/>
        <v>-4.7364616152703798E-3</v>
      </c>
      <c r="M101" s="4">
        <f t="shared" si="11"/>
        <v>-1.4348469625460642E-2</v>
      </c>
      <c r="N101" s="4">
        <f t="shared" si="12"/>
        <v>-1.2709703203377862E-2</v>
      </c>
      <c r="O101" s="4">
        <f t="shared" si="13"/>
        <v>2.3228702905544753E-3</v>
      </c>
      <c r="P101" s="4">
        <f t="shared" si="14"/>
        <v>2.6777236952123234E-2</v>
      </c>
      <c r="Q101" s="4">
        <f t="shared" si="15"/>
        <v>-1.7693815741931592E-3</v>
      </c>
      <c r="R101" s="4">
        <f t="shared" si="16"/>
        <v>8.2719871962045576E-3</v>
      </c>
      <c r="S101" s="4">
        <f t="shared" si="17"/>
        <v>5.2729955472208259E-3</v>
      </c>
    </row>
    <row r="102" spans="1:19" ht="18.75" x14ac:dyDescent="0.25">
      <c r="A102" s="2">
        <v>44987</v>
      </c>
      <c r="B102" s="3">
        <v>145.91000399999999</v>
      </c>
      <c r="C102" s="3">
        <v>251.11000100000001</v>
      </c>
      <c r="D102" s="3">
        <v>92.309997999999993</v>
      </c>
      <c r="E102" s="3">
        <v>238.89999399999999</v>
      </c>
      <c r="F102" s="3">
        <v>119.58000199999999</v>
      </c>
      <c r="G102" s="3">
        <v>11462.980469</v>
      </c>
      <c r="H102" s="3">
        <v>3981.35</v>
      </c>
      <c r="I102" s="3">
        <v>78.16</v>
      </c>
      <c r="J102" s="3">
        <v>1836</v>
      </c>
      <c r="K102" s="4">
        <f t="shared" si="9"/>
        <v>7.310978633350191E-3</v>
      </c>
      <c r="L102" s="4">
        <f t="shared" si="10"/>
        <v>7.5535420169248321E-3</v>
      </c>
      <c r="M102" s="4">
        <f t="shared" si="11"/>
        <v>4.1206431211630824E-3</v>
      </c>
      <c r="N102" s="4">
        <f t="shared" si="12"/>
        <v>1.9462582853260382E-2</v>
      </c>
      <c r="O102" s="4">
        <f t="shared" si="13"/>
        <v>1.9692092399849728E-2</v>
      </c>
      <c r="P102" s="4">
        <f t="shared" si="14"/>
        <v>2.4405902014234645E-2</v>
      </c>
      <c r="Q102" s="4">
        <f t="shared" si="15"/>
        <v>8.3977650324910409E-3</v>
      </c>
      <c r="R102" s="4">
        <f t="shared" si="16"/>
        <v>6.0314587721978247E-3</v>
      </c>
      <c r="S102" s="4">
        <f t="shared" si="17"/>
        <v>-4.4107918086270782E-4</v>
      </c>
    </row>
    <row r="103" spans="1:19" ht="18.75" x14ac:dyDescent="0.25">
      <c r="A103" s="2">
        <v>44988</v>
      </c>
      <c r="B103" s="3">
        <v>151.029999</v>
      </c>
      <c r="C103" s="3">
        <v>255.28999300000001</v>
      </c>
      <c r="D103" s="3">
        <v>94.019997000000004</v>
      </c>
      <c r="E103" s="3">
        <v>235.53999300000001</v>
      </c>
      <c r="F103" s="3">
        <v>120.94000200000001</v>
      </c>
      <c r="G103" s="3">
        <v>11689.009765999999</v>
      </c>
      <c r="H103" s="3">
        <v>4045.64</v>
      </c>
      <c r="I103" s="3">
        <v>79.680000000000007</v>
      </c>
      <c r="J103" s="3">
        <v>1854.97</v>
      </c>
      <c r="K103" s="4">
        <f t="shared" si="9"/>
        <v>1.9526310809930857E-2</v>
      </c>
      <c r="L103" s="4">
        <f t="shared" si="10"/>
        <v>1.6018800257414187E-2</v>
      </c>
      <c r="M103" s="4">
        <f t="shared" si="11"/>
        <v>3.4488465266959249E-2</v>
      </c>
      <c r="N103" s="4">
        <f t="shared" si="12"/>
        <v>1.6509032332224425E-2</v>
      </c>
      <c r="O103" s="4">
        <f t="shared" si="13"/>
        <v>1.8355037351944482E-2</v>
      </c>
      <c r="P103" s="4">
        <f t="shared" si="14"/>
        <v>-1.4164308522194318E-2</v>
      </c>
      <c r="Q103" s="4">
        <f t="shared" si="15"/>
        <v>1.1308951204229636E-2</v>
      </c>
      <c r="R103" s="4">
        <f t="shared" si="16"/>
        <v>1.9260605541815655E-2</v>
      </c>
      <c r="S103" s="4">
        <f t="shared" si="17"/>
        <v>1.0279231223584777E-2</v>
      </c>
    </row>
    <row r="104" spans="1:19" ht="18.75" x14ac:dyDescent="0.25">
      <c r="A104" s="2">
        <v>44991</v>
      </c>
      <c r="B104" s="3">
        <v>153.83000200000001</v>
      </c>
      <c r="C104" s="3">
        <v>256.86999500000002</v>
      </c>
      <c r="D104" s="3">
        <v>95.580001999999993</v>
      </c>
      <c r="E104" s="3">
        <v>232.88000500000001</v>
      </c>
      <c r="F104" s="3">
        <v>120.16999800000001</v>
      </c>
      <c r="G104" s="3">
        <v>11675.740234000001</v>
      </c>
      <c r="H104" s="3">
        <v>4048.42</v>
      </c>
      <c r="I104" s="3">
        <v>80.459999999999994</v>
      </c>
      <c r="J104" s="3">
        <v>1846.85</v>
      </c>
      <c r="K104" s="4">
        <f t="shared" si="9"/>
        <v>-1.1358592261134645E-3</v>
      </c>
      <c r="L104" s="4">
        <f t="shared" si="10"/>
        <v>6.8692352399550452E-4</v>
      </c>
      <c r="M104" s="4">
        <f t="shared" si="11"/>
        <v>1.8369623611975788E-2</v>
      </c>
      <c r="N104" s="4">
        <f t="shared" si="12"/>
        <v>6.169974419660316E-3</v>
      </c>
      <c r="O104" s="4">
        <f t="shared" si="13"/>
        <v>1.6456120387012146E-2</v>
      </c>
      <c r="P104" s="4">
        <f t="shared" si="14"/>
        <v>-1.1357399786805568E-2</v>
      </c>
      <c r="Q104" s="4">
        <f t="shared" si="15"/>
        <v>-6.3871811020732808E-3</v>
      </c>
      <c r="R104" s="4">
        <f t="shared" si="16"/>
        <v>9.7415532452991525E-3</v>
      </c>
      <c r="S104" s="4">
        <f t="shared" si="17"/>
        <v>-4.3870382801938753E-3</v>
      </c>
    </row>
    <row r="105" spans="1:19" ht="18.75" x14ac:dyDescent="0.25">
      <c r="A105" s="2">
        <v>44992</v>
      </c>
      <c r="B105" s="3">
        <v>151.60000600000001</v>
      </c>
      <c r="C105" s="3">
        <v>254.14999399999999</v>
      </c>
      <c r="D105" s="3">
        <v>94.169998000000007</v>
      </c>
      <c r="E105" s="3">
        <v>241.80999800000001</v>
      </c>
      <c r="F105" s="3">
        <v>119.589996</v>
      </c>
      <c r="G105" s="3">
        <v>11530.330078000001</v>
      </c>
      <c r="H105" s="3">
        <v>3986.37</v>
      </c>
      <c r="I105" s="3">
        <v>77.58</v>
      </c>
      <c r="J105" s="3">
        <v>1813.52</v>
      </c>
      <c r="K105" s="4">
        <f t="shared" si="9"/>
        <v>-1.2532243260637892E-2</v>
      </c>
      <c r="L105" s="4">
        <f t="shared" si="10"/>
        <v>-1.5445639173959797E-2</v>
      </c>
      <c r="M105" s="4">
        <f t="shared" si="11"/>
        <v>-1.4602596782917917E-2</v>
      </c>
      <c r="N105" s="4">
        <f t="shared" si="12"/>
        <v>-1.0645480590959287E-2</v>
      </c>
      <c r="O105" s="4">
        <f t="shared" si="13"/>
        <v>-1.4861975791106133E-2</v>
      </c>
      <c r="P105" s="4">
        <f t="shared" si="14"/>
        <v>3.7628964639896151E-2</v>
      </c>
      <c r="Q105" s="4">
        <f t="shared" si="15"/>
        <v>-4.8381977470165188E-3</v>
      </c>
      <c r="R105" s="4">
        <f t="shared" si="16"/>
        <v>-3.6450504509821027E-2</v>
      </c>
      <c r="S105" s="4">
        <f t="shared" si="17"/>
        <v>-1.8211777063556814E-2</v>
      </c>
    </row>
    <row r="106" spans="1:19" ht="18.75" x14ac:dyDescent="0.25">
      <c r="A106" s="2">
        <v>44993</v>
      </c>
      <c r="B106" s="3">
        <v>152.86999499999999</v>
      </c>
      <c r="C106" s="3">
        <v>253.699997</v>
      </c>
      <c r="D106" s="3">
        <v>94.650002000000001</v>
      </c>
      <c r="E106" s="3">
        <v>234.36000100000001</v>
      </c>
      <c r="F106" s="3">
        <v>119.860001</v>
      </c>
      <c r="G106" s="3">
        <v>11576</v>
      </c>
      <c r="H106" s="3">
        <v>3992.01</v>
      </c>
      <c r="I106" s="3">
        <v>76.66</v>
      </c>
      <c r="J106" s="3">
        <v>1813.59</v>
      </c>
      <c r="K106" s="4">
        <f t="shared" si="9"/>
        <v>3.9530277042952658E-3</v>
      </c>
      <c r="L106" s="4">
        <f t="shared" si="10"/>
        <v>1.4138210863556078E-3</v>
      </c>
      <c r="M106" s="4">
        <f t="shared" si="11"/>
        <v>8.3423415193058549E-3</v>
      </c>
      <c r="N106" s="4">
        <f t="shared" si="12"/>
        <v>-1.7721655045598113E-3</v>
      </c>
      <c r="O106" s="4">
        <f t="shared" si="13"/>
        <v>5.0842605020268942E-3</v>
      </c>
      <c r="P106" s="4">
        <f t="shared" si="14"/>
        <v>-3.129388660402127E-2</v>
      </c>
      <c r="Q106" s="4">
        <f t="shared" si="15"/>
        <v>2.2552108400032411E-3</v>
      </c>
      <c r="R106" s="4">
        <f t="shared" si="16"/>
        <v>-1.1929602059412153E-2</v>
      </c>
      <c r="S106" s="4">
        <f t="shared" si="17"/>
        <v>3.8598222832391149E-5</v>
      </c>
    </row>
    <row r="107" spans="1:19" ht="18.75" x14ac:dyDescent="0.25">
      <c r="A107" s="2">
        <v>44994</v>
      </c>
      <c r="B107" s="3">
        <v>150.58999600000001</v>
      </c>
      <c r="C107" s="3">
        <v>252.320007</v>
      </c>
      <c r="D107" s="3">
        <v>92.660004000000001</v>
      </c>
      <c r="E107" s="3">
        <v>229.64999399999999</v>
      </c>
      <c r="F107" s="3">
        <v>117.870003</v>
      </c>
      <c r="G107" s="3">
        <v>11338.349609000001</v>
      </c>
      <c r="H107" s="3">
        <v>3918.32</v>
      </c>
      <c r="I107" s="3">
        <v>75.72</v>
      </c>
      <c r="J107" s="3">
        <v>1830.89</v>
      </c>
      <c r="K107" s="4">
        <f t="shared" si="9"/>
        <v>-2.0743238746352186E-2</v>
      </c>
      <c r="L107" s="4">
        <f t="shared" si="10"/>
        <v>-1.8631872945282475E-2</v>
      </c>
      <c r="M107" s="4">
        <f t="shared" si="11"/>
        <v>-1.5026968768873803E-2</v>
      </c>
      <c r="N107" s="4">
        <f t="shared" si="12"/>
        <v>-5.4543038229689662E-3</v>
      </c>
      <c r="O107" s="4">
        <f t="shared" si="13"/>
        <v>-2.1248975628737732E-2</v>
      </c>
      <c r="P107" s="4">
        <f t="shared" si="14"/>
        <v>-2.0302014298440144E-2</v>
      </c>
      <c r="Q107" s="4">
        <f t="shared" si="15"/>
        <v>-1.6742055682859434E-2</v>
      </c>
      <c r="R107" s="4">
        <f t="shared" si="16"/>
        <v>-1.2337733611286853E-2</v>
      </c>
      <c r="S107" s="4">
        <f t="shared" si="17"/>
        <v>9.4938811257954912E-3</v>
      </c>
    </row>
    <row r="108" spans="1:19" ht="18.75" x14ac:dyDescent="0.25">
      <c r="A108" s="2">
        <v>44995</v>
      </c>
      <c r="B108" s="3">
        <v>148.5</v>
      </c>
      <c r="C108" s="3">
        <v>248.58999600000001</v>
      </c>
      <c r="D108" s="3">
        <v>91.010002</v>
      </c>
      <c r="E108" s="3">
        <v>229.66000399999999</v>
      </c>
      <c r="F108" s="3">
        <v>117.489998</v>
      </c>
      <c r="G108" s="3">
        <v>11138.889648</v>
      </c>
      <c r="H108" s="3">
        <v>3861.59</v>
      </c>
      <c r="I108" s="3">
        <v>76.680000000000007</v>
      </c>
      <c r="J108" s="3">
        <v>1867.83</v>
      </c>
      <c r="K108" s="4">
        <f t="shared" si="9"/>
        <v>-1.7748193582747755E-2</v>
      </c>
      <c r="L108" s="4">
        <f t="shared" si="10"/>
        <v>-1.4583974750190179E-2</v>
      </c>
      <c r="M108" s="4">
        <f t="shared" si="11"/>
        <v>-1.3975927293784805E-2</v>
      </c>
      <c r="N108" s="4">
        <f t="shared" si="12"/>
        <v>-1.4893214041939901E-2</v>
      </c>
      <c r="O108" s="4">
        <f t="shared" si="13"/>
        <v>-1.7967510592203483E-2</v>
      </c>
      <c r="P108" s="4">
        <f t="shared" si="14"/>
        <v>4.3587120006887587E-5</v>
      </c>
      <c r="Q108" s="4">
        <f t="shared" si="15"/>
        <v>-3.2291411334908907E-3</v>
      </c>
      <c r="R108" s="4">
        <f t="shared" si="16"/>
        <v>1.259859183632173E-2</v>
      </c>
      <c r="S108" s="4">
        <f t="shared" si="17"/>
        <v>1.9975141814571579E-2</v>
      </c>
    </row>
    <row r="109" spans="1:19" ht="18.75" x14ac:dyDescent="0.25">
      <c r="A109" s="2">
        <v>44998</v>
      </c>
      <c r="B109" s="3">
        <v>150.470001</v>
      </c>
      <c r="C109" s="3">
        <v>253.91999799999999</v>
      </c>
      <c r="D109" s="3">
        <v>91.660004000000001</v>
      </c>
      <c r="E109" s="3">
        <v>240.63000500000001</v>
      </c>
      <c r="F109" s="3">
        <v>116.860001</v>
      </c>
      <c r="G109" s="3">
        <v>11188.839844</v>
      </c>
      <c r="H109" s="3">
        <v>3855.76</v>
      </c>
      <c r="I109" s="3">
        <v>74.8</v>
      </c>
      <c r="J109" s="3">
        <v>1913.23</v>
      </c>
      <c r="K109" s="4">
        <f t="shared" si="9"/>
        <v>4.4742820221030993E-3</v>
      </c>
      <c r="L109" s="4">
        <f t="shared" si="10"/>
        <v>-1.5108816132590817E-3</v>
      </c>
      <c r="M109" s="4">
        <f t="shared" si="11"/>
        <v>1.3178777173875401E-2</v>
      </c>
      <c r="N109" s="4">
        <f t="shared" si="12"/>
        <v>2.1214311986265177E-2</v>
      </c>
      <c r="O109" s="4">
        <f t="shared" si="13"/>
        <v>7.1167101556434105E-3</v>
      </c>
      <c r="P109" s="4">
        <f t="shared" si="14"/>
        <v>4.6660533060637374E-2</v>
      </c>
      <c r="Q109" s="4">
        <f t="shared" si="15"/>
        <v>-5.3765608732167913E-3</v>
      </c>
      <c r="R109" s="4">
        <f t="shared" si="16"/>
        <v>-2.4823033197012283E-2</v>
      </c>
      <c r="S109" s="4">
        <f t="shared" si="17"/>
        <v>2.4015583994963386E-2</v>
      </c>
    </row>
    <row r="110" spans="1:19" ht="18.75" x14ac:dyDescent="0.25">
      <c r="A110" s="2">
        <v>44999</v>
      </c>
      <c r="B110" s="3">
        <v>152.58999600000001</v>
      </c>
      <c r="C110" s="3">
        <v>260.790009</v>
      </c>
      <c r="D110" s="3">
        <v>94.25</v>
      </c>
      <c r="E110" s="3">
        <v>242.279999</v>
      </c>
      <c r="F110" s="3">
        <v>119</v>
      </c>
      <c r="G110" s="3">
        <v>11428.150390999999</v>
      </c>
      <c r="H110" s="3">
        <v>3920.56</v>
      </c>
      <c r="I110" s="3">
        <v>71.33</v>
      </c>
      <c r="J110" s="3">
        <v>1902.12</v>
      </c>
      <c r="K110" s="4">
        <f t="shared" si="9"/>
        <v>2.1162805130243875E-2</v>
      </c>
      <c r="L110" s="4">
        <f t="shared" si="10"/>
        <v>1.666636659474996E-2</v>
      </c>
      <c r="M110" s="4">
        <f t="shared" si="11"/>
        <v>1.3990824272976734E-2</v>
      </c>
      <c r="N110" s="4">
        <f t="shared" si="12"/>
        <v>2.6696271368005495E-2</v>
      </c>
      <c r="O110" s="4">
        <f t="shared" si="13"/>
        <v>2.7864703607605578E-2</v>
      </c>
      <c r="P110" s="4">
        <f t="shared" si="14"/>
        <v>6.8335731595589857E-3</v>
      </c>
      <c r="Q110" s="4">
        <f t="shared" si="15"/>
        <v>1.8146847427990449E-2</v>
      </c>
      <c r="R110" s="4">
        <f t="shared" si="16"/>
        <v>-4.7500888690484806E-2</v>
      </c>
      <c r="S110" s="4">
        <f t="shared" si="17"/>
        <v>-5.82385962063097E-3</v>
      </c>
    </row>
    <row r="111" spans="1:19" ht="18.75" x14ac:dyDescent="0.25">
      <c r="A111" s="2">
        <v>45000</v>
      </c>
      <c r="B111" s="3">
        <v>152.990005</v>
      </c>
      <c r="C111" s="3">
        <v>265.44000199999999</v>
      </c>
      <c r="D111" s="3">
        <v>96.550003000000004</v>
      </c>
      <c r="E111" s="3">
        <v>255.41000399999999</v>
      </c>
      <c r="F111" s="3">
        <v>118.16999800000001</v>
      </c>
      <c r="G111" s="3">
        <v>11434.049805000001</v>
      </c>
      <c r="H111" s="3">
        <v>3891.93</v>
      </c>
      <c r="I111" s="3">
        <v>67.61</v>
      </c>
      <c r="J111" s="3">
        <v>1918.1</v>
      </c>
      <c r="K111" s="4">
        <f t="shared" si="9"/>
        <v>5.160845483256235E-4</v>
      </c>
      <c r="L111" s="4">
        <f t="shared" si="10"/>
        <v>-7.3293221916136053E-3</v>
      </c>
      <c r="M111" s="4">
        <f t="shared" si="11"/>
        <v>2.6180327715552769E-3</v>
      </c>
      <c r="N111" s="4">
        <f t="shared" si="12"/>
        <v>1.7673313707186007E-2</v>
      </c>
      <c r="O111" s="4">
        <f t="shared" si="13"/>
        <v>2.4110213618386188E-2</v>
      </c>
      <c r="P111" s="4">
        <f t="shared" si="14"/>
        <v>5.2776034775548999E-2</v>
      </c>
      <c r="Q111" s="4">
        <f t="shared" si="15"/>
        <v>-6.9992443853746705E-3</v>
      </c>
      <c r="R111" s="4">
        <f t="shared" si="16"/>
        <v>-5.3561095187360214E-2</v>
      </c>
      <c r="S111" s="4">
        <f t="shared" si="17"/>
        <v>8.3660591298407045E-3</v>
      </c>
    </row>
    <row r="112" spans="1:19" ht="18.75" x14ac:dyDescent="0.25">
      <c r="A112" s="2">
        <v>45001</v>
      </c>
      <c r="B112" s="3">
        <v>155.85000600000001</v>
      </c>
      <c r="C112" s="3">
        <v>276.20001200000002</v>
      </c>
      <c r="D112" s="3">
        <v>101.07</v>
      </c>
      <c r="E112" s="3">
        <v>257.25</v>
      </c>
      <c r="F112" s="3">
        <v>120.650002</v>
      </c>
      <c r="G112" s="3">
        <v>11717.280273</v>
      </c>
      <c r="H112" s="3">
        <v>3960.28</v>
      </c>
      <c r="I112" s="3">
        <v>68.349999999999994</v>
      </c>
      <c r="J112" s="3">
        <v>1919.12</v>
      </c>
      <c r="K112" s="4">
        <f t="shared" si="9"/>
        <v>2.4468969900596639E-2</v>
      </c>
      <c r="L112" s="4">
        <f t="shared" si="10"/>
        <v>1.7409551286964531E-2</v>
      </c>
      <c r="M112" s="4">
        <f t="shared" si="11"/>
        <v>1.8521452250739968E-2</v>
      </c>
      <c r="N112" s="4">
        <f t="shared" si="12"/>
        <v>3.9736450445174806E-2</v>
      </c>
      <c r="O112" s="4">
        <f t="shared" si="13"/>
        <v>4.5752306140064668E-2</v>
      </c>
      <c r="P112" s="4">
        <f t="shared" si="14"/>
        <v>7.1782619533195431E-3</v>
      </c>
      <c r="Q112" s="4">
        <f t="shared" si="15"/>
        <v>2.076955992176107E-2</v>
      </c>
      <c r="R112" s="4">
        <f t="shared" si="16"/>
        <v>1.0885662067371944E-2</v>
      </c>
      <c r="S112" s="4">
        <f t="shared" si="17"/>
        <v>5.31634894024274E-4</v>
      </c>
    </row>
    <row r="113" spans="1:19" ht="18.75" x14ac:dyDescent="0.25">
      <c r="A113" s="2">
        <v>45002</v>
      </c>
      <c r="B113" s="3">
        <v>155</v>
      </c>
      <c r="C113" s="3">
        <v>279.42999300000002</v>
      </c>
      <c r="D113" s="3">
        <v>102.459999</v>
      </c>
      <c r="E113" s="3">
        <v>259</v>
      </c>
      <c r="F113" s="3">
        <v>120.389999</v>
      </c>
      <c r="G113" s="3">
        <v>11630.509765999999</v>
      </c>
      <c r="H113" s="3">
        <v>3916.64</v>
      </c>
      <c r="I113" s="3">
        <v>66.739999999999995</v>
      </c>
      <c r="J113" s="3">
        <v>1987.93</v>
      </c>
      <c r="K113" s="4">
        <f t="shared" si="9"/>
        <v>-7.4329010451298473E-3</v>
      </c>
      <c r="L113" s="4">
        <f t="shared" si="10"/>
        <v>-1.1080586449227313E-2</v>
      </c>
      <c r="M113" s="4">
        <f t="shared" si="11"/>
        <v>-5.4689277926551179E-3</v>
      </c>
      <c r="N113" s="4">
        <f t="shared" si="12"/>
        <v>1.1626504527852882E-2</v>
      </c>
      <c r="O113" s="4">
        <f t="shared" si="13"/>
        <v>1.3659122664578626E-2</v>
      </c>
      <c r="P113" s="4">
        <f t="shared" si="14"/>
        <v>6.7796869853787691E-3</v>
      </c>
      <c r="Q113" s="4">
        <f t="shared" si="15"/>
        <v>-2.157344007318564E-3</v>
      </c>
      <c r="R113" s="4">
        <f t="shared" si="16"/>
        <v>-2.3837089846730584E-2</v>
      </c>
      <c r="S113" s="4">
        <f t="shared" si="17"/>
        <v>3.5227148707315949E-2</v>
      </c>
    </row>
    <row r="114" spans="1:19" ht="18.75" x14ac:dyDescent="0.25">
      <c r="A114" s="2">
        <v>45005</v>
      </c>
      <c r="B114" s="3">
        <v>157.39999399999999</v>
      </c>
      <c r="C114" s="3">
        <v>272.23001099999999</v>
      </c>
      <c r="D114" s="3">
        <v>101.93</v>
      </c>
      <c r="E114" s="3">
        <v>261.98998999999998</v>
      </c>
      <c r="F114" s="3">
        <v>121.199997</v>
      </c>
      <c r="G114" s="3">
        <v>11675.540039</v>
      </c>
      <c r="H114" s="3">
        <v>3951.57</v>
      </c>
      <c r="I114" s="3">
        <v>67.64</v>
      </c>
      <c r="J114" s="3">
        <v>1978.71</v>
      </c>
      <c r="K114" s="4">
        <f t="shared" si="9"/>
        <v>3.8642609460929418E-3</v>
      </c>
      <c r="L114" s="4">
        <f t="shared" si="10"/>
        <v>8.878824909597214E-3</v>
      </c>
      <c r="M114" s="4">
        <f t="shared" si="11"/>
        <v>1.5365180944614455E-2</v>
      </c>
      <c r="N114" s="4">
        <f t="shared" si="12"/>
        <v>-2.610445131984427E-2</v>
      </c>
      <c r="O114" s="4">
        <f t="shared" si="13"/>
        <v>-5.1861655708283425E-3</v>
      </c>
      <c r="P114" s="4">
        <f t="shared" si="14"/>
        <v>1.1478235224816835E-2</v>
      </c>
      <c r="Q114" s="4">
        <f t="shared" si="15"/>
        <v>6.7055842421412624E-3</v>
      </c>
      <c r="R114" s="4">
        <f t="shared" si="16"/>
        <v>1.3395050707151787E-2</v>
      </c>
      <c r="S114" s="4">
        <f t="shared" si="17"/>
        <v>-4.6487791201413903E-3</v>
      </c>
    </row>
    <row r="115" spans="1:19" ht="18.75" x14ac:dyDescent="0.25">
      <c r="A115" s="2">
        <v>45006</v>
      </c>
      <c r="B115" s="3">
        <v>159.279999</v>
      </c>
      <c r="C115" s="3">
        <v>273.77999899999998</v>
      </c>
      <c r="D115" s="3">
        <v>105.839996</v>
      </c>
      <c r="E115" s="3">
        <v>264.67999300000002</v>
      </c>
      <c r="F115" s="3">
        <v>125.610001</v>
      </c>
      <c r="G115" s="3">
        <v>11860.110352</v>
      </c>
      <c r="H115" s="3">
        <v>4002.87</v>
      </c>
      <c r="I115" s="3">
        <v>69.33</v>
      </c>
      <c r="J115" s="3">
        <v>1940.15</v>
      </c>
      <c r="K115" s="4">
        <f t="shared" si="9"/>
        <v>1.5684639577096936E-2</v>
      </c>
      <c r="L115" s="4">
        <f t="shared" si="10"/>
        <v>1.289863554198477E-2</v>
      </c>
      <c r="M115" s="4">
        <f t="shared" si="11"/>
        <v>1.1873355613827545E-2</v>
      </c>
      <c r="N115" s="4">
        <f t="shared" si="12"/>
        <v>5.6775228848211096E-3</v>
      </c>
      <c r="O115" s="4">
        <f t="shared" si="13"/>
        <v>3.7642178833483017E-2</v>
      </c>
      <c r="P115" s="4">
        <f t="shared" si="14"/>
        <v>1.0215225772473378E-2</v>
      </c>
      <c r="Q115" s="4">
        <f t="shared" si="15"/>
        <v>3.5739827777572758E-2</v>
      </c>
      <c r="R115" s="4">
        <f t="shared" si="16"/>
        <v>2.4678188924019562E-2</v>
      </c>
      <c r="S115" s="4">
        <f t="shared" si="17"/>
        <v>-1.967982755284357E-2</v>
      </c>
    </row>
    <row r="116" spans="1:19" ht="18.75" x14ac:dyDescent="0.25">
      <c r="A116" s="2">
        <v>45007</v>
      </c>
      <c r="B116" s="3">
        <v>157.83000200000001</v>
      </c>
      <c r="C116" s="3">
        <v>272.290009</v>
      </c>
      <c r="D116" s="3">
        <v>104.220001</v>
      </c>
      <c r="E116" s="3">
        <v>271.91000400000001</v>
      </c>
      <c r="F116" s="3">
        <v>119.5</v>
      </c>
      <c r="G116" s="3">
        <v>11669.959961</v>
      </c>
      <c r="H116" s="3">
        <v>3936.97</v>
      </c>
      <c r="I116" s="3">
        <v>70.900000000000006</v>
      </c>
      <c r="J116" s="3">
        <v>1969.58</v>
      </c>
      <c r="K116" s="4">
        <f t="shared" si="9"/>
        <v>-1.6162682720851838E-2</v>
      </c>
      <c r="L116" s="4">
        <f t="shared" si="10"/>
        <v>-1.6600211922495948E-2</v>
      </c>
      <c r="M116" s="4">
        <f t="shared" si="11"/>
        <v>-9.1451363950010404E-3</v>
      </c>
      <c r="N116" s="4">
        <f t="shared" si="12"/>
        <v>-5.4571526576886603E-3</v>
      </c>
      <c r="O116" s="4">
        <f t="shared" si="13"/>
        <v>-1.5424422937648737E-2</v>
      </c>
      <c r="P116" s="4">
        <f t="shared" si="14"/>
        <v>2.6949621203333714E-2</v>
      </c>
      <c r="Q116" s="4">
        <f t="shared" si="15"/>
        <v>-4.9865505288745886E-2</v>
      </c>
      <c r="R116" s="4">
        <f t="shared" si="16"/>
        <v>2.2392720583682923E-2</v>
      </c>
      <c r="S116" s="4">
        <f t="shared" si="17"/>
        <v>1.5055032376575784E-2</v>
      </c>
    </row>
    <row r="117" spans="1:19" ht="18.75" x14ac:dyDescent="0.25">
      <c r="A117" s="2">
        <v>45008</v>
      </c>
      <c r="B117" s="3">
        <v>158.929993</v>
      </c>
      <c r="C117" s="3">
        <v>277.66000400000001</v>
      </c>
      <c r="D117" s="3">
        <v>106.260002</v>
      </c>
      <c r="E117" s="3">
        <v>267.790009</v>
      </c>
      <c r="F117" s="3">
        <v>120.970001</v>
      </c>
      <c r="G117" s="3">
        <v>11787.400390999999</v>
      </c>
      <c r="H117" s="3">
        <v>3948.72</v>
      </c>
      <c r="I117" s="3">
        <v>69.959999999999994</v>
      </c>
      <c r="J117" s="3">
        <v>1993.5</v>
      </c>
      <c r="K117" s="4">
        <f t="shared" si="9"/>
        <v>1.0013182172946146E-2</v>
      </c>
      <c r="L117" s="4">
        <f t="shared" si="10"/>
        <v>2.9800838470393862E-3</v>
      </c>
      <c r="M117" s="4">
        <f t="shared" si="11"/>
        <v>6.9452925814916522E-3</v>
      </c>
      <c r="N117" s="4">
        <f t="shared" si="12"/>
        <v>1.9529650155654658E-2</v>
      </c>
      <c r="O117" s="4">
        <f t="shared" si="13"/>
        <v>1.9384880768399119E-2</v>
      </c>
      <c r="P117" s="4">
        <f t="shared" si="14"/>
        <v>-1.5268019031346726E-2</v>
      </c>
      <c r="Q117" s="4">
        <f t="shared" si="15"/>
        <v>1.2226217866703868E-2</v>
      </c>
      <c r="R117" s="4">
        <f t="shared" si="16"/>
        <v>-1.3346783387680609E-2</v>
      </c>
      <c r="S117" s="4">
        <f t="shared" si="17"/>
        <v>1.2071565788836471E-2</v>
      </c>
    </row>
    <row r="118" spans="1:19" ht="18.75" x14ac:dyDescent="0.25">
      <c r="A118" s="2">
        <v>45009</v>
      </c>
      <c r="B118" s="3">
        <v>160.25</v>
      </c>
      <c r="C118" s="3">
        <v>280.57000699999998</v>
      </c>
      <c r="D118" s="3">
        <v>106.05999799999999</v>
      </c>
      <c r="E118" s="3">
        <v>265.30999800000001</v>
      </c>
      <c r="F118" s="3">
        <v>120.709999</v>
      </c>
      <c r="G118" s="3">
        <v>11823.959961</v>
      </c>
      <c r="H118" s="3">
        <v>3970.99</v>
      </c>
      <c r="I118" s="3">
        <v>69.260000000000005</v>
      </c>
      <c r="J118" s="3">
        <v>1977.22</v>
      </c>
      <c r="K118" s="4">
        <f t="shared" si="9"/>
        <v>3.0967804202979145E-3</v>
      </c>
      <c r="L118" s="4">
        <f t="shared" si="10"/>
        <v>5.623958124210314E-3</v>
      </c>
      <c r="M118" s="4">
        <f t="shared" si="11"/>
        <v>8.2712861366001297E-3</v>
      </c>
      <c r="N118" s="4">
        <f t="shared" si="12"/>
        <v>1.0425915132886626E-2</v>
      </c>
      <c r="O118" s="4">
        <f t="shared" si="13"/>
        <v>-1.8839869928218222E-3</v>
      </c>
      <c r="P118" s="4">
        <f t="shared" si="14"/>
        <v>-9.3041787963076533E-3</v>
      </c>
      <c r="Q118" s="4">
        <f t="shared" si="15"/>
        <v>-2.1516228095512591E-3</v>
      </c>
      <c r="R118" s="4">
        <f t="shared" si="16"/>
        <v>-1.0056111176125201E-2</v>
      </c>
      <c r="S118" s="4">
        <f t="shared" si="17"/>
        <v>-8.2000701251785952E-3</v>
      </c>
    </row>
    <row r="119" spans="1:19" ht="18.75" x14ac:dyDescent="0.25">
      <c r="A119" s="2">
        <v>45012</v>
      </c>
      <c r="B119" s="3">
        <v>158.279999</v>
      </c>
      <c r="C119" s="3">
        <v>276.38000499999998</v>
      </c>
      <c r="D119" s="3">
        <v>103.05999799999999</v>
      </c>
      <c r="E119" s="3">
        <v>264.10000600000001</v>
      </c>
      <c r="F119" s="3">
        <v>117.80999799999999</v>
      </c>
      <c r="G119" s="3">
        <v>11768.839844</v>
      </c>
      <c r="H119" s="3">
        <v>3977.53</v>
      </c>
      <c r="I119" s="3">
        <v>72.81</v>
      </c>
      <c r="J119" s="3">
        <v>1956.56</v>
      </c>
      <c r="K119" s="4">
        <f t="shared" si="9"/>
        <v>-4.6726304418456682E-3</v>
      </c>
      <c r="L119" s="4">
        <f t="shared" si="10"/>
        <v>1.6455897389303137E-3</v>
      </c>
      <c r="M119" s="4">
        <f t="shared" si="11"/>
        <v>-1.2369485601473442E-2</v>
      </c>
      <c r="N119" s="4">
        <f t="shared" si="12"/>
        <v>-1.5046524679278523E-2</v>
      </c>
      <c r="O119" s="4">
        <f t="shared" si="13"/>
        <v>-2.8693629357826333E-2</v>
      </c>
      <c r="P119" s="4">
        <f t="shared" si="14"/>
        <v>-4.5711040507539751E-3</v>
      </c>
      <c r="Q119" s="4">
        <f t="shared" si="15"/>
        <v>-2.4317826147177715E-2</v>
      </c>
      <c r="R119" s="4">
        <f t="shared" si="16"/>
        <v>4.9985769432343806E-2</v>
      </c>
      <c r="S119" s="4">
        <f t="shared" si="17"/>
        <v>-1.0503988508575769E-2</v>
      </c>
    </row>
    <row r="120" spans="1:19" ht="18.75" x14ac:dyDescent="0.25">
      <c r="A120" s="2">
        <v>45013</v>
      </c>
      <c r="B120" s="3">
        <v>157.64999399999999</v>
      </c>
      <c r="C120" s="3">
        <v>275.23001099999999</v>
      </c>
      <c r="D120" s="3">
        <v>101.360001</v>
      </c>
      <c r="E120" s="3">
        <v>269.83999599999999</v>
      </c>
      <c r="F120" s="3">
        <v>117.870003</v>
      </c>
      <c r="G120" s="3">
        <v>11716.080078000001</v>
      </c>
      <c r="H120" s="3">
        <v>3971.27</v>
      </c>
      <c r="I120" s="3">
        <v>73.2</v>
      </c>
      <c r="J120" s="3">
        <v>1973.69</v>
      </c>
      <c r="K120" s="4">
        <f t="shared" si="9"/>
        <v>-4.4930836412332966E-3</v>
      </c>
      <c r="L120" s="4">
        <f t="shared" si="10"/>
        <v>-1.5750808409301009E-3</v>
      </c>
      <c r="M120" s="4">
        <f t="shared" si="11"/>
        <v>-3.9882622672283274E-3</v>
      </c>
      <c r="N120" s="4">
        <f t="shared" si="12"/>
        <v>-4.1695967540400667E-3</v>
      </c>
      <c r="O120" s="4">
        <f t="shared" si="13"/>
        <v>-1.663277761519846E-2</v>
      </c>
      <c r="P120" s="4">
        <f t="shared" si="14"/>
        <v>2.1501333908042007E-2</v>
      </c>
      <c r="Q120" s="4">
        <f t="shared" si="15"/>
        <v>5.0920740870652188E-4</v>
      </c>
      <c r="R120" s="4">
        <f t="shared" si="16"/>
        <v>5.3421125606460829E-3</v>
      </c>
      <c r="S120" s="4">
        <f t="shared" si="17"/>
        <v>8.7170579334375099E-3</v>
      </c>
    </row>
    <row r="121" spans="1:19" ht="18.75" x14ac:dyDescent="0.25">
      <c r="A121" s="2">
        <v>45014</v>
      </c>
      <c r="B121" s="3">
        <v>160.770004</v>
      </c>
      <c r="C121" s="3">
        <v>280.51001000000002</v>
      </c>
      <c r="D121" s="3">
        <v>101.900002</v>
      </c>
      <c r="E121" s="3">
        <v>273.82998700000002</v>
      </c>
      <c r="F121" s="3">
        <v>120.489998</v>
      </c>
      <c r="G121" s="3">
        <v>11926.240234000001</v>
      </c>
      <c r="H121" s="3">
        <v>4027.81</v>
      </c>
      <c r="I121" s="3">
        <v>72.97</v>
      </c>
      <c r="J121" s="3">
        <v>1964.04</v>
      </c>
      <c r="K121" s="4">
        <f t="shared" si="9"/>
        <v>1.7778770348911288E-2</v>
      </c>
      <c r="L121" s="4">
        <f t="shared" si="10"/>
        <v>1.4136861145886559E-2</v>
      </c>
      <c r="M121" s="4">
        <f t="shared" si="11"/>
        <v>1.9597449123054445E-2</v>
      </c>
      <c r="N121" s="4">
        <f t="shared" si="12"/>
        <v>1.9002258888188586E-2</v>
      </c>
      <c r="O121" s="4">
        <f t="shared" si="13"/>
        <v>5.3134139770560076E-3</v>
      </c>
      <c r="P121" s="4">
        <f t="shared" si="14"/>
        <v>1.4678252476081856E-2</v>
      </c>
      <c r="Q121" s="4">
        <f t="shared" si="15"/>
        <v>2.1984397646050369E-2</v>
      </c>
      <c r="R121" s="4">
        <f t="shared" si="16"/>
        <v>-3.1470231897372464E-3</v>
      </c>
      <c r="S121" s="4">
        <f t="shared" si="17"/>
        <v>-4.9013108153000886E-3</v>
      </c>
    </row>
    <row r="122" spans="1:19" ht="18.75" x14ac:dyDescent="0.25">
      <c r="A122" s="2">
        <v>45015</v>
      </c>
      <c r="B122" s="3">
        <v>162.36000100000001</v>
      </c>
      <c r="C122" s="3">
        <v>284.04998799999998</v>
      </c>
      <c r="D122" s="3">
        <v>101.32</v>
      </c>
      <c r="E122" s="3">
        <v>277.76998900000001</v>
      </c>
      <c r="F122" s="3">
        <v>120.099998</v>
      </c>
      <c r="G122" s="3">
        <v>12013.469727</v>
      </c>
      <c r="H122" s="3">
        <v>4050.83</v>
      </c>
      <c r="I122" s="3">
        <v>74.37</v>
      </c>
      <c r="J122" s="3">
        <v>1980.25</v>
      </c>
      <c r="K122" s="4">
        <f t="shared" si="9"/>
        <v>7.2874633138026151E-3</v>
      </c>
      <c r="L122" s="4">
        <f t="shared" si="10"/>
        <v>5.698994460609173E-3</v>
      </c>
      <c r="M122" s="4">
        <f t="shared" si="11"/>
        <v>9.8413010747174581E-3</v>
      </c>
      <c r="N122" s="4">
        <f t="shared" si="12"/>
        <v>1.2540826156530531E-2</v>
      </c>
      <c r="O122" s="4">
        <f t="shared" si="13"/>
        <v>-5.7081347222899433E-3</v>
      </c>
      <c r="P122" s="4">
        <f t="shared" si="14"/>
        <v>1.4285965121078534E-2</v>
      </c>
      <c r="Q122" s="4">
        <f t="shared" si="15"/>
        <v>-3.2420329031486615E-3</v>
      </c>
      <c r="R122" s="4">
        <f t="shared" si="16"/>
        <v>1.9004236937680153E-2</v>
      </c>
      <c r="S122" s="4">
        <f t="shared" si="17"/>
        <v>8.2195230385963356E-3</v>
      </c>
    </row>
    <row r="123" spans="1:19" ht="18.75" x14ac:dyDescent="0.25">
      <c r="A123" s="2">
        <v>45016</v>
      </c>
      <c r="B123" s="3">
        <v>164.89999399999999</v>
      </c>
      <c r="C123" s="3">
        <v>288.29998799999998</v>
      </c>
      <c r="D123" s="3">
        <v>104</v>
      </c>
      <c r="E123" s="3">
        <v>279.64999399999999</v>
      </c>
      <c r="F123" s="3">
        <v>122.639999</v>
      </c>
      <c r="G123" s="3">
        <v>12221.910156</v>
      </c>
      <c r="H123" s="3">
        <v>4109.3100000000004</v>
      </c>
      <c r="I123" s="3">
        <v>75.67</v>
      </c>
      <c r="J123" s="3">
        <v>1967.9</v>
      </c>
      <c r="K123" s="4">
        <f t="shared" si="9"/>
        <v>1.7201757907883881E-2</v>
      </c>
      <c r="L123" s="4">
        <f t="shared" si="10"/>
        <v>1.4333332809426856E-2</v>
      </c>
      <c r="M123" s="4">
        <f t="shared" si="11"/>
        <v>1.5523095050014677E-2</v>
      </c>
      <c r="N123" s="4">
        <f t="shared" si="12"/>
        <v>1.4851326263995102E-2</v>
      </c>
      <c r="O123" s="4">
        <f t="shared" si="13"/>
        <v>2.6107074007898315E-2</v>
      </c>
      <c r="P123" s="4">
        <f t="shared" si="14"/>
        <v>6.7454062852502919E-3</v>
      </c>
      <c r="Q123" s="4">
        <f t="shared" si="15"/>
        <v>2.0928513976463784E-2</v>
      </c>
      <c r="R123" s="4">
        <f t="shared" si="16"/>
        <v>1.7329145991221272E-2</v>
      </c>
      <c r="S123" s="4">
        <f t="shared" si="17"/>
        <v>-6.2561150313450199E-3</v>
      </c>
    </row>
    <row r="124" spans="1:19" ht="18.75" x14ac:dyDescent="0.25">
      <c r="A124" s="2">
        <v>45019</v>
      </c>
      <c r="B124" s="3">
        <v>166.16999799999999</v>
      </c>
      <c r="C124" s="3">
        <v>287.23001099999999</v>
      </c>
      <c r="D124" s="3">
        <v>104.910004</v>
      </c>
      <c r="E124" s="3">
        <v>274.52999899999998</v>
      </c>
      <c r="F124" s="3">
        <v>121.66999800000001</v>
      </c>
      <c r="G124" s="3">
        <v>12189.450194999999</v>
      </c>
      <c r="H124" s="3">
        <v>4124.51</v>
      </c>
      <c r="I124" s="3">
        <v>80.42</v>
      </c>
      <c r="J124" s="3">
        <v>1984.11</v>
      </c>
      <c r="K124" s="4">
        <f t="shared" si="9"/>
        <v>-2.6594159165521237E-3</v>
      </c>
      <c r="L124" s="4">
        <f t="shared" si="10"/>
        <v>3.6920936495169121E-3</v>
      </c>
      <c r="M124" s="4">
        <f t="shared" si="11"/>
        <v>7.6721554973911039E-3</v>
      </c>
      <c r="N124" s="4">
        <f t="shared" si="12"/>
        <v>-3.7182361808645163E-3</v>
      </c>
      <c r="O124" s="4">
        <f t="shared" si="13"/>
        <v>8.7119787299399162E-3</v>
      </c>
      <c r="P124" s="4">
        <f t="shared" si="14"/>
        <v>-1.847825885939881E-2</v>
      </c>
      <c r="Q124" s="4">
        <f t="shared" si="15"/>
        <v>-7.94078104816031E-3</v>
      </c>
      <c r="R124" s="4">
        <f t="shared" si="16"/>
        <v>6.0881120762697645E-2</v>
      </c>
      <c r="S124" s="4">
        <f t="shared" si="17"/>
        <v>8.2034665432244181E-3</v>
      </c>
    </row>
    <row r="125" spans="1:19" ht="18.75" x14ac:dyDescent="0.25">
      <c r="A125" s="2">
        <v>45020</v>
      </c>
      <c r="B125" s="3">
        <v>165.63000500000001</v>
      </c>
      <c r="C125" s="3">
        <v>287.17999300000002</v>
      </c>
      <c r="D125" s="3">
        <v>105.120003</v>
      </c>
      <c r="E125" s="3">
        <v>268.80999800000001</v>
      </c>
      <c r="F125" s="3">
        <v>123.69000200000001</v>
      </c>
      <c r="G125" s="3">
        <v>12126.330078000001</v>
      </c>
      <c r="H125" s="3">
        <v>4100.6000000000004</v>
      </c>
      <c r="I125" s="3">
        <v>80.709999999999994</v>
      </c>
      <c r="J125" s="3">
        <v>2019.97</v>
      </c>
      <c r="K125" s="4">
        <f t="shared" si="9"/>
        <v>-5.1917115608777261E-3</v>
      </c>
      <c r="L125" s="4">
        <f t="shared" si="10"/>
        <v>-5.8139203852082119E-3</v>
      </c>
      <c r="M125" s="4">
        <f t="shared" si="11"/>
        <v>-3.2549335254247322E-3</v>
      </c>
      <c r="N125" s="4">
        <f t="shared" si="12"/>
        <v>-1.7415434890780368E-4</v>
      </c>
      <c r="O125" s="4">
        <f t="shared" si="13"/>
        <v>1.9997054038001817E-3</v>
      </c>
      <c r="P125" s="4">
        <f t="shared" si="14"/>
        <v>-2.105573805505119E-2</v>
      </c>
      <c r="Q125" s="4">
        <f t="shared" si="15"/>
        <v>1.6466006194922361E-2</v>
      </c>
      <c r="R125" s="4">
        <f t="shared" si="16"/>
        <v>3.599581867153001E-3</v>
      </c>
      <c r="S125" s="4">
        <f t="shared" si="17"/>
        <v>1.7912208943549165E-2</v>
      </c>
    </row>
    <row r="126" spans="1:19" ht="18.75" x14ac:dyDescent="0.25">
      <c r="A126" s="2">
        <v>45021</v>
      </c>
      <c r="B126" s="3">
        <v>163.759995</v>
      </c>
      <c r="C126" s="3">
        <v>284.33999599999999</v>
      </c>
      <c r="D126" s="3">
        <v>104.949997</v>
      </c>
      <c r="E126" s="3">
        <v>270.36999500000002</v>
      </c>
      <c r="F126" s="3">
        <v>120.900002</v>
      </c>
      <c r="G126" s="3">
        <v>11996.860352</v>
      </c>
      <c r="H126" s="3">
        <v>4090.38</v>
      </c>
      <c r="I126" s="3">
        <v>80.61</v>
      </c>
      <c r="J126" s="3">
        <v>2020.35</v>
      </c>
      <c r="K126" s="4">
        <f t="shared" si="9"/>
        <v>-1.0734149740244656E-2</v>
      </c>
      <c r="L126" s="4">
        <f t="shared" si="10"/>
        <v>-2.4954291924703361E-3</v>
      </c>
      <c r="M126" s="4">
        <f t="shared" si="11"/>
        <v>-1.1354504331283412E-2</v>
      </c>
      <c r="N126" s="4">
        <f t="shared" si="12"/>
        <v>-9.938481351387779E-3</v>
      </c>
      <c r="O126" s="4">
        <f t="shared" si="13"/>
        <v>-1.6185655935116701E-3</v>
      </c>
      <c r="P126" s="4">
        <f t="shared" si="14"/>
        <v>5.7865698772692695E-3</v>
      </c>
      <c r="Q126" s="4">
        <f t="shared" si="15"/>
        <v>-2.2814677393030097E-2</v>
      </c>
      <c r="R126" s="4">
        <f t="shared" si="16"/>
        <v>-1.2397720407713083E-3</v>
      </c>
      <c r="S126" s="4">
        <f t="shared" si="17"/>
        <v>1.8810391311602291E-4</v>
      </c>
    </row>
    <row r="127" spans="1:19" ht="18.75" x14ac:dyDescent="0.25">
      <c r="A127" s="2">
        <v>45022</v>
      </c>
      <c r="B127" s="3">
        <v>164.66000399999999</v>
      </c>
      <c r="C127" s="3">
        <v>291.60000600000001</v>
      </c>
      <c r="D127" s="3">
        <v>108.900002</v>
      </c>
      <c r="E127" s="3">
        <v>275.790009</v>
      </c>
      <c r="F127" s="3">
        <v>120.220001</v>
      </c>
      <c r="G127" s="3">
        <v>12087.959961</v>
      </c>
      <c r="H127" s="3">
        <v>4105.0200000000004</v>
      </c>
      <c r="I127" s="3">
        <v>80.7</v>
      </c>
      <c r="J127" s="3">
        <v>2008.02</v>
      </c>
      <c r="K127" s="4">
        <f t="shared" si="9"/>
        <v>7.5649344501207685E-3</v>
      </c>
      <c r="L127" s="4">
        <f t="shared" si="10"/>
        <v>3.5727397253701647E-3</v>
      </c>
      <c r="M127" s="4">
        <f t="shared" si="11"/>
        <v>5.4808553422139254E-3</v>
      </c>
      <c r="N127" s="4">
        <f t="shared" si="12"/>
        <v>2.5212329570748173E-2</v>
      </c>
      <c r="O127" s="4">
        <f t="shared" si="13"/>
        <v>3.6946030622786376E-2</v>
      </c>
      <c r="P127" s="4">
        <f t="shared" si="14"/>
        <v>1.9848366402272558E-2</v>
      </c>
      <c r="Q127" s="4">
        <f t="shared" si="15"/>
        <v>-5.6403682342446443E-3</v>
      </c>
      <c r="R127" s="4">
        <f t="shared" si="16"/>
        <v>1.1158639803935048E-3</v>
      </c>
      <c r="S127" s="4">
        <f t="shared" si="17"/>
        <v>-6.1216017915531771E-3</v>
      </c>
    </row>
    <row r="128" spans="1:19" ht="18.75" x14ac:dyDescent="0.25">
      <c r="A128" s="2">
        <v>45026</v>
      </c>
      <c r="B128" s="3">
        <v>162.029999</v>
      </c>
      <c r="C128" s="3">
        <v>289.39001500000001</v>
      </c>
      <c r="D128" s="3">
        <v>106.949997</v>
      </c>
      <c r="E128" s="3">
        <v>271.69000199999999</v>
      </c>
      <c r="F128" s="3">
        <v>121.910004</v>
      </c>
      <c r="G128" s="3">
        <v>12084.360352</v>
      </c>
      <c r="H128" s="3">
        <v>4109.1099999999997</v>
      </c>
      <c r="I128" s="3">
        <v>79.739999999999995</v>
      </c>
      <c r="J128" s="3">
        <v>1989.65</v>
      </c>
      <c r="K128" s="4">
        <f t="shared" si="9"/>
        <v>-2.9782900276006431E-4</v>
      </c>
      <c r="L128" s="4">
        <f t="shared" si="10"/>
        <v>9.9584504701190541E-4</v>
      </c>
      <c r="M128" s="4">
        <f t="shared" si="11"/>
        <v>-1.6101269061548254E-2</v>
      </c>
      <c r="N128" s="4">
        <f t="shared" si="12"/>
        <v>-7.607709527270713E-3</v>
      </c>
      <c r="O128" s="4">
        <f t="shared" si="13"/>
        <v>-1.8068640826464217E-2</v>
      </c>
      <c r="P128" s="4">
        <f t="shared" si="14"/>
        <v>-1.4978021360959893E-2</v>
      </c>
      <c r="Q128" s="4">
        <f t="shared" si="15"/>
        <v>1.3959694459045142E-2</v>
      </c>
      <c r="R128" s="4">
        <f t="shared" si="16"/>
        <v>-1.1967233322694212E-2</v>
      </c>
      <c r="S128" s="4">
        <f t="shared" si="17"/>
        <v>-9.1904180684219579E-3</v>
      </c>
    </row>
    <row r="129" spans="1:19" ht="18.75" x14ac:dyDescent="0.25">
      <c r="A129" s="2">
        <v>45027</v>
      </c>
      <c r="B129" s="3">
        <v>160.800003</v>
      </c>
      <c r="C129" s="3">
        <v>282.82998700000002</v>
      </c>
      <c r="D129" s="3">
        <v>106.120003</v>
      </c>
      <c r="E129" s="3">
        <v>264.95001200000002</v>
      </c>
      <c r="F129" s="3">
        <v>123.300003</v>
      </c>
      <c r="G129" s="3">
        <v>12031.879883</v>
      </c>
      <c r="H129" s="3">
        <v>4108.9399999999996</v>
      </c>
      <c r="I129" s="3">
        <v>81.53</v>
      </c>
      <c r="J129" s="3">
        <v>2003.14</v>
      </c>
      <c r="K129" s="4">
        <f t="shared" si="9"/>
        <v>-4.3522996396817178E-3</v>
      </c>
      <c r="L129" s="4">
        <f t="shared" si="10"/>
        <v>-4.1372345026909729E-5</v>
      </c>
      <c r="M129" s="4">
        <f t="shared" si="11"/>
        <v>-7.6201216996306049E-3</v>
      </c>
      <c r="N129" s="4">
        <f t="shared" si="12"/>
        <v>-2.2929346714480089E-2</v>
      </c>
      <c r="O129" s="4">
        <f t="shared" si="13"/>
        <v>-7.7908499385016651E-3</v>
      </c>
      <c r="P129" s="4">
        <f t="shared" si="14"/>
        <v>-2.5120543586003456E-2</v>
      </c>
      <c r="Q129" s="4">
        <f t="shared" si="15"/>
        <v>1.1337334113054195E-2</v>
      </c>
      <c r="R129" s="4">
        <f t="shared" si="16"/>
        <v>2.2199708721610537E-2</v>
      </c>
      <c r="S129" s="4">
        <f t="shared" si="17"/>
        <v>6.7572055275714679E-3</v>
      </c>
    </row>
    <row r="130" spans="1:19" ht="18.75" x14ac:dyDescent="0.25">
      <c r="A130" s="2">
        <v>45028</v>
      </c>
      <c r="B130" s="3">
        <v>160.10000600000001</v>
      </c>
      <c r="C130" s="3">
        <v>283.48998999999998</v>
      </c>
      <c r="D130" s="3">
        <v>105.220001</v>
      </c>
      <c r="E130" s="3">
        <v>264.63000499999998</v>
      </c>
      <c r="F130" s="3">
        <v>123.660004</v>
      </c>
      <c r="G130" s="3">
        <v>11929.339844</v>
      </c>
      <c r="H130" s="3">
        <v>4091.95</v>
      </c>
      <c r="I130" s="3">
        <v>83.26</v>
      </c>
      <c r="J130" s="3">
        <v>2014.67</v>
      </c>
      <c r="K130" s="4">
        <f t="shared" si="9"/>
        <v>-8.5588852427051134E-3</v>
      </c>
      <c r="L130" s="4">
        <f t="shared" si="10"/>
        <v>-4.1434586507983449E-3</v>
      </c>
      <c r="M130" s="4">
        <f t="shared" si="11"/>
        <v>-4.3627179223367897E-3</v>
      </c>
      <c r="N130" s="4">
        <f t="shared" si="12"/>
        <v>2.3308494335828691E-3</v>
      </c>
      <c r="O130" s="4">
        <f t="shared" si="13"/>
        <v>-8.5171517328639906E-3</v>
      </c>
      <c r="P130" s="4">
        <f t="shared" si="14"/>
        <v>-1.2085313972442688E-3</v>
      </c>
      <c r="Q130" s="4">
        <f t="shared" si="15"/>
        <v>2.9154619759807323E-3</v>
      </c>
      <c r="R130" s="4">
        <f t="shared" si="16"/>
        <v>2.0997191092010096E-2</v>
      </c>
      <c r="S130" s="4">
        <f t="shared" si="17"/>
        <v>5.7394608760437584E-3</v>
      </c>
    </row>
    <row r="131" spans="1:19" ht="18.75" x14ac:dyDescent="0.25">
      <c r="A131" s="2">
        <v>45029</v>
      </c>
      <c r="B131" s="3">
        <v>165.55999800000001</v>
      </c>
      <c r="C131" s="3">
        <v>289.83999599999999</v>
      </c>
      <c r="D131" s="3">
        <v>108.19000200000001</v>
      </c>
      <c r="E131" s="3">
        <v>267.57998700000002</v>
      </c>
      <c r="F131" s="3">
        <v>126.43</v>
      </c>
      <c r="G131" s="3">
        <v>12166.269531</v>
      </c>
      <c r="H131" s="3">
        <v>4146.22</v>
      </c>
      <c r="I131" s="3">
        <v>82.16</v>
      </c>
      <c r="J131" s="3">
        <v>2039.73</v>
      </c>
      <c r="K131" s="4">
        <f t="shared" ref="K131:K194" si="18">LN(G131/G130)</f>
        <v>1.9666431313303919E-2</v>
      </c>
      <c r="L131" s="4">
        <f t="shared" ref="L131:L194" si="19">LN(H131/H130)</f>
        <v>1.3175446748330008E-2</v>
      </c>
      <c r="M131" s="4">
        <f t="shared" si="11"/>
        <v>3.3534997321073505E-2</v>
      </c>
      <c r="N131" s="4">
        <f t="shared" si="12"/>
        <v>2.2152218883637494E-2</v>
      </c>
      <c r="O131" s="4">
        <f t="shared" si="13"/>
        <v>2.7835553378921008E-2</v>
      </c>
      <c r="P131" s="4">
        <f t="shared" si="14"/>
        <v>1.1085895628780757E-2</v>
      </c>
      <c r="Q131" s="4">
        <f t="shared" si="15"/>
        <v>2.2152898846627099E-2</v>
      </c>
      <c r="R131" s="4">
        <f t="shared" si="16"/>
        <v>-1.3299676146526643E-2</v>
      </c>
      <c r="S131" s="4">
        <f t="shared" si="17"/>
        <v>1.236203588108886E-2</v>
      </c>
    </row>
    <row r="132" spans="1:19" ht="18.75" x14ac:dyDescent="0.25">
      <c r="A132" s="2">
        <v>45030</v>
      </c>
      <c r="B132" s="3">
        <v>165.21000699999999</v>
      </c>
      <c r="C132" s="3">
        <v>286.14001500000001</v>
      </c>
      <c r="D132" s="3">
        <v>109.459999</v>
      </c>
      <c r="E132" s="3">
        <v>270.01998900000001</v>
      </c>
      <c r="F132" s="3">
        <v>125.949997</v>
      </c>
      <c r="G132" s="3">
        <v>12123.469727</v>
      </c>
      <c r="H132" s="3">
        <v>4137.6400000000003</v>
      </c>
      <c r="I132" s="3">
        <v>82.52</v>
      </c>
      <c r="J132" s="3">
        <v>2003.04</v>
      </c>
      <c r="K132" s="4">
        <f t="shared" si="18"/>
        <v>-3.5241093237640196E-3</v>
      </c>
      <c r="L132" s="4">
        <f t="shared" si="19"/>
        <v>-2.0714988104920951E-3</v>
      </c>
      <c r="M132" s="4">
        <f t="shared" ref="M132:M195" si="20">LN(B132/B131)</f>
        <v>-2.1162204875035868E-3</v>
      </c>
      <c r="N132" s="4">
        <f t="shared" ref="N132:N195" si="21">LN(C132/C131)</f>
        <v>-1.2847778826026052E-2</v>
      </c>
      <c r="O132" s="4">
        <f t="shared" ref="O132:O195" si="22">LN(D132/D131)</f>
        <v>1.1670217394535944E-2</v>
      </c>
      <c r="P132" s="4">
        <f t="shared" ref="P132:P195" si="23">LN(E132/E131)</f>
        <v>9.0774511295052714E-3</v>
      </c>
      <c r="Q132" s="4">
        <f t="shared" ref="Q132:Q195" si="24">LN(F132/F131)</f>
        <v>-3.8038163441633248E-3</v>
      </c>
      <c r="R132" s="4">
        <f t="shared" ref="R132:R195" si="25">LN(I132/I131)</f>
        <v>4.3721225827483409E-3</v>
      </c>
      <c r="S132" s="4">
        <f t="shared" ref="S132:S195" si="26">LN(J132/J131)</f>
        <v>-1.8151419626310013E-2</v>
      </c>
    </row>
    <row r="133" spans="1:19" ht="18.75" x14ac:dyDescent="0.25">
      <c r="A133" s="2">
        <v>45033</v>
      </c>
      <c r="B133" s="3">
        <v>165.229996</v>
      </c>
      <c r="C133" s="3">
        <v>288.79998799999998</v>
      </c>
      <c r="D133" s="3">
        <v>106.41999800000001</v>
      </c>
      <c r="E133" s="3">
        <v>276.67001299999998</v>
      </c>
      <c r="F133" s="3">
        <v>126.19000200000001</v>
      </c>
      <c r="G133" s="3">
        <v>12157.719727</v>
      </c>
      <c r="H133" s="3">
        <v>4151.32</v>
      </c>
      <c r="I133" s="3">
        <v>80.83</v>
      </c>
      <c r="J133" s="3">
        <v>1994.77</v>
      </c>
      <c r="K133" s="4">
        <f t="shared" si="18"/>
        <v>2.8211157266673829E-3</v>
      </c>
      <c r="L133" s="4">
        <f t="shared" si="19"/>
        <v>3.3007789687629755E-3</v>
      </c>
      <c r="M133" s="4">
        <f t="shared" si="20"/>
        <v>1.2098414140493903E-4</v>
      </c>
      <c r="N133" s="4">
        <f t="shared" si="21"/>
        <v>9.2531115073456183E-3</v>
      </c>
      <c r="O133" s="4">
        <f t="shared" si="22"/>
        <v>-2.8165666205251419E-2</v>
      </c>
      <c r="P133" s="4">
        <f t="shared" si="23"/>
        <v>2.4329517638734581E-2</v>
      </c>
      <c r="Q133" s="4">
        <f t="shared" si="24"/>
        <v>1.9037445342925789E-3</v>
      </c>
      <c r="R133" s="4">
        <f t="shared" si="25"/>
        <v>-2.0692504457298009E-2</v>
      </c>
      <c r="S133" s="4">
        <f t="shared" si="26"/>
        <v>-4.1372710541374043E-3</v>
      </c>
    </row>
    <row r="134" spans="1:19" ht="18.75" x14ac:dyDescent="0.25">
      <c r="A134" s="2">
        <v>45034</v>
      </c>
      <c r="B134" s="3">
        <v>166.470001</v>
      </c>
      <c r="C134" s="3">
        <v>288.36999500000002</v>
      </c>
      <c r="D134" s="3">
        <v>105.120003</v>
      </c>
      <c r="E134" s="3">
        <v>279.30999800000001</v>
      </c>
      <c r="F134" s="3">
        <v>126.209999</v>
      </c>
      <c r="G134" s="3">
        <v>12153.410156</v>
      </c>
      <c r="H134" s="3">
        <v>4154.87</v>
      </c>
      <c r="I134" s="3">
        <v>80.86</v>
      </c>
      <c r="J134" s="3">
        <v>2004.93</v>
      </c>
      <c r="K134" s="4">
        <f t="shared" si="18"/>
        <v>-3.5453482136622356E-4</v>
      </c>
      <c r="L134" s="4">
        <f t="shared" si="19"/>
        <v>8.547842551524592E-4</v>
      </c>
      <c r="M134" s="4">
        <f t="shared" si="20"/>
        <v>7.4767005587875286E-3</v>
      </c>
      <c r="N134" s="4">
        <f t="shared" si="21"/>
        <v>-1.4900049975495053E-3</v>
      </c>
      <c r="O134" s="4">
        <f t="shared" si="22"/>
        <v>-1.2290927099650519E-2</v>
      </c>
      <c r="P134" s="4">
        <f t="shared" si="23"/>
        <v>9.4967617147794572E-3</v>
      </c>
      <c r="Q134" s="4">
        <f t="shared" si="24"/>
        <v>1.5845483330114574E-4</v>
      </c>
      <c r="R134" s="4">
        <f t="shared" si="25"/>
        <v>3.7108046687186786E-4</v>
      </c>
      <c r="S134" s="4">
        <f t="shared" si="26"/>
        <v>5.0803919557871587E-3</v>
      </c>
    </row>
    <row r="135" spans="1:19" ht="18.75" x14ac:dyDescent="0.25">
      <c r="A135" s="2">
        <v>45035</v>
      </c>
      <c r="B135" s="3">
        <v>167.63000500000001</v>
      </c>
      <c r="C135" s="3">
        <v>288.45001200000002</v>
      </c>
      <c r="D135" s="3">
        <v>105.019997</v>
      </c>
      <c r="E135" s="3">
        <v>271.040009</v>
      </c>
      <c r="F135" s="3">
        <v>125.66999800000001</v>
      </c>
      <c r="G135" s="3">
        <v>12157.230469</v>
      </c>
      <c r="H135" s="3">
        <v>4154.5200000000004</v>
      </c>
      <c r="I135" s="3">
        <v>79.16</v>
      </c>
      <c r="J135" s="3">
        <v>1993.26</v>
      </c>
      <c r="K135" s="4">
        <f t="shared" si="18"/>
        <v>3.1429143233008467E-4</v>
      </c>
      <c r="L135" s="4">
        <f t="shared" si="19"/>
        <v>-8.4242044291161936E-5</v>
      </c>
      <c r="M135" s="4">
        <f t="shared" si="20"/>
        <v>6.9440804577747123E-3</v>
      </c>
      <c r="N135" s="4">
        <f t="shared" si="21"/>
        <v>2.7744183468741751E-4</v>
      </c>
      <c r="O135" s="4">
        <f t="shared" si="22"/>
        <v>-9.5180363138726558E-4</v>
      </c>
      <c r="P135" s="4">
        <f t="shared" si="23"/>
        <v>-3.0055824275770228E-2</v>
      </c>
      <c r="Q135" s="4">
        <f t="shared" si="24"/>
        <v>-4.2877706348808647E-3</v>
      </c>
      <c r="R135" s="4">
        <f t="shared" si="25"/>
        <v>-2.1248143478259821E-2</v>
      </c>
      <c r="S135" s="4">
        <f t="shared" si="26"/>
        <v>-5.8376581108358708E-3</v>
      </c>
    </row>
    <row r="136" spans="1:19" ht="18.75" x14ac:dyDescent="0.25">
      <c r="A136" s="2">
        <v>45036</v>
      </c>
      <c r="B136" s="3">
        <v>166.64999399999999</v>
      </c>
      <c r="C136" s="3">
        <v>286.10998499999999</v>
      </c>
      <c r="D136" s="3">
        <v>105.900002</v>
      </c>
      <c r="E136" s="3">
        <v>271.19000199999999</v>
      </c>
      <c r="F136" s="3">
        <v>124.449997</v>
      </c>
      <c r="G136" s="3">
        <v>12059.559569999999</v>
      </c>
      <c r="H136" s="3">
        <v>4129.79</v>
      </c>
      <c r="I136" s="3">
        <v>77.290000000000006</v>
      </c>
      <c r="J136" s="3">
        <v>2004.34</v>
      </c>
      <c r="K136" s="4">
        <f t="shared" si="18"/>
        <v>-8.0664223821198307E-3</v>
      </c>
      <c r="L136" s="4">
        <f t="shared" si="19"/>
        <v>-5.9703399458197028E-3</v>
      </c>
      <c r="M136" s="4">
        <f t="shared" si="20"/>
        <v>-5.8634307206349382E-3</v>
      </c>
      <c r="N136" s="4">
        <f t="shared" si="21"/>
        <v>-8.1455024730204446E-3</v>
      </c>
      <c r="O136" s="4">
        <f t="shared" si="22"/>
        <v>8.3444918493763495E-3</v>
      </c>
      <c r="P136" s="4">
        <f t="shared" si="23"/>
        <v>5.5324493584989231E-4</v>
      </c>
      <c r="Q136" s="4">
        <f t="shared" si="24"/>
        <v>-9.755403004821854E-3</v>
      </c>
      <c r="R136" s="4">
        <f t="shared" si="25"/>
        <v>-2.3906539615585212E-2</v>
      </c>
      <c r="S136" s="4">
        <f t="shared" si="26"/>
        <v>5.5433401904867938E-3</v>
      </c>
    </row>
    <row r="137" spans="1:19" ht="18.75" x14ac:dyDescent="0.25">
      <c r="A137" s="2">
        <v>45037</v>
      </c>
      <c r="B137" s="3">
        <v>165.020004</v>
      </c>
      <c r="C137" s="3">
        <v>285.76001000000002</v>
      </c>
      <c r="D137" s="3">
        <v>105.910004</v>
      </c>
      <c r="E137" s="3">
        <v>270.42001299999998</v>
      </c>
      <c r="F137" s="3">
        <v>125.529999</v>
      </c>
      <c r="G137" s="3">
        <v>12072.459961</v>
      </c>
      <c r="H137" s="3">
        <v>4133.5200000000004</v>
      </c>
      <c r="I137" s="3">
        <v>77.87</v>
      </c>
      <c r="J137" s="3">
        <v>1982.89</v>
      </c>
      <c r="K137" s="4">
        <f t="shared" si="18"/>
        <v>1.0691514825174628E-3</v>
      </c>
      <c r="L137" s="4">
        <f t="shared" si="19"/>
        <v>9.0278599092536804E-4</v>
      </c>
      <c r="M137" s="4">
        <f t="shared" si="20"/>
        <v>-9.8290658344647053E-3</v>
      </c>
      <c r="N137" s="4">
        <f t="shared" si="21"/>
        <v>-1.2239671490066847E-3</v>
      </c>
      <c r="O137" s="4">
        <f t="shared" si="22"/>
        <v>9.4443130391367873E-5</v>
      </c>
      <c r="P137" s="4">
        <f t="shared" si="23"/>
        <v>-2.8433356009918967E-3</v>
      </c>
      <c r="Q137" s="4">
        <f t="shared" si="24"/>
        <v>8.6407611563598403E-3</v>
      </c>
      <c r="R137" s="4">
        <f t="shared" si="25"/>
        <v>7.4761884701149981E-3</v>
      </c>
      <c r="S137" s="4">
        <f t="shared" si="26"/>
        <v>-1.0759453019274249E-2</v>
      </c>
    </row>
    <row r="138" spans="1:19" ht="18.75" x14ac:dyDescent="0.25">
      <c r="A138" s="2">
        <v>45040</v>
      </c>
      <c r="B138" s="3">
        <v>165.33000200000001</v>
      </c>
      <c r="C138" s="3">
        <v>281.76998900000001</v>
      </c>
      <c r="D138" s="3">
        <v>106.779999</v>
      </c>
      <c r="E138" s="3">
        <v>262.41000400000001</v>
      </c>
      <c r="F138" s="3">
        <v>127.089996</v>
      </c>
      <c r="G138" s="3">
        <v>12037.200194999999</v>
      </c>
      <c r="H138" s="3">
        <v>4137.04</v>
      </c>
      <c r="I138" s="3">
        <v>78.760000000000005</v>
      </c>
      <c r="J138" s="3">
        <v>1988.88</v>
      </c>
      <c r="K138" s="4">
        <f t="shared" si="18"/>
        <v>-2.9249513191082453E-3</v>
      </c>
      <c r="L138" s="4">
        <f t="shared" si="19"/>
        <v>8.5121206122392508E-4</v>
      </c>
      <c r="M138" s="4">
        <f t="shared" si="20"/>
        <v>1.8767857445887545E-3</v>
      </c>
      <c r="N138" s="4">
        <f t="shared" si="21"/>
        <v>-1.4061236405186556E-2</v>
      </c>
      <c r="O138" s="4">
        <f t="shared" si="22"/>
        <v>8.180919083497256E-3</v>
      </c>
      <c r="P138" s="4">
        <f t="shared" si="23"/>
        <v>-3.0068172660783311E-2</v>
      </c>
      <c r="Q138" s="4">
        <f t="shared" si="24"/>
        <v>1.2350699556325933E-2</v>
      </c>
      <c r="R138" s="4">
        <f t="shared" si="25"/>
        <v>1.136448418203018E-2</v>
      </c>
      <c r="S138" s="4">
        <f t="shared" si="26"/>
        <v>3.0162897355181435E-3</v>
      </c>
    </row>
    <row r="139" spans="1:19" ht="18.75" x14ac:dyDescent="0.25">
      <c r="A139" s="2">
        <v>45041</v>
      </c>
      <c r="B139" s="3">
        <v>163.770004</v>
      </c>
      <c r="C139" s="3">
        <v>275.42001299999998</v>
      </c>
      <c r="D139" s="3">
        <v>104.610001</v>
      </c>
      <c r="E139" s="3">
        <v>269.55999800000001</v>
      </c>
      <c r="F139" s="3">
        <v>124.660004</v>
      </c>
      <c r="G139" s="3">
        <v>11799.160156</v>
      </c>
      <c r="H139" s="3">
        <v>4071.63</v>
      </c>
      <c r="I139" s="3">
        <v>77.069999999999993</v>
      </c>
      <c r="J139" s="3">
        <v>1997.87</v>
      </c>
      <c r="K139" s="4">
        <f t="shared" si="18"/>
        <v>-1.9973515176736931E-2</v>
      </c>
      <c r="L139" s="4">
        <f t="shared" si="19"/>
        <v>-1.5937145594967939E-2</v>
      </c>
      <c r="M139" s="4">
        <f t="shared" si="20"/>
        <v>-9.4804597739983672E-3</v>
      </c>
      <c r="N139" s="4">
        <f t="shared" si="21"/>
        <v>-2.2793843777730319E-2</v>
      </c>
      <c r="O139" s="4">
        <f t="shared" si="22"/>
        <v>-2.0531474792005542E-2</v>
      </c>
      <c r="P139" s="4">
        <f t="shared" si="23"/>
        <v>2.6882811315323211E-2</v>
      </c>
      <c r="Q139" s="4">
        <f t="shared" si="24"/>
        <v>-1.9305401952238375E-2</v>
      </c>
      <c r="R139" s="4">
        <f t="shared" si="25"/>
        <v>-2.1691153981023087E-2</v>
      </c>
      <c r="S139" s="4">
        <f t="shared" si="26"/>
        <v>4.5099468177137109E-3</v>
      </c>
    </row>
    <row r="140" spans="1:19" ht="18.75" x14ac:dyDescent="0.25">
      <c r="A140" s="2">
        <v>45042</v>
      </c>
      <c r="B140" s="3">
        <v>163.759995</v>
      </c>
      <c r="C140" s="3">
        <v>295.36999500000002</v>
      </c>
      <c r="D140" s="3">
        <v>104.449997</v>
      </c>
      <c r="E140" s="3">
        <v>272.26001000000002</v>
      </c>
      <c r="F140" s="3">
        <v>123.839996</v>
      </c>
      <c r="G140" s="3">
        <v>11854.349609000001</v>
      </c>
      <c r="H140" s="3">
        <v>4055.99</v>
      </c>
      <c r="I140" s="3">
        <v>74.3</v>
      </c>
      <c r="J140" s="3">
        <v>1989.48</v>
      </c>
      <c r="K140" s="4">
        <f t="shared" si="18"/>
        <v>4.6665001261770866E-3</v>
      </c>
      <c r="L140" s="4">
        <f t="shared" si="19"/>
        <v>-3.8486098771117832E-3</v>
      </c>
      <c r="M140" s="4">
        <f t="shared" si="20"/>
        <v>-6.1118065726306999E-5</v>
      </c>
      <c r="N140" s="4">
        <f t="shared" si="21"/>
        <v>6.9931538301896051E-2</v>
      </c>
      <c r="O140" s="4">
        <f t="shared" si="22"/>
        <v>-1.5306996342871121E-3</v>
      </c>
      <c r="P140" s="4">
        <f t="shared" si="23"/>
        <v>9.9665361554052874E-3</v>
      </c>
      <c r="Q140" s="4">
        <f t="shared" si="24"/>
        <v>-6.5996859263065446E-3</v>
      </c>
      <c r="R140" s="4">
        <f t="shared" si="25"/>
        <v>-3.6603148066188376E-2</v>
      </c>
      <c r="S140" s="4">
        <f t="shared" si="26"/>
        <v>-4.2083149872363676E-3</v>
      </c>
    </row>
    <row r="141" spans="1:19" ht="18.75" x14ac:dyDescent="0.25">
      <c r="A141" s="2">
        <v>45043</v>
      </c>
      <c r="B141" s="3">
        <v>168.41000399999999</v>
      </c>
      <c r="C141" s="3">
        <v>304.82998700000002</v>
      </c>
      <c r="D141" s="3">
        <v>108.370003</v>
      </c>
      <c r="E141" s="3">
        <v>277.48998999999998</v>
      </c>
      <c r="F141" s="3">
        <v>125.699997</v>
      </c>
      <c r="G141" s="3">
        <v>12142.240234000001</v>
      </c>
      <c r="H141" s="3">
        <v>4135.3500000000004</v>
      </c>
      <c r="I141" s="3">
        <v>74.760000000000005</v>
      </c>
      <c r="J141" s="3">
        <v>1987.87</v>
      </c>
      <c r="K141" s="4">
        <f t="shared" si="18"/>
        <v>2.3995446041076191E-2</v>
      </c>
      <c r="L141" s="4">
        <f t="shared" si="19"/>
        <v>1.9377167380002121E-2</v>
      </c>
      <c r="M141" s="4">
        <f t="shared" si="20"/>
        <v>2.7999595398974082E-2</v>
      </c>
      <c r="N141" s="4">
        <f t="shared" si="21"/>
        <v>3.1525410717663953E-2</v>
      </c>
      <c r="O141" s="4">
        <f t="shared" si="22"/>
        <v>3.6842866337143551E-2</v>
      </c>
      <c r="P141" s="4">
        <f t="shared" si="23"/>
        <v>1.9027331649881102E-2</v>
      </c>
      <c r="Q141" s="4">
        <f t="shared" si="24"/>
        <v>1.4907714188178069E-2</v>
      </c>
      <c r="R141" s="4">
        <f t="shared" si="25"/>
        <v>6.1720308636486415E-3</v>
      </c>
      <c r="S141" s="4">
        <f t="shared" si="26"/>
        <v>-8.0958431515285891E-4</v>
      </c>
    </row>
    <row r="142" spans="1:19" ht="18.75" x14ac:dyDescent="0.25">
      <c r="A142" s="2">
        <v>45044</v>
      </c>
      <c r="B142" s="3">
        <v>169.679993</v>
      </c>
      <c r="C142" s="3">
        <v>307.26001000000002</v>
      </c>
      <c r="D142" s="3">
        <v>108.220001</v>
      </c>
      <c r="E142" s="3">
        <v>289.10000600000001</v>
      </c>
      <c r="F142" s="3">
        <v>126.720001</v>
      </c>
      <c r="G142" s="3">
        <v>12226.580078000001</v>
      </c>
      <c r="H142" s="3">
        <v>4169.4799999999996</v>
      </c>
      <c r="I142" s="3">
        <v>76.78</v>
      </c>
      <c r="J142" s="3">
        <v>1989.65</v>
      </c>
      <c r="K142" s="4">
        <f t="shared" si="18"/>
        <v>6.9219748574603336E-3</v>
      </c>
      <c r="L142" s="4">
        <f t="shared" si="19"/>
        <v>8.2193596125703667E-3</v>
      </c>
      <c r="M142" s="4">
        <f t="shared" si="20"/>
        <v>7.5127627827795392E-3</v>
      </c>
      <c r="N142" s="4">
        <f t="shared" si="21"/>
        <v>7.9401257290624659E-3</v>
      </c>
      <c r="O142" s="4">
        <f t="shared" si="22"/>
        <v>-1.3851241628162543E-3</v>
      </c>
      <c r="P142" s="4">
        <f t="shared" si="23"/>
        <v>4.0987809312560373E-2</v>
      </c>
      <c r="Q142" s="4">
        <f t="shared" si="24"/>
        <v>8.0818442276768803E-3</v>
      </c>
      <c r="R142" s="4">
        <f t="shared" si="25"/>
        <v>2.6661206985289457E-2</v>
      </c>
      <c r="S142" s="4">
        <f t="shared" si="26"/>
        <v>8.9503012873686687E-4</v>
      </c>
    </row>
    <row r="143" spans="1:19" ht="18.75" x14ac:dyDescent="0.25">
      <c r="A143" s="2">
        <v>45047</v>
      </c>
      <c r="B143" s="3">
        <v>169.58999600000001</v>
      </c>
      <c r="C143" s="3">
        <v>305.55999800000001</v>
      </c>
      <c r="D143" s="3">
        <v>107.709999</v>
      </c>
      <c r="E143" s="3">
        <v>282.10000600000001</v>
      </c>
      <c r="F143" s="3">
        <v>127.91999800000001</v>
      </c>
      <c r="G143" s="3">
        <v>12212.599609000001</v>
      </c>
      <c r="H143" s="3">
        <v>4167.87</v>
      </c>
      <c r="I143" s="3">
        <v>75.66</v>
      </c>
      <c r="J143" s="3">
        <v>1982.05</v>
      </c>
      <c r="K143" s="4">
        <f t="shared" si="18"/>
        <v>-1.1441030921704597E-3</v>
      </c>
      <c r="L143" s="4">
        <f t="shared" si="19"/>
        <v>-3.8621384972729493E-4</v>
      </c>
      <c r="M143" s="4">
        <f t="shared" si="20"/>
        <v>-5.3053323328817819E-4</v>
      </c>
      <c r="N143" s="4">
        <f t="shared" si="21"/>
        <v>-5.5481751204406269E-3</v>
      </c>
      <c r="O143" s="4">
        <f t="shared" si="22"/>
        <v>-4.7237803765355548E-3</v>
      </c>
      <c r="P143" s="4">
        <f t="shared" si="23"/>
        <v>-2.4511030499360643E-2</v>
      </c>
      <c r="Q143" s="4">
        <f t="shared" si="24"/>
        <v>9.42511693339723E-3</v>
      </c>
      <c r="R143" s="4">
        <f t="shared" si="25"/>
        <v>-1.4694570367768469E-2</v>
      </c>
      <c r="S143" s="4">
        <f t="shared" si="26"/>
        <v>-3.8270812378310235E-3</v>
      </c>
    </row>
    <row r="144" spans="1:19" ht="18.75" x14ac:dyDescent="0.25">
      <c r="A144" s="2">
        <v>45048</v>
      </c>
      <c r="B144" s="3">
        <v>168.53999300000001</v>
      </c>
      <c r="C144" s="3">
        <v>305.41000400000001</v>
      </c>
      <c r="D144" s="3">
        <v>105.980003</v>
      </c>
      <c r="E144" s="3">
        <v>278.01998900000001</v>
      </c>
      <c r="F144" s="3">
        <v>127.260002</v>
      </c>
      <c r="G144" s="3">
        <v>12080.509765999999</v>
      </c>
      <c r="H144" s="3">
        <v>4119.58</v>
      </c>
      <c r="I144" s="3">
        <v>71.66</v>
      </c>
      <c r="J144" s="3">
        <v>2016.28</v>
      </c>
      <c r="K144" s="4">
        <f t="shared" si="18"/>
        <v>-1.0874782862395131E-2</v>
      </c>
      <c r="L144" s="4">
        <f t="shared" si="19"/>
        <v>-1.1653897528004022E-2</v>
      </c>
      <c r="M144" s="4">
        <f t="shared" si="20"/>
        <v>-6.2106669579732572E-3</v>
      </c>
      <c r="N144" s="4">
        <f t="shared" si="21"/>
        <v>-4.9100283982001457E-4</v>
      </c>
      <c r="O144" s="4">
        <f t="shared" si="22"/>
        <v>-1.6191995706646391E-2</v>
      </c>
      <c r="P144" s="4">
        <f t="shared" si="23"/>
        <v>-1.4568625293557026E-2</v>
      </c>
      <c r="Q144" s="4">
        <f t="shared" si="24"/>
        <v>-5.1727993704236992E-3</v>
      </c>
      <c r="R144" s="4">
        <f t="shared" si="25"/>
        <v>-5.4316907328075474E-2</v>
      </c>
      <c r="S144" s="4">
        <f t="shared" si="26"/>
        <v>1.7122566820852086E-2</v>
      </c>
    </row>
    <row r="145" spans="1:19" ht="18.75" x14ac:dyDescent="0.25">
      <c r="A145" s="2">
        <v>45049</v>
      </c>
      <c r="B145" s="3">
        <v>167.449997</v>
      </c>
      <c r="C145" s="3">
        <v>304.39999399999999</v>
      </c>
      <c r="D145" s="3">
        <v>106.120003</v>
      </c>
      <c r="E145" s="3">
        <v>275.61999500000002</v>
      </c>
      <c r="F145" s="3">
        <v>126.739998</v>
      </c>
      <c r="G145" s="3">
        <v>12025.330078000001</v>
      </c>
      <c r="H145" s="3">
        <v>4090.75</v>
      </c>
      <c r="I145" s="3">
        <v>68.599999999999994</v>
      </c>
      <c r="J145" s="3">
        <v>2051.11</v>
      </c>
      <c r="K145" s="4">
        <f t="shared" si="18"/>
        <v>-4.5781258594655349E-3</v>
      </c>
      <c r="L145" s="4">
        <f t="shared" si="19"/>
        <v>-7.0228890905811598E-3</v>
      </c>
      <c r="M145" s="4">
        <f t="shared" si="20"/>
        <v>-6.4882874866216411E-3</v>
      </c>
      <c r="N145" s="4">
        <f t="shared" si="21"/>
        <v>-3.3125430113557573E-3</v>
      </c>
      <c r="O145" s="4">
        <f t="shared" si="22"/>
        <v>1.3201321675782828E-3</v>
      </c>
      <c r="P145" s="4">
        <f t="shared" si="23"/>
        <v>-8.6699266773669053E-3</v>
      </c>
      <c r="Q145" s="4">
        <f t="shared" si="24"/>
        <v>-4.0945254054701972E-3</v>
      </c>
      <c r="R145" s="4">
        <f t="shared" si="25"/>
        <v>-4.3640177144968206E-2</v>
      </c>
      <c r="S145" s="4">
        <f t="shared" si="26"/>
        <v>1.7126880572688335E-2</v>
      </c>
    </row>
    <row r="146" spans="1:19" ht="18.75" x14ac:dyDescent="0.25">
      <c r="A146" s="2">
        <v>45050</v>
      </c>
      <c r="B146" s="3">
        <v>165.78999300000001</v>
      </c>
      <c r="C146" s="3">
        <v>305.41000400000001</v>
      </c>
      <c r="D146" s="3">
        <v>105.209999</v>
      </c>
      <c r="E146" s="3">
        <v>286.79998799999998</v>
      </c>
      <c r="F146" s="3">
        <v>123.66999800000001</v>
      </c>
      <c r="G146" s="3">
        <v>11966.400390999999</v>
      </c>
      <c r="H146" s="3">
        <v>4061.22</v>
      </c>
      <c r="I146" s="3">
        <v>68.56</v>
      </c>
      <c r="J146" s="3">
        <v>2051.11</v>
      </c>
      <c r="K146" s="4">
        <f t="shared" si="18"/>
        <v>-4.9125097989404084E-3</v>
      </c>
      <c r="L146" s="4">
        <f t="shared" si="19"/>
        <v>-7.2449062412514361E-3</v>
      </c>
      <c r="M146" s="4">
        <f t="shared" si="20"/>
        <v>-9.9628962951328493E-3</v>
      </c>
      <c r="N146" s="4">
        <f t="shared" si="21"/>
        <v>3.3125430113556402E-3</v>
      </c>
      <c r="O146" s="4">
        <f t="shared" si="22"/>
        <v>-8.6122142240251526E-3</v>
      </c>
      <c r="P146" s="4">
        <f t="shared" si="23"/>
        <v>3.9761979578380229E-2</v>
      </c>
      <c r="Q146" s="4">
        <f t="shared" si="24"/>
        <v>-2.4521016533138332E-2</v>
      </c>
      <c r="R146" s="4">
        <f t="shared" si="25"/>
        <v>-5.8326044231505529E-4</v>
      </c>
      <c r="S146" s="4">
        <f t="shared" si="26"/>
        <v>0</v>
      </c>
    </row>
    <row r="147" spans="1:19" ht="18.75" x14ac:dyDescent="0.25">
      <c r="A147" s="2">
        <v>45051</v>
      </c>
      <c r="B147" s="3">
        <v>173.570007</v>
      </c>
      <c r="C147" s="3">
        <v>310.64999399999999</v>
      </c>
      <c r="D147" s="3">
        <v>106.214996</v>
      </c>
      <c r="E147" s="3">
        <v>291.51001000000002</v>
      </c>
      <c r="F147" s="3">
        <v>126.589996</v>
      </c>
      <c r="G147" s="3">
        <v>12235.410156</v>
      </c>
      <c r="H147" s="3">
        <v>4136.25</v>
      </c>
      <c r="I147" s="3">
        <v>71.34</v>
      </c>
      <c r="J147" s="3">
        <v>2016.54</v>
      </c>
      <c r="K147" s="4">
        <f t="shared" si="18"/>
        <v>2.2231464373887712E-2</v>
      </c>
      <c r="L147" s="4">
        <f t="shared" si="19"/>
        <v>1.8306159168068423E-2</v>
      </c>
      <c r="M147" s="4">
        <f t="shared" si="20"/>
        <v>4.5859131533054605E-2</v>
      </c>
      <c r="N147" s="4">
        <f t="shared" si="21"/>
        <v>1.701170790738208E-2</v>
      </c>
      <c r="O147" s="4">
        <f t="shared" si="22"/>
        <v>9.5069607969854829E-3</v>
      </c>
      <c r="P147" s="4">
        <f t="shared" si="23"/>
        <v>1.6289277939137172E-2</v>
      </c>
      <c r="Q147" s="4">
        <f t="shared" si="24"/>
        <v>2.3336774468768997E-2</v>
      </c>
      <c r="R147" s="4">
        <f t="shared" si="25"/>
        <v>3.9747905641221215E-2</v>
      </c>
      <c r="S147" s="4">
        <f t="shared" si="26"/>
        <v>-1.6997938541871128E-2</v>
      </c>
    </row>
    <row r="148" spans="1:19" ht="18.75" x14ac:dyDescent="0.25">
      <c r="A148" s="2">
        <v>45054</v>
      </c>
      <c r="B148" s="3">
        <v>173.5</v>
      </c>
      <c r="C148" s="3">
        <v>308.64999399999999</v>
      </c>
      <c r="D148" s="3">
        <v>108.239998</v>
      </c>
      <c r="E148" s="3">
        <v>285.709991</v>
      </c>
      <c r="F148" s="3">
        <v>126.879997</v>
      </c>
      <c r="G148" s="3">
        <v>12256.919921999999</v>
      </c>
      <c r="H148" s="3">
        <v>4138.12</v>
      </c>
      <c r="I148" s="3">
        <v>73.16</v>
      </c>
      <c r="J148" s="3">
        <v>2021.39</v>
      </c>
      <c r="K148" s="4">
        <f t="shared" si="18"/>
        <v>1.7564495874019576E-3</v>
      </c>
      <c r="L148" s="4">
        <f t="shared" si="19"/>
        <v>4.5199816586328297E-4</v>
      </c>
      <c r="M148" s="4">
        <f t="shared" si="20"/>
        <v>-4.0341717542558041E-4</v>
      </c>
      <c r="N148" s="4">
        <f t="shared" si="21"/>
        <v>-6.4589277949515991E-3</v>
      </c>
      <c r="O148" s="4">
        <f t="shared" si="22"/>
        <v>1.8885661272693057E-2</v>
      </c>
      <c r="P148" s="4">
        <f t="shared" si="23"/>
        <v>-2.0097065949802349E-2</v>
      </c>
      <c r="Q148" s="4">
        <f t="shared" si="24"/>
        <v>2.2882481914852197E-3</v>
      </c>
      <c r="R148" s="4">
        <f t="shared" si="25"/>
        <v>2.5191643591919412E-2</v>
      </c>
      <c r="S148" s="4">
        <f t="shared" si="26"/>
        <v>2.4022220951393021E-3</v>
      </c>
    </row>
    <row r="149" spans="1:19" ht="18.75" x14ac:dyDescent="0.25">
      <c r="A149" s="2">
        <v>45055</v>
      </c>
      <c r="B149" s="3">
        <v>171.770004</v>
      </c>
      <c r="C149" s="3">
        <v>307</v>
      </c>
      <c r="D149" s="3">
        <v>107.94000200000001</v>
      </c>
      <c r="E149" s="3">
        <v>288.85000600000001</v>
      </c>
      <c r="F149" s="3">
        <v>125.099998</v>
      </c>
      <c r="G149" s="3">
        <v>12179.549805000001</v>
      </c>
      <c r="H149" s="3">
        <v>4119.17</v>
      </c>
      <c r="I149" s="3">
        <v>73.709999999999994</v>
      </c>
      <c r="J149" s="3">
        <v>2034.17</v>
      </c>
      <c r="K149" s="4">
        <f t="shared" si="18"/>
        <v>-6.3323693153921039E-3</v>
      </c>
      <c r="L149" s="4">
        <f t="shared" si="19"/>
        <v>-4.5898916638410408E-3</v>
      </c>
      <c r="M149" s="4">
        <f t="shared" si="20"/>
        <v>-1.0021203451026649E-2</v>
      </c>
      <c r="N149" s="4">
        <f t="shared" si="21"/>
        <v>-5.360181813212953E-3</v>
      </c>
      <c r="O149" s="4">
        <f t="shared" si="22"/>
        <v>-2.7754296657659964E-3</v>
      </c>
      <c r="P149" s="4">
        <f t="shared" si="23"/>
        <v>1.0930264125506456E-2</v>
      </c>
      <c r="Q149" s="4">
        <f t="shared" si="24"/>
        <v>-1.4128332756494114E-2</v>
      </c>
      <c r="R149" s="4">
        <f t="shared" si="25"/>
        <v>7.4896516785323579E-3</v>
      </c>
      <c r="S149" s="4">
        <f t="shared" si="26"/>
        <v>6.3024797084020737E-3</v>
      </c>
    </row>
    <row r="150" spans="1:19" ht="18.75" x14ac:dyDescent="0.25">
      <c r="A150" s="2">
        <v>45056</v>
      </c>
      <c r="B150" s="3">
        <v>173.55999800000001</v>
      </c>
      <c r="C150" s="3">
        <v>312.30999800000001</v>
      </c>
      <c r="D150" s="3">
        <v>112.279999</v>
      </c>
      <c r="E150" s="3">
        <v>285.77999899999998</v>
      </c>
      <c r="F150" s="3">
        <v>123.510002</v>
      </c>
      <c r="G150" s="3">
        <v>12306.440430000001</v>
      </c>
      <c r="H150" s="3">
        <v>4137.6400000000003</v>
      </c>
      <c r="I150" s="3">
        <v>72.56</v>
      </c>
      <c r="J150" s="3">
        <v>2029.51</v>
      </c>
      <c r="K150" s="4">
        <f t="shared" si="18"/>
        <v>1.0364437760476582E-2</v>
      </c>
      <c r="L150" s="4">
        <f t="shared" si="19"/>
        <v>4.4738902330266894E-3</v>
      </c>
      <c r="M150" s="4">
        <f t="shared" si="20"/>
        <v>1.0366953470870166E-2</v>
      </c>
      <c r="N150" s="4">
        <f t="shared" si="21"/>
        <v>1.7148530278412687E-2</v>
      </c>
      <c r="O150" s="4">
        <f t="shared" si="22"/>
        <v>3.9420206868067242E-2</v>
      </c>
      <c r="P150" s="4">
        <f t="shared" si="23"/>
        <v>-1.068526245767259E-2</v>
      </c>
      <c r="Q150" s="4">
        <f t="shared" si="24"/>
        <v>-1.2791260842711405E-2</v>
      </c>
      <c r="R150" s="4">
        <f t="shared" si="25"/>
        <v>-1.5724669394316132E-2</v>
      </c>
      <c r="S150" s="4">
        <f t="shared" si="26"/>
        <v>-2.2934886815243389E-3</v>
      </c>
    </row>
    <row r="151" spans="1:19" ht="18.75" x14ac:dyDescent="0.25">
      <c r="A151" s="2">
        <v>45057</v>
      </c>
      <c r="B151" s="3">
        <v>173.75</v>
      </c>
      <c r="C151" s="3">
        <v>310.10998499999999</v>
      </c>
      <c r="D151" s="3">
        <v>116.900002</v>
      </c>
      <c r="E151" s="3">
        <v>283.39999399999999</v>
      </c>
      <c r="F151" s="3">
        <v>122.220001</v>
      </c>
      <c r="G151" s="3">
        <v>12328.509765999999</v>
      </c>
      <c r="H151" s="3">
        <v>4130.62</v>
      </c>
      <c r="I151" s="3">
        <v>70.87</v>
      </c>
      <c r="J151" s="3">
        <v>2015.55</v>
      </c>
      <c r="K151" s="4">
        <f t="shared" si="18"/>
        <v>1.7917098860253577E-3</v>
      </c>
      <c r="L151" s="4">
        <f t="shared" si="19"/>
        <v>-1.6980602174566785E-3</v>
      </c>
      <c r="M151" s="4">
        <f t="shared" si="20"/>
        <v>1.0941350381439602E-3</v>
      </c>
      <c r="N151" s="4">
        <f t="shared" si="21"/>
        <v>-7.0692529870412472E-3</v>
      </c>
      <c r="O151" s="4">
        <f t="shared" si="22"/>
        <v>4.0323142999286334E-2</v>
      </c>
      <c r="P151" s="4">
        <f t="shared" si="23"/>
        <v>-8.3629744565379398E-3</v>
      </c>
      <c r="Q151" s="4">
        <f t="shared" si="24"/>
        <v>-1.0499432994207311E-2</v>
      </c>
      <c r="R151" s="4">
        <f t="shared" si="25"/>
        <v>-2.3566592984716538E-2</v>
      </c>
      <c r="S151" s="4">
        <f t="shared" si="26"/>
        <v>-6.9022735992852304E-3</v>
      </c>
    </row>
    <row r="152" spans="1:19" ht="18.75" x14ac:dyDescent="0.25">
      <c r="A152" s="2">
        <v>45058</v>
      </c>
      <c r="B152" s="3">
        <v>172.570007</v>
      </c>
      <c r="C152" s="3">
        <v>308.97000100000002</v>
      </c>
      <c r="D152" s="3">
        <v>117.91999800000001</v>
      </c>
      <c r="E152" s="3">
        <v>289.52999899999998</v>
      </c>
      <c r="F152" s="3">
        <v>120.209999</v>
      </c>
      <c r="G152" s="3">
        <v>12284.740234000001</v>
      </c>
      <c r="H152" s="3">
        <v>4124.08</v>
      </c>
      <c r="I152" s="3">
        <v>70.040000000000006</v>
      </c>
      <c r="J152" s="3">
        <v>2011.15</v>
      </c>
      <c r="K152" s="4">
        <f t="shared" si="18"/>
        <v>-3.5565866464483992E-3</v>
      </c>
      <c r="L152" s="4">
        <f t="shared" si="19"/>
        <v>-1.5845521626198357E-3</v>
      </c>
      <c r="M152" s="4">
        <f t="shared" si="20"/>
        <v>-6.8144926221650158E-3</v>
      </c>
      <c r="N152" s="4">
        <f t="shared" si="21"/>
        <v>-3.6828368361883322E-3</v>
      </c>
      <c r="O152" s="4">
        <f t="shared" si="22"/>
        <v>8.6875258937125811E-3</v>
      </c>
      <c r="P152" s="4">
        <f t="shared" si="23"/>
        <v>2.1399609048190067E-2</v>
      </c>
      <c r="Q152" s="4">
        <f t="shared" si="24"/>
        <v>-1.6582502651348967E-2</v>
      </c>
      <c r="R152" s="4">
        <f t="shared" si="25"/>
        <v>-1.1780705404513522E-2</v>
      </c>
      <c r="S152" s="4">
        <f t="shared" si="26"/>
        <v>-2.1854132422137332E-3</v>
      </c>
    </row>
    <row r="153" spans="1:19" ht="18.75" x14ac:dyDescent="0.25">
      <c r="A153" s="2">
        <v>45061</v>
      </c>
      <c r="B153" s="3">
        <v>172.070007</v>
      </c>
      <c r="C153" s="3">
        <v>309.459991</v>
      </c>
      <c r="D153" s="3">
        <v>116.959999</v>
      </c>
      <c r="E153" s="3">
        <v>292.13000499999998</v>
      </c>
      <c r="F153" s="3">
        <v>119.83000199999999</v>
      </c>
      <c r="G153" s="3">
        <v>12365.209961</v>
      </c>
      <c r="H153" s="3">
        <v>4136.28</v>
      </c>
      <c r="I153" s="3">
        <v>71.11</v>
      </c>
      <c r="J153" s="3">
        <v>2018.41</v>
      </c>
      <c r="K153" s="4">
        <f t="shared" si="18"/>
        <v>6.5290203200593106E-3</v>
      </c>
      <c r="L153" s="4">
        <f t="shared" si="19"/>
        <v>2.9538685652344835E-3</v>
      </c>
      <c r="M153" s="4">
        <f t="shared" si="20"/>
        <v>-2.9015803765527867E-3</v>
      </c>
      <c r="N153" s="4">
        <f t="shared" si="21"/>
        <v>1.5846259362272586E-3</v>
      </c>
      <c r="O153" s="4">
        <f t="shared" si="22"/>
        <v>-8.1744240288383653E-3</v>
      </c>
      <c r="P153" s="4">
        <f t="shared" si="23"/>
        <v>8.9400106555656122E-3</v>
      </c>
      <c r="Q153" s="4">
        <f t="shared" si="24"/>
        <v>-3.1661166126509773E-3</v>
      </c>
      <c r="R153" s="4">
        <f t="shared" si="25"/>
        <v>1.5161466477775458E-2</v>
      </c>
      <c r="S153" s="4">
        <f t="shared" si="26"/>
        <v>3.603374986602373E-3</v>
      </c>
    </row>
    <row r="154" spans="1:19" ht="18.75" x14ac:dyDescent="0.25">
      <c r="A154" s="2">
        <v>45062</v>
      </c>
      <c r="B154" s="3">
        <v>172.070007</v>
      </c>
      <c r="C154" s="3">
        <v>311.73998999999998</v>
      </c>
      <c r="D154" s="3">
        <v>120.089996</v>
      </c>
      <c r="E154" s="3">
        <v>301.77999899999998</v>
      </c>
      <c r="F154" s="3">
        <v>116.480003</v>
      </c>
      <c r="G154" s="3">
        <v>12343.049805000001</v>
      </c>
      <c r="H154" s="3">
        <v>4109.8999999999996</v>
      </c>
      <c r="I154" s="3">
        <v>70.86</v>
      </c>
      <c r="J154" s="3">
        <v>1988.6</v>
      </c>
      <c r="K154" s="4">
        <f t="shared" si="18"/>
        <v>-1.793745261835573E-3</v>
      </c>
      <c r="L154" s="4">
        <f t="shared" si="19"/>
        <v>-6.398135861993161E-3</v>
      </c>
      <c r="M154" s="4">
        <f t="shared" si="20"/>
        <v>0</v>
      </c>
      <c r="N154" s="4">
        <f t="shared" si="21"/>
        <v>7.3406610042831477E-3</v>
      </c>
      <c r="O154" s="4">
        <f t="shared" si="22"/>
        <v>2.6409440912702559E-2</v>
      </c>
      <c r="P154" s="4">
        <f t="shared" si="23"/>
        <v>3.2499345982986511E-2</v>
      </c>
      <c r="Q154" s="4">
        <f t="shared" si="24"/>
        <v>-2.8354478180866293E-2</v>
      </c>
      <c r="R154" s="4">
        <f t="shared" si="25"/>
        <v>-3.5218744581005956E-3</v>
      </c>
      <c r="S154" s="4">
        <f t="shared" si="26"/>
        <v>-1.4879199187943878E-2</v>
      </c>
    </row>
    <row r="155" spans="1:19" ht="18.75" x14ac:dyDescent="0.25">
      <c r="A155" s="2">
        <v>45063</v>
      </c>
      <c r="B155" s="3">
        <v>172.69000199999999</v>
      </c>
      <c r="C155" s="3">
        <v>314</v>
      </c>
      <c r="D155" s="3">
        <v>121.480003</v>
      </c>
      <c r="E155" s="3">
        <v>316.77999899999998</v>
      </c>
      <c r="F155" s="3">
        <v>116.980003</v>
      </c>
      <c r="G155" s="3">
        <v>12500.570313</v>
      </c>
      <c r="H155" s="3">
        <v>4158.7700000000004</v>
      </c>
      <c r="I155" s="3">
        <v>72.83</v>
      </c>
      <c r="J155" s="3">
        <v>1981.72</v>
      </c>
      <c r="K155" s="4">
        <f t="shared" si="18"/>
        <v>1.2681132473201814E-2</v>
      </c>
      <c r="L155" s="4">
        <f t="shared" si="19"/>
        <v>1.1820660164447881E-2</v>
      </c>
      <c r="M155" s="4">
        <f t="shared" si="20"/>
        <v>3.596679731841352E-3</v>
      </c>
      <c r="N155" s="4">
        <f t="shared" si="21"/>
        <v>7.2235109253627567E-3</v>
      </c>
      <c r="O155" s="4">
        <f t="shared" si="22"/>
        <v>1.1508236508731479E-2</v>
      </c>
      <c r="P155" s="4">
        <f t="shared" si="23"/>
        <v>4.8509251705676271E-2</v>
      </c>
      <c r="Q155" s="4">
        <f t="shared" si="24"/>
        <v>4.2833954564188018E-3</v>
      </c>
      <c r="R155" s="4">
        <f t="shared" si="25"/>
        <v>2.7421858792497925E-2</v>
      </c>
      <c r="S155" s="4">
        <f t="shared" si="26"/>
        <v>-3.4657190787769298E-3</v>
      </c>
    </row>
    <row r="156" spans="1:19" ht="18.75" x14ac:dyDescent="0.25">
      <c r="A156" s="2">
        <v>45064</v>
      </c>
      <c r="B156" s="3">
        <v>175.050003</v>
      </c>
      <c r="C156" s="3">
        <v>318.51998900000001</v>
      </c>
      <c r="D156" s="3">
        <v>123.519997</v>
      </c>
      <c r="E156" s="3">
        <v>312.64001500000001</v>
      </c>
      <c r="F156" s="3">
        <v>118.870003</v>
      </c>
      <c r="G156" s="3">
        <v>12688.839844</v>
      </c>
      <c r="H156" s="3">
        <v>4198.05</v>
      </c>
      <c r="I156" s="3">
        <v>71.86</v>
      </c>
      <c r="J156" s="3">
        <v>1958.05</v>
      </c>
      <c r="K156" s="4">
        <f t="shared" si="18"/>
        <v>1.4948586386867734E-2</v>
      </c>
      <c r="L156" s="4">
        <f t="shared" si="19"/>
        <v>9.4007742847056677E-3</v>
      </c>
      <c r="M156" s="4">
        <f t="shared" si="20"/>
        <v>1.3573573360610179E-2</v>
      </c>
      <c r="N156" s="4">
        <f t="shared" si="21"/>
        <v>1.429224694626717E-2</v>
      </c>
      <c r="O156" s="4">
        <f t="shared" si="22"/>
        <v>1.6653397115930276E-2</v>
      </c>
      <c r="P156" s="4">
        <f t="shared" si="23"/>
        <v>-1.3155106644586759E-2</v>
      </c>
      <c r="Q156" s="4">
        <f t="shared" si="24"/>
        <v>1.60274785698983E-2</v>
      </c>
      <c r="R156" s="4">
        <f t="shared" si="25"/>
        <v>-1.340817654445114E-2</v>
      </c>
      <c r="S156" s="4">
        <f t="shared" si="26"/>
        <v>-1.2016074441294046E-2</v>
      </c>
    </row>
    <row r="157" spans="1:19" ht="18.75" x14ac:dyDescent="0.25">
      <c r="A157" s="2">
        <v>45065</v>
      </c>
      <c r="B157" s="3">
        <v>175.16000399999999</v>
      </c>
      <c r="C157" s="3">
        <v>318.33999599999999</v>
      </c>
      <c r="D157" s="3">
        <v>123.25</v>
      </c>
      <c r="E157" s="3">
        <v>311.76001000000002</v>
      </c>
      <c r="F157" s="3">
        <v>114.760002</v>
      </c>
      <c r="G157" s="3">
        <v>12657.900390999999</v>
      </c>
      <c r="H157" s="3">
        <v>4191.9799999999996</v>
      </c>
      <c r="I157" s="3">
        <v>71.55</v>
      </c>
      <c r="J157" s="3">
        <v>1976.56</v>
      </c>
      <c r="K157" s="4">
        <f t="shared" si="18"/>
        <v>-2.4412976248283902E-3</v>
      </c>
      <c r="L157" s="4">
        <f t="shared" si="19"/>
        <v>-1.4469557460591439E-3</v>
      </c>
      <c r="M157" s="4">
        <f t="shared" si="20"/>
        <v>6.2820023082610214E-4</v>
      </c>
      <c r="N157" s="4">
        <f t="shared" si="21"/>
        <v>-5.6525141799412609E-4</v>
      </c>
      <c r="O157" s="4">
        <f t="shared" si="22"/>
        <v>-2.1882490661015381E-3</v>
      </c>
      <c r="P157" s="4">
        <f t="shared" si="23"/>
        <v>-2.8187237265132328E-3</v>
      </c>
      <c r="Q157" s="4">
        <f t="shared" si="24"/>
        <v>-3.5187475689348144E-2</v>
      </c>
      <c r="R157" s="4">
        <f t="shared" si="25"/>
        <v>-4.3232756829127616E-3</v>
      </c>
      <c r="S157" s="4">
        <f t="shared" si="26"/>
        <v>9.4088799412035632E-3</v>
      </c>
    </row>
    <row r="158" spans="1:19" ht="18.75" x14ac:dyDescent="0.25">
      <c r="A158" s="2">
        <v>45068</v>
      </c>
      <c r="B158" s="3">
        <v>174.199997</v>
      </c>
      <c r="C158" s="3">
        <v>321.17999300000002</v>
      </c>
      <c r="D158" s="3">
        <v>125.870003</v>
      </c>
      <c r="E158" s="3">
        <v>306.88000499999998</v>
      </c>
      <c r="F158" s="3">
        <v>110.18</v>
      </c>
      <c r="G158" s="3">
        <v>12720.780273</v>
      </c>
      <c r="H158" s="3">
        <v>4192.63</v>
      </c>
      <c r="I158" s="3">
        <v>71.989999999999995</v>
      </c>
      <c r="J158" s="3">
        <v>1969.43</v>
      </c>
      <c r="K158" s="4">
        <f t="shared" si="18"/>
        <v>4.9553411780960295E-3</v>
      </c>
      <c r="L158" s="4">
        <f t="shared" si="19"/>
        <v>1.550459714410593E-4</v>
      </c>
      <c r="M158" s="4">
        <f t="shared" si="20"/>
        <v>-5.4958175726434232E-3</v>
      </c>
      <c r="N158" s="4">
        <f t="shared" si="21"/>
        <v>8.8817104021861968E-3</v>
      </c>
      <c r="O158" s="4">
        <f t="shared" si="22"/>
        <v>2.1034839214728381E-2</v>
      </c>
      <c r="P158" s="4">
        <f t="shared" si="23"/>
        <v>-1.5776885118322405E-2</v>
      </c>
      <c r="Q158" s="4">
        <f t="shared" si="24"/>
        <v>-4.0727616496268493E-2</v>
      </c>
      <c r="R158" s="4">
        <f t="shared" si="25"/>
        <v>6.1307144787515252E-3</v>
      </c>
      <c r="S158" s="4">
        <f t="shared" si="26"/>
        <v>-3.6137992035176168E-3</v>
      </c>
    </row>
    <row r="159" spans="1:19" ht="18.75" x14ac:dyDescent="0.25">
      <c r="A159" s="2">
        <v>45069</v>
      </c>
      <c r="B159" s="3">
        <v>171.55999800000001</v>
      </c>
      <c r="C159" s="3">
        <v>315.26001000000002</v>
      </c>
      <c r="D159" s="3">
        <v>123.290001</v>
      </c>
      <c r="E159" s="3">
        <v>305.38000499999998</v>
      </c>
      <c r="F159" s="3">
        <v>108.779999</v>
      </c>
      <c r="G159" s="3">
        <v>12560.25</v>
      </c>
      <c r="H159" s="3">
        <v>4145.58</v>
      </c>
      <c r="I159" s="3">
        <v>72.91</v>
      </c>
      <c r="J159" s="3">
        <v>1974.73</v>
      </c>
      <c r="K159" s="4">
        <f t="shared" si="18"/>
        <v>-1.2699832947040204E-2</v>
      </c>
      <c r="L159" s="4">
        <f t="shared" si="19"/>
        <v>-1.1285515564489972E-2</v>
      </c>
      <c r="M159" s="4">
        <f t="shared" si="20"/>
        <v>-1.5270999205867254E-2</v>
      </c>
      <c r="N159" s="4">
        <f t="shared" si="21"/>
        <v>-1.8603964920466315E-2</v>
      </c>
      <c r="O159" s="4">
        <f t="shared" si="22"/>
        <v>-2.0710340146108515E-2</v>
      </c>
      <c r="P159" s="4">
        <f t="shared" si="23"/>
        <v>-4.8998888596779337E-3</v>
      </c>
      <c r="Q159" s="4">
        <f t="shared" si="24"/>
        <v>-1.2787907242622208E-2</v>
      </c>
      <c r="R159" s="4">
        <f t="shared" si="25"/>
        <v>1.2698583337127343E-2</v>
      </c>
      <c r="S159" s="4">
        <f t="shared" si="26"/>
        <v>2.687519365366469E-3</v>
      </c>
    </row>
    <row r="160" spans="1:19" ht="18.75" x14ac:dyDescent="0.25">
      <c r="A160" s="2">
        <v>45070</v>
      </c>
      <c r="B160" s="3">
        <v>171.83999600000001</v>
      </c>
      <c r="C160" s="3">
        <v>313.85000600000001</v>
      </c>
      <c r="D160" s="3">
        <v>121.639999</v>
      </c>
      <c r="E160" s="3">
        <v>379.79998799999998</v>
      </c>
      <c r="F160" s="3">
        <v>108.290001</v>
      </c>
      <c r="G160" s="3">
        <v>12484.160156</v>
      </c>
      <c r="H160" s="3">
        <v>4115.24</v>
      </c>
      <c r="I160" s="3">
        <v>74.34</v>
      </c>
      <c r="J160" s="3">
        <v>1957.01</v>
      </c>
      <c r="K160" s="4">
        <f t="shared" si="18"/>
        <v>-6.0764120733236707E-3</v>
      </c>
      <c r="L160" s="4">
        <f t="shared" si="19"/>
        <v>-7.3455507858671458E-3</v>
      </c>
      <c r="M160" s="4">
        <f t="shared" si="20"/>
        <v>1.6307400520816481E-3</v>
      </c>
      <c r="N160" s="4">
        <f t="shared" si="21"/>
        <v>-4.4825430372928392E-3</v>
      </c>
      <c r="O160" s="4">
        <f t="shared" si="22"/>
        <v>-1.3473457403235384E-2</v>
      </c>
      <c r="P160" s="4">
        <f t="shared" si="23"/>
        <v>0.21808784765419956</v>
      </c>
      <c r="Q160" s="4">
        <f t="shared" si="24"/>
        <v>-4.5146619271972587E-3</v>
      </c>
      <c r="R160" s="4">
        <f t="shared" si="25"/>
        <v>1.9423361050767224E-2</v>
      </c>
      <c r="S160" s="4">
        <f t="shared" si="26"/>
        <v>-9.0138818839000222E-3</v>
      </c>
    </row>
    <row r="161" spans="1:19" ht="18.75" x14ac:dyDescent="0.25">
      <c r="A161" s="2">
        <v>45071</v>
      </c>
      <c r="B161" s="3">
        <v>172.990005</v>
      </c>
      <c r="C161" s="3">
        <v>325.92001299999998</v>
      </c>
      <c r="D161" s="3">
        <v>124.349998</v>
      </c>
      <c r="E161" s="3">
        <v>389.459991</v>
      </c>
      <c r="F161" s="3">
        <v>107.480003</v>
      </c>
      <c r="G161" s="3">
        <v>12698.089844</v>
      </c>
      <c r="H161" s="3">
        <v>4151.28</v>
      </c>
      <c r="I161" s="3">
        <v>71.83</v>
      </c>
      <c r="J161" s="3">
        <v>1940.34</v>
      </c>
      <c r="K161" s="4">
        <f t="shared" si="18"/>
        <v>1.6990922940942579E-2</v>
      </c>
      <c r="L161" s="4">
        <f t="shared" si="19"/>
        <v>8.719564785563249E-3</v>
      </c>
      <c r="M161" s="4">
        <f t="shared" si="20"/>
        <v>6.6700302192582136E-3</v>
      </c>
      <c r="N161" s="4">
        <f t="shared" si="21"/>
        <v>3.7736808484630319E-2</v>
      </c>
      <c r="O161" s="4">
        <f t="shared" si="22"/>
        <v>2.203429957759459E-2</v>
      </c>
      <c r="P161" s="4">
        <f t="shared" si="23"/>
        <v>2.5116374381903634E-2</v>
      </c>
      <c r="Q161" s="4">
        <f t="shared" si="24"/>
        <v>-7.5080112152912538E-3</v>
      </c>
      <c r="R161" s="4">
        <f t="shared" si="25"/>
        <v>-3.4346948782395866E-2</v>
      </c>
      <c r="S161" s="4">
        <f t="shared" si="26"/>
        <v>-8.5545828115643433E-3</v>
      </c>
    </row>
    <row r="162" spans="1:19" ht="18.75" x14ac:dyDescent="0.25">
      <c r="A162" s="2">
        <v>45072</v>
      </c>
      <c r="B162" s="3">
        <v>175.429993</v>
      </c>
      <c r="C162" s="3">
        <v>332.89001500000001</v>
      </c>
      <c r="D162" s="3">
        <v>125.43</v>
      </c>
      <c r="E162" s="3">
        <v>401.10998499999999</v>
      </c>
      <c r="F162" s="3">
        <v>107.510002</v>
      </c>
      <c r="G162" s="3">
        <v>12975.690430000001</v>
      </c>
      <c r="H162" s="3">
        <v>4205.45</v>
      </c>
      <c r="I162" s="3">
        <v>72.67</v>
      </c>
      <c r="J162" s="3">
        <v>1946.33</v>
      </c>
      <c r="K162" s="4">
        <f t="shared" si="18"/>
        <v>2.1626063799453858E-2</v>
      </c>
      <c r="L162" s="4">
        <f t="shared" si="19"/>
        <v>1.296458273531355E-2</v>
      </c>
      <c r="M162" s="4">
        <f t="shared" si="20"/>
        <v>1.400624477684701E-2</v>
      </c>
      <c r="N162" s="4">
        <f t="shared" si="21"/>
        <v>2.1160157773377E-2</v>
      </c>
      <c r="O162" s="4">
        <f t="shared" si="22"/>
        <v>8.6476798708048346E-3</v>
      </c>
      <c r="P162" s="4">
        <f t="shared" si="23"/>
        <v>2.947452534302988E-2</v>
      </c>
      <c r="Q162" s="4">
        <f t="shared" si="24"/>
        <v>2.790734405974901E-4</v>
      </c>
      <c r="R162" s="4">
        <f t="shared" si="25"/>
        <v>1.1626428541834329E-2</v>
      </c>
      <c r="S162" s="4">
        <f t="shared" si="26"/>
        <v>3.0823325584467421E-3</v>
      </c>
    </row>
    <row r="163" spans="1:19" ht="18.75" x14ac:dyDescent="0.25">
      <c r="A163" s="2">
        <v>45076</v>
      </c>
      <c r="B163" s="3">
        <v>177.300003</v>
      </c>
      <c r="C163" s="3">
        <v>331.209991</v>
      </c>
      <c r="D163" s="3">
        <v>124.639999</v>
      </c>
      <c r="E163" s="3">
        <v>378.33999599999999</v>
      </c>
      <c r="F163" s="3">
        <v>106.519997</v>
      </c>
      <c r="G163" s="3">
        <v>13017.429688</v>
      </c>
      <c r="H163" s="3">
        <v>4205.5200000000004</v>
      </c>
      <c r="I163" s="3">
        <v>69.459999999999994</v>
      </c>
      <c r="J163" s="3">
        <v>1959.14</v>
      </c>
      <c r="K163" s="4">
        <f t="shared" si="18"/>
        <v>3.2115647283525793E-3</v>
      </c>
      <c r="L163" s="4">
        <f t="shared" si="19"/>
        <v>1.6644929182328236E-5</v>
      </c>
      <c r="M163" s="4">
        <f t="shared" si="20"/>
        <v>1.0603166961498604E-2</v>
      </c>
      <c r="N163" s="4">
        <f t="shared" si="21"/>
        <v>-5.0595620200405882E-3</v>
      </c>
      <c r="O163" s="4">
        <f t="shared" si="22"/>
        <v>-6.3182599372518574E-3</v>
      </c>
      <c r="P163" s="4">
        <f t="shared" si="23"/>
        <v>-5.8442414842525582E-2</v>
      </c>
      <c r="Q163" s="4">
        <f t="shared" si="24"/>
        <v>-9.2511523180511413E-3</v>
      </c>
      <c r="R163" s="4">
        <f t="shared" si="25"/>
        <v>-4.5177597312616648E-2</v>
      </c>
      <c r="S163" s="4">
        <f t="shared" si="26"/>
        <v>6.560053432280096E-3</v>
      </c>
    </row>
    <row r="164" spans="1:19" ht="18.75" x14ac:dyDescent="0.25">
      <c r="A164" s="2">
        <v>45077</v>
      </c>
      <c r="B164" s="3">
        <v>177.25</v>
      </c>
      <c r="C164" s="3">
        <v>328.39001500000001</v>
      </c>
      <c r="D164" s="3">
        <v>123.370003</v>
      </c>
      <c r="E164" s="3">
        <v>397.70001200000002</v>
      </c>
      <c r="F164" s="3">
        <v>105.260002</v>
      </c>
      <c r="G164" s="3">
        <v>12935.290039</v>
      </c>
      <c r="H164" s="3">
        <v>4179.83</v>
      </c>
      <c r="I164" s="3">
        <v>68.09</v>
      </c>
      <c r="J164" s="3">
        <v>1962.3</v>
      </c>
      <c r="K164" s="4">
        <f t="shared" si="18"/>
        <v>-6.3299665030411689E-3</v>
      </c>
      <c r="L164" s="4">
        <f t="shared" si="19"/>
        <v>-6.1273722329718457E-3</v>
      </c>
      <c r="M164" s="4">
        <f t="shared" si="20"/>
        <v>-2.8206458839893543E-4</v>
      </c>
      <c r="N164" s="4">
        <f t="shared" si="21"/>
        <v>-8.5506159967979455E-3</v>
      </c>
      <c r="O164" s="4">
        <f t="shared" si="22"/>
        <v>-1.0241579698863714E-2</v>
      </c>
      <c r="P164" s="4">
        <f t="shared" si="23"/>
        <v>4.9904730722125826E-2</v>
      </c>
      <c r="Q164" s="4">
        <f t="shared" si="24"/>
        <v>-1.1899233855803203E-2</v>
      </c>
      <c r="R164" s="4">
        <f t="shared" si="25"/>
        <v>-1.9920687821052569E-2</v>
      </c>
      <c r="S164" s="4">
        <f t="shared" si="26"/>
        <v>1.6116532110594932E-3</v>
      </c>
    </row>
    <row r="165" spans="1:19" ht="18.75" x14ac:dyDescent="0.25">
      <c r="A165" s="2">
        <v>45078</v>
      </c>
      <c r="B165" s="3">
        <v>180.08999600000001</v>
      </c>
      <c r="C165" s="3">
        <v>332.57998700000002</v>
      </c>
      <c r="D165" s="3">
        <v>124.370003</v>
      </c>
      <c r="E165" s="3">
        <v>393.26998900000001</v>
      </c>
      <c r="F165" s="3">
        <v>103.629997</v>
      </c>
      <c r="G165" s="3">
        <v>13100.980469</v>
      </c>
      <c r="H165" s="3">
        <v>4221.0200000000004</v>
      </c>
      <c r="I165" s="3">
        <v>70.099999999999994</v>
      </c>
      <c r="J165" s="3">
        <v>1977.88</v>
      </c>
      <c r="K165" s="4">
        <f t="shared" si="18"/>
        <v>1.2727834175249029E-2</v>
      </c>
      <c r="L165" s="4">
        <f t="shared" si="19"/>
        <v>9.806229149665344E-3</v>
      </c>
      <c r="M165" s="4">
        <f t="shared" si="20"/>
        <v>1.5895538308507647E-2</v>
      </c>
      <c r="N165" s="4">
        <f t="shared" si="21"/>
        <v>1.2678421449305768E-2</v>
      </c>
      <c r="O165" s="4">
        <f t="shared" si="22"/>
        <v>8.0730233867543407E-3</v>
      </c>
      <c r="P165" s="4">
        <f t="shared" si="23"/>
        <v>-1.1201611479920394E-2</v>
      </c>
      <c r="Q165" s="4">
        <f t="shared" si="24"/>
        <v>-1.560666467922303E-2</v>
      </c>
      <c r="R165" s="4">
        <f t="shared" si="25"/>
        <v>2.9092434545669066E-2</v>
      </c>
      <c r="S165" s="4">
        <f t="shared" si="26"/>
        <v>7.9083093662950486E-3</v>
      </c>
    </row>
    <row r="166" spans="1:19" ht="18.75" x14ac:dyDescent="0.25">
      <c r="A166" s="2">
        <v>45079</v>
      </c>
      <c r="B166" s="3">
        <v>180.949997</v>
      </c>
      <c r="C166" s="3">
        <v>335.39999399999999</v>
      </c>
      <c r="D166" s="3">
        <v>125.230003</v>
      </c>
      <c r="E166" s="3">
        <v>391.709991</v>
      </c>
      <c r="F166" s="3">
        <v>107.779999</v>
      </c>
      <c r="G166" s="3">
        <v>13240.769531</v>
      </c>
      <c r="H166" s="3">
        <v>4282.37</v>
      </c>
      <c r="I166" s="3">
        <v>71.739999999999995</v>
      </c>
      <c r="J166" s="3">
        <v>1947.63</v>
      </c>
      <c r="K166" s="4">
        <f t="shared" si="18"/>
        <v>1.0613598128406579E-2</v>
      </c>
      <c r="L166" s="4">
        <f t="shared" si="19"/>
        <v>1.442978965214366E-2</v>
      </c>
      <c r="M166" s="4">
        <f t="shared" si="20"/>
        <v>4.7640297098411957E-3</v>
      </c>
      <c r="N166" s="4">
        <f t="shared" si="21"/>
        <v>8.4434379285927442E-3</v>
      </c>
      <c r="O166" s="4">
        <f t="shared" si="22"/>
        <v>6.8910527446398246E-3</v>
      </c>
      <c r="P166" s="4">
        <f t="shared" si="23"/>
        <v>-3.9746237953464129E-3</v>
      </c>
      <c r="Q166" s="4">
        <f t="shared" si="24"/>
        <v>3.9265268980211689E-2</v>
      </c>
      <c r="R166" s="4">
        <f t="shared" si="25"/>
        <v>2.3125678063592222E-2</v>
      </c>
      <c r="S166" s="4">
        <f t="shared" si="26"/>
        <v>-1.5412315238030556E-2</v>
      </c>
    </row>
    <row r="167" spans="1:19" ht="18.75" x14ac:dyDescent="0.25">
      <c r="A167" s="2">
        <v>45082</v>
      </c>
      <c r="B167" s="3">
        <v>179.58000200000001</v>
      </c>
      <c r="C167" s="3">
        <v>335.94000199999999</v>
      </c>
      <c r="D167" s="3">
        <v>126.629997</v>
      </c>
      <c r="E167" s="3">
        <v>386.540009</v>
      </c>
      <c r="F167" s="3">
        <v>105.199997</v>
      </c>
      <c r="G167" s="3">
        <v>13229.429688</v>
      </c>
      <c r="H167" s="3">
        <v>4273.79</v>
      </c>
      <c r="I167" s="3">
        <v>72.150000000000006</v>
      </c>
      <c r="J167" s="3">
        <v>1961.45</v>
      </c>
      <c r="K167" s="4">
        <f t="shared" si="18"/>
        <v>-8.5680078188317041E-4</v>
      </c>
      <c r="L167" s="4">
        <f t="shared" si="19"/>
        <v>-2.0055732655681105E-3</v>
      </c>
      <c r="M167" s="4">
        <f t="shared" si="20"/>
        <v>-7.5999312008255271E-3</v>
      </c>
      <c r="N167" s="4">
        <f t="shared" si="21"/>
        <v>1.6087470422802754E-3</v>
      </c>
      <c r="O167" s="4">
        <f t="shared" si="22"/>
        <v>1.1117354239586532E-2</v>
      </c>
      <c r="P167" s="4">
        <f t="shared" si="23"/>
        <v>-1.3286368271064509E-2</v>
      </c>
      <c r="Q167" s="4">
        <f t="shared" si="24"/>
        <v>-2.42288314406926E-2</v>
      </c>
      <c r="R167" s="4">
        <f t="shared" si="25"/>
        <v>5.6988131157435654E-3</v>
      </c>
      <c r="S167" s="4">
        <f t="shared" si="26"/>
        <v>7.0707468652767922E-3</v>
      </c>
    </row>
    <row r="168" spans="1:19" ht="18.75" x14ac:dyDescent="0.25">
      <c r="A168" s="2">
        <v>45083</v>
      </c>
      <c r="B168" s="3">
        <v>179.21000699999999</v>
      </c>
      <c r="C168" s="3">
        <v>333.67999300000002</v>
      </c>
      <c r="D168" s="3">
        <v>127.910004</v>
      </c>
      <c r="E168" s="3">
        <v>374.75</v>
      </c>
      <c r="F168" s="3">
        <v>106.19000200000001</v>
      </c>
      <c r="G168" s="3">
        <v>13276.419921999999</v>
      </c>
      <c r="H168" s="3">
        <v>4283.8500000000004</v>
      </c>
      <c r="I168" s="3">
        <v>71.739999999999995</v>
      </c>
      <c r="J168" s="3">
        <v>1962.85</v>
      </c>
      <c r="K168" s="4">
        <f t="shared" si="18"/>
        <v>3.5456538024748302E-3</v>
      </c>
      <c r="L168" s="4">
        <f t="shared" si="19"/>
        <v>2.3511165774900327E-3</v>
      </c>
      <c r="M168" s="4">
        <f t="shared" si="20"/>
        <v>-2.062460614143427E-3</v>
      </c>
      <c r="N168" s="4">
        <f t="shared" si="21"/>
        <v>-6.7501496317939761E-3</v>
      </c>
      <c r="O168" s="4">
        <f t="shared" si="22"/>
        <v>1.0057498111841066E-2</v>
      </c>
      <c r="P168" s="4">
        <f t="shared" si="23"/>
        <v>-3.0976241858103756E-2</v>
      </c>
      <c r="Q168" s="4">
        <f t="shared" si="24"/>
        <v>9.3666894634203864E-3</v>
      </c>
      <c r="R168" s="4">
        <f t="shared" si="25"/>
        <v>-5.6988131157434917E-3</v>
      </c>
      <c r="S168" s="4">
        <f t="shared" si="26"/>
        <v>7.1350307539848584E-4</v>
      </c>
    </row>
    <row r="169" spans="1:19" ht="18.75" x14ac:dyDescent="0.25">
      <c r="A169" s="2">
        <v>45084</v>
      </c>
      <c r="B169" s="3">
        <v>177.820007</v>
      </c>
      <c r="C169" s="3">
        <v>323.38000499999998</v>
      </c>
      <c r="D169" s="3">
        <v>122.94000200000001</v>
      </c>
      <c r="E169" s="3">
        <v>385.10000600000001</v>
      </c>
      <c r="F169" s="3">
        <v>107.089996</v>
      </c>
      <c r="G169" s="3">
        <v>13104.900390999999</v>
      </c>
      <c r="H169" s="3">
        <v>4267.5200000000004</v>
      </c>
      <c r="I169" s="3">
        <v>72.53</v>
      </c>
      <c r="J169" s="3">
        <v>1939.63</v>
      </c>
      <c r="K169" s="4">
        <f t="shared" si="18"/>
        <v>-1.3003287610082999E-2</v>
      </c>
      <c r="L169" s="4">
        <f t="shared" si="19"/>
        <v>-3.8192757067673886E-3</v>
      </c>
      <c r="M169" s="4">
        <f t="shared" si="20"/>
        <v>-7.786499556973912E-3</v>
      </c>
      <c r="N169" s="4">
        <f t="shared" si="21"/>
        <v>-3.1354311137152667E-2</v>
      </c>
      <c r="O169" s="4">
        <f t="shared" si="22"/>
        <v>-3.9630475136327864E-2</v>
      </c>
      <c r="P169" s="4">
        <f t="shared" si="23"/>
        <v>2.7243919418524689E-2</v>
      </c>
      <c r="Q169" s="4">
        <f t="shared" si="24"/>
        <v>8.4396038111034469E-3</v>
      </c>
      <c r="R169" s="4">
        <f t="shared" si="25"/>
        <v>1.0951797271184477E-2</v>
      </c>
      <c r="S169" s="4">
        <f t="shared" si="26"/>
        <v>-1.190026548601378E-2</v>
      </c>
    </row>
    <row r="170" spans="1:19" ht="18.75" x14ac:dyDescent="0.25">
      <c r="A170" s="2">
        <v>45085</v>
      </c>
      <c r="B170" s="3">
        <v>180.570007</v>
      </c>
      <c r="C170" s="3">
        <v>325.26001000000002</v>
      </c>
      <c r="D170" s="3">
        <v>122.66999800000001</v>
      </c>
      <c r="E170" s="3">
        <v>387.70001200000002</v>
      </c>
      <c r="F170" s="3">
        <v>106.199997</v>
      </c>
      <c r="G170" s="3">
        <v>13238.519531</v>
      </c>
      <c r="H170" s="3">
        <v>4293.93</v>
      </c>
      <c r="I170" s="3">
        <v>71.290000000000006</v>
      </c>
      <c r="J170" s="3">
        <v>1967.76</v>
      </c>
      <c r="K170" s="4">
        <f t="shared" si="18"/>
        <v>1.0144490449363854E-2</v>
      </c>
      <c r="L170" s="4">
        <f t="shared" si="19"/>
        <v>6.16953524709693E-3</v>
      </c>
      <c r="M170" s="4">
        <f t="shared" si="20"/>
        <v>1.5346710935275025E-2</v>
      </c>
      <c r="N170" s="4">
        <f t="shared" si="21"/>
        <v>5.7967754715822165E-3</v>
      </c>
      <c r="O170" s="4">
        <f t="shared" si="22"/>
        <v>-2.1986410062057823E-3</v>
      </c>
      <c r="P170" s="4">
        <f t="shared" si="23"/>
        <v>6.728819227418077E-3</v>
      </c>
      <c r="Q170" s="4">
        <f t="shared" si="24"/>
        <v>-8.3454845017723114E-3</v>
      </c>
      <c r="R170" s="4">
        <f t="shared" si="25"/>
        <v>-1.7244204245783882E-2</v>
      </c>
      <c r="S170" s="4">
        <f t="shared" si="26"/>
        <v>1.4398606737829145E-2</v>
      </c>
    </row>
    <row r="171" spans="1:19" ht="18.75" x14ac:dyDescent="0.25">
      <c r="A171" s="2">
        <v>45086</v>
      </c>
      <c r="B171" s="3">
        <v>180.96000699999999</v>
      </c>
      <c r="C171" s="3">
        <v>326.790009</v>
      </c>
      <c r="D171" s="3">
        <v>122.870003</v>
      </c>
      <c r="E171" s="3">
        <v>394.82000699999998</v>
      </c>
      <c r="F171" s="3">
        <v>105.860001</v>
      </c>
      <c r="G171" s="3">
        <v>13259.139648</v>
      </c>
      <c r="H171" s="3">
        <v>4298.8599999999997</v>
      </c>
      <c r="I171" s="3">
        <v>70.17</v>
      </c>
      <c r="J171" s="3">
        <v>1960.6</v>
      </c>
      <c r="K171" s="4">
        <f t="shared" si="18"/>
        <v>1.5563730383156311E-3</v>
      </c>
      <c r="L171" s="4">
        <f t="shared" si="19"/>
        <v>1.1474737636884458E-3</v>
      </c>
      <c r="M171" s="4">
        <f t="shared" si="20"/>
        <v>2.1574980564734057E-3</v>
      </c>
      <c r="N171" s="4">
        <f t="shared" si="21"/>
        <v>4.6928970581494051E-3</v>
      </c>
      <c r="O171" s="4">
        <f t="shared" si="22"/>
        <v>1.6291035547732356E-3</v>
      </c>
      <c r="P171" s="4">
        <f t="shared" si="23"/>
        <v>1.8198106938469988E-2</v>
      </c>
      <c r="Q171" s="4">
        <f t="shared" si="24"/>
        <v>-3.2066046829703947E-3</v>
      </c>
      <c r="R171" s="4">
        <f t="shared" si="25"/>
        <v>-1.5835195865339758E-2</v>
      </c>
      <c r="S171" s="4">
        <f t="shared" si="26"/>
        <v>-3.6452911284062094E-3</v>
      </c>
    </row>
    <row r="172" spans="1:19" ht="18.75" x14ac:dyDescent="0.25">
      <c r="A172" s="2">
        <v>45089</v>
      </c>
      <c r="B172" s="3">
        <v>183.78999300000001</v>
      </c>
      <c r="C172" s="3">
        <v>331.85000600000001</v>
      </c>
      <c r="D172" s="3">
        <v>124.349998</v>
      </c>
      <c r="E172" s="3">
        <v>410.22000100000002</v>
      </c>
      <c r="F172" s="3">
        <v>106.83000199999999</v>
      </c>
      <c r="G172" s="3">
        <v>13461.919921999999</v>
      </c>
      <c r="H172" s="3">
        <v>4338.93</v>
      </c>
      <c r="I172" s="3">
        <v>67.12</v>
      </c>
      <c r="J172" s="3">
        <v>1956.92</v>
      </c>
      <c r="K172" s="4">
        <f t="shared" si="18"/>
        <v>1.517785372855918E-2</v>
      </c>
      <c r="L172" s="4">
        <f t="shared" si="19"/>
        <v>9.2779026656844323E-3</v>
      </c>
      <c r="M172" s="4">
        <f t="shared" si="20"/>
        <v>1.5517712340043654E-2</v>
      </c>
      <c r="N172" s="4">
        <f t="shared" si="21"/>
        <v>1.5365287369305978E-2</v>
      </c>
      <c r="O172" s="4">
        <f t="shared" si="22"/>
        <v>1.1973243870249539E-2</v>
      </c>
      <c r="P172" s="4">
        <f t="shared" si="23"/>
        <v>3.8263621024354093E-2</v>
      </c>
      <c r="Q172" s="4">
        <f t="shared" si="24"/>
        <v>9.1213288028487213E-3</v>
      </c>
      <c r="R172" s="4">
        <f t="shared" si="25"/>
        <v>-4.4438807105246565E-2</v>
      </c>
      <c r="S172" s="4">
        <f t="shared" si="26"/>
        <v>-1.8787401633841079E-3</v>
      </c>
    </row>
    <row r="173" spans="1:19" ht="18.75" x14ac:dyDescent="0.25">
      <c r="A173" s="2">
        <v>45090</v>
      </c>
      <c r="B173" s="3">
        <v>183.30999800000001</v>
      </c>
      <c r="C173" s="3">
        <v>334.290009</v>
      </c>
      <c r="D173" s="3">
        <v>124.43</v>
      </c>
      <c r="E173" s="3">
        <v>429.97000100000002</v>
      </c>
      <c r="F173" s="3">
        <v>106.779999</v>
      </c>
      <c r="G173" s="3">
        <v>13573.320313</v>
      </c>
      <c r="H173" s="3">
        <v>4369.01</v>
      </c>
      <c r="I173" s="3">
        <v>69.42</v>
      </c>
      <c r="J173" s="3">
        <v>1943.33</v>
      </c>
      <c r="K173" s="4">
        <f t="shared" si="18"/>
        <v>8.2411711920004418E-3</v>
      </c>
      <c r="L173" s="4">
        <f t="shared" si="19"/>
        <v>6.9086648833658285E-3</v>
      </c>
      <c r="M173" s="4">
        <f t="shared" si="20"/>
        <v>-2.6150655696411062E-3</v>
      </c>
      <c r="N173" s="4">
        <f t="shared" si="21"/>
        <v>7.3258289774118454E-3</v>
      </c>
      <c r="O173" s="4">
        <f t="shared" si="22"/>
        <v>6.4315462176127176E-4</v>
      </c>
      <c r="P173" s="4">
        <f t="shared" si="23"/>
        <v>4.7021837546156089E-2</v>
      </c>
      <c r="Q173" s="4">
        <f t="shared" si="24"/>
        <v>-4.6817097213820518E-4</v>
      </c>
      <c r="R173" s="4">
        <f t="shared" si="25"/>
        <v>3.3692948274689521E-2</v>
      </c>
      <c r="S173" s="4">
        <f t="shared" si="26"/>
        <v>-6.9688122551505357E-3</v>
      </c>
    </row>
    <row r="174" spans="1:19" ht="18.75" x14ac:dyDescent="0.25">
      <c r="A174" s="2">
        <v>45091</v>
      </c>
      <c r="B174" s="3">
        <v>183.949997</v>
      </c>
      <c r="C174" s="3">
        <v>337.33999599999999</v>
      </c>
      <c r="D174" s="3">
        <v>124.379997</v>
      </c>
      <c r="E174" s="3">
        <v>426.52999899999998</v>
      </c>
      <c r="F174" s="3">
        <v>112.860001</v>
      </c>
      <c r="G174" s="3">
        <v>13626.480469</v>
      </c>
      <c r="H174" s="3">
        <v>4372.59</v>
      </c>
      <c r="I174" s="3">
        <v>68.27</v>
      </c>
      <c r="J174" s="3">
        <v>1942.99</v>
      </c>
      <c r="K174" s="4">
        <f t="shared" si="18"/>
        <v>3.9088686063064662E-3</v>
      </c>
      <c r="L174" s="4">
        <f t="shared" si="19"/>
        <v>8.1907206921961594E-4</v>
      </c>
      <c r="M174" s="4">
        <f t="shared" si="20"/>
        <v>3.4852674212099179E-3</v>
      </c>
      <c r="N174" s="4">
        <f t="shared" si="21"/>
        <v>9.0824053225916357E-3</v>
      </c>
      <c r="O174" s="4">
        <f t="shared" si="22"/>
        <v>-4.0193723143032602E-4</v>
      </c>
      <c r="P174" s="4">
        <f t="shared" si="23"/>
        <v>-8.0327390475842218E-3</v>
      </c>
      <c r="Q174" s="4">
        <f t="shared" si="24"/>
        <v>5.5377487694538693E-2</v>
      </c>
      <c r="R174" s="4">
        <f t="shared" si="25"/>
        <v>-1.6704579003451347E-2</v>
      </c>
      <c r="S174" s="4">
        <f t="shared" si="26"/>
        <v>-1.7497272528627336E-4</v>
      </c>
    </row>
    <row r="175" spans="1:19" ht="18.75" x14ac:dyDescent="0.25">
      <c r="A175" s="2">
        <v>45092</v>
      </c>
      <c r="B175" s="3">
        <v>186.009995</v>
      </c>
      <c r="C175" s="3">
        <v>348.10000600000001</v>
      </c>
      <c r="D175" s="3">
        <v>125.790001</v>
      </c>
      <c r="E175" s="3">
        <v>426.92001299999998</v>
      </c>
      <c r="F175" s="3">
        <v>112.410004</v>
      </c>
      <c r="G175" s="3">
        <v>13782.820313</v>
      </c>
      <c r="H175" s="3">
        <v>4425.84</v>
      </c>
      <c r="I175" s="3">
        <v>70.62</v>
      </c>
      <c r="J175" s="3">
        <v>1957.65</v>
      </c>
      <c r="K175" s="4">
        <f t="shared" si="18"/>
        <v>1.1407918848669204E-2</v>
      </c>
      <c r="L175" s="4">
        <f t="shared" si="19"/>
        <v>1.2104580063652602E-2</v>
      </c>
      <c r="M175" s="4">
        <f t="shared" si="20"/>
        <v>1.1136443586580313E-2</v>
      </c>
      <c r="N175" s="4">
        <f t="shared" si="21"/>
        <v>3.139850008142419E-2</v>
      </c>
      <c r="O175" s="4">
        <f t="shared" si="22"/>
        <v>1.1272486244429036E-2</v>
      </c>
      <c r="P175" s="4">
        <f t="shared" si="23"/>
        <v>9.1397040638772681E-4</v>
      </c>
      <c r="Q175" s="4">
        <f t="shared" si="24"/>
        <v>-3.9951843438012745E-3</v>
      </c>
      <c r="R175" s="4">
        <f t="shared" si="25"/>
        <v>3.3842959070051457E-2</v>
      </c>
      <c r="S175" s="4">
        <f t="shared" si="26"/>
        <v>7.5167505978416694E-3</v>
      </c>
    </row>
    <row r="176" spans="1:19" ht="18.75" x14ac:dyDescent="0.25">
      <c r="A176" s="2">
        <v>45093</v>
      </c>
      <c r="B176" s="3">
        <v>184.91999799999999</v>
      </c>
      <c r="C176" s="3">
        <v>342.32998700000002</v>
      </c>
      <c r="D176" s="3">
        <v>124.05999799999999</v>
      </c>
      <c r="E176" s="3">
        <v>438.07998700000002</v>
      </c>
      <c r="F176" s="3">
        <v>113.589996</v>
      </c>
      <c r="G176" s="3">
        <v>13689.570313</v>
      </c>
      <c r="H176" s="3">
        <v>4409.59</v>
      </c>
      <c r="I176" s="3">
        <v>71.78</v>
      </c>
      <c r="J176" s="3">
        <v>1957.36</v>
      </c>
      <c r="K176" s="4">
        <f t="shared" si="18"/>
        <v>-6.7886598873084028E-3</v>
      </c>
      <c r="L176" s="4">
        <f t="shared" si="19"/>
        <v>-3.6783763376504303E-3</v>
      </c>
      <c r="M176" s="4">
        <f t="shared" si="20"/>
        <v>-5.8771205240470649E-3</v>
      </c>
      <c r="N176" s="4">
        <f t="shared" si="21"/>
        <v>-1.6714665914175399E-2</v>
      </c>
      <c r="O176" s="4">
        <f t="shared" si="22"/>
        <v>-1.3848554376798885E-2</v>
      </c>
      <c r="P176" s="4">
        <f t="shared" si="23"/>
        <v>2.5804839928704925E-2</v>
      </c>
      <c r="Q176" s="4">
        <f t="shared" si="24"/>
        <v>1.0442501971234402E-2</v>
      </c>
      <c r="R176" s="4">
        <f t="shared" si="25"/>
        <v>1.6292495219220781E-2</v>
      </c>
      <c r="S176" s="4">
        <f t="shared" si="26"/>
        <v>-1.4814777000856524E-4</v>
      </c>
    </row>
    <row r="177" spans="1:19" ht="18.75" x14ac:dyDescent="0.25">
      <c r="A177" s="2">
        <v>45097</v>
      </c>
      <c r="B177" s="3">
        <v>185.009995</v>
      </c>
      <c r="C177" s="3">
        <v>338.04998799999998</v>
      </c>
      <c r="D177" s="3">
        <v>123.849998</v>
      </c>
      <c r="E177" s="3">
        <v>430.45001200000002</v>
      </c>
      <c r="F177" s="3">
        <v>109.540001</v>
      </c>
      <c r="G177" s="3">
        <v>13667.290039</v>
      </c>
      <c r="H177" s="3">
        <v>4388.71</v>
      </c>
      <c r="I177" s="3">
        <v>70.5</v>
      </c>
      <c r="J177" s="3">
        <v>1935.91</v>
      </c>
      <c r="K177" s="4">
        <f t="shared" si="18"/>
        <v>-1.6288622772843749E-3</v>
      </c>
      <c r="L177" s="4">
        <f t="shared" si="19"/>
        <v>-4.7463803686906532E-3</v>
      </c>
      <c r="M177" s="4">
        <f t="shared" si="20"/>
        <v>4.8656234140774383E-4</v>
      </c>
      <c r="N177" s="4">
        <f t="shared" si="21"/>
        <v>-1.2581368100665253E-2</v>
      </c>
      <c r="O177" s="4">
        <f t="shared" si="22"/>
        <v>-1.6941636369379824E-3</v>
      </c>
      <c r="P177" s="4">
        <f t="shared" si="23"/>
        <v>-1.7570311443372847E-2</v>
      </c>
      <c r="Q177" s="4">
        <f t="shared" si="24"/>
        <v>-3.6305650544301585E-2</v>
      </c>
      <c r="R177" s="4">
        <f t="shared" si="25"/>
        <v>-1.7993175901238206E-2</v>
      </c>
      <c r="S177" s="4">
        <f t="shared" si="26"/>
        <v>-1.1019126359003342E-2</v>
      </c>
    </row>
    <row r="178" spans="1:19" ht="18.75" x14ac:dyDescent="0.25">
      <c r="A178" s="2">
        <v>45098</v>
      </c>
      <c r="B178" s="3">
        <v>183.96000699999999</v>
      </c>
      <c r="C178" s="3">
        <v>333.55999800000001</v>
      </c>
      <c r="D178" s="3">
        <v>121.260002</v>
      </c>
      <c r="E178" s="3">
        <v>430.25</v>
      </c>
      <c r="F178" s="3">
        <v>109.980003</v>
      </c>
      <c r="G178" s="3">
        <v>13502.200194999999</v>
      </c>
      <c r="H178" s="3">
        <v>4365.6899999999996</v>
      </c>
      <c r="I178" s="3">
        <v>72.53</v>
      </c>
      <c r="J178" s="3">
        <v>1932.26</v>
      </c>
      <c r="K178" s="4">
        <f t="shared" si="18"/>
        <v>-1.2152740033314504E-2</v>
      </c>
      <c r="L178" s="4">
        <f t="shared" si="19"/>
        <v>-5.2590818461865788E-3</v>
      </c>
      <c r="M178" s="4">
        <f t="shared" si="20"/>
        <v>-5.6914699224718968E-3</v>
      </c>
      <c r="N178" s="4">
        <f t="shared" si="21"/>
        <v>-1.3371024816116912E-2</v>
      </c>
      <c r="O178" s="4">
        <f t="shared" si="22"/>
        <v>-2.1134122649732034E-2</v>
      </c>
      <c r="P178" s="4">
        <f t="shared" si="23"/>
        <v>-4.6476589011673278E-4</v>
      </c>
      <c r="Q178" s="4">
        <f t="shared" si="24"/>
        <v>4.0087698726946758E-3</v>
      </c>
      <c r="R178" s="4">
        <f t="shared" si="25"/>
        <v>2.8387559557098055E-2</v>
      </c>
      <c r="S178" s="4">
        <f t="shared" si="26"/>
        <v>-1.8871978652926348E-3</v>
      </c>
    </row>
    <row r="179" spans="1:19" ht="18.75" x14ac:dyDescent="0.25">
      <c r="A179" s="2">
        <v>45099</v>
      </c>
      <c r="B179" s="3">
        <v>187</v>
      </c>
      <c r="C179" s="3">
        <v>339.709991</v>
      </c>
      <c r="D179" s="3">
        <v>123.870003</v>
      </c>
      <c r="E179" s="3">
        <v>422.08999599999999</v>
      </c>
      <c r="F179" s="3">
        <v>110.459999</v>
      </c>
      <c r="G179" s="3">
        <v>13630.610352</v>
      </c>
      <c r="H179" s="3">
        <v>4381.8900000000003</v>
      </c>
      <c r="I179" s="3">
        <v>69.510000000000005</v>
      </c>
      <c r="J179" s="3">
        <v>1913.52</v>
      </c>
      <c r="K179" s="4">
        <f t="shared" si="18"/>
        <v>9.4653751774493276E-3</v>
      </c>
      <c r="L179" s="4">
        <f t="shared" si="19"/>
        <v>3.7038857650539521E-3</v>
      </c>
      <c r="M179" s="4">
        <f t="shared" si="20"/>
        <v>1.6390236131113851E-2</v>
      </c>
      <c r="N179" s="4">
        <f t="shared" si="21"/>
        <v>1.8269532756390521E-2</v>
      </c>
      <c r="O179" s="4">
        <f t="shared" si="22"/>
        <v>2.129563564797779E-2</v>
      </c>
      <c r="P179" s="4">
        <f t="shared" si="23"/>
        <v>-1.9147883128952655E-2</v>
      </c>
      <c r="Q179" s="4">
        <f t="shared" si="24"/>
        <v>4.3548970626355425E-3</v>
      </c>
      <c r="R179" s="4">
        <f t="shared" si="25"/>
        <v>-4.2529642262926388E-2</v>
      </c>
      <c r="S179" s="4">
        <f t="shared" si="26"/>
        <v>-9.7458244249921788E-3</v>
      </c>
    </row>
    <row r="180" spans="1:19" ht="18.75" x14ac:dyDescent="0.25">
      <c r="A180" s="2">
        <v>45100</v>
      </c>
      <c r="B180" s="3">
        <v>186.679993</v>
      </c>
      <c r="C180" s="3">
        <v>335.01998900000001</v>
      </c>
      <c r="D180" s="3">
        <v>123.019997</v>
      </c>
      <c r="E180" s="3">
        <v>406.32000699999998</v>
      </c>
      <c r="F180" s="3">
        <v>109.519997</v>
      </c>
      <c r="G180" s="3">
        <v>13492.519531</v>
      </c>
      <c r="H180" s="3">
        <v>4348.33</v>
      </c>
      <c r="I180" s="3">
        <v>69.16</v>
      </c>
      <c r="J180" s="3">
        <v>1921.36</v>
      </c>
      <c r="K180" s="4">
        <f t="shared" si="18"/>
        <v>-1.0182601695320094E-2</v>
      </c>
      <c r="L180" s="4">
        <f t="shared" si="19"/>
        <v>-7.688274822307147E-3</v>
      </c>
      <c r="M180" s="4">
        <f t="shared" si="20"/>
        <v>-1.7127332702941364E-3</v>
      </c>
      <c r="N180" s="4">
        <f t="shared" si="21"/>
        <v>-1.3902087277573041E-2</v>
      </c>
      <c r="O180" s="4">
        <f t="shared" si="22"/>
        <v>-6.8857333911041887E-3</v>
      </c>
      <c r="P180" s="4">
        <f t="shared" si="23"/>
        <v>-3.8077508241906019E-2</v>
      </c>
      <c r="Q180" s="4">
        <f t="shared" si="24"/>
        <v>-8.5463018320545044E-3</v>
      </c>
      <c r="R180" s="4">
        <f t="shared" si="25"/>
        <v>-5.0479662973049212E-3</v>
      </c>
      <c r="S180" s="4">
        <f t="shared" si="26"/>
        <v>4.0887907431578141E-3</v>
      </c>
    </row>
    <row r="181" spans="1:19" ht="18.75" x14ac:dyDescent="0.25">
      <c r="A181" s="2">
        <v>45103</v>
      </c>
      <c r="B181" s="3">
        <v>185.270004</v>
      </c>
      <c r="C181" s="3">
        <v>328.60000600000001</v>
      </c>
      <c r="D181" s="3">
        <v>119.089996</v>
      </c>
      <c r="E181" s="3">
        <v>418.76001000000002</v>
      </c>
      <c r="F181" s="3">
        <v>111.739998</v>
      </c>
      <c r="G181" s="3">
        <v>13335.780273</v>
      </c>
      <c r="H181" s="3">
        <v>4328.82</v>
      </c>
      <c r="I181" s="3">
        <v>69.37</v>
      </c>
      <c r="J181" s="3">
        <v>1922.85</v>
      </c>
      <c r="K181" s="4">
        <f t="shared" si="18"/>
        <v>-1.1684753971541211E-2</v>
      </c>
      <c r="L181" s="4">
        <f t="shared" si="19"/>
        <v>-4.4968757892660969E-3</v>
      </c>
      <c r="M181" s="4">
        <f t="shared" si="20"/>
        <v>-7.5816414322597159E-3</v>
      </c>
      <c r="N181" s="4">
        <f t="shared" si="21"/>
        <v>-1.9348974839229986E-2</v>
      </c>
      <c r="O181" s="4">
        <f t="shared" si="22"/>
        <v>-3.2467443202082072E-2</v>
      </c>
      <c r="P181" s="4">
        <f t="shared" si="23"/>
        <v>3.0156943610390518E-2</v>
      </c>
      <c r="Q181" s="4">
        <f t="shared" si="24"/>
        <v>2.0067572544373132E-2</v>
      </c>
      <c r="R181" s="4">
        <f t="shared" si="25"/>
        <v>3.031836582120397E-3</v>
      </c>
      <c r="S181" s="4">
        <f t="shared" si="26"/>
        <v>7.7519182074575971E-4</v>
      </c>
    </row>
    <row r="182" spans="1:19" ht="18.75" x14ac:dyDescent="0.25">
      <c r="A182" s="2">
        <v>45104</v>
      </c>
      <c r="B182" s="3">
        <v>188.05999800000001</v>
      </c>
      <c r="C182" s="3">
        <v>334.57000699999998</v>
      </c>
      <c r="D182" s="3">
        <v>119.010002</v>
      </c>
      <c r="E182" s="3">
        <v>411.17001299999998</v>
      </c>
      <c r="F182" s="3">
        <v>113.610001</v>
      </c>
      <c r="G182" s="3">
        <v>13555.669921999999</v>
      </c>
      <c r="H182" s="3">
        <v>4378.41</v>
      </c>
      <c r="I182" s="3">
        <v>67.7</v>
      </c>
      <c r="J182" s="3">
        <v>1913.35</v>
      </c>
      <c r="K182" s="4">
        <f t="shared" si="18"/>
        <v>1.6354235147295094E-2</v>
      </c>
      <c r="L182" s="4">
        <f t="shared" si="19"/>
        <v>1.1390657230512101E-2</v>
      </c>
      <c r="M182" s="4">
        <f t="shared" si="20"/>
        <v>1.4946808061994223E-2</v>
      </c>
      <c r="N182" s="4">
        <f t="shared" si="21"/>
        <v>1.8004922298336931E-2</v>
      </c>
      <c r="O182" s="4">
        <f t="shared" si="22"/>
        <v>-6.7193619220236778E-4</v>
      </c>
      <c r="P182" s="4">
        <f t="shared" si="23"/>
        <v>-1.8291201433082657E-2</v>
      </c>
      <c r="Q182" s="4">
        <f t="shared" si="24"/>
        <v>1.6596813251546074E-2</v>
      </c>
      <c r="R182" s="4">
        <f t="shared" si="25"/>
        <v>-2.4368317478980626E-2</v>
      </c>
      <c r="S182" s="4">
        <f t="shared" si="26"/>
        <v>-4.9528280172959627E-3</v>
      </c>
    </row>
    <row r="183" spans="1:19" ht="18.75" x14ac:dyDescent="0.25">
      <c r="A183" s="2">
        <v>45105</v>
      </c>
      <c r="B183" s="3">
        <v>189.25</v>
      </c>
      <c r="C183" s="3">
        <v>335.85000600000001</v>
      </c>
      <c r="D183" s="3">
        <v>121.08000199999999</v>
      </c>
      <c r="E183" s="3">
        <v>408.22000100000002</v>
      </c>
      <c r="F183" s="3">
        <v>113.029999</v>
      </c>
      <c r="G183" s="3">
        <v>13591.75</v>
      </c>
      <c r="H183" s="3">
        <v>4376.8599999999997</v>
      </c>
      <c r="I183" s="3">
        <v>69.56</v>
      </c>
      <c r="J183" s="3">
        <v>1907.42</v>
      </c>
      <c r="K183" s="4">
        <f t="shared" si="18"/>
        <v>2.6580867977206058E-3</v>
      </c>
      <c r="L183" s="4">
        <f t="shared" si="19"/>
        <v>-3.5407246519950932E-4</v>
      </c>
      <c r="M183" s="4">
        <f t="shared" si="20"/>
        <v>6.3078421035310875E-3</v>
      </c>
      <c r="N183" s="4">
        <f t="shared" si="21"/>
        <v>3.8185034172054733E-3</v>
      </c>
      <c r="O183" s="4">
        <f t="shared" si="22"/>
        <v>1.7243960671863422E-2</v>
      </c>
      <c r="P183" s="4">
        <f t="shared" si="23"/>
        <v>-7.2005386825419217E-3</v>
      </c>
      <c r="Q183" s="4">
        <f t="shared" si="24"/>
        <v>-5.1182780284241133E-3</v>
      </c>
      <c r="R183" s="4">
        <f t="shared" si="25"/>
        <v>2.710350956785294E-2</v>
      </c>
      <c r="S183" s="4">
        <f t="shared" si="26"/>
        <v>-3.1040888415039733E-3</v>
      </c>
    </row>
    <row r="184" spans="1:19" ht="18.75" x14ac:dyDescent="0.25">
      <c r="A184" s="2">
        <v>45106</v>
      </c>
      <c r="B184" s="3">
        <v>189.58999600000001</v>
      </c>
      <c r="C184" s="3">
        <v>335.04998799999998</v>
      </c>
      <c r="D184" s="3">
        <v>120.010002</v>
      </c>
      <c r="E184" s="3">
        <v>423.01998900000001</v>
      </c>
      <c r="F184" s="3">
        <v>113.370003</v>
      </c>
      <c r="G184" s="3">
        <v>13591.330078000001</v>
      </c>
      <c r="H184" s="3">
        <v>4396.4399999999996</v>
      </c>
      <c r="I184" s="3">
        <v>69.86</v>
      </c>
      <c r="J184" s="3">
        <v>1908.15</v>
      </c>
      <c r="K184" s="4">
        <f t="shared" si="18"/>
        <v>-3.0895836588661886E-5</v>
      </c>
      <c r="L184" s="4">
        <f t="shared" si="19"/>
        <v>4.4635502053141703E-3</v>
      </c>
      <c r="M184" s="4">
        <f t="shared" si="20"/>
        <v>1.7949323982294038E-3</v>
      </c>
      <c r="N184" s="4">
        <f t="shared" si="21"/>
        <v>-2.3849109743625907E-3</v>
      </c>
      <c r="O184" s="4">
        <f t="shared" si="22"/>
        <v>-8.8764113628945381E-3</v>
      </c>
      <c r="P184" s="4">
        <f t="shared" si="23"/>
        <v>3.5613186033373392E-2</v>
      </c>
      <c r="Q184" s="4">
        <f t="shared" si="24"/>
        <v>3.0035711361028877E-3</v>
      </c>
      <c r="R184" s="4">
        <f t="shared" si="25"/>
        <v>4.3035498926035391E-3</v>
      </c>
      <c r="S184" s="4">
        <f t="shared" si="26"/>
        <v>3.8264270287627068E-4</v>
      </c>
    </row>
    <row r="185" spans="1:19" ht="18.75" x14ac:dyDescent="0.25">
      <c r="A185" s="2">
        <v>45107</v>
      </c>
      <c r="B185" s="3">
        <v>193.970001</v>
      </c>
      <c r="C185" s="3">
        <v>340.540009</v>
      </c>
      <c r="D185" s="3">
        <v>120.970001</v>
      </c>
      <c r="E185" s="3">
        <v>424.13000499999998</v>
      </c>
      <c r="F185" s="3">
        <v>110.370003</v>
      </c>
      <c r="G185" s="3">
        <v>13787.919921999999</v>
      </c>
      <c r="H185" s="3">
        <v>4450.38</v>
      </c>
      <c r="I185" s="3">
        <v>70.64</v>
      </c>
      <c r="J185" s="3">
        <v>1919.57</v>
      </c>
      <c r="K185" s="4">
        <f t="shared" si="18"/>
        <v>1.4360745642434591E-2</v>
      </c>
      <c r="L185" s="4">
        <f t="shared" si="19"/>
        <v>1.2194363266362706E-2</v>
      </c>
      <c r="M185" s="4">
        <f t="shared" si="20"/>
        <v>2.2839688369848989E-2</v>
      </c>
      <c r="N185" s="4">
        <f t="shared" si="21"/>
        <v>1.6252880817481757E-2</v>
      </c>
      <c r="O185" s="4">
        <f t="shared" si="22"/>
        <v>7.9674999296413061E-3</v>
      </c>
      <c r="P185" s="4">
        <f t="shared" si="23"/>
        <v>2.6205905521196828E-3</v>
      </c>
      <c r="Q185" s="4">
        <f t="shared" si="24"/>
        <v>-2.6818447525442348E-2</v>
      </c>
      <c r="R185" s="4">
        <f t="shared" si="25"/>
        <v>1.1103316917018595E-2</v>
      </c>
      <c r="S185" s="4">
        <f t="shared" si="26"/>
        <v>5.9670163357515519E-3</v>
      </c>
    </row>
    <row r="186" spans="1:19" ht="18.75" x14ac:dyDescent="0.25">
      <c r="A186" s="2">
        <v>45110</v>
      </c>
      <c r="B186" s="3">
        <v>192.46000699999999</v>
      </c>
      <c r="C186" s="3">
        <v>337.98998999999998</v>
      </c>
      <c r="D186" s="3">
        <v>120.55999799999999</v>
      </c>
      <c r="E186" s="3">
        <v>423.17001299999998</v>
      </c>
      <c r="F186" s="3">
        <v>109.110001</v>
      </c>
      <c r="G186" s="3">
        <v>13816.769531</v>
      </c>
      <c r="H186" s="3">
        <v>4455.59</v>
      </c>
      <c r="I186" s="3">
        <v>69.790000000000006</v>
      </c>
      <c r="J186" s="3">
        <v>1921.43</v>
      </c>
      <c r="K186" s="4">
        <f t="shared" si="18"/>
        <v>2.0901969973324999E-3</v>
      </c>
      <c r="L186" s="4">
        <f t="shared" si="19"/>
        <v>1.1700018289601843E-3</v>
      </c>
      <c r="M186" s="4">
        <f t="shared" si="20"/>
        <v>-7.8151367861886683E-3</v>
      </c>
      <c r="N186" s="4">
        <f t="shared" si="21"/>
        <v>-7.5163397612517165E-3</v>
      </c>
      <c r="O186" s="4">
        <f t="shared" si="22"/>
        <v>-3.3950515092794589E-3</v>
      </c>
      <c r="P186" s="4">
        <f t="shared" si="23"/>
        <v>-2.2660035179612056E-3</v>
      </c>
      <c r="Q186" s="4">
        <f t="shared" si="24"/>
        <v>-1.1481828134021503E-2</v>
      </c>
      <c r="R186" s="4">
        <f t="shared" si="25"/>
        <v>-1.2105823266644201E-2</v>
      </c>
      <c r="S186" s="4">
        <f t="shared" si="26"/>
        <v>9.6849786273792203E-4</v>
      </c>
    </row>
    <row r="187" spans="1:19" ht="18.75" x14ac:dyDescent="0.25">
      <c r="A187" s="2">
        <v>45112</v>
      </c>
      <c r="B187" s="3">
        <v>191.33000200000001</v>
      </c>
      <c r="C187" s="3">
        <v>338.14999399999999</v>
      </c>
      <c r="D187" s="3">
        <v>122.629997</v>
      </c>
      <c r="E187" s="3">
        <v>421.02999899999998</v>
      </c>
      <c r="F187" s="3">
        <v>107.099998</v>
      </c>
      <c r="G187" s="3">
        <v>13791.650390999999</v>
      </c>
      <c r="H187" s="3">
        <v>4446.82</v>
      </c>
      <c r="I187" s="3">
        <v>71.790000000000006</v>
      </c>
      <c r="J187" s="3">
        <v>1917.32</v>
      </c>
      <c r="K187" s="4">
        <f t="shared" si="18"/>
        <v>-1.8196729115389665E-3</v>
      </c>
      <c r="L187" s="4">
        <f t="shared" si="19"/>
        <v>-1.9702536362673942E-3</v>
      </c>
      <c r="M187" s="4">
        <f t="shared" si="20"/>
        <v>-5.8886799493928985E-3</v>
      </c>
      <c r="N187" s="4">
        <f t="shared" si="21"/>
        <v>4.7328661748478743E-4</v>
      </c>
      <c r="O187" s="4">
        <f t="shared" si="22"/>
        <v>1.7024129581110332E-2</v>
      </c>
      <c r="P187" s="4">
        <f t="shared" si="23"/>
        <v>-5.0699326072662287E-3</v>
      </c>
      <c r="Q187" s="4">
        <f t="shared" si="24"/>
        <v>-1.8593598052503511E-2</v>
      </c>
      <c r="R187" s="4">
        <f t="shared" si="25"/>
        <v>2.8254457559331453E-2</v>
      </c>
      <c r="S187" s="4">
        <f t="shared" si="26"/>
        <v>-2.141322863147044E-3</v>
      </c>
    </row>
    <row r="188" spans="1:19" ht="18.75" x14ac:dyDescent="0.25">
      <c r="A188" s="2">
        <v>45113</v>
      </c>
      <c r="B188" s="3">
        <v>191.80999800000001</v>
      </c>
      <c r="C188" s="3">
        <v>341.26998900000001</v>
      </c>
      <c r="D188" s="3">
        <v>120.93</v>
      </c>
      <c r="E188" s="3">
        <v>425.02999899999998</v>
      </c>
      <c r="F188" s="3">
        <v>105.099998</v>
      </c>
      <c r="G188" s="3">
        <v>13679.040039</v>
      </c>
      <c r="H188" s="3">
        <v>4411.59</v>
      </c>
      <c r="I188" s="3">
        <v>71.8</v>
      </c>
      <c r="J188" s="3">
        <v>1910.8</v>
      </c>
      <c r="K188" s="4">
        <f t="shared" si="18"/>
        <v>-8.1986277751857108E-3</v>
      </c>
      <c r="L188" s="4">
        <f t="shared" si="19"/>
        <v>-7.9540652874783013E-3</v>
      </c>
      <c r="M188" s="4">
        <f t="shared" si="20"/>
        <v>2.5055919565565299E-3</v>
      </c>
      <c r="N188" s="4">
        <f t="shared" si="21"/>
        <v>9.184354330504834E-3</v>
      </c>
      <c r="O188" s="4">
        <f t="shared" si="22"/>
        <v>-1.3959801512915954E-2</v>
      </c>
      <c r="P188" s="4">
        <f t="shared" si="23"/>
        <v>9.4556646398818271E-3</v>
      </c>
      <c r="Q188" s="4">
        <f t="shared" si="24"/>
        <v>-1.8850699926157101E-2</v>
      </c>
      <c r="R188" s="4">
        <f t="shared" si="25"/>
        <v>1.3928546578673723E-4</v>
      </c>
      <c r="S188" s="4">
        <f t="shared" si="26"/>
        <v>-3.4063750898655223E-3</v>
      </c>
    </row>
    <row r="189" spans="1:19" ht="18.75" x14ac:dyDescent="0.25">
      <c r="A189" s="2">
        <v>45114</v>
      </c>
      <c r="B189" s="3">
        <v>190.679993</v>
      </c>
      <c r="C189" s="3">
        <v>337.22000100000002</v>
      </c>
      <c r="D189" s="3">
        <v>120.139999</v>
      </c>
      <c r="E189" s="3">
        <v>421.79998799999998</v>
      </c>
      <c r="F189" s="3">
        <v>104.459999</v>
      </c>
      <c r="G189" s="3">
        <v>13660.719727</v>
      </c>
      <c r="H189" s="3">
        <v>4398.95</v>
      </c>
      <c r="I189" s="3">
        <v>73.86</v>
      </c>
      <c r="J189" s="3">
        <v>1924.28</v>
      </c>
      <c r="K189" s="4">
        <f t="shared" si="18"/>
        <v>-1.3401957368267723E-3</v>
      </c>
      <c r="L189" s="4">
        <f t="shared" si="19"/>
        <v>-2.8692926136023467E-3</v>
      </c>
      <c r="M189" s="4">
        <f t="shared" si="20"/>
        <v>-5.908694680706897E-3</v>
      </c>
      <c r="N189" s="4">
        <f t="shared" si="21"/>
        <v>-1.1938381292590911E-2</v>
      </c>
      <c r="O189" s="4">
        <f t="shared" si="22"/>
        <v>-6.554144698791199E-3</v>
      </c>
      <c r="P189" s="4">
        <f t="shared" si="23"/>
        <v>-7.6285127205319037E-3</v>
      </c>
      <c r="Q189" s="4">
        <f t="shared" si="24"/>
        <v>-6.108045418299202E-3</v>
      </c>
      <c r="R189" s="4">
        <f t="shared" si="25"/>
        <v>2.8286933370238743E-2</v>
      </c>
      <c r="S189" s="4">
        <f t="shared" si="26"/>
        <v>7.0298692668908412E-3</v>
      </c>
    </row>
    <row r="190" spans="1:19" ht="18.75" x14ac:dyDescent="0.25">
      <c r="A190" s="2">
        <v>45117</v>
      </c>
      <c r="B190" s="3">
        <v>188.61000100000001</v>
      </c>
      <c r="C190" s="3">
        <v>331.82998700000002</v>
      </c>
      <c r="D190" s="3">
        <v>116.870003</v>
      </c>
      <c r="E190" s="3">
        <v>424.04998799999998</v>
      </c>
      <c r="F190" s="3">
        <v>105.779999</v>
      </c>
      <c r="G190" s="3">
        <v>13685.480469</v>
      </c>
      <c r="H190" s="3">
        <v>4409.53</v>
      </c>
      <c r="I190" s="3">
        <v>72.989999999999995</v>
      </c>
      <c r="J190" s="3">
        <v>1924.99</v>
      </c>
      <c r="K190" s="4">
        <f t="shared" si="18"/>
        <v>1.8109096393076282E-3</v>
      </c>
      <c r="L190" s="4">
        <f t="shared" si="19"/>
        <v>2.4022317330228151E-3</v>
      </c>
      <c r="M190" s="4">
        <f t="shared" si="20"/>
        <v>-1.0915197260879457E-2</v>
      </c>
      <c r="N190" s="4">
        <f t="shared" si="21"/>
        <v>-1.611278890967284E-2</v>
      </c>
      <c r="O190" s="4">
        <f t="shared" si="22"/>
        <v>-2.7595489483780232E-2</v>
      </c>
      <c r="P190" s="4">
        <f t="shared" si="23"/>
        <v>5.3201049139871837E-3</v>
      </c>
      <c r="Q190" s="4">
        <f t="shared" si="24"/>
        <v>1.2557242749140747E-2</v>
      </c>
      <c r="R190" s="4">
        <f t="shared" si="25"/>
        <v>-1.1848963960876245E-2</v>
      </c>
      <c r="S190" s="4">
        <f t="shared" si="26"/>
        <v>3.6890112049912894E-4</v>
      </c>
    </row>
    <row r="191" spans="1:19" ht="18.75" x14ac:dyDescent="0.25">
      <c r="A191" s="2">
        <v>45118</v>
      </c>
      <c r="B191" s="3">
        <v>188.08000200000001</v>
      </c>
      <c r="C191" s="3">
        <v>332.47000100000002</v>
      </c>
      <c r="D191" s="3">
        <v>117.709999</v>
      </c>
      <c r="E191" s="3">
        <v>439.01998900000001</v>
      </c>
      <c r="F191" s="3">
        <v>107.389999</v>
      </c>
      <c r="G191" s="3">
        <v>13760.700194999999</v>
      </c>
      <c r="H191" s="3">
        <v>4439.26</v>
      </c>
      <c r="I191" s="3">
        <v>74.83</v>
      </c>
      <c r="J191" s="3">
        <v>1931.99</v>
      </c>
      <c r="K191" s="4">
        <f t="shared" si="18"/>
        <v>5.481266428115741E-3</v>
      </c>
      <c r="L191" s="4">
        <f t="shared" si="19"/>
        <v>6.7195880716203853E-3</v>
      </c>
      <c r="M191" s="4">
        <f t="shared" si="20"/>
        <v>-2.8139814994383155E-3</v>
      </c>
      <c r="N191" s="4">
        <f t="shared" si="21"/>
        <v>1.9268830636334062E-3</v>
      </c>
      <c r="O191" s="4">
        <f t="shared" si="22"/>
        <v>7.1617323143217089E-3</v>
      </c>
      <c r="P191" s="4">
        <f t="shared" si="23"/>
        <v>3.4693600559028349E-2</v>
      </c>
      <c r="Q191" s="4">
        <f t="shared" si="24"/>
        <v>1.5105602374020163E-2</v>
      </c>
      <c r="R191" s="4">
        <f t="shared" si="25"/>
        <v>2.4896428628726364E-2</v>
      </c>
      <c r="S191" s="4">
        <f t="shared" si="26"/>
        <v>3.6297868724343226E-3</v>
      </c>
    </row>
    <row r="192" spans="1:19" ht="18.75" x14ac:dyDescent="0.25">
      <c r="A192" s="2">
        <v>45119</v>
      </c>
      <c r="B192" s="3">
        <v>189.770004</v>
      </c>
      <c r="C192" s="3">
        <v>337.20001200000002</v>
      </c>
      <c r="D192" s="3">
        <v>119.620003</v>
      </c>
      <c r="E192" s="3">
        <v>459.76998900000001</v>
      </c>
      <c r="F192" s="3">
        <v>107.760002</v>
      </c>
      <c r="G192" s="3">
        <v>13918.959961</v>
      </c>
      <c r="H192" s="3">
        <v>4472.16</v>
      </c>
      <c r="I192" s="3">
        <v>75.75</v>
      </c>
      <c r="J192" s="3">
        <v>1957.09</v>
      </c>
      <c r="K192" s="4">
        <f t="shared" si="18"/>
        <v>1.1435219194462954E-2</v>
      </c>
      <c r="L192" s="4">
        <f t="shared" si="19"/>
        <v>7.383817501052891E-3</v>
      </c>
      <c r="M192" s="4">
        <f t="shared" si="20"/>
        <v>8.9454187784474698E-3</v>
      </c>
      <c r="N192" s="4">
        <f t="shared" si="21"/>
        <v>1.4126628245670117E-2</v>
      </c>
      <c r="O192" s="4">
        <f t="shared" si="22"/>
        <v>1.6096112766894464E-2</v>
      </c>
      <c r="P192" s="4">
        <f t="shared" si="23"/>
        <v>4.6181395448264849E-2</v>
      </c>
      <c r="Q192" s="4">
        <f t="shared" si="24"/>
        <v>3.4394921035996633E-3</v>
      </c>
      <c r="R192" s="4">
        <f t="shared" si="25"/>
        <v>1.2219570297211362E-2</v>
      </c>
      <c r="S192" s="4">
        <f t="shared" si="26"/>
        <v>1.2908116321298247E-2</v>
      </c>
    </row>
    <row r="193" spans="1:19" ht="18.75" x14ac:dyDescent="0.25">
      <c r="A193" s="2">
        <v>45120</v>
      </c>
      <c r="B193" s="3">
        <v>190.53999300000001</v>
      </c>
      <c r="C193" s="3">
        <v>342.66000400000001</v>
      </c>
      <c r="D193" s="3">
        <v>124.83000199999999</v>
      </c>
      <c r="E193" s="3">
        <v>454.69000199999999</v>
      </c>
      <c r="F193" s="3">
        <v>107.839996</v>
      </c>
      <c r="G193" s="3">
        <v>14138.570313</v>
      </c>
      <c r="H193" s="3">
        <v>4510.04</v>
      </c>
      <c r="I193" s="3">
        <v>76.89</v>
      </c>
      <c r="J193" s="3">
        <v>1960.19</v>
      </c>
      <c r="K193" s="4">
        <f t="shared" si="18"/>
        <v>1.5654609281052154E-2</v>
      </c>
      <c r="L193" s="4">
        <f t="shared" si="19"/>
        <v>8.434509266769535E-3</v>
      </c>
      <c r="M193" s="4">
        <f t="shared" si="20"/>
        <v>4.0492758969053883E-3</v>
      </c>
      <c r="N193" s="4">
        <f t="shared" si="21"/>
        <v>1.6062451863316923E-2</v>
      </c>
      <c r="O193" s="4">
        <f t="shared" si="22"/>
        <v>4.2632750988920297E-2</v>
      </c>
      <c r="P193" s="4">
        <f t="shared" si="23"/>
        <v>-1.1110468051267395E-2</v>
      </c>
      <c r="Q193" s="4">
        <f t="shared" si="24"/>
        <v>7.4205941013722647E-4</v>
      </c>
      <c r="R193" s="4">
        <f t="shared" si="25"/>
        <v>1.4937384654610922E-2</v>
      </c>
      <c r="S193" s="4">
        <f t="shared" si="26"/>
        <v>1.5827312048845366E-3</v>
      </c>
    </row>
    <row r="194" spans="1:19" ht="18.75" x14ac:dyDescent="0.25">
      <c r="A194" s="2">
        <v>45121</v>
      </c>
      <c r="B194" s="3">
        <v>190.69000199999999</v>
      </c>
      <c r="C194" s="3">
        <v>345.23998999999998</v>
      </c>
      <c r="D194" s="3">
        <v>125.699997</v>
      </c>
      <c r="E194" s="3">
        <v>464.60998499999999</v>
      </c>
      <c r="F194" s="3">
        <v>107.949997</v>
      </c>
      <c r="G194" s="3">
        <v>14113.700194999999</v>
      </c>
      <c r="H194" s="3">
        <v>4505.42</v>
      </c>
      <c r="I194" s="3">
        <v>75.42</v>
      </c>
      <c r="J194" s="3">
        <v>1954.93</v>
      </c>
      <c r="K194" s="4">
        <f t="shared" si="18"/>
        <v>-1.7605752724873655E-3</v>
      </c>
      <c r="L194" s="4">
        <f t="shared" si="19"/>
        <v>-1.0249061954501163E-3</v>
      </c>
      <c r="M194" s="4">
        <f t="shared" si="20"/>
        <v>7.8697379382256319E-4</v>
      </c>
      <c r="N194" s="4">
        <f t="shared" si="21"/>
        <v>7.5010848078936529E-3</v>
      </c>
      <c r="O194" s="4">
        <f t="shared" si="22"/>
        <v>6.9452640451038274E-3</v>
      </c>
      <c r="P194" s="4">
        <f t="shared" si="23"/>
        <v>2.158243924586517E-2</v>
      </c>
      <c r="Q194" s="4">
        <f t="shared" si="24"/>
        <v>1.019519098164083E-3</v>
      </c>
      <c r="R194" s="4">
        <f t="shared" si="25"/>
        <v>-1.9303337213878412E-2</v>
      </c>
      <c r="S194" s="4">
        <f t="shared" si="26"/>
        <v>-2.6870201499827285E-3</v>
      </c>
    </row>
    <row r="195" spans="1:19" ht="18.75" x14ac:dyDescent="0.25">
      <c r="A195" s="2">
        <v>45124</v>
      </c>
      <c r="B195" s="3">
        <v>193.990005</v>
      </c>
      <c r="C195" s="3">
        <v>345.73001099999999</v>
      </c>
      <c r="D195" s="3">
        <v>125.05999799999999</v>
      </c>
      <c r="E195" s="3">
        <v>474.94000199999999</v>
      </c>
      <c r="F195" s="3">
        <v>108.709999</v>
      </c>
      <c r="G195" s="3">
        <v>14244.950194999999</v>
      </c>
      <c r="H195" s="3">
        <v>4522.79</v>
      </c>
      <c r="I195" s="3">
        <v>74.150000000000006</v>
      </c>
      <c r="J195" s="3">
        <v>1954.74</v>
      </c>
      <c r="K195" s="4">
        <f t="shared" ref="K195:K252" si="27">LN(G195/G194)</f>
        <v>9.2565009511649098E-3</v>
      </c>
      <c r="L195" s="4">
        <f t="shared" ref="L195:L252" si="28">LN(H195/H194)</f>
        <v>3.8479435973795429E-3</v>
      </c>
      <c r="M195" s="4">
        <f t="shared" si="20"/>
        <v>1.7157553782776433E-2</v>
      </c>
      <c r="N195" s="4">
        <f t="shared" si="21"/>
        <v>1.4183570384829725E-3</v>
      </c>
      <c r="O195" s="4">
        <f t="shared" si="22"/>
        <v>-5.1044855830250377E-3</v>
      </c>
      <c r="P195" s="4">
        <f t="shared" si="23"/>
        <v>2.1990172766664661E-2</v>
      </c>
      <c r="Q195" s="4">
        <f t="shared" si="24"/>
        <v>7.015647846951017E-3</v>
      </c>
      <c r="R195" s="4">
        <f t="shared" si="25"/>
        <v>-1.6982423246269876E-2</v>
      </c>
      <c r="S195" s="4">
        <f t="shared" si="26"/>
        <v>-9.7194903994282322E-5</v>
      </c>
    </row>
    <row r="196" spans="1:19" ht="18.75" x14ac:dyDescent="0.25">
      <c r="A196" s="2">
        <v>45125</v>
      </c>
      <c r="B196" s="3">
        <v>193.729996</v>
      </c>
      <c r="C196" s="3">
        <v>359.48998999999998</v>
      </c>
      <c r="D196" s="3">
        <v>124.08000199999999</v>
      </c>
      <c r="E196" s="3">
        <v>470.76998900000001</v>
      </c>
      <c r="F196" s="3">
        <v>109.720001</v>
      </c>
      <c r="G196" s="3">
        <v>14353.639648</v>
      </c>
      <c r="H196" s="3">
        <v>4554.9799999999996</v>
      </c>
      <c r="I196" s="3">
        <v>75.75</v>
      </c>
      <c r="J196" s="3">
        <v>1978.71</v>
      </c>
      <c r="K196" s="4">
        <f t="shared" si="27"/>
        <v>7.6010724236685997E-3</v>
      </c>
      <c r="L196" s="4">
        <f t="shared" si="28"/>
        <v>7.0920798661324126E-3</v>
      </c>
      <c r="M196" s="4">
        <f t="shared" ref="M196:M252" si="29">LN(B196/B195)</f>
        <v>-1.3412206659770634E-3</v>
      </c>
      <c r="N196" s="4">
        <f t="shared" ref="N196:N252" si="30">LN(C196/C195)</f>
        <v>3.9028177120767192E-2</v>
      </c>
      <c r="O196" s="4">
        <f t="shared" ref="O196:O252" si="31">LN(D196/D195)</f>
        <v>-7.8670711599116531E-3</v>
      </c>
      <c r="P196" s="4">
        <f t="shared" ref="P196:P252" si="32">LN(E196/E195)</f>
        <v>-8.8188558132614916E-3</v>
      </c>
      <c r="Q196" s="4">
        <f t="shared" ref="Q196:Q252" si="33">LN(F196/F195)</f>
        <v>9.2478981663878992E-3</v>
      </c>
      <c r="R196" s="4">
        <f t="shared" ref="R196:R252" si="34">LN(I196/I195)</f>
        <v>2.1348375805537282E-2</v>
      </c>
      <c r="S196" s="4">
        <f t="shared" ref="S196:S252" si="35">LN(J196/J195)</f>
        <v>1.2187924961004336E-2</v>
      </c>
    </row>
    <row r="197" spans="1:19" ht="18.75" x14ac:dyDescent="0.25">
      <c r="A197" s="2">
        <v>45126</v>
      </c>
      <c r="B197" s="3">
        <v>195.10000600000001</v>
      </c>
      <c r="C197" s="3">
        <v>355.07998700000002</v>
      </c>
      <c r="D197" s="3">
        <v>122.779999</v>
      </c>
      <c r="E197" s="3">
        <v>455.20001200000002</v>
      </c>
      <c r="F197" s="3">
        <v>109.879997</v>
      </c>
      <c r="G197" s="3">
        <v>14358.019531</v>
      </c>
      <c r="H197" s="3">
        <v>4565.72</v>
      </c>
      <c r="I197" s="3">
        <v>75.349999999999994</v>
      </c>
      <c r="J197" s="3">
        <v>1976.74</v>
      </c>
      <c r="K197" s="4">
        <f t="shared" si="27"/>
        <v>3.0509438738236913E-4</v>
      </c>
      <c r="L197" s="4">
        <f t="shared" si="28"/>
        <v>2.3550834835142126E-3</v>
      </c>
      <c r="M197" s="4">
        <f t="shared" si="29"/>
        <v>7.046861930963124E-3</v>
      </c>
      <c r="N197" s="4">
        <f t="shared" si="30"/>
        <v>-1.234325295669895E-2</v>
      </c>
      <c r="O197" s="4">
        <f t="shared" si="31"/>
        <v>-1.0532407132215009E-2</v>
      </c>
      <c r="P197" s="4">
        <f t="shared" si="32"/>
        <v>-3.3632719490293547E-2</v>
      </c>
      <c r="Q197" s="4">
        <f t="shared" si="33"/>
        <v>1.457158741049976E-3</v>
      </c>
      <c r="R197" s="4">
        <f t="shared" si="34"/>
        <v>-5.294519316974099E-3</v>
      </c>
      <c r="S197" s="4">
        <f t="shared" si="35"/>
        <v>-9.960940792509876E-4</v>
      </c>
    </row>
    <row r="198" spans="1:19" ht="18.75" x14ac:dyDescent="0.25">
      <c r="A198" s="2">
        <v>45127</v>
      </c>
      <c r="B198" s="3">
        <v>193.13000500000001</v>
      </c>
      <c r="C198" s="3">
        <v>346.86999500000002</v>
      </c>
      <c r="D198" s="3">
        <v>119.529999</v>
      </c>
      <c r="E198" s="3">
        <v>443.08999599999999</v>
      </c>
      <c r="F198" s="3">
        <v>107.529999</v>
      </c>
      <c r="G198" s="3">
        <v>14063.309569999999</v>
      </c>
      <c r="H198" s="3">
        <v>4534.87</v>
      </c>
      <c r="I198" s="3">
        <v>75.63</v>
      </c>
      <c r="J198" s="3">
        <v>1969.62</v>
      </c>
      <c r="K198" s="4">
        <f t="shared" si="27"/>
        <v>-2.0739390710508621E-2</v>
      </c>
      <c r="L198" s="4">
        <f t="shared" si="28"/>
        <v>-6.7798061818515913E-3</v>
      </c>
      <c r="M198" s="4">
        <f t="shared" si="29"/>
        <v>-1.014871520871974E-2</v>
      </c>
      <c r="N198" s="4">
        <f t="shared" si="30"/>
        <v>-2.3393024020876556E-2</v>
      </c>
      <c r="O198" s="4">
        <f t="shared" si="31"/>
        <v>-2.6826750330912346E-2</v>
      </c>
      <c r="P198" s="4">
        <f t="shared" si="32"/>
        <v>-2.6964008519908114E-2</v>
      </c>
      <c r="Q198" s="4">
        <f t="shared" si="33"/>
        <v>-2.161896482185632E-2</v>
      </c>
      <c r="R198" s="4">
        <f t="shared" si="34"/>
        <v>3.7091047954336495E-3</v>
      </c>
      <c r="S198" s="4">
        <f t="shared" si="35"/>
        <v>-3.6083924048959377E-3</v>
      </c>
    </row>
    <row r="199" spans="1:19" ht="18.75" x14ac:dyDescent="0.25">
      <c r="A199" s="2">
        <v>45128</v>
      </c>
      <c r="B199" s="3">
        <v>191.94000199999999</v>
      </c>
      <c r="C199" s="3">
        <v>343.76998900000001</v>
      </c>
      <c r="D199" s="3">
        <v>120.30999799999999</v>
      </c>
      <c r="E199" s="3">
        <v>446.11999500000002</v>
      </c>
      <c r="F199" s="3">
        <v>109.05999799999999</v>
      </c>
      <c r="G199" s="3">
        <v>14032.809569999999</v>
      </c>
      <c r="H199" s="3">
        <v>4536.34</v>
      </c>
      <c r="I199" s="3">
        <v>77.069999999999993</v>
      </c>
      <c r="J199" s="3">
        <v>1960.23</v>
      </c>
      <c r="K199" s="4">
        <f t="shared" si="27"/>
        <v>-2.1711192089429597E-3</v>
      </c>
      <c r="L199" s="4">
        <f t="shared" si="28"/>
        <v>3.2410230010493271E-4</v>
      </c>
      <c r="M199" s="4">
        <f t="shared" si="29"/>
        <v>-6.1807295644006376E-3</v>
      </c>
      <c r="N199" s="4">
        <f t="shared" si="30"/>
        <v>-8.9772584594459207E-3</v>
      </c>
      <c r="O199" s="4">
        <f t="shared" si="31"/>
        <v>6.5043508979217984E-3</v>
      </c>
      <c r="P199" s="4">
        <f t="shared" si="32"/>
        <v>6.8150622643379831E-3</v>
      </c>
      <c r="Q199" s="4">
        <f t="shared" si="33"/>
        <v>1.4128302056681471E-2</v>
      </c>
      <c r="R199" s="4">
        <f t="shared" si="34"/>
        <v>1.8861069921963673E-2</v>
      </c>
      <c r="S199" s="4">
        <f t="shared" si="35"/>
        <v>-4.7788174459691204E-3</v>
      </c>
    </row>
    <row r="200" spans="1:19" ht="18.75" x14ac:dyDescent="0.25">
      <c r="A200" s="2">
        <v>45131</v>
      </c>
      <c r="B200" s="3">
        <v>192.75</v>
      </c>
      <c r="C200" s="3">
        <v>345.10998499999999</v>
      </c>
      <c r="D200" s="3">
        <v>121.879997</v>
      </c>
      <c r="E200" s="3">
        <v>456.790009</v>
      </c>
      <c r="F200" s="3">
        <v>108.769997</v>
      </c>
      <c r="G200" s="3">
        <v>14058.870117</v>
      </c>
      <c r="H200" s="3">
        <v>4554.6400000000003</v>
      </c>
      <c r="I200" s="3">
        <v>78.739999999999995</v>
      </c>
      <c r="J200" s="3">
        <v>1954.51</v>
      </c>
      <c r="K200" s="4">
        <f t="shared" si="27"/>
        <v>1.8553931104479074E-3</v>
      </c>
      <c r="L200" s="4">
        <f t="shared" si="28"/>
        <v>4.0259740353417468E-3</v>
      </c>
      <c r="M200" s="4">
        <f t="shared" si="29"/>
        <v>4.2111788340344104E-3</v>
      </c>
      <c r="N200" s="4">
        <f t="shared" si="30"/>
        <v>3.8903662194827169E-3</v>
      </c>
      <c r="O200" s="4">
        <f t="shared" si="31"/>
        <v>1.2965201081422269E-2</v>
      </c>
      <c r="P200" s="4">
        <f t="shared" si="32"/>
        <v>2.3635823467734417E-2</v>
      </c>
      <c r="Q200" s="4">
        <f t="shared" si="33"/>
        <v>-2.6626376347620171E-3</v>
      </c>
      <c r="R200" s="4">
        <f t="shared" si="34"/>
        <v>2.1437185725689579E-2</v>
      </c>
      <c r="S200" s="4">
        <f t="shared" si="35"/>
        <v>-2.9222906607484843E-3</v>
      </c>
    </row>
    <row r="201" spans="1:19" ht="18.75" x14ac:dyDescent="0.25">
      <c r="A201" s="2">
        <v>45132</v>
      </c>
      <c r="B201" s="3">
        <v>193.61999499999999</v>
      </c>
      <c r="C201" s="3">
        <v>350.98001099999999</v>
      </c>
      <c r="D201" s="3">
        <v>122.790001</v>
      </c>
      <c r="E201" s="3">
        <v>454.51998900000001</v>
      </c>
      <c r="F201" s="3">
        <v>108.300003</v>
      </c>
      <c r="G201" s="3">
        <v>14144.559569999999</v>
      </c>
      <c r="H201" s="3">
        <v>4567.46</v>
      </c>
      <c r="I201" s="3">
        <v>79.63</v>
      </c>
      <c r="J201" s="3">
        <v>1964.58</v>
      </c>
      <c r="K201" s="4">
        <f t="shared" si="27"/>
        <v>6.0765458400049831E-3</v>
      </c>
      <c r="L201" s="4">
        <f t="shared" si="28"/>
        <v>2.8107581456501534E-3</v>
      </c>
      <c r="M201" s="4">
        <f t="shared" si="29"/>
        <v>4.5034370247076247E-3</v>
      </c>
      <c r="N201" s="4">
        <f t="shared" si="30"/>
        <v>1.6866109798466894E-2</v>
      </c>
      <c r="O201" s="4">
        <f t="shared" si="31"/>
        <v>7.4386578132737309E-3</v>
      </c>
      <c r="P201" s="4">
        <f t="shared" si="32"/>
        <v>-4.9818935378710171E-3</v>
      </c>
      <c r="Q201" s="4">
        <f t="shared" si="33"/>
        <v>-4.3303518168484488E-3</v>
      </c>
      <c r="R201" s="4">
        <f t="shared" si="34"/>
        <v>1.1239620753762128E-2</v>
      </c>
      <c r="S201" s="4">
        <f t="shared" si="35"/>
        <v>5.1389593816227128E-3</v>
      </c>
    </row>
    <row r="202" spans="1:19" ht="18.75" x14ac:dyDescent="0.25">
      <c r="A202" s="2">
        <v>45133</v>
      </c>
      <c r="B202" s="3">
        <v>194.5</v>
      </c>
      <c r="C202" s="3">
        <v>337.76998900000001</v>
      </c>
      <c r="D202" s="3">
        <v>129.66000399999999</v>
      </c>
      <c r="E202" s="3">
        <v>459</v>
      </c>
      <c r="F202" s="3">
        <v>109.300003</v>
      </c>
      <c r="G202" s="3">
        <v>14127.280273</v>
      </c>
      <c r="H202" s="3">
        <v>4566.75</v>
      </c>
      <c r="I202" s="3">
        <v>78.78</v>
      </c>
      <c r="J202" s="3">
        <v>1972.1</v>
      </c>
      <c r="K202" s="4">
        <f t="shared" si="27"/>
        <v>-1.2223682114423813E-3</v>
      </c>
      <c r="L202" s="4">
        <f t="shared" si="28"/>
        <v>-1.5545953102232801E-4</v>
      </c>
      <c r="M202" s="4">
        <f t="shared" si="29"/>
        <v>4.5347135903545197E-3</v>
      </c>
      <c r="N202" s="4">
        <f t="shared" si="30"/>
        <v>-3.8364115209668287E-2</v>
      </c>
      <c r="O202" s="4">
        <f t="shared" si="31"/>
        <v>5.4440083280357147E-2</v>
      </c>
      <c r="P202" s="4">
        <f t="shared" si="32"/>
        <v>9.8083172120923771E-3</v>
      </c>
      <c r="Q202" s="4">
        <f t="shared" si="33"/>
        <v>9.1912409221095032E-3</v>
      </c>
      <c r="R202" s="4">
        <f t="shared" si="34"/>
        <v>-1.0731748726593576E-2</v>
      </c>
      <c r="S202" s="4">
        <f t="shared" si="35"/>
        <v>3.8204828164240304E-3</v>
      </c>
    </row>
    <row r="203" spans="1:19" ht="18.75" x14ac:dyDescent="0.25">
      <c r="A203" s="2">
        <v>45134</v>
      </c>
      <c r="B203" s="3">
        <v>193.220001</v>
      </c>
      <c r="C203" s="3">
        <v>330.72000100000002</v>
      </c>
      <c r="D203" s="3">
        <v>129.86999499999999</v>
      </c>
      <c r="E203" s="3">
        <v>467.5</v>
      </c>
      <c r="F203" s="3">
        <v>107.66999800000001</v>
      </c>
      <c r="G203" s="3">
        <v>14050.110352</v>
      </c>
      <c r="H203" s="3">
        <v>4537.41</v>
      </c>
      <c r="I203" s="3">
        <v>80.09</v>
      </c>
      <c r="J203" s="3">
        <v>1944.99</v>
      </c>
      <c r="K203" s="4">
        <f t="shared" si="27"/>
        <v>-5.4774492760871242E-3</v>
      </c>
      <c r="L203" s="4">
        <f t="shared" si="28"/>
        <v>-6.4454274911412875E-3</v>
      </c>
      <c r="M203" s="4">
        <f t="shared" si="29"/>
        <v>-6.6027217936898003E-3</v>
      </c>
      <c r="N203" s="4">
        <f t="shared" si="30"/>
        <v>-2.1093058959444896E-2</v>
      </c>
      <c r="O203" s="4">
        <f t="shared" si="31"/>
        <v>1.6182410251953027E-3</v>
      </c>
      <c r="P203" s="4">
        <f t="shared" si="32"/>
        <v>1.8349138668196617E-2</v>
      </c>
      <c r="Q203" s="4">
        <f t="shared" si="33"/>
        <v>-1.5025447377535842E-2</v>
      </c>
      <c r="R203" s="4">
        <f t="shared" si="34"/>
        <v>1.6491844792831084E-2</v>
      </c>
      <c r="S203" s="4">
        <f t="shared" si="35"/>
        <v>-1.3842129164868324E-2</v>
      </c>
    </row>
    <row r="204" spans="1:19" ht="18.75" x14ac:dyDescent="0.25">
      <c r="A204" s="2">
        <v>45135</v>
      </c>
      <c r="B204" s="3">
        <v>195.83000200000001</v>
      </c>
      <c r="C204" s="3">
        <v>338.36999500000002</v>
      </c>
      <c r="D204" s="3">
        <v>133.009995</v>
      </c>
      <c r="E204" s="3">
        <v>467.290009</v>
      </c>
      <c r="F204" s="3">
        <v>108.620003</v>
      </c>
      <c r="G204" s="3">
        <v>14316.660156</v>
      </c>
      <c r="H204" s="3">
        <v>4582.2299999999996</v>
      </c>
      <c r="I204" s="3">
        <v>80.58</v>
      </c>
      <c r="J204" s="3">
        <v>1959.2</v>
      </c>
      <c r="K204" s="4">
        <f t="shared" si="27"/>
        <v>1.8793655016915045E-2</v>
      </c>
      <c r="L204" s="4">
        <f t="shared" si="28"/>
        <v>9.8294145087675765E-3</v>
      </c>
      <c r="M204" s="4">
        <f t="shared" si="29"/>
        <v>1.3417504876873732E-2</v>
      </c>
      <c r="N204" s="4">
        <f t="shared" si="30"/>
        <v>2.2867857586047233E-2</v>
      </c>
      <c r="O204" s="4">
        <f t="shared" si="31"/>
        <v>2.3890364152086084E-2</v>
      </c>
      <c r="P204" s="4">
        <f t="shared" si="32"/>
        <v>-4.4927952055650287E-4</v>
      </c>
      <c r="Q204" s="4">
        <f t="shared" si="33"/>
        <v>8.7846049735726753E-3</v>
      </c>
      <c r="R204" s="4">
        <f t="shared" si="34"/>
        <v>6.0994774276101737E-3</v>
      </c>
      <c r="S204" s="4">
        <f t="shared" si="35"/>
        <v>7.2793909868031515E-3</v>
      </c>
    </row>
    <row r="205" spans="1:19" ht="18.75" x14ac:dyDescent="0.25">
      <c r="A205" s="2">
        <v>45138</v>
      </c>
      <c r="B205" s="3">
        <v>196.449997</v>
      </c>
      <c r="C205" s="3">
        <v>335.92001299999998</v>
      </c>
      <c r="D205" s="3">
        <v>133.11000100000001</v>
      </c>
      <c r="E205" s="3">
        <v>465.07000699999998</v>
      </c>
      <c r="F205" s="3">
        <v>110.389999</v>
      </c>
      <c r="G205" s="3">
        <v>14346.019531</v>
      </c>
      <c r="H205" s="3">
        <v>4588.96</v>
      </c>
      <c r="I205" s="3">
        <v>81.8</v>
      </c>
      <c r="J205" s="3">
        <v>1964.19</v>
      </c>
      <c r="K205" s="4">
        <f t="shared" si="27"/>
        <v>2.0486141274024504E-3</v>
      </c>
      <c r="L205" s="4">
        <f t="shared" si="28"/>
        <v>1.4676396864565879E-3</v>
      </c>
      <c r="M205" s="4">
        <f t="shared" si="29"/>
        <v>3.1609845917225936E-3</v>
      </c>
      <c r="N205" s="4">
        <f t="shared" si="30"/>
        <v>-7.2668814675839813E-3</v>
      </c>
      <c r="O205" s="4">
        <f t="shared" si="31"/>
        <v>7.5158579746588297E-4</v>
      </c>
      <c r="P205" s="4">
        <f t="shared" si="32"/>
        <v>-4.7621222645755452E-3</v>
      </c>
      <c r="Q205" s="4">
        <f t="shared" si="33"/>
        <v>1.6163960745546976E-2</v>
      </c>
      <c r="R205" s="4">
        <f t="shared" si="34"/>
        <v>1.5026763845500214E-2</v>
      </c>
      <c r="S205" s="4">
        <f t="shared" si="35"/>
        <v>2.5437199415067223E-3</v>
      </c>
    </row>
    <row r="206" spans="1:19" ht="18.75" x14ac:dyDescent="0.25">
      <c r="A206" s="2">
        <v>45139</v>
      </c>
      <c r="B206" s="3">
        <v>195.61000100000001</v>
      </c>
      <c r="C206" s="3">
        <v>336.33999599999999</v>
      </c>
      <c r="D206" s="3">
        <v>131.88999899999999</v>
      </c>
      <c r="E206" s="3">
        <v>442.69000199999999</v>
      </c>
      <c r="F206" s="3">
        <v>109.400002</v>
      </c>
      <c r="G206" s="3">
        <v>14283.910156</v>
      </c>
      <c r="H206" s="3">
        <v>4576.7299999999996</v>
      </c>
      <c r="I206" s="3">
        <v>81.37</v>
      </c>
      <c r="J206" s="3">
        <v>1944.08</v>
      </c>
      <c r="K206" s="4">
        <f t="shared" si="27"/>
        <v>-4.3387792504626082E-3</v>
      </c>
      <c r="L206" s="4">
        <f t="shared" si="28"/>
        <v>-2.668649552448092E-3</v>
      </c>
      <c r="M206" s="4">
        <f t="shared" si="29"/>
        <v>-4.2850445829261553E-3</v>
      </c>
      <c r="N206" s="4">
        <f t="shared" si="30"/>
        <v>1.2494661262487602E-3</v>
      </c>
      <c r="O206" s="4">
        <f t="shared" si="31"/>
        <v>-9.207627315794116E-3</v>
      </c>
      <c r="P206" s="4">
        <f t="shared" si="32"/>
        <v>-4.9318191603300317E-2</v>
      </c>
      <c r="Q206" s="4">
        <f t="shared" si="33"/>
        <v>-9.0086327020524274E-3</v>
      </c>
      <c r="R206" s="4">
        <f t="shared" si="34"/>
        <v>-5.2705889001353617E-3</v>
      </c>
      <c r="S206" s="4">
        <f t="shared" si="35"/>
        <v>-1.0291089142436987E-2</v>
      </c>
    </row>
    <row r="207" spans="1:19" ht="18.75" x14ac:dyDescent="0.25">
      <c r="A207" s="2">
        <v>45140</v>
      </c>
      <c r="B207" s="3">
        <v>192.58000200000001</v>
      </c>
      <c r="C207" s="3">
        <v>327.5</v>
      </c>
      <c r="D207" s="3">
        <v>128.63999899999999</v>
      </c>
      <c r="E207" s="3">
        <v>445.14999399999999</v>
      </c>
      <c r="F207" s="3">
        <v>107.510002</v>
      </c>
      <c r="G207" s="3">
        <v>13973.450194999999</v>
      </c>
      <c r="H207" s="3">
        <v>4513.3900000000003</v>
      </c>
      <c r="I207" s="3">
        <v>79.489999999999995</v>
      </c>
      <c r="J207" s="3">
        <v>1933.56</v>
      </c>
      <c r="K207" s="4">
        <f t="shared" si="27"/>
        <v>-2.1974625376141099E-2</v>
      </c>
      <c r="L207" s="4">
        <f t="shared" si="28"/>
        <v>-1.3936235197657028E-2</v>
      </c>
      <c r="M207" s="4">
        <f t="shared" si="29"/>
        <v>-1.5611223953048909E-2</v>
      </c>
      <c r="N207" s="4">
        <f t="shared" si="30"/>
        <v>-2.6634486126569535E-2</v>
      </c>
      <c r="O207" s="4">
        <f t="shared" si="31"/>
        <v>-2.4950436598693032E-2</v>
      </c>
      <c r="P207" s="4">
        <f t="shared" si="32"/>
        <v>5.5415352007679129E-3</v>
      </c>
      <c r="Q207" s="4">
        <f t="shared" si="33"/>
        <v>-1.7427023169359155E-2</v>
      </c>
      <c r="R207" s="4">
        <f t="shared" si="34"/>
        <v>-2.337542712354471E-2</v>
      </c>
      <c r="S207" s="4">
        <f t="shared" si="35"/>
        <v>-5.4259940635497141E-3</v>
      </c>
    </row>
    <row r="208" spans="1:19" ht="18.75" x14ac:dyDescent="0.25">
      <c r="A208" s="2">
        <v>45141</v>
      </c>
      <c r="B208" s="3">
        <v>191.16999799999999</v>
      </c>
      <c r="C208" s="3">
        <v>326.66000400000001</v>
      </c>
      <c r="D208" s="3">
        <v>128.770004</v>
      </c>
      <c r="E208" s="3">
        <v>446.79998799999998</v>
      </c>
      <c r="F208" s="3">
        <v>108.639999</v>
      </c>
      <c r="G208" s="3">
        <v>13959.719727</v>
      </c>
      <c r="H208" s="3">
        <v>4501.8900000000003</v>
      </c>
      <c r="I208" s="3">
        <v>81.55</v>
      </c>
      <c r="J208" s="3">
        <v>1933.74</v>
      </c>
      <c r="K208" s="4">
        <f t="shared" si="27"/>
        <v>-9.8309423128027369E-4</v>
      </c>
      <c r="L208" s="4">
        <f t="shared" si="28"/>
        <v>-2.5512255276715053E-3</v>
      </c>
      <c r="M208" s="4">
        <f t="shared" si="29"/>
        <v>-7.3485881183980289E-3</v>
      </c>
      <c r="N208" s="4">
        <f t="shared" si="30"/>
        <v>-2.5681682051655703E-3</v>
      </c>
      <c r="O208" s="4">
        <f t="shared" si="31"/>
        <v>1.0101006918035911E-3</v>
      </c>
      <c r="P208" s="4">
        <f t="shared" si="32"/>
        <v>3.6997497963134167E-3</v>
      </c>
      <c r="Q208" s="4">
        <f t="shared" si="33"/>
        <v>1.0455769505616009E-2</v>
      </c>
      <c r="R208" s="4">
        <f t="shared" si="34"/>
        <v>2.5585101482001583E-2</v>
      </c>
      <c r="S208" s="4">
        <f t="shared" si="35"/>
        <v>9.3088201137782496E-5</v>
      </c>
    </row>
    <row r="209" spans="1:19" ht="18.75" x14ac:dyDescent="0.25">
      <c r="A209" s="2">
        <v>45142</v>
      </c>
      <c r="B209" s="3">
        <v>181.990005</v>
      </c>
      <c r="C209" s="3">
        <v>327.77999899999998</v>
      </c>
      <c r="D209" s="3">
        <v>128.53999300000001</v>
      </c>
      <c r="E209" s="3">
        <v>454.17001299999998</v>
      </c>
      <c r="F209" s="3">
        <v>108.80999799999999</v>
      </c>
      <c r="G209" s="3">
        <v>13909.240234000001</v>
      </c>
      <c r="H209" s="3">
        <v>4478.03</v>
      </c>
      <c r="I209" s="3">
        <v>82.82</v>
      </c>
      <c r="J209" s="3">
        <v>1941.62</v>
      </c>
      <c r="K209" s="4">
        <f t="shared" si="27"/>
        <v>-3.6226359560046209E-3</v>
      </c>
      <c r="L209" s="4">
        <f t="shared" si="28"/>
        <v>-5.3140910274567365E-3</v>
      </c>
      <c r="M209" s="4">
        <f t="shared" si="29"/>
        <v>-4.921130609268224E-2</v>
      </c>
      <c r="N209" s="4">
        <f t="shared" si="30"/>
        <v>3.4227617147133357E-3</v>
      </c>
      <c r="O209" s="4">
        <f t="shared" si="31"/>
        <v>-1.7878128634454143E-3</v>
      </c>
      <c r="P209" s="4">
        <f t="shared" si="32"/>
        <v>1.6360565578148936E-2</v>
      </c>
      <c r="Q209" s="4">
        <f t="shared" si="33"/>
        <v>1.56356897658378E-3</v>
      </c>
      <c r="R209" s="4">
        <f t="shared" si="34"/>
        <v>1.545324905039836E-2</v>
      </c>
      <c r="S209" s="4">
        <f t="shared" si="35"/>
        <v>4.0667245675825607E-3</v>
      </c>
    </row>
    <row r="210" spans="1:19" ht="18.75" x14ac:dyDescent="0.25">
      <c r="A210" s="2">
        <v>45145</v>
      </c>
      <c r="B210" s="3">
        <v>178.85000600000001</v>
      </c>
      <c r="C210" s="3">
        <v>330.10998499999999</v>
      </c>
      <c r="D210" s="3">
        <v>131.94000199999999</v>
      </c>
      <c r="E210" s="3">
        <v>446.64001500000001</v>
      </c>
      <c r="F210" s="3">
        <v>110.480003</v>
      </c>
      <c r="G210" s="3">
        <v>13994.400390999999</v>
      </c>
      <c r="H210" s="3">
        <v>4518.4399999999996</v>
      </c>
      <c r="I210" s="3">
        <v>81.94</v>
      </c>
      <c r="J210" s="3">
        <v>1936.39</v>
      </c>
      <c r="K210" s="4">
        <f t="shared" si="27"/>
        <v>6.1038932194509808E-3</v>
      </c>
      <c r="L210" s="4">
        <f t="shared" si="28"/>
        <v>8.9835839552586446E-3</v>
      </c>
      <c r="M210" s="4">
        <f t="shared" si="29"/>
        <v>-1.7404268733660279E-2</v>
      </c>
      <c r="N210" s="4">
        <f t="shared" si="30"/>
        <v>7.0832382263918423E-3</v>
      </c>
      <c r="O210" s="4">
        <f t="shared" si="31"/>
        <v>2.6107203467747586E-2</v>
      </c>
      <c r="P210" s="4">
        <f t="shared" si="32"/>
        <v>-1.6718671329340726E-2</v>
      </c>
      <c r="Q210" s="4">
        <f t="shared" si="33"/>
        <v>1.5231312673015319E-2</v>
      </c>
      <c r="R210" s="4">
        <f t="shared" si="34"/>
        <v>-1.0682305998696077E-2</v>
      </c>
      <c r="S210" s="4">
        <f t="shared" si="35"/>
        <v>-2.6972613122618247E-3</v>
      </c>
    </row>
    <row r="211" spans="1:19" ht="18.75" x14ac:dyDescent="0.25">
      <c r="A211" s="2">
        <v>45146</v>
      </c>
      <c r="B211" s="3">
        <v>179.800003</v>
      </c>
      <c r="C211" s="3">
        <v>326.04998799999998</v>
      </c>
      <c r="D211" s="3">
        <v>131.83999600000001</v>
      </c>
      <c r="E211" s="3">
        <v>425.540009</v>
      </c>
      <c r="F211" s="3">
        <v>109.69000200000001</v>
      </c>
      <c r="G211" s="3">
        <v>13884.320313</v>
      </c>
      <c r="H211" s="3">
        <v>4499.38</v>
      </c>
      <c r="I211" s="3">
        <v>82.92</v>
      </c>
      <c r="J211" s="3">
        <v>1924.82</v>
      </c>
      <c r="K211" s="4">
        <f t="shared" si="27"/>
        <v>-7.8971091433781612E-3</v>
      </c>
      <c r="L211" s="4">
        <f t="shared" si="28"/>
        <v>-4.227192022498048E-3</v>
      </c>
      <c r="M211" s="4">
        <f t="shared" si="29"/>
        <v>5.297639470033603E-3</v>
      </c>
      <c r="N211" s="4">
        <f t="shared" si="30"/>
        <v>-1.2375179776206852E-2</v>
      </c>
      <c r="O211" s="4">
        <f t="shared" si="31"/>
        <v>-7.5825313177459641E-4</v>
      </c>
      <c r="P211" s="4">
        <f t="shared" si="32"/>
        <v>-4.8393962791029317E-2</v>
      </c>
      <c r="Q211" s="4">
        <f t="shared" si="33"/>
        <v>-7.1763125988269783E-3</v>
      </c>
      <c r="R211" s="4">
        <f t="shared" si="34"/>
        <v>1.188901544885378E-2</v>
      </c>
      <c r="S211" s="4">
        <f t="shared" si="35"/>
        <v>-5.9929579735632137E-3</v>
      </c>
    </row>
    <row r="212" spans="1:19" ht="18.75" x14ac:dyDescent="0.25">
      <c r="A212" s="2">
        <v>45147</v>
      </c>
      <c r="B212" s="3">
        <v>178.19000199999999</v>
      </c>
      <c r="C212" s="3">
        <v>322.23001099999999</v>
      </c>
      <c r="D212" s="3">
        <v>130.14999399999999</v>
      </c>
      <c r="E212" s="3">
        <v>423.88000499999998</v>
      </c>
      <c r="F212" s="3">
        <v>109.69000200000001</v>
      </c>
      <c r="G212" s="3">
        <v>13722.019531</v>
      </c>
      <c r="H212" s="3">
        <v>4467.71</v>
      </c>
      <c r="I212" s="3">
        <v>84.4</v>
      </c>
      <c r="J212" s="3">
        <v>1914.59</v>
      </c>
      <c r="K212" s="4">
        <f t="shared" si="27"/>
        <v>-1.1758360787810567E-2</v>
      </c>
      <c r="L212" s="4">
        <f t="shared" si="28"/>
        <v>-7.0636364040070568E-3</v>
      </c>
      <c r="M212" s="4">
        <f t="shared" si="29"/>
        <v>-8.9947307594279297E-3</v>
      </c>
      <c r="N212" s="4">
        <f t="shared" si="30"/>
        <v>-1.1785096619867676E-2</v>
      </c>
      <c r="O212" s="4">
        <f t="shared" si="31"/>
        <v>-1.2901450481435204E-2</v>
      </c>
      <c r="P212" s="4">
        <f t="shared" si="32"/>
        <v>-3.9085636927432572E-3</v>
      </c>
      <c r="Q212" s="4">
        <f t="shared" si="33"/>
        <v>0</v>
      </c>
      <c r="R212" s="4">
        <f t="shared" si="34"/>
        <v>1.7691114034332621E-2</v>
      </c>
      <c r="S212" s="4">
        <f t="shared" si="35"/>
        <v>-5.3289563808463641E-3</v>
      </c>
    </row>
    <row r="213" spans="1:19" ht="18.75" x14ac:dyDescent="0.25">
      <c r="A213" s="2">
        <v>45148</v>
      </c>
      <c r="B213" s="3">
        <v>177.970001</v>
      </c>
      <c r="C213" s="3">
        <v>322.92999300000002</v>
      </c>
      <c r="D213" s="3">
        <v>130.21000699999999</v>
      </c>
      <c r="E213" s="3">
        <v>408.54998799999998</v>
      </c>
      <c r="F213" s="3">
        <v>109.029999</v>
      </c>
      <c r="G213" s="3">
        <v>13737.990234000001</v>
      </c>
      <c r="H213" s="3">
        <v>4468.83</v>
      </c>
      <c r="I213" s="3">
        <v>82.82</v>
      </c>
      <c r="J213" s="3">
        <v>1912.06</v>
      </c>
      <c r="K213" s="4">
        <f t="shared" si="27"/>
        <v>1.1631973140148193E-3</v>
      </c>
      <c r="L213" s="4">
        <f t="shared" si="28"/>
        <v>2.5065629558288107E-4</v>
      </c>
      <c r="M213" s="4">
        <f t="shared" si="29"/>
        <v>-1.2354055824788631E-3</v>
      </c>
      <c r="N213" s="4">
        <f t="shared" si="30"/>
        <v>2.1699493779094936E-3</v>
      </c>
      <c r="O213" s="4">
        <f t="shared" si="31"/>
        <v>4.6100016002716696E-4</v>
      </c>
      <c r="P213" s="4">
        <f t="shared" si="32"/>
        <v>-3.683613164388029E-2</v>
      </c>
      <c r="Q213" s="4">
        <f t="shared" si="33"/>
        <v>-6.0351591099425707E-3</v>
      </c>
      <c r="R213" s="4">
        <f t="shared" si="34"/>
        <v>-1.8897823484490404E-2</v>
      </c>
      <c r="S213" s="4">
        <f t="shared" si="35"/>
        <v>-1.3223056034078707E-3</v>
      </c>
    </row>
    <row r="214" spans="1:19" ht="18.75" x14ac:dyDescent="0.25">
      <c r="A214" s="2">
        <v>45149</v>
      </c>
      <c r="B214" s="3">
        <v>177.78999300000001</v>
      </c>
      <c r="C214" s="3">
        <v>321.01001000000002</v>
      </c>
      <c r="D214" s="3">
        <v>130.16999799999999</v>
      </c>
      <c r="E214" s="3">
        <v>437.52999899999998</v>
      </c>
      <c r="F214" s="3">
        <v>108.089996</v>
      </c>
      <c r="G214" s="3">
        <v>13644.849609000001</v>
      </c>
      <c r="H214" s="3">
        <v>4464.05</v>
      </c>
      <c r="I214" s="3">
        <v>83.19</v>
      </c>
      <c r="J214" s="3">
        <v>1913.32</v>
      </c>
      <c r="K214" s="4">
        <f t="shared" si="27"/>
        <v>-6.8028725098571502E-3</v>
      </c>
      <c r="L214" s="4">
        <f t="shared" si="28"/>
        <v>-1.0702036647139679E-3</v>
      </c>
      <c r="M214" s="4">
        <f t="shared" si="29"/>
        <v>-1.0119632246323527E-3</v>
      </c>
      <c r="N214" s="4">
        <f t="shared" si="30"/>
        <v>-5.9632533486469481E-3</v>
      </c>
      <c r="O214" s="4">
        <f t="shared" si="31"/>
        <v>-3.0731238610173513E-4</v>
      </c>
      <c r="P214" s="4">
        <f t="shared" si="32"/>
        <v>6.8530996131223959E-2</v>
      </c>
      <c r="Q214" s="4">
        <f t="shared" si="33"/>
        <v>-8.6588881245904734E-3</v>
      </c>
      <c r="R214" s="4">
        <f t="shared" si="34"/>
        <v>4.4575701783751689E-3</v>
      </c>
      <c r="S214" s="4">
        <f t="shared" si="35"/>
        <v>6.5875810798709275E-4</v>
      </c>
    </row>
    <row r="215" spans="1:19" ht="18.75" x14ac:dyDescent="0.25">
      <c r="A215" s="2">
        <v>45152</v>
      </c>
      <c r="B215" s="3">
        <v>179.46000699999999</v>
      </c>
      <c r="C215" s="3">
        <v>324.040009</v>
      </c>
      <c r="D215" s="3">
        <v>131.83000200000001</v>
      </c>
      <c r="E215" s="3">
        <v>439.39999399999999</v>
      </c>
      <c r="F215" s="3">
        <v>107.639999</v>
      </c>
      <c r="G215" s="3">
        <v>13788.330078000001</v>
      </c>
      <c r="H215" s="3">
        <v>4489.72</v>
      </c>
      <c r="I215" s="3">
        <v>82.51</v>
      </c>
      <c r="J215" s="3">
        <v>1907.9</v>
      </c>
      <c r="K215" s="4">
        <f t="shared" si="27"/>
        <v>1.0460455474058406E-2</v>
      </c>
      <c r="L215" s="4">
        <f t="shared" si="28"/>
        <v>5.7339132747375263E-3</v>
      </c>
      <c r="M215" s="4">
        <f t="shared" si="29"/>
        <v>9.3493417196309977E-3</v>
      </c>
      <c r="N215" s="4">
        <f t="shared" si="30"/>
        <v>9.3946862922044839E-3</v>
      </c>
      <c r="O215" s="4">
        <f t="shared" si="31"/>
        <v>1.267195582708665E-2</v>
      </c>
      <c r="P215" s="4">
        <f t="shared" si="32"/>
        <v>4.2648737057555883E-3</v>
      </c>
      <c r="Q215" s="4">
        <f t="shared" si="33"/>
        <v>-4.1718598534339962E-3</v>
      </c>
      <c r="R215" s="4">
        <f t="shared" si="34"/>
        <v>-8.2076501795444717E-3</v>
      </c>
      <c r="S215" s="4">
        <f t="shared" si="35"/>
        <v>-2.8367922468411641E-3</v>
      </c>
    </row>
    <row r="216" spans="1:19" ht="18.75" x14ac:dyDescent="0.25">
      <c r="A216" s="2">
        <v>45153</v>
      </c>
      <c r="B216" s="3">
        <v>177.449997</v>
      </c>
      <c r="C216" s="3">
        <v>321.85998499999999</v>
      </c>
      <c r="D216" s="3">
        <v>130.270004</v>
      </c>
      <c r="E216" s="3">
        <v>434.85998499999999</v>
      </c>
      <c r="F216" s="3">
        <v>106.550003</v>
      </c>
      <c r="G216" s="3">
        <v>13631.049805000001</v>
      </c>
      <c r="H216" s="3">
        <v>4437.8599999999997</v>
      </c>
      <c r="I216" s="3">
        <v>80.989999999999995</v>
      </c>
      <c r="J216" s="3">
        <v>1901.56</v>
      </c>
      <c r="K216" s="4">
        <f t="shared" si="27"/>
        <v>-1.1472323494832746E-2</v>
      </c>
      <c r="L216" s="4">
        <f t="shared" si="28"/>
        <v>-1.1618060736365813E-2</v>
      </c>
      <c r="M216" s="4">
        <f t="shared" si="29"/>
        <v>-1.1263518689482941E-2</v>
      </c>
      <c r="N216" s="4">
        <f t="shared" si="30"/>
        <v>-6.7503709504047969E-3</v>
      </c>
      <c r="O216" s="4">
        <f t="shared" si="31"/>
        <v>-1.1903978526001963E-2</v>
      </c>
      <c r="P216" s="4">
        <f t="shared" si="32"/>
        <v>-1.0386040582473647E-2</v>
      </c>
      <c r="Q216" s="4">
        <f t="shared" si="33"/>
        <v>-1.0177929868057184E-2</v>
      </c>
      <c r="R216" s="4">
        <f t="shared" si="34"/>
        <v>-1.8593807855353407E-2</v>
      </c>
      <c r="S216" s="4">
        <f t="shared" si="35"/>
        <v>-3.328558826481769E-3</v>
      </c>
    </row>
    <row r="217" spans="1:19" ht="18.75" x14ac:dyDescent="0.25">
      <c r="A217" s="2">
        <v>45154</v>
      </c>
      <c r="B217" s="3">
        <v>176.570007</v>
      </c>
      <c r="C217" s="3">
        <v>320.39999399999999</v>
      </c>
      <c r="D217" s="3">
        <v>129.11000100000001</v>
      </c>
      <c r="E217" s="3">
        <v>433.44000199999999</v>
      </c>
      <c r="F217" s="3">
        <v>106.529999</v>
      </c>
      <c r="G217" s="3">
        <v>13474.629883</v>
      </c>
      <c r="H217" s="3">
        <v>4404.33</v>
      </c>
      <c r="I217" s="3">
        <v>79.38</v>
      </c>
      <c r="J217" s="3">
        <v>1891.76</v>
      </c>
      <c r="K217" s="4">
        <f t="shared" si="27"/>
        <v>-1.1541614906798354E-2</v>
      </c>
      <c r="L217" s="4">
        <f t="shared" si="28"/>
        <v>-7.5841303382103969E-3</v>
      </c>
      <c r="M217" s="4">
        <f t="shared" si="29"/>
        <v>-4.9714242272948283E-3</v>
      </c>
      <c r="N217" s="4">
        <f t="shared" si="30"/>
        <v>-4.5464253186219073E-3</v>
      </c>
      <c r="O217" s="4">
        <f t="shared" si="31"/>
        <v>-8.9444884829693542E-3</v>
      </c>
      <c r="P217" s="4">
        <f t="shared" si="32"/>
        <v>-3.2707227620183102E-3</v>
      </c>
      <c r="Q217" s="4">
        <f t="shared" si="33"/>
        <v>-1.8776046434206432E-4</v>
      </c>
      <c r="R217" s="4">
        <f t="shared" si="34"/>
        <v>-2.0079242905979219E-2</v>
      </c>
      <c r="S217" s="4">
        <f t="shared" si="35"/>
        <v>-5.1669892353798322E-3</v>
      </c>
    </row>
    <row r="218" spans="1:19" ht="18.75" x14ac:dyDescent="0.25">
      <c r="A218" s="2">
        <v>45155</v>
      </c>
      <c r="B218" s="3">
        <v>174</v>
      </c>
      <c r="C218" s="3">
        <v>316.88000499999998</v>
      </c>
      <c r="D218" s="3">
        <v>130.46000699999999</v>
      </c>
      <c r="E218" s="3">
        <v>432.98998999999998</v>
      </c>
      <c r="F218" s="3">
        <v>105.050003</v>
      </c>
      <c r="G218" s="3">
        <v>13316.929688</v>
      </c>
      <c r="H218" s="3">
        <v>4370.3599999999997</v>
      </c>
      <c r="I218" s="3">
        <v>80.39</v>
      </c>
      <c r="J218" s="3">
        <v>1888.89</v>
      </c>
      <c r="K218" s="4">
        <f t="shared" si="27"/>
        <v>-1.1772514840830832E-2</v>
      </c>
      <c r="L218" s="4">
        <f t="shared" si="28"/>
        <v>-7.7427623561250646E-3</v>
      </c>
      <c r="M218" s="4">
        <f t="shared" si="29"/>
        <v>-1.4662138744510769E-2</v>
      </c>
      <c r="N218" s="4">
        <f t="shared" si="30"/>
        <v>-1.104702737510742E-2</v>
      </c>
      <c r="O218" s="4">
        <f t="shared" si="31"/>
        <v>1.0401958092280877E-2</v>
      </c>
      <c r="P218" s="4">
        <f t="shared" si="32"/>
        <v>-1.0387729986739438E-3</v>
      </c>
      <c r="Q218" s="4">
        <f t="shared" si="33"/>
        <v>-1.3990170387240385E-2</v>
      </c>
      <c r="R218" s="4">
        <f t="shared" si="34"/>
        <v>1.2643342984950186E-2</v>
      </c>
      <c r="S218" s="4">
        <f t="shared" si="35"/>
        <v>-1.5182577341485992E-3</v>
      </c>
    </row>
    <row r="219" spans="1:19" ht="18.75" x14ac:dyDescent="0.25">
      <c r="A219" s="2">
        <v>45156</v>
      </c>
      <c r="B219" s="3">
        <v>174.490005</v>
      </c>
      <c r="C219" s="3">
        <v>316.48001099999999</v>
      </c>
      <c r="D219" s="3">
        <v>128.11000100000001</v>
      </c>
      <c r="E219" s="3">
        <v>469.67001299999998</v>
      </c>
      <c r="F219" s="3">
        <v>104.80999799999999</v>
      </c>
      <c r="G219" s="3">
        <v>13290.780273</v>
      </c>
      <c r="H219" s="3">
        <v>4369.71</v>
      </c>
      <c r="I219" s="3">
        <v>81.25</v>
      </c>
      <c r="J219" s="3">
        <v>1888.19</v>
      </c>
      <c r="K219" s="4">
        <f t="shared" si="27"/>
        <v>-1.965552349835652E-3</v>
      </c>
      <c r="L219" s="4">
        <f t="shared" si="28"/>
        <v>-1.4874022775515319E-4</v>
      </c>
      <c r="M219" s="4">
        <f t="shared" si="29"/>
        <v>2.8121628505463187E-3</v>
      </c>
      <c r="N219" s="4">
        <f t="shared" si="30"/>
        <v>-1.2630859008274408E-3</v>
      </c>
      <c r="O219" s="4">
        <f t="shared" si="31"/>
        <v>-1.8177442350107275E-2</v>
      </c>
      <c r="P219" s="4">
        <f t="shared" si="32"/>
        <v>8.1315738164113208E-2</v>
      </c>
      <c r="Q219" s="4">
        <f t="shared" si="33"/>
        <v>-2.287287748901589E-3</v>
      </c>
      <c r="R219" s="4">
        <f t="shared" si="34"/>
        <v>1.0641030869977306E-2</v>
      </c>
      <c r="S219" s="4">
        <f t="shared" si="35"/>
        <v>-3.706567020101267E-4</v>
      </c>
    </row>
    <row r="220" spans="1:19" ht="18.75" x14ac:dyDescent="0.25">
      <c r="A220" s="2">
        <v>45159</v>
      </c>
      <c r="B220" s="3">
        <v>175.83999600000001</v>
      </c>
      <c r="C220" s="3">
        <v>321.88000499999998</v>
      </c>
      <c r="D220" s="3">
        <v>128.929993</v>
      </c>
      <c r="E220" s="3">
        <v>456.67999300000002</v>
      </c>
      <c r="F220" s="3">
        <v>102.860001</v>
      </c>
      <c r="G220" s="3">
        <v>13497.589844</v>
      </c>
      <c r="H220" s="3">
        <v>4399.7700000000004</v>
      </c>
      <c r="I220" s="3">
        <v>80.72</v>
      </c>
      <c r="J220" s="3">
        <v>1893.94</v>
      </c>
      <c r="K220" s="4">
        <f t="shared" si="27"/>
        <v>1.5440557143523473E-2</v>
      </c>
      <c r="L220" s="4">
        <f t="shared" si="28"/>
        <v>6.8556214812669266E-3</v>
      </c>
      <c r="M220" s="4">
        <f t="shared" si="29"/>
        <v>7.7070058422828878E-3</v>
      </c>
      <c r="N220" s="4">
        <f t="shared" si="30"/>
        <v>1.691873761999392E-2</v>
      </c>
      <c r="O220" s="4">
        <f t="shared" si="31"/>
        <v>6.3802894555831475E-3</v>
      </c>
      <c r="P220" s="4">
        <f t="shared" si="32"/>
        <v>-2.8047436636366344E-2</v>
      </c>
      <c r="Q220" s="4">
        <f t="shared" si="33"/>
        <v>-1.8780318031214896E-2</v>
      </c>
      <c r="R220" s="4">
        <f t="shared" si="34"/>
        <v>-6.5444451644933914E-3</v>
      </c>
      <c r="S220" s="4">
        <f t="shared" si="35"/>
        <v>3.040617022716725E-3</v>
      </c>
    </row>
    <row r="221" spans="1:19" ht="18.75" x14ac:dyDescent="0.25">
      <c r="A221" s="2">
        <v>45160</v>
      </c>
      <c r="B221" s="3">
        <v>177.229996</v>
      </c>
      <c r="C221" s="3">
        <v>322.459991</v>
      </c>
      <c r="D221" s="3">
        <v>129.69000199999999</v>
      </c>
      <c r="E221" s="3">
        <v>471.16000400000001</v>
      </c>
      <c r="F221" s="3">
        <v>101.459999</v>
      </c>
      <c r="G221" s="3">
        <v>13505.870117</v>
      </c>
      <c r="H221" s="3">
        <v>4387.55</v>
      </c>
      <c r="I221" s="3">
        <v>80.349999999999994</v>
      </c>
      <c r="J221" s="3">
        <v>1897</v>
      </c>
      <c r="K221" s="4">
        <f t="shared" si="27"/>
        <v>6.1327498561150671E-4</v>
      </c>
      <c r="L221" s="4">
        <f t="shared" si="28"/>
        <v>-2.7812820922299762E-3</v>
      </c>
      <c r="M221" s="4">
        <f t="shared" si="29"/>
        <v>7.8738335901473444E-3</v>
      </c>
      <c r="N221" s="4">
        <f t="shared" si="30"/>
        <v>1.8002488134835804E-3</v>
      </c>
      <c r="O221" s="4">
        <f t="shared" si="31"/>
        <v>5.8774356393219863E-3</v>
      </c>
      <c r="P221" s="4">
        <f t="shared" si="32"/>
        <v>3.1214836100161986E-2</v>
      </c>
      <c r="Q221" s="4">
        <f t="shared" si="33"/>
        <v>-1.3704227786279367E-2</v>
      </c>
      <c r="R221" s="4">
        <f t="shared" si="34"/>
        <v>-4.5942838618320062E-3</v>
      </c>
      <c r="S221" s="4">
        <f t="shared" si="35"/>
        <v>1.6143756770526773E-3</v>
      </c>
    </row>
    <row r="222" spans="1:19" ht="18.75" x14ac:dyDescent="0.25">
      <c r="A222" s="2">
        <v>45161</v>
      </c>
      <c r="B222" s="3">
        <v>181.11999499999999</v>
      </c>
      <c r="C222" s="3">
        <v>327</v>
      </c>
      <c r="D222" s="3">
        <v>133.21000699999999</v>
      </c>
      <c r="E222" s="3">
        <v>471.63000499999998</v>
      </c>
      <c r="F222" s="3">
        <v>98.75</v>
      </c>
      <c r="G222" s="3">
        <v>13721.030273</v>
      </c>
      <c r="H222" s="3">
        <v>4436.01</v>
      </c>
      <c r="I222" s="3">
        <v>78.89</v>
      </c>
      <c r="J222" s="3">
        <v>1914.31</v>
      </c>
      <c r="K222" s="4">
        <f t="shared" si="27"/>
        <v>1.5805297845143316E-2</v>
      </c>
      <c r="L222" s="4">
        <f t="shared" si="28"/>
        <v>1.0984339030271489E-2</v>
      </c>
      <c r="M222" s="4">
        <f t="shared" si="29"/>
        <v>2.1711465911305017E-2</v>
      </c>
      <c r="N222" s="4">
        <f t="shared" si="30"/>
        <v>1.3981101272098503E-2</v>
      </c>
      <c r="O222" s="4">
        <f t="shared" si="31"/>
        <v>2.6779880142938112E-2</v>
      </c>
      <c r="P222" s="4">
        <f t="shared" si="32"/>
        <v>9.9704289279414814E-4</v>
      </c>
      <c r="Q222" s="4">
        <f t="shared" si="33"/>
        <v>-2.7073218501211686E-2</v>
      </c>
      <c r="R222" s="4">
        <f t="shared" si="34"/>
        <v>-1.8337615076523286E-2</v>
      </c>
      <c r="S222" s="4">
        <f t="shared" si="35"/>
        <v>9.0835534353655226E-3</v>
      </c>
    </row>
    <row r="223" spans="1:19" ht="18.75" x14ac:dyDescent="0.25">
      <c r="A223" s="2">
        <v>45162</v>
      </c>
      <c r="B223" s="3">
        <v>176.38000500000001</v>
      </c>
      <c r="C223" s="3">
        <v>319.97000100000002</v>
      </c>
      <c r="D223" s="3">
        <v>130.41999799999999</v>
      </c>
      <c r="E223" s="3">
        <v>460.17999300000002</v>
      </c>
      <c r="F223" s="3">
        <v>97.629997000000003</v>
      </c>
      <c r="G223" s="3">
        <v>13463.969727</v>
      </c>
      <c r="H223" s="3">
        <v>4376.3100000000004</v>
      </c>
      <c r="I223" s="3">
        <v>79.05</v>
      </c>
      <c r="J223" s="3">
        <v>1916.6</v>
      </c>
      <c r="K223" s="4">
        <f t="shared" si="27"/>
        <v>-1.8912503816981879E-2</v>
      </c>
      <c r="L223" s="4">
        <f t="shared" si="28"/>
        <v>-1.3549420207499292E-2</v>
      </c>
      <c r="M223" s="4">
        <f t="shared" si="29"/>
        <v>-2.651898060089096E-2</v>
      </c>
      <c r="N223" s="4">
        <f t="shared" si="30"/>
        <v>-2.1732926372994007E-2</v>
      </c>
      <c r="O223" s="4">
        <f t="shared" si="31"/>
        <v>-2.1166886281992741E-2</v>
      </c>
      <c r="P223" s="4">
        <f t="shared" si="32"/>
        <v>-2.4577088393115412E-2</v>
      </c>
      <c r="Q223" s="4">
        <f t="shared" si="33"/>
        <v>-1.1406611271911313E-2</v>
      </c>
      <c r="R223" s="4">
        <f t="shared" si="34"/>
        <v>2.026086548482835E-3</v>
      </c>
      <c r="S223" s="4">
        <f t="shared" si="35"/>
        <v>1.1955385392819543E-3</v>
      </c>
    </row>
    <row r="224" spans="1:19" ht="18.75" x14ac:dyDescent="0.25">
      <c r="A224" s="2">
        <v>45163</v>
      </c>
      <c r="B224" s="3">
        <v>178.61000100000001</v>
      </c>
      <c r="C224" s="3">
        <v>322.98001099999999</v>
      </c>
      <c r="D224" s="3">
        <v>130.69000199999999</v>
      </c>
      <c r="E224" s="3">
        <v>468.35000600000001</v>
      </c>
      <c r="F224" s="3">
        <v>98.839995999999999</v>
      </c>
      <c r="G224" s="3">
        <v>13590.650390999999</v>
      </c>
      <c r="H224" s="3">
        <v>4405.71</v>
      </c>
      <c r="I224" s="3">
        <v>79.83</v>
      </c>
      <c r="J224" s="3">
        <v>1914.53</v>
      </c>
      <c r="K224" s="4">
        <f t="shared" si="27"/>
        <v>9.364876629595148E-3</v>
      </c>
      <c r="L224" s="4">
        <f t="shared" si="28"/>
        <v>6.6955233154781116E-3</v>
      </c>
      <c r="M224" s="4">
        <f t="shared" si="29"/>
        <v>1.2563876707263272E-2</v>
      </c>
      <c r="N224" s="4">
        <f t="shared" si="30"/>
        <v>9.3631913344973134E-3</v>
      </c>
      <c r="O224" s="4">
        <f t="shared" si="31"/>
        <v>2.0681252823492456E-3</v>
      </c>
      <c r="P224" s="4">
        <f t="shared" si="32"/>
        <v>1.7598190386123872E-2</v>
      </c>
      <c r="Q224" s="4">
        <f t="shared" si="33"/>
        <v>1.2317548141643117E-2</v>
      </c>
      <c r="R224" s="4">
        <f t="shared" si="34"/>
        <v>9.8188100022263899E-3</v>
      </c>
      <c r="S224" s="4">
        <f t="shared" si="35"/>
        <v>-1.0806212273848069E-3</v>
      </c>
    </row>
    <row r="225" spans="1:19" ht="18.75" x14ac:dyDescent="0.25">
      <c r="A225" s="2">
        <v>45166</v>
      </c>
      <c r="B225" s="3">
        <v>180.19000199999999</v>
      </c>
      <c r="C225" s="3">
        <v>323.70001200000002</v>
      </c>
      <c r="D225" s="3">
        <v>131.78999300000001</v>
      </c>
      <c r="E225" s="3">
        <v>487.83999599999999</v>
      </c>
      <c r="F225" s="3">
        <v>99.629997000000003</v>
      </c>
      <c r="G225" s="3">
        <v>13705.129883</v>
      </c>
      <c r="H225" s="3">
        <v>4433.3100000000004</v>
      </c>
      <c r="I225" s="3">
        <v>80.099999999999994</v>
      </c>
      <c r="J225" s="3">
        <v>1919.66</v>
      </c>
      <c r="K225" s="4">
        <f t="shared" si="27"/>
        <v>8.3881216867257354E-3</v>
      </c>
      <c r="L225" s="4">
        <f t="shared" si="28"/>
        <v>6.2450565111568821E-3</v>
      </c>
      <c r="M225" s="4">
        <f t="shared" si="29"/>
        <v>8.8071973229350321E-3</v>
      </c>
      <c r="N225" s="4">
        <f t="shared" si="30"/>
        <v>2.2267621448037352E-3</v>
      </c>
      <c r="O225" s="4">
        <f t="shared" si="31"/>
        <v>8.381571628658508E-3</v>
      </c>
      <c r="P225" s="4">
        <f t="shared" si="32"/>
        <v>4.0771582574463436E-2</v>
      </c>
      <c r="Q225" s="4">
        <f t="shared" si="33"/>
        <v>7.9609532943893287E-3</v>
      </c>
      <c r="R225" s="4">
        <f t="shared" si="34"/>
        <v>3.3764804166060906E-3</v>
      </c>
      <c r="S225" s="4">
        <f t="shared" si="35"/>
        <v>2.6759253251123515E-3</v>
      </c>
    </row>
    <row r="226" spans="1:19" ht="18.75" x14ac:dyDescent="0.25">
      <c r="A226" s="2">
        <v>45167</v>
      </c>
      <c r="B226" s="3">
        <v>184.11999499999999</v>
      </c>
      <c r="C226" s="3">
        <v>328.41000400000001</v>
      </c>
      <c r="D226" s="3">
        <v>135.490005</v>
      </c>
      <c r="E226" s="3">
        <v>492.64001500000001</v>
      </c>
      <c r="F226" s="3">
        <v>101.769997</v>
      </c>
      <c r="G226" s="3">
        <v>13943.759765999999</v>
      </c>
      <c r="H226" s="3">
        <v>4497.63</v>
      </c>
      <c r="I226" s="3">
        <v>81.16</v>
      </c>
      <c r="J226" s="3">
        <v>1937.12</v>
      </c>
      <c r="K226" s="4">
        <f t="shared" si="27"/>
        <v>1.7261872821924703E-2</v>
      </c>
      <c r="L226" s="4">
        <f t="shared" si="28"/>
        <v>1.4404107984150809E-2</v>
      </c>
      <c r="M226" s="4">
        <f t="shared" si="29"/>
        <v>2.1575830954719915E-2</v>
      </c>
      <c r="N226" s="4">
        <f t="shared" si="30"/>
        <v>1.4445641960912331E-2</v>
      </c>
      <c r="O226" s="4">
        <f t="shared" si="31"/>
        <v>2.7688180220438813E-2</v>
      </c>
      <c r="P226" s="4">
        <f t="shared" si="32"/>
        <v>9.7912395838524145E-3</v>
      </c>
      <c r="Q226" s="4">
        <f t="shared" si="33"/>
        <v>2.1252041780252338E-2</v>
      </c>
      <c r="R226" s="4">
        <f t="shared" si="34"/>
        <v>1.3146660883300444E-2</v>
      </c>
      <c r="S226" s="4">
        <f t="shared" si="35"/>
        <v>9.0542469520409896E-3</v>
      </c>
    </row>
    <row r="227" spans="1:19" ht="18.75" x14ac:dyDescent="0.25">
      <c r="A227" s="2">
        <v>45168</v>
      </c>
      <c r="B227" s="3">
        <v>187.64999399999999</v>
      </c>
      <c r="C227" s="3">
        <v>328.790009</v>
      </c>
      <c r="D227" s="3">
        <v>136.929993</v>
      </c>
      <c r="E227" s="3">
        <v>493.54998799999998</v>
      </c>
      <c r="F227" s="3">
        <v>102.099998</v>
      </c>
      <c r="G227" s="3">
        <v>14019.309569999999</v>
      </c>
      <c r="H227" s="3">
        <v>4514.87</v>
      </c>
      <c r="I227" s="3">
        <v>81.63</v>
      </c>
      <c r="J227" s="3">
        <v>1942.24</v>
      </c>
      <c r="K227" s="4">
        <f t="shared" si="27"/>
        <v>5.4035547328456128E-3</v>
      </c>
      <c r="L227" s="4">
        <f t="shared" si="28"/>
        <v>3.8258021699069606E-3</v>
      </c>
      <c r="M227" s="4">
        <f t="shared" si="29"/>
        <v>1.8990801813770958E-2</v>
      </c>
      <c r="N227" s="4">
        <f t="shared" si="30"/>
        <v>1.156436502839189E-3</v>
      </c>
      <c r="O227" s="4">
        <f t="shared" si="31"/>
        <v>1.0571921461698603E-2</v>
      </c>
      <c r="P227" s="4">
        <f t="shared" si="32"/>
        <v>1.8454319258633613E-3</v>
      </c>
      <c r="Q227" s="4">
        <f t="shared" si="33"/>
        <v>3.2373698563766249E-3</v>
      </c>
      <c r="R227" s="4">
        <f t="shared" si="34"/>
        <v>5.7743265056505438E-3</v>
      </c>
      <c r="S227" s="4">
        <f t="shared" si="35"/>
        <v>2.6396121900634601E-3</v>
      </c>
    </row>
    <row r="228" spans="1:19" ht="18.75" x14ac:dyDescent="0.25">
      <c r="A228" s="2">
        <v>45169</v>
      </c>
      <c r="B228" s="3">
        <v>187.86999499999999</v>
      </c>
      <c r="C228" s="3">
        <v>327.76001000000002</v>
      </c>
      <c r="D228" s="3">
        <v>137.35000600000001</v>
      </c>
      <c r="E228" s="3">
        <v>485.08999599999999</v>
      </c>
      <c r="F228" s="3">
        <v>101.709999</v>
      </c>
      <c r="G228" s="3">
        <v>14034.969727</v>
      </c>
      <c r="H228" s="3">
        <v>4507.66</v>
      </c>
      <c r="I228" s="3">
        <v>83.63</v>
      </c>
      <c r="J228" s="3">
        <v>1939.74</v>
      </c>
      <c r="K228" s="4">
        <f t="shared" si="27"/>
        <v>1.116418530005097E-3</v>
      </c>
      <c r="L228" s="4">
        <f t="shared" si="28"/>
        <v>-1.5982216816604765E-3</v>
      </c>
      <c r="M228" s="4">
        <f t="shared" si="29"/>
        <v>1.1717140584503898E-3</v>
      </c>
      <c r="N228" s="4">
        <f t="shared" si="30"/>
        <v>-3.1376127185673295E-3</v>
      </c>
      <c r="O228" s="4">
        <f t="shared" si="31"/>
        <v>3.0626610021705788E-3</v>
      </c>
      <c r="P228" s="4">
        <f t="shared" si="32"/>
        <v>-1.7289714063778626E-2</v>
      </c>
      <c r="Q228" s="4">
        <f t="shared" si="33"/>
        <v>-3.8270887763512868E-3</v>
      </c>
      <c r="R228" s="4">
        <f t="shared" si="34"/>
        <v>2.4205465930169791E-2</v>
      </c>
      <c r="S228" s="4">
        <f t="shared" si="35"/>
        <v>-1.2880026922420049E-3</v>
      </c>
    </row>
    <row r="229" spans="1:19" ht="18.75" x14ac:dyDescent="0.25">
      <c r="A229" s="2">
        <v>45170</v>
      </c>
      <c r="B229" s="3">
        <v>189.46000699999999</v>
      </c>
      <c r="C229" s="3">
        <v>328.66000400000001</v>
      </c>
      <c r="D229" s="3">
        <v>136.800003</v>
      </c>
      <c r="E229" s="3">
        <v>485.48001099999999</v>
      </c>
      <c r="F229" s="3">
        <v>102.360001</v>
      </c>
      <c r="G229" s="3">
        <v>14031.809569999999</v>
      </c>
      <c r="H229" s="3">
        <v>4515.7700000000004</v>
      </c>
      <c r="I229" s="3">
        <v>85.55</v>
      </c>
      <c r="J229" s="3">
        <v>1938.8</v>
      </c>
      <c r="K229" s="4">
        <f t="shared" si="27"/>
        <v>-2.2518843219696924E-4</v>
      </c>
      <c r="L229" s="4">
        <f t="shared" si="28"/>
        <v>1.7975431036151848E-3</v>
      </c>
      <c r="M229" s="4">
        <f t="shared" si="29"/>
        <v>8.4277497294414534E-3</v>
      </c>
      <c r="N229" s="4">
        <f t="shared" si="30"/>
        <v>2.742130175031509E-3</v>
      </c>
      <c r="O229" s="4">
        <f t="shared" si="31"/>
        <v>-4.012429107026423E-3</v>
      </c>
      <c r="P229" s="4">
        <f t="shared" si="32"/>
        <v>8.0368240967656416E-4</v>
      </c>
      <c r="Q229" s="4">
        <f t="shared" si="33"/>
        <v>6.3704042553993619E-3</v>
      </c>
      <c r="R229" s="4">
        <f t="shared" si="34"/>
        <v>2.269869294476809E-2</v>
      </c>
      <c r="S229" s="4">
        <f t="shared" si="35"/>
        <v>-4.8471848603065862E-4</v>
      </c>
    </row>
    <row r="230" spans="1:19" ht="18.75" x14ac:dyDescent="0.25">
      <c r="A230" s="2">
        <v>45174</v>
      </c>
      <c r="B230" s="3">
        <v>189.699997</v>
      </c>
      <c r="C230" s="3">
        <v>333.54998799999998</v>
      </c>
      <c r="D230" s="3">
        <v>136.71000699999999</v>
      </c>
      <c r="E230" s="3">
        <v>470.60998499999999</v>
      </c>
      <c r="F230" s="3">
        <v>100.32</v>
      </c>
      <c r="G230" s="3">
        <v>14020.950194999999</v>
      </c>
      <c r="H230" s="3">
        <v>4496.83</v>
      </c>
      <c r="I230" s="3">
        <v>86.69</v>
      </c>
      <c r="J230" s="3">
        <v>1925.81</v>
      </c>
      <c r="K230" s="4">
        <f t="shared" si="27"/>
        <v>-7.7421085364850627E-4</v>
      </c>
      <c r="L230" s="4">
        <f t="shared" si="28"/>
        <v>-4.203010869610265E-3</v>
      </c>
      <c r="M230" s="4">
        <f t="shared" si="29"/>
        <v>1.2659037320240786E-3</v>
      </c>
      <c r="N230" s="4">
        <f t="shared" si="30"/>
        <v>1.4768949255132427E-2</v>
      </c>
      <c r="O230" s="4">
        <f t="shared" si="31"/>
        <v>-6.5808197109792313E-4</v>
      </c>
      <c r="P230" s="4">
        <f t="shared" si="32"/>
        <v>-3.1108421233416193E-2</v>
      </c>
      <c r="Q230" s="4">
        <f t="shared" si="33"/>
        <v>-2.0130944176418617E-2</v>
      </c>
      <c r="R230" s="4">
        <f t="shared" si="34"/>
        <v>1.3237536542346532E-2</v>
      </c>
      <c r="S230" s="4">
        <f t="shared" si="35"/>
        <v>-6.7225665313075675E-3</v>
      </c>
    </row>
    <row r="231" spans="1:19" ht="18.75" x14ac:dyDescent="0.25">
      <c r="A231" s="2">
        <v>45175</v>
      </c>
      <c r="B231" s="3">
        <v>182.91000399999999</v>
      </c>
      <c r="C231" s="3">
        <v>332.88000499999998</v>
      </c>
      <c r="D231" s="3">
        <v>135.36999499999999</v>
      </c>
      <c r="E231" s="3">
        <v>462.41000400000001</v>
      </c>
      <c r="F231" s="3">
        <v>100.18</v>
      </c>
      <c r="G231" s="3">
        <v>13872.469727</v>
      </c>
      <c r="H231" s="3">
        <v>4465.4799999999996</v>
      </c>
      <c r="I231" s="3">
        <v>87.54</v>
      </c>
      <c r="J231" s="3">
        <v>1916.28</v>
      </c>
      <c r="K231" s="4">
        <f t="shared" si="27"/>
        <v>-1.0646372576437612E-2</v>
      </c>
      <c r="L231" s="4">
        <f t="shared" si="28"/>
        <v>-6.9959927442528732E-3</v>
      </c>
      <c r="M231" s="4">
        <f t="shared" si="29"/>
        <v>-3.644961067001181E-2</v>
      </c>
      <c r="N231" s="4">
        <f t="shared" si="30"/>
        <v>-2.0106634837950849E-3</v>
      </c>
      <c r="O231" s="4">
        <f t="shared" si="31"/>
        <v>-9.8502118852879517E-3</v>
      </c>
      <c r="P231" s="4">
        <f t="shared" si="32"/>
        <v>-1.7577741590499685E-2</v>
      </c>
      <c r="Q231" s="4">
        <f t="shared" si="33"/>
        <v>-1.3965089551396409E-3</v>
      </c>
      <c r="R231" s="4">
        <f t="shared" si="34"/>
        <v>9.7572948822003333E-3</v>
      </c>
      <c r="S231" s="4">
        <f t="shared" si="35"/>
        <v>-4.9608517991373514E-3</v>
      </c>
    </row>
    <row r="232" spans="1:19" ht="18.75" x14ac:dyDescent="0.25">
      <c r="A232" s="2">
        <v>45176</v>
      </c>
      <c r="B232" s="3">
        <v>177.55999800000001</v>
      </c>
      <c r="C232" s="3">
        <v>329.91000400000001</v>
      </c>
      <c r="D232" s="3">
        <v>136.199997</v>
      </c>
      <c r="E232" s="3">
        <v>455.72000100000002</v>
      </c>
      <c r="F232" s="3">
        <v>97.93</v>
      </c>
      <c r="G232" s="3">
        <v>13748.830078000001</v>
      </c>
      <c r="H232" s="3">
        <v>4451.1400000000003</v>
      </c>
      <c r="I232" s="3">
        <v>86.87</v>
      </c>
      <c r="J232" s="3">
        <v>1919.19</v>
      </c>
      <c r="K232" s="4">
        <f t="shared" si="27"/>
        <v>-8.9525457282429218E-3</v>
      </c>
      <c r="L232" s="4">
        <f t="shared" si="28"/>
        <v>-3.2164682050081963E-3</v>
      </c>
      <c r="M232" s="4">
        <f t="shared" si="29"/>
        <v>-2.9685681754476379E-2</v>
      </c>
      <c r="N232" s="4">
        <f t="shared" si="30"/>
        <v>-8.9621775796418779E-3</v>
      </c>
      <c r="O232" s="4">
        <f t="shared" si="31"/>
        <v>6.1126384270914109E-3</v>
      </c>
      <c r="P232" s="4">
        <f t="shared" si="32"/>
        <v>-1.4573364047987607E-2</v>
      </c>
      <c r="Q232" s="4">
        <f t="shared" si="33"/>
        <v>-2.2715630196767637E-2</v>
      </c>
      <c r="R232" s="4">
        <f t="shared" si="34"/>
        <v>-7.6830834909201806E-3</v>
      </c>
      <c r="S232" s="4">
        <f t="shared" si="35"/>
        <v>1.5174153667573223E-3</v>
      </c>
    </row>
    <row r="233" spans="1:19" ht="18.75" x14ac:dyDescent="0.25">
      <c r="A233" s="2">
        <v>45177</v>
      </c>
      <c r="B233" s="3">
        <v>178.179993</v>
      </c>
      <c r="C233" s="3">
        <v>334.26998900000001</v>
      </c>
      <c r="D233" s="3">
        <v>137.199997</v>
      </c>
      <c r="E233" s="3">
        <v>451.77999899999998</v>
      </c>
      <c r="F233" s="3">
        <v>97.669998000000007</v>
      </c>
      <c r="G233" s="3">
        <v>13761.530273</v>
      </c>
      <c r="H233" s="3">
        <v>4457.49</v>
      </c>
      <c r="I233" s="3">
        <v>87.51</v>
      </c>
      <c r="J233" s="3">
        <v>1917.81</v>
      </c>
      <c r="K233" s="4">
        <f t="shared" si="27"/>
        <v>9.2330276595360195E-4</v>
      </c>
      <c r="L233" s="4">
        <f t="shared" si="28"/>
        <v>1.4255841976643817E-3</v>
      </c>
      <c r="M233" s="4">
        <f t="shared" si="29"/>
        <v>3.485667304345351E-3</v>
      </c>
      <c r="N233" s="4">
        <f t="shared" si="30"/>
        <v>1.3129114621486949E-2</v>
      </c>
      <c r="O233" s="4">
        <f t="shared" si="31"/>
        <v>7.3153217369152706E-3</v>
      </c>
      <c r="P233" s="4">
        <f t="shared" si="32"/>
        <v>-8.6832545585826485E-3</v>
      </c>
      <c r="Q233" s="4">
        <f t="shared" si="33"/>
        <v>-2.6585087504344559E-3</v>
      </c>
      <c r="R233" s="4">
        <f t="shared" si="34"/>
        <v>7.3403242759105302E-3</v>
      </c>
      <c r="S233" s="4">
        <f t="shared" si="35"/>
        <v>-7.1931199348568167E-4</v>
      </c>
    </row>
    <row r="234" spans="1:19" ht="18.75" x14ac:dyDescent="0.25">
      <c r="A234" s="2">
        <v>45180</v>
      </c>
      <c r="B234" s="3">
        <v>179.36000100000001</v>
      </c>
      <c r="C234" s="3">
        <v>337.94000199999999</v>
      </c>
      <c r="D234" s="3">
        <v>137.740005</v>
      </c>
      <c r="E234" s="3">
        <v>448.70001200000002</v>
      </c>
      <c r="F234" s="3">
        <v>96.790001000000004</v>
      </c>
      <c r="G234" s="3">
        <v>13917.889648</v>
      </c>
      <c r="H234" s="3">
        <v>4487.46</v>
      </c>
      <c r="I234" s="3">
        <v>87.29</v>
      </c>
      <c r="J234" s="3">
        <v>1921.66</v>
      </c>
      <c r="K234" s="4">
        <f t="shared" si="27"/>
        <v>1.1297999643617945E-2</v>
      </c>
      <c r="L234" s="4">
        <f t="shared" si="28"/>
        <v>6.7010127829867268E-3</v>
      </c>
      <c r="M234" s="4">
        <f t="shared" si="29"/>
        <v>6.6007288928472841E-3</v>
      </c>
      <c r="N234" s="4">
        <f t="shared" si="30"/>
        <v>1.0919354113755537E-2</v>
      </c>
      <c r="O234" s="4">
        <f t="shared" si="31"/>
        <v>3.9281929909320626E-3</v>
      </c>
      <c r="P234" s="4">
        <f t="shared" si="32"/>
        <v>-6.8407937397980054E-3</v>
      </c>
      <c r="Q234" s="4">
        <f t="shared" si="33"/>
        <v>-9.0507354896256862E-3</v>
      </c>
      <c r="R234" s="4">
        <f t="shared" si="34"/>
        <v>-2.5171638004813667E-3</v>
      </c>
      <c r="S234" s="4">
        <f t="shared" si="35"/>
        <v>2.0054858042297969E-3</v>
      </c>
    </row>
    <row r="235" spans="1:19" ht="18.75" x14ac:dyDescent="0.25">
      <c r="A235" s="2">
        <v>45181</v>
      </c>
      <c r="B235" s="3">
        <v>176.300003</v>
      </c>
      <c r="C235" s="3">
        <v>331.76998900000001</v>
      </c>
      <c r="D235" s="3">
        <v>136.070007</v>
      </c>
      <c r="E235" s="3">
        <v>454.85000600000001</v>
      </c>
      <c r="F235" s="3">
        <v>96.300003000000004</v>
      </c>
      <c r="G235" s="3">
        <v>13773.610352</v>
      </c>
      <c r="H235" s="3">
        <v>4461.8999999999996</v>
      </c>
      <c r="I235" s="3">
        <v>88.84</v>
      </c>
      <c r="J235" s="3">
        <v>1913.26</v>
      </c>
      <c r="K235" s="4">
        <f t="shared" si="27"/>
        <v>-1.0420569603253289E-2</v>
      </c>
      <c r="L235" s="4">
        <f t="shared" si="28"/>
        <v>-5.7121558411206055E-3</v>
      </c>
      <c r="M235" s="4">
        <f t="shared" si="29"/>
        <v>-1.7207858478955312E-2</v>
      </c>
      <c r="N235" s="4">
        <f t="shared" si="30"/>
        <v>-1.8426446250835508E-2</v>
      </c>
      <c r="O235" s="4">
        <f t="shared" si="31"/>
        <v>-1.2198375769951903E-2</v>
      </c>
      <c r="P235" s="4">
        <f t="shared" si="32"/>
        <v>1.361316773336846E-2</v>
      </c>
      <c r="Q235" s="4">
        <f t="shared" si="33"/>
        <v>-5.0753435359156846E-3</v>
      </c>
      <c r="R235" s="4">
        <f t="shared" si="34"/>
        <v>1.7601090278968192E-2</v>
      </c>
      <c r="S235" s="4">
        <f t="shared" si="35"/>
        <v>-4.3808024334258721E-3</v>
      </c>
    </row>
    <row r="236" spans="1:19" ht="18.75" x14ac:dyDescent="0.25">
      <c r="A236" s="2">
        <v>45182</v>
      </c>
      <c r="B236" s="3">
        <v>174.21000699999999</v>
      </c>
      <c r="C236" s="3">
        <v>336.05999800000001</v>
      </c>
      <c r="D236" s="3">
        <v>137.5</v>
      </c>
      <c r="E236" s="3">
        <v>455.80999800000001</v>
      </c>
      <c r="F236" s="3">
        <v>96.129997000000003</v>
      </c>
      <c r="G236" s="3">
        <v>13813.589844</v>
      </c>
      <c r="H236" s="3">
        <v>4467.4399999999996</v>
      </c>
      <c r="I236" s="3">
        <v>88.52</v>
      </c>
      <c r="J236" s="3">
        <v>1906.3</v>
      </c>
      <c r="K236" s="4">
        <f t="shared" si="27"/>
        <v>2.8984108357653494E-3</v>
      </c>
      <c r="L236" s="4">
        <f t="shared" si="28"/>
        <v>1.2408533465711885E-3</v>
      </c>
      <c r="M236" s="4">
        <f t="shared" si="29"/>
        <v>-1.1925598186816001E-2</v>
      </c>
      <c r="N236" s="4">
        <f t="shared" si="30"/>
        <v>1.284778489859925E-2</v>
      </c>
      <c r="O236" s="4">
        <f t="shared" si="31"/>
        <v>1.0454406459750536E-2</v>
      </c>
      <c r="P236" s="4">
        <f t="shared" si="32"/>
        <v>2.1083441710178659E-3</v>
      </c>
      <c r="Q236" s="4">
        <f t="shared" si="33"/>
        <v>-1.7669390867426158E-3</v>
      </c>
      <c r="R236" s="4">
        <f t="shared" si="34"/>
        <v>-3.6084838433779205E-3</v>
      </c>
      <c r="S236" s="4">
        <f t="shared" si="35"/>
        <v>-3.6444028649207268E-3</v>
      </c>
    </row>
    <row r="237" spans="1:19" ht="18.75" x14ac:dyDescent="0.25">
      <c r="A237" s="2">
        <v>45183</v>
      </c>
      <c r="B237" s="3">
        <v>175.740005</v>
      </c>
      <c r="C237" s="3">
        <v>338.70001200000002</v>
      </c>
      <c r="D237" s="3">
        <v>138.990005</v>
      </c>
      <c r="E237" s="3">
        <v>439</v>
      </c>
      <c r="F237" s="3">
        <v>97.190002000000007</v>
      </c>
      <c r="G237" s="3">
        <v>13926.049805000001</v>
      </c>
      <c r="H237" s="3">
        <v>4505.1000000000004</v>
      </c>
      <c r="I237" s="3">
        <v>90.16</v>
      </c>
      <c r="J237" s="3">
        <v>1910.32</v>
      </c>
      <c r="K237" s="4">
        <f t="shared" si="27"/>
        <v>8.1082940194622897E-3</v>
      </c>
      <c r="L237" s="4">
        <f t="shared" si="28"/>
        <v>8.394550741111827E-3</v>
      </c>
      <c r="M237" s="4">
        <f t="shared" si="29"/>
        <v>8.7441502853600975E-3</v>
      </c>
      <c r="N237" s="4">
        <f t="shared" si="30"/>
        <v>7.8250857548314307E-3</v>
      </c>
      <c r="O237" s="4">
        <f t="shared" si="31"/>
        <v>1.077810696385121E-2</v>
      </c>
      <c r="P237" s="4">
        <f t="shared" si="32"/>
        <v>-3.7576638555079193E-2</v>
      </c>
      <c r="Q237" s="4">
        <f t="shared" si="33"/>
        <v>1.0966435223643153E-2</v>
      </c>
      <c r="R237" s="4">
        <f t="shared" si="34"/>
        <v>1.8357354548671857E-2</v>
      </c>
      <c r="S237" s="4">
        <f t="shared" si="35"/>
        <v>2.1065767546246451E-3</v>
      </c>
    </row>
    <row r="238" spans="1:19" ht="18.75" x14ac:dyDescent="0.25">
      <c r="A238" s="2">
        <v>45184</v>
      </c>
      <c r="B238" s="3">
        <v>175.009995</v>
      </c>
      <c r="C238" s="3">
        <v>330.22000100000002</v>
      </c>
      <c r="D238" s="3">
        <v>138.300003</v>
      </c>
      <c r="E238" s="3">
        <v>439.66000400000001</v>
      </c>
      <c r="F238" s="3">
        <v>96.260002</v>
      </c>
      <c r="G238" s="3">
        <v>13708.330078000001</v>
      </c>
      <c r="H238" s="3">
        <v>4450.32</v>
      </c>
      <c r="I238" s="3">
        <v>90.77</v>
      </c>
      <c r="J238" s="3">
        <v>1923.57</v>
      </c>
      <c r="K238" s="4">
        <f t="shared" si="27"/>
        <v>-1.5757489971535116E-2</v>
      </c>
      <c r="L238" s="4">
        <f t="shared" si="28"/>
        <v>-1.2234084667107637E-2</v>
      </c>
      <c r="M238" s="4">
        <f t="shared" si="29"/>
        <v>-4.162571940547994E-3</v>
      </c>
      <c r="N238" s="4">
        <f t="shared" si="30"/>
        <v>-2.535569322133847E-2</v>
      </c>
      <c r="O238" s="4">
        <f t="shared" si="31"/>
        <v>-4.9767637077907595E-3</v>
      </c>
      <c r="P238" s="4">
        <f t="shared" si="32"/>
        <v>1.5022969547390456E-3</v>
      </c>
      <c r="Q238" s="4">
        <f t="shared" si="33"/>
        <v>-9.6149614416027023E-3</v>
      </c>
      <c r="R238" s="4">
        <f t="shared" si="34"/>
        <v>6.7429648070150014E-3</v>
      </c>
      <c r="S238" s="4">
        <f t="shared" si="35"/>
        <v>6.9120672493830845E-3</v>
      </c>
    </row>
    <row r="239" spans="1:19" ht="18.75" x14ac:dyDescent="0.25">
      <c r="A239" s="2">
        <v>45187</v>
      </c>
      <c r="B239" s="3">
        <v>177.970001</v>
      </c>
      <c r="C239" s="3">
        <v>329.05999800000001</v>
      </c>
      <c r="D239" s="3">
        <v>138.96000699999999</v>
      </c>
      <c r="E239" s="3">
        <v>435.20001200000002</v>
      </c>
      <c r="F239" s="3">
        <v>95.510002</v>
      </c>
      <c r="G239" s="3">
        <v>13710.240234000001</v>
      </c>
      <c r="H239" s="3">
        <v>4453.53</v>
      </c>
      <c r="I239" s="3">
        <v>91.48</v>
      </c>
      <c r="J239" s="3">
        <v>1933.14</v>
      </c>
      <c r="K239" s="4">
        <f t="shared" si="27"/>
        <v>1.3933301272496919E-4</v>
      </c>
      <c r="L239" s="4">
        <f t="shared" si="28"/>
        <v>7.2103643683838804E-4</v>
      </c>
      <c r="M239" s="4">
        <f t="shared" si="29"/>
        <v>1.6771915802549033E-2</v>
      </c>
      <c r="N239" s="4">
        <f t="shared" si="30"/>
        <v>-3.5190031513856316E-3</v>
      </c>
      <c r="O239" s="4">
        <f t="shared" si="31"/>
        <v>4.7609119443702977E-3</v>
      </c>
      <c r="P239" s="4">
        <f t="shared" si="32"/>
        <v>-1.0195986914648363E-2</v>
      </c>
      <c r="Q239" s="4">
        <f t="shared" si="33"/>
        <v>-7.8219096651635615E-3</v>
      </c>
      <c r="R239" s="4">
        <f t="shared" si="34"/>
        <v>7.7915346160446035E-3</v>
      </c>
      <c r="S239" s="4">
        <f t="shared" si="35"/>
        <v>4.9627893421290972E-3</v>
      </c>
    </row>
    <row r="240" spans="1:19" ht="18.75" x14ac:dyDescent="0.25">
      <c r="A240" s="2">
        <v>45188</v>
      </c>
      <c r="B240" s="3">
        <v>179.070007</v>
      </c>
      <c r="C240" s="3">
        <v>328.64999399999999</v>
      </c>
      <c r="D240" s="3">
        <v>138.83000200000001</v>
      </c>
      <c r="E240" s="3">
        <v>422.39001500000001</v>
      </c>
      <c r="F240" s="3">
        <v>94.620002999999997</v>
      </c>
      <c r="G240" s="3">
        <v>13678.190430000001</v>
      </c>
      <c r="H240" s="3">
        <v>4443.95</v>
      </c>
      <c r="I240" s="3">
        <v>91.2</v>
      </c>
      <c r="J240" s="3">
        <v>1930.94</v>
      </c>
      <c r="K240" s="4">
        <f t="shared" si="27"/>
        <v>-2.34039102293949E-3</v>
      </c>
      <c r="L240" s="4">
        <f t="shared" si="28"/>
        <v>-2.1534195529618974E-3</v>
      </c>
      <c r="M240" s="4">
        <f t="shared" si="29"/>
        <v>6.1618275587069383E-3</v>
      </c>
      <c r="N240" s="4">
        <f t="shared" si="30"/>
        <v>-1.2467624275039029E-3</v>
      </c>
      <c r="O240" s="4">
        <f t="shared" si="31"/>
        <v>-9.35994854237373E-4</v>
      </c>
      <c r="P240" s="4">
        <f t="shared" si="32"/>
        <v>-2.9876629733670008E-2</v>
      </c>
      <c r="Q240" s="4">
        <f t="shared" si="33"/>
        <v>-9.3620730780897381E-3</v>
      </c>
      <c r="R240" s="4">
        <f t="shared" si="34"/>
        <v>-3.0654720742947167E-3</v>
      </c>
      <c r="S240" s="4">
        <f t="shared" si="35"/>
        <v>-1.1386929037256446E-3</v>
      </c>
    </row>
    <row r="241" spans="1:19" ht="18.75" x14ac:dyDescent="0.25">
      <c r="A241" s="2">
        <v>45189</v>
      </c>
      <c r="B241" s="3">
        <v>175.490005</v>
      </c>
      <c r="C241" s="3">
        <v>320.76998900000001</v>
      </c>
      <c r="D241" s="3">
        <v>134.58999600000001</v>
      </c>
      <c r="E241" s="3">
        <v>410.17001299999998</v>
      </c>
      <c r="F241" s="3">
        <v>94.040001000000004</v>
      </c>
      <c r="G241" s="3">
        <v>13469.129883</v>
      </c>
      <c r="H241" s="3">
        <v>4402.2</v>
      </c>
      <c r="I241" s="3">
        <v>90.28</v>
      </c>
      <c r="J241" s="3">
        <v>1929.68</v>
      </c>
      <c r="K241" s="4">
        <f t="shared" si="27"/>
        <v>-1.5402233259483155E-2</v>
      </c>
      <c r="L241" s="4">
        <f t="shared" si="28"/>
        <v>-9.4392046231101256E-3</v>
      </c>
      <c r="M241" s="4">
        <f t="shared" si="29"/>
        <v>-2.019474022235896E-2</v>
      </c>
      <c r="N241" s="4">
        <f t="shared" si="30"/>
        <v>-2.4269015335595695E-2</v>
      </c>
      <c r="O241" s="4">
        <f t="shared" si="31"/>
        <v>-3.10170869270852E-2</v>
      </c>
      <c r="P241" s="4">
        <f t="shared" si="32"/>
        <v>-2.9357353779705421E-2</v>
      </c>
      <c r="Q241" s="4">
        <f t="shared" si="33"/>
        <v>-6.14866760313032E-3</v>
      </c>
      <c r="R241" s="4">
        <f t="shared" si="34"/>
        <v>-1.0138945130950736E-2</v>
      </c>
      <c r="S241" s="4">
        <f t="shared" si="35"/>
        <v>-6.5274491907417107E-4</v>
      </c>
    </row>
    <row r="242" spans="1:19" ht="18.75" x14ac:dyDescent="0.25">
      <c r="A242" s="2">
        <v>45190</v>
      </c>
      <c r="B242" s="3">
        <v>173.929993</v>
      </c>
      <c r="C242" s="3">
        <v>319.52999899999998</v>
      </c>
      <c r="D242" s="3">
        <v>131.36000100000001</v>
      </c>
      <c r="E242" s="3">
        <v>416.10000600000001</v>
      </c>
      <c r="F242" s="3">
        <v>91.589995999999999</v>
      </c>
      <c r="G242" s="3">
        <v>13223.980469</v>
      </c>
      <c r="H242" s="3">
        <v>4330</v>
      </c>
      <c r="I242" s="3">
        <v>89.63</v>
      </c>
      <c r="J242" s="3">
        <v>1919.57</v>
      </c>
      <c r="K242" s="4">
        <f t="shared" si="27"/>
        <v>-1.836850809481758E-2</v>
      </c>
      <c r="L242" s="4">
        <f t="shared" si="28"/>
        <v>-1.653687395146802E-2</v>
      </c>
      <c r="M242" s="4">
        <f t="shared" si="29"/>
        <v>-8.9292105431818068E-3</v>
      </c>
      <c r="N242" s="4">
        <f t="shared" si="30"/>
        <v>-3.873158123898132E-3</v>
      </c>
      <c r="O242" s="4">
        <f t="shared" si="31"/>
        <v>-2.429143720894832E-2</v>
      </c>
      <c r="P242" s="4">
        <f t="shared" si="32"/>
        <v>1.4353890806619784E-2</v>
      </c>
      <c r="Q242" s="4">
        <f t="shared" si="33"/>
        <v>-2.639818256363646E-2</v>
      </c>
      <c r="R242" s="4">
        <f t="shared" si="34"/>
        <v>-7.2258665800646804E-3</v>
      </c>
      <c r="S242" s="4">
        <f t="shared" si="35"/>
        <v>-5.2529834371866568E-3</v>
      </c>
    </row>
    <row r="243" spans="1:19" ht="18.75" x14ac:dyDescent="0.25">
      <c r="A243" s="2">
        <v>45191</v>
      </c>
      <c r="B243" s="3">
        <v>174.78999300000001</v>
      </c>
      <c r="C243" s="3">
        <v>317.01001000000002</v>
      </c>
      <c r="D243" s="3">
        <v>131.25</v>
      </c>
      <c r="E243" s="3">
        <v>422.22000100000002</v>
      </c>
      <c r="F243" s="3">
        <v>90.849997999999999</v>
      </c>
      <c r="G243" s="3">
        <v>13211.809569999999</v>
      </c>
      <c r="H243" s="3">
        <v>4320.0600000000004</v>
      </c>
      <c r="I243" s="3">
        <v>90.03</v>
      </c>
      <c r="J243" s="3">
        <v>1924.99</v>
      </c>
      <c r="K243" s="4">
        <f t="shared" si="27"/>
        <v>-9.2078956913892228E-4</v>
      </c>
      <c r="L243" s="4">
        <f t="shared" si="28"/>
        <v>-2.2982509659402743E-3</v>
      </c>
      <c r="M243" s="4">
        <f t="shared" si="29"/>
        <v>4.932334124951589E-3</v>
      </c>
      <c r="N243" s="4">
        <f t="shared" si="30"/>
        <v>-7.9178123277924596E-3</v>
      </c>
      <c r="O243" s="4">
        <f t="shared" si="31"/>
        <v>-8.3775184505251871E-4</v>
      </c>
      <c r="P243" s="4">
        <f t="shared" si="32"/>
        <v>1.4600877166440044E-2</v>
      </c>
      <c r="Q243" s="4">
        <f t="shared" si="33"/>
        <v>-8.1122789141344753E-3</v>
      </c>
      <c r="R243" s="4">
        <f t="shared" si="34"/>
        <v>4.4528627511152639E-3</v>
      </c>
      <c r="S243" s="4">
        <f t="shared" si="35"/>
        <v>2.819570297115511E-3</v>
      </c>
    </row>
    <row r="244" spans="1:19" ht="18.75" x14ac:dyDescent="0.25">
      <c r="A244" s="2">
        <v>45194</v>
      </c>
      <c r="B244" s="3">
        <v>176.08000200000001</v>
      </c>
      <c r="C244" s="3">
        <v>317.540009</v>
      </c>
      <c r="D244" s="3">
        <v>132.16999799999999</v>
      </c>
      <c r="E244" s="3">
        <v>419.10998499999999</v>
      </c>
      <c r="F244" s="3">
        <v>90.599997999999999</v>
      </c>
      <c r="G244" s="3">
        <v>13271.320313</v>
      </c>
      <c r="H244" s="3">
        <v>4337.4399999999996</v>
      </c>
      <c r="I244" s="3">
        <v>89.68</v>
      </c>
      <c r="J244" s="3">
        <v>1915.66</v>
      </c>
      <c r="K244" s="4">
        <f t="shared" si="27"/>
        <v>4.4942454634765367E-3</v>
      </c>
      <c r="L244" s="4">
        <f t="shared" si="28"/>
        <v>4.0150212758186272E-3</v>
      </c>
      <c r="M244" s="4">
        <f t="shared" si="29"/>
        <v>7.3532352777429706E-3</v>
      </c>
      <c r="N244" s="4">
        <f t="shared" si="30"/>
        <v>1.6704723264561005E-3</v>
      </c>
      <c r="O244" s="4">
        <f t="shared" si="31"/>
        <v>6.9850561659551644E-3</v>
      </c>
      <c r="P244" s="4">
        <f t="shared" si="32"/>
        <v>-7.3931280649266002E-3</v>
      </c>
      <c r="Q244" s="4">
        <f t="shared" si="33"/>
        <v>-2.7555818539924653E-3</v>
      </c>
      <c r="R244" s="4">
        <f t="shared" si="34"/>
        <v>-3.895169356480925E-3</v>
      </c>
      <c r="S244" s="4">
        <f t="shared" si="35"/>
        <v>-4.8585621461820399E-3</v>
      </c>
    </row>
    <row r="245" spans="1:19" ht="18.75" x14ac:dyDescent="0.25">
      <c r="A245" s="2">
        <v>45195</v>
      </c>
      <c r="B245" s="3">
        <v>171.96000699999999</v>
      </c>
      <c r="C245" s="3">
        <v>312.14001500000001</v>
      </c>
      <c r="D245" s="3">
        <v>129.449997</v>
      </c>
      <c r="E245" s="3">
        <v>424.67999300000002</v>
      </c>
      <c r="F245" s="3">
        <v>90.169998000000007</v>
      </c>
      <c r="G245" s="3">
        <v>13063.610352</v>
      </c>
      <c r="H245" s="3">
        <v>4273.53</v>
      </c>
      <c r="I245" s="3">
        <v>90.39</v>
      </c>
      <c r="J245" s="3">
        <v>1900.49</v>
      </c>
      <c r="K245" s="4">
        <f t="shared" si="27"/>
        <v>-1.5774810339695116E-2</v>
      </c>
      <c r="L245" s="4">
        <f t="shared" si="28"/>
        <v>-1.4844128717961364E-2</v>
      </c>
      <c r="M245" s="4">
        <f t="shared" si="29"/>
        <v>-2.367651624145849E-2</v>
      </c>
      <c r="N245" s="4">
        <f t="shared" si="30"/>
        <v>-1.7151969822484802E-2</v>
      </c>
      <c r="O245" s="4">
        <f t="shared" si="31"/>
        <v>-2.0794274615112907E-2</v>
      </c>
      <c r="P245" s="4">
        <f t="shared" si="32"/>
        <v>1.3202548152353862E-2</v>
      </c>
      <c r="Q245" s="4">
        <f t="shared" si="33"/>
        <v>-4.7574356423890646E-3</v>
      </c>
      <c r="R245" s="4">
        <f t="shared" si="34"/>
        <v>7.8858630464149447E-3</v>
      </c>
      <c r="S245" s="4">
        <f t="shared" si="35"/>
        <v>-7.9504631147720491E-3</v>
      </c>
    </row>
    <row r="246" spans="1:19" ht="18.75" x14ac:dyDescent="0.25">
      <c r="A246" s="2">
        <v>45196</v>
      </c>
      <c r="B246" s="3">
        <v>170.429993</v>
      </c>
      <c r="C246" s="3">
        <v>312.790009</v>
      </c>
      <c r="D246" s="3">
        <v>131.46000699999999</v>
      </c>
      <c r="E246" s="3">
        <v>430.89001500000001</v>
      </c>
      <c r="F246" s="3">
        <v>89.419998000000007</v>
      </c>
      <c r="G246" s="3">
        <v>13092.849609000001</v>
      </c>
      <c r="H246" s="3">
        <v>4274.51</v>
      </c>
      <c r="I246" s="3">
        <v>93.68</v>
      </c>
      <c r="J246" s="3">
        <v>1874.7</v>
      </c>
      <c r="K246" s="4">
        <f t="shared" si="27"/>
        <v>2.2357206764856388E-3</v>
      </c>
      <c r="L246" s="4">
        <f t="shared" si="28"/>
        <v>2.2929233000634007E-4</v>
      </c>
      <c r="M246" s="4">
        <f t="shared" si="29"/>
        <v>-8.9373181706579301E-3</v>
      </c>
      <c r="N246" s="4">
        <f t="shared" si="30"/>
        <v>2.0802144541955995E-3</v>
      </c>
      <c r="O246" s="4">
        <f t="shared" si="31"/>
        <v>1.5407993060989724E-2</v>
      </c>
      <c r="P246" s="4">
        <f t="shared" si="32"/>
        <v>1.4516944261136084E-2</v>
      </c>
      <c r="Q246" s="4">
        <f t="shared" si="33"/>
        <v>-8.3524068920157232E-3</v>
      </c>
      <c r="R246" s="4">
        <f t="shared" si="34"/>
        <v>3.575107747914251E-2</v>
      </c>
      <c r="S246" s="4">
        <f t="shared" si="35"/>
        <v>-1.3663101039097009E-2</v>
      </c>
    </row>
    <row r="247" spans="1:19" ht="18.75" x14ac:dyDescent="0.25">
      <c r="A247" s="2">
        <v>45197</v>
      </c>
      <c r="B247" s="3">
        <v>170.69000199999999</v>
      </c>
      <c r="C247" s="3">
        <v>313.64001500000001</v>
      </c>
      <c r="D247" s="3">
        <v>133.13000500000001</v>
      </c>
      <c r="E247" s="3">
        <v>434.98998999999998</v>
      </c>
      <c r="F247" s="3">
        <v>89.629997000000003</v>
      </c>
      <c r="G247" s="3">
        <v>13201.280273</v>
      </c>
      <c r="H247" s="3">
        <v>4299.7</v>
      </c>
      <c r="I247" s="3">
        <v>91.71</v>
      </c>
      <c r="J247" s="3">
        <v>1864.56</v>
      </c>
      <c r="K247" s="4">
        <f t="shared" si="27"/>
        <v>8.2475654549637213E-3</v>
      </c>
      <c r="L247" s="4">
        <f t="shared" si="28"/>
        <v>5.8757768874731896E-3</v>
      </c>
      <c r="M247" s="4">
        <f t="shared" si="29"/>
        <v>1.5244433288262456E-3</v>
      </c>
      <c r="N247" s="4">
        <f t="shared" si="30"/>
        <v>2.7138115642907209E-3</v>
      </c>
      <c r="O247" s="4">
        <f t="shared" si="31"/>
        <v>1.2623455917535007E-2</v>
      </c>
      <c r="P247" s="4">
        <f t="shared" si="32"/>
        <v>9.4701474061532481E-3</v>
      </c>
      <c r="Q247" s="4">
        <f t="shared" si="33"/>
        <v>2.3457034588602863E-3</v>
      </c>
      <c r="R247" s="4">
        <f t="shared" si="34"/>
        <v>-2.1253294718609241E-2</v>
      </c>
      <c r="S247" s="4">
        <f t="shared" si="35"/>
        <v>-5.4235462928706752E-3</v>
      </c>
    </row>
    <row r="248" spans="1:19" ht="18.75" x14ac:dyDescent="0.25">
      <c r="A248" s="2">
        <v>45198</v>
      </c>
      <c r="B248" s="3">
        <v>171.21000699999999</v>
      </c>
      <c r="C248" s="3">
        <v>315.75</v>
      </c>
      <c r="D248" s="3">
        <v>131.85000600000001</v>
      </c>
      <c r="E248" s="3">
        <v>447.82000699999998</v>
      </c>
      <c r="F248" s="3">
        <v>95.620002999999997</v>
      </c>
      <c r="G248" s="3">
        <v>13219.320313</v>
      </c>
      <c r="H248" s="3">
        <v>4288.05</v>
      </c>
      <c r="I248" s="3">
        <v>90.79</v>
      </c>
      <c r="J248" s="3">
        <v>1848.31</v>
      </c>
      <c r="K248" s="4">
        <f t="shared" si="27"/>
        <v>1.3656042938776241E-3</v>
      </c>
      <c r="L248" s="4">
        <f t="shared" si="28"/>
        <v>-2.7131686755154211E-3</v>
      </c>
      <c r="M248" s="4">
        <f t="shared" si="29"/>
        <v>3.0418566087982548E-3</v>
      </c>
      <c r="N248" s="4">
        <f t="shared" si="30"/>
        <v>6.7048820423478966E-3</v>
      </c>
      <c r="O248" s="4">
        <f t="shared" si="31"/>
        <v>-9.6611736955481593E-3</v>
      </c>
      <c r="P248" s="4">
        <f t="shared" si="32"/>
        <v>2.9068362264810139E-2</v>
      </c>
      <c r="Q248" s="4">
        <f t="shared" si="33"/>
        <v>6.469198267381264E-2</v>
      </c>
      <c r="R248" s="4">
        <f t="shared" si="34"/>
        <v>-1.0082277187186833E-2</v>
      </c>
      <c r="S248" s="4">
        <f t="shared" si="35"/>
        <v>-8.7533922591731001E-3</v>
      </c>
    </row>
    <row r="249" spans="1:19" ht="18.75" x14ac:dyDescent="0.25">
      <c r="A249" s="2">
        <v>45201</v>
      </c>
      <c r="B249" s="3">
        <v>173.75</v>
      </c>
      <c r="C249" s="3">
        <v>321.79998799999998</v>
      </c>
      <c r="D249" s="3">
        <v>135.16999799999999</v>
      </c>
      <c r="E249" s="3">
        <v>435.17001299999998</v>
      </c>
      <c r="F249" s="3">
        <v>94.559997999999993</v>
      </c>
      <c r="G249" s="3">
        <v>13307.769531</v>
      </c>
      <c r="H249" s="3">
        <v>4288.3900000000003</v>
      </c>
      <c r="I249" s="3">
        <v>88.82</v>
      </c>
      <c r="J249" s="3">
        <v>1827.4</v>
      </c>
      <c r="K249" s="4">
        <f t="shared" si="27"/>
        <v>6.6686203651918127E-3</v>
      </c>
      <c r="L249" s="4">
        <f t="shared" si="28"/>
        <v>7.9286976922361474E-5</v>
      </c>
      <c r="M249" s="4">
        <f t="shared" si="29"/>
        <v>1.4726570342713685E-2</v>
      </c>
      <c r="N249" s="4">
        <f t="shared" si="30"/>
        <v>1.8979436037439228E-2</v>
      </c>
      <c r="O249" s="4">
        <f t="shared" si="31"/>
        <v>2.4868272394001793E-2</v>
      </c>
      <c r="P249" s="4">
        <f t="shared" si="32"/>
        <v>-2.8654592378932121E-2</v>
      </c>
      <c r="Q249" s="4">
        <f t="shared" si="33"/>
        <v>-1.1147502064950705E-2</v>
      </c>
      <c r="R249" s="4">
        <f t="shared" si="34"/>
        <v>-2.1937297519709759E-2</v>
      </c>
      <c r="S249" s="4">
        <f t="shared" si="35"/>
        <v>-1.1377516486581618E-2</v>
      </c>
    </row>
    <row r="250" spans="1:19" ht="18.75" x14ac:dyDescent="0.25">
      <c r="A250" s="2">
        <v>45202</v>
      </c>
      <c r="B250" s="3">
        <v>172.39999399999999</v>
      </c>
      <c r="C250" s="3">
        <v>313.39001500000001</v>
      </c>
      <c r="D250" s="3">
        <v>133.300003</v>
      </c>
      <c r="E250" s="3">
        <v>440.41000400000001</v>
      </c>
      <c r="F250" s="3">
        <v>95.089995999999999</v>
      </c>
      <c r="G250" s="3">
        <v>13059.469727</v>
      </c>
      <c r="H250" s="3">
        <v>4229.45</v>
      </c>
      <c r="I250" s="3">
        <v>89.23</v>
      </c>
      <c r="J250" s="3">
        <v>1822.81</v>
      </c>
      <c r="K250" s="4">
        <f t="shared" si="27"/>
        <v>-1.8834519736030272E-2</v>
      </c>
      <c r="L250" s="4">
        <f t="shared" si="28"/>
        <v>-1.3839410161483797E-2</v>
      </c>
      <c r="M250" s="4">
        <f t="shared" si="29"/>
        <v>-7.800161018093661E-3</v>
      </c>
      <c r="N250" s="4">
        <f t="shared" si="30"/>
        <v>-2.6481728096169121E-2</v>
      </c>
      <c r="O250" s="4">
        <f t="shared" si="31"/>
        <v>-1.3930981009264484E-2</v>
      </c>
      <c r="P250" s="4">
        <f t="shared" si="32"/>
        <v>1.1969331087974672E-2</v>
      </c>
      <c r="Q250" s="4">
        <f t="shared" si="33"/>
        <v>5.5892369787447597E-3</v>
      </c>
      <c r="R250" s="4">
        <f t="shared" si="34"/>
        <v>4.6054560481040016E-3</v>
      </c>
      <c r="S250" s="4">
        <f t="shared" si="35"/>
        <v>-2.5149251244473182E-3</v>
      </c>
    </row>
    <row r="251" spans="1:19" ht="18.75" x14ac:dyDescent="0.25">
      <c r="A251" s="2">
        <v>45203</v>
      </c>
      <c r="B251" s="3">
        <v>173.66000399999999</v>
      </c>
      <c r="C251" s="3">
        <v>318.959991</v>
      </c>
      <c r="D251" s="3">
        <v>136.270004</v>
      </c>
      <c r="E251" s="3">
        <v>446.88000499999998</v>
      </c>
      <c r="F251" s="3">
        <v>95.889999000000003</v>
      </c>
      <c r="G251" s="3">
        <v>13236.009765999999</v>
      </c>
      <c r="H251" s="3">
        <v>4263.75</v>
      </c>
      <c r="I251" s="3">
        <v>84.22</v>
      </c>
      <c r="J251" s="3">
        <v>1821.08</v>
      </c>
      <c r="K251" s="4">
        <f t="shared" si="27"/>
        <v>1.3427607704408217E-2</v>
      </c>
      <c r="L251" s="4">
        <f t="shared" si="28"/>
        <v>8.0770937870001339E-3</v>
      </c>
      <c r="M251" s="4">
        <f t="shared" si="29"/>
        <v>7.2820642392047554E-3</v>
      </c>
      <c r="N251" s="4">
        <f t="shared" si="30"/>
        <v>1.7617205684524247E-2</v>
      </c>
      <c r="O251" s="4">
        <f t="shared" si="31"/>
        <v>2.2035991424929294E-2</v>
      </c>
      <c r="P251" s="4">
        <f t="shared" si="32"/>
        <v>1.4583993082037379E-2</v>
      </c>
      <c r="Q251" s="4">
        <f t="shared" si="33"/>
        <v>8.3779212510333573E-3</v>
      </c>
      <c r="R251" s="4">
        <f t="shared" si="34"/>
        <v>-5.7784883178278373E-2</v>
      </c>
      <c r="S251" s="4">
        <f t="shared" si="35"/>
        <v>-9.4953477189653305E-4</v>
      </c>
    </row>
    <row r="252" spans="1:19" ht="18.75" x14ac:dyDescent="0.25">
      <c r="A252" s="2">
        <v>45204</v>
      </c>
      <c r="B252" s="3">
        <v>174.91000399999999</v>
      </c>
      <c r="C252" s="3">
        <v>319.35998499999999</v>
      </c>
      <c r="D252" s="3">
        <v>135.990005</v>
      </c>
      <c r="E252" s="3">
        <v>455.52011099999999</v>
      </c>
      <c r="F252" s="3">
        <v>95.790001000000004</v>
      </c>
      <c r="G252" s="3">
        <v>13219.830078000001</v>
      </c>
      <c r="H252" s="3">
        <v>4258.1899999999996</v>
      </c>
      <c r="I252" s="3">
        <v>82.31</v>
      </c>
      <c r="J252" s="3">
        <v>1820.01</v>
      </c>
      <c r="K252" s="4">
        <f t="shared" si="27"/>
        <v>-1.2231469582966409E-3</v>
      </c>
      <c r="L252" s="4">
        <f t="shared" si="28"/>
        <v>-1.3048673867472557E-3</v>
      </c>
      <c r="M252" s="4">
        <f t="shared" si="29"/>
        <v>7.1721911218628771E-3</v>
      </c>
      <c r="N252" s="4">
        <f t="shared" si="30"/>
        <v>1.2532712977652942E-3</v>
      </c>
      <c r="O252" s="4">
        <f t="shared" si="31"/>
        <v>-2.0568507269420645E-3</v>
      </c>
      <c r="P252" s="4">
        <f t="shared" si="32"/>
        <v>1.914975382170039E-2</v>
      </c>
      <c r="Q252" s="4">
        <f t="shared" si="33"/>
        <v>-1.0433849026702945E-3</v>
      </c>
      <c r="R252" s="4">
        <f t="shared" si="34"/>
        <v>-2.2939815749229087E-2</v>
      </c>
      <c r="S252" s="4">
        <f t="shared" si="35"/>
        <v>-5.8773610693567174E-4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abSelected="1" workbookViewId="0">
      <selection activeCell="M5" sqref="M5"/>
    </sheetView>
  </sheetViews>
  <sheetFormatPr baseColWidth="10" defaultRowHeight="15" x14ac:dyDescent="0.25"/>
  <cols>
    <col min="4" max="4" width="23.5703125" customWidth="1"/>
    <col min="5" max="5" width="13.28515625" bestFit="1" customWidth="1"/>
    <col min="8" max="8" width="20.140625" customWidth="1"/>
    <col min="10" max="10" width="15.42578125" bestFit="1" customWidth="1"/>
    <col min="11" max="11" width="13.5703125" customWidth="1"/>
  </cols>
  <sheetData>
    <row r="1" spans="1:15" ht="19.5" thickBot="1" x14ac:dyDescent="0.3">
      <c r="A1" s="6" t="s">
        <v>34</v>
      </c>
      <c r="B1" s="6"/>
      <c r="C1" s="7"/>
      <c r="D1" s="6"/>
      <c r="E1" s="6"/>
      <c r="F1" s="6"/>
      <c r="G1" s="6"/>
      <c r="H1" s="6"/>
      <c r="I1" s="6"/>
      <c r="J1" s="6"/>
      <c r="K1" s="6"/>
      <c r="L1" s="6"/>
    </row>
    <row r="2" spans="1:15" ht="19.5" thickBot="1" x14ac:dyDescent="0.3">
      <c r="A2" s="28">
        <f>SUMPRODUCT(DF!K3:S3,'inversion optima (SOLVER)'!$E$15:$M$15)</f>
        <v>-2.6230216986039535E-2</v>
      </c>
      <c r="B2" s="6"/>
      <c r="C2" s="7"/>
      <c r="D2" s="8" t="s">
        <v>19</v>
      </c>
      <c r="E2" s="1" t="s">
        <v>6</v>
      </c>
      <c r="F2" s="1" t="s">
        <v>7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8</v>
      </c>
      <c r="M2" s="1" t="s">
        <v>9</v>
      </c>
    </row>
    <row r="3" spans="1:15" ht="18.75" x14ac:dyDescent="0.25">
      <c r="A3" s="28">
        <f>SUMPRODUCT(DF!K4:S4,'inversion optima (SOLVER)'!$E$15:$M$15)</f>
        <v>-1.0396929919865665E-2</v>
      </c>
      <c r="B3" s="6"/>
      <c r="C3" s="7"/>
      <c r="D3" s="9" t="s">
        <v>20</v>
      </c>
      <c r="E3" s="10">
        <f>AVERAGE(DF!K3:K252)</f>
        <v>7.0872124567460408E-4</v>
      </c>
      <c r="F3" s="10">
        <f>AVERAGE(DF!L3:L252)</f>
        <v>5.1420299801562333E-4</v>
      </c>
      <c r="G3" s="10">
        <f>AVERAGE(DF!M3:M252)</f>
        <v>7.3830702292552108E-4</v>
      </c>
      <c r="H3" s="10">
        <f>AVERAGE(DF!N3:N252)</f>
        <v>1.0311248077863973E-3</v>
      </c>
      <c r="I3" s="10">
        <f>AVERAGE(DF!O3:O252)</f>
        <v>1.1410336772834677E-3</v>
      </c>
      <c r="J3" s="10">
        <f>AVERAGE(DF!P3:P252)</f>
        <v>5.3105389832273616E-3</v>
      </c>
      <c r="K3" s="10">
        <f>AVERAGE(DF!Q3:Q252)</f>
        <v>2.4184620201126277E-4</v>
      </c>
      <c r="L3" s="10">
        <f>AVERAGE(DF!R3:R252)</f>
        <v>-2.8777925448496343E-4</v>
      </c>
      <c r="M3" s="10">
        <f>AVERAGE(DF!S3:S252)</f>
        <v>2.4740669017002051E-4</v>
      </c>
      <c r="N3" s="30"/>
    </row>
    <row r="4" spans="1:15" ht="18.75" x14ac:dyDescent="0.25">
      <c r="A4" s="28">
        <f>SUMPRODUCT(DF!K5:S5,'inversion optima (SOLVER)'!$E$15:$M$15)</f>
        <v>-6.1491587044521269E-3</v>
      </c>
      <c r="B4" s="6"/>
      <c r="C4" s="7"/>
      <c r="D4" s="11" t="s">
        <v>21</v>
      </c>
      <c r="E4" s="12">
        <f>(1+E3)^250-1</f>
        <v>0.19377141908692108</v>
      </c>
      <c r="F4" s="12">
        <f t="shared" ref="F4:M4" si="0">(1+F3)^250-1</f>
        <v>0.13714156016164636</v>
      </c>
      <c r="G4" s="12">
        <f t="shared" si="0"/>
        <v>0.20262738648348999</v>
      </c>
      <c r="H4" s="12">
        <f t="shared" si="0"/>
        <v>0.29388379736716508</v>
      </c>
      <c r="I4" s="12">
        <f t="shared" si="0"/>
        <v>0.32988942314068304</v>
      </c>
      <c r="J4" s="13">
        <f t="shared" si="0"/>
        <v>2.7588834136544986</v>
      </c>
      <c r="K4" s="12">
        <f t="shared" si="0"/>
        <v>6.2318985254658621E-2</v>
      </c>
      <c r="L4" s="12">
        <f t="shared" si="0"/>
        <v>-6.9427385432114574E-2</v>
      </c>
      <c r="M4" s="12">
        <f t="shared" si="0"/>
        <v>6.3796403531682699E-2</v>
      </c>
      <c r="N4" s="31"/>
      <c r="O4" s="25"/>
    </row>
    <row r="5" spans="1:15" ht="18.75" x14ac:dyDescent="0.25">
      <c r="A5" s="28">
        <f>SUMPRODUCT(DF!K6:S6,'inversion optima (SOLVER)'!$E$15:$M$15)</f>
        <v>1.4225288230311026E-2</v>
      </c>
      <c r="B5" s="6"/>
      <c r="C5" s="7"/>
      <c r="D5" s="11" t="s">
        <v>22</v>
      </c>
      <c r="E5" s="12">
        <f>_xlfn.STDEV.P(DF!K3:K252)</f>
        <v>1.372741004699635E-2</v>
      </c>
      <c r="F5" s="12">
        <f>_xlfn.STDEV.P(DF!L3:L252)</f>
        <v>1.0423032135703881E-2</v>
      </c>
      <c r="G5" s="12">
        <f>_xlfn.STDEV.P(DF!M3:M252)</f>
        <v>1.7105337287601868E-2</v>
      </c>
      <c r="H5" s="12">
        <f>_xlfn.STDEV.P(DF!N3:N252)</f>
        <v>1.9110205076255958E-2</v>
      </c>
      <c r="I5" s="12">
        <f>_xlfn.STDEV.P(DF!O3:O252)</f>
        <v>2.1503758284322924E-2</v>
      </c>
      <c r="J5" s="12">
        <f>_xlfn.STDEV.P(DF!P3:P252)</f>
        <v>3.2990006877864374E-2</v>
      </c>
      <c r="K5" s="12">
        <f>_xlfn.STDEV.P(DF!Q3:Q252)</f>
        <v>1.8998178489227083E-2</v>
      </c>
      <c r="L5" s="12">
        <f>_xlfn.STDEV.P(DF!R3:R252)</f>
        <v>2.137302179341696E-2</v>
      </c>
      <c r="M5" s="12">
        <f>_xlfn.STDEV.P(DF!S3:S252)</f>
        <v>8.7814906070427193E-3</v>
      </c>
    </row>
    <row r="6" spans="1:15" ht="18.75" x14ac:dyDescent="0.25">
      <c r="A6" s="28">
        <f>SUMPRODUCT(DF!K7:S7,'inversion optima (SOLVER)'!$E$15:$M$15)</f>
        <v>-1.3917325943808808E-2</v>
      </c>
      <c r="B6" s="6"/>
      <c r="C6" s="7"/>
      <c r="D6" s="11" t="s">
        <v>23</v>
      </c>
      <c r="E6" s="12">
        <f>E5*SQRT(250)</f>
        <v>0.21704941061793759</v>
      </c>
      <c r="F6" s="12">
        <f t="shared" ref="F6:M6" si="1">F5*SQRT(250)</f>
        <v>0.16480260836976746</v>
      </c>
      <c r="G6" s="12">
        <f t="shared" si="1"/>
        <v>0.27045912987114284</v>
      </c>
      <c r="H6" s="12">
        <f t="shared" si="1"/>
        <v>0.30215887296940286</v>
      </c>
      <c r="I6" s="12">
        <f t="shared" si="1"/>
        <v>0.34000427216087548</v>
      </c>
      <c r="J6" s="12">
        <f t="shared" si="1"/>
        <v>0.52161780879335851</v>
      </c>
      <c r="K6" s="12">
        <f t="shared" si="1"/>
        <v>0.30038757710187131</v>
      </c>
      <c r="L6" s="12">
        <f t="shared" si="1"/>
        <v>0.33793714673807179</v>
      </c>
      <c r="M6" s="12">
        <f t="shared" si="1"/>
        <v>0.13884755784814826</v>
      </c>
      <c r="O6" s="25"/>
    </row>
    <row r="7" spans="1:15" ht="18.75" x14ac:dyDescent="0.25">
      <c r="A7" s="28">
        <f>SUMPRODUCT(DF!K8:S8,'inversion optima (SOLVER)'!$E$15:$M$15)</f>
        <v>5.6323714517960526E-3</v>
      </c>
      <c r="B7" s="6"/>
      <c r="C7" s="7"/>
      <c r="D7" s="11" t="s">
        <v>24</v>
      </c>
      <c r="E7" s="21">
        <f>ABS(E6/E4)</f>
        <v>1.1201311918997434</v>
      </c>
      <c r="F7" s="13">
        <f>ABS(F6/F4)</f>
        <v>1.2016970506644193</v>
      </c>
      <c r="G7" s="13">
        <f>ABS(G6/G4)</f>
        <v>1.3347609845087736</v>
      </c>
      <c r="H7" s="13">
        <f>ABS(H6/H4)</f>
        <v>1.0281576448799568</v>
      </c>
      <c r="I7" s="13">
        <f t="shared" ref="I7:K7" si="2">ABS(I6/I4)</f>
        <v>1.0306613316786422</v>
      </c>
      <c r="J7" s="13">
        <f>ABS(J6/J4)</f>
        <v>0.18906844929065275</v>
      </c>
      <c r="K7" s="13">
        <f t="shared" si="2"/>
        <v>4.8201615587027868</v>
      </c>
      <c r="L7" s="13">
        <f>ABS(L6/L4)</f>
        <v>4.8674906110140563</v>
      </c>
      <c r="M7" s="13">
        <f t="shared" ref="M7" si="3">ABS(M6/M4)</f>
        <v>2.1764166968941048</v>
      </c>
    </row>
    <row r="8" spans="1:15" ht="18.75" x14ac:dyDescent="0.25">
      <c r="A8" s="28">
        <f>SUMPRODUCT(DF!K9:S9,'inversion optima (SOLVER)'!$E$15:$M$15)</f>
        <v>1.466195496255737E-2</v>
      </c>
      <c r="B8" s="6"/>
      <c r="C8" s="7"/>
      <c r="D8" s="11" t="s">
        <v>25</v>
      </c>
      <c r="E8" s="14">
        <f>_xlfn.COVARIANCE.P(DF!$K$3:$K$252,DF!K3:K252)/_xlfn.VAR.P(DF!$K$3:$K$252)</f>
        <v>0.99999999999999767</v>
      </c>
      <c r="F8" s="14">
        <f>_xlfn.COVARIANCE.P(DF!$K$3:$K$252,DF!L3:L252)/_xlfn.VAR.P(DF!$K$3:$K$252)</f>
        <v>0.72787841255884778</v>
      </c>
      <c r="G8" s="14">
        <f>_xlfn.COVARIANCE.P(DF!$K$3:$K$252,DF!M3:M252)/_xlfn.VAR.P(DF!$K$3:$K$252)</f>
        <v>1.0527189797195944</v>
      </c>
      <c r="H8" s="14">
        <f>_xlfn.COVARIANCE.P(DF!$K$3:$K$252,DF!N3:N252)/_xlfn.VAR.P(DF!$K$3:$K$252)</f>
        <v>1.1511798080895561</v>
      </c>
      <c r="I8" s="14">
        <f>_xlfn.COVARIANCE.P(DF!$K$3:$K$252,DF!O3:O252)/_xlfn.VAR.P(DF!$K$3:$K$252)</f>
        <v>1.1996989876806246</v>
      </c>
      <c r="J8" s="24">
        <f>_xlfn.COVARIANCE.P(DF!$K$3:$K$252,DF!P3:P252)/_xlfn.VAR.P(DF!$K$3:$K$252)</f>
        <v>-1.840563875447308E-2</v>
      </c>
      <c r="K8" s="14">
        <f>_xlfn.COVARIANCE.P(DF!$K$3:$K$252,DF!Q3:Q252)/_xlfn.VAR.P(DF!$K$3:$K$252)</f>
        <v>0.8071770391780051</v>
      </c>
      <c r="L8" s="14">
        <f>_xlfn.COVARIANCE.P(DF!$K$3:$K$252,DF!R3:R252)/_xlfn.VAR.P(DF!$K$3:$K$252)</f>
        <v>0.14978940385205611</v>
      </c>
      <c r="M8" s="14">
        <f>_xlfn.COVARIANCE.P(DF!$K$3:$K$252,DF!S3:S252)/_xlfn.VAR.P(DF!$K$3:$K$252)</f>
        <v>0.13208872265104599</v>
      </c>
    </row>
    <row r="9" spans="1:15" ht="18.75" x14ac:dyDescent="0.25">
      <c r="A9" s="28">
        <f>SUMPRODUCT(DF!K10:S10,'inversion optima (SOLVER)'!$E$15:$M$15)</f>
        <v>5.6705776066861757E-3</v>
      </c>
      <c r="B9" s="6"/>
      <c r="C9" s="7"/>
      <c r="D9" s="11" t="s">
        <v>26</v>
      </c>
      <c r="E9" s="15">
        <f>CORREL(DF!$K$3:$K$252,DF!K3:K252)</f>
        <v>0.99999999999999989</v>
      </c>
      <c r="F9" s="3">
        <f>CORREL(DF!$K$3:$K$252,DF!L3:L252)</f>
        <v>0.95863519400703934</v>
      </c>
      <c r="G9" s="15">
        <f>CORREL(DF!$K$3:$K$252,DF!M3:M252)</f>
        <v>0.84483017527756299</v>
      </c>
      <c r="H9" s="15">
        <f>CORREL(DF!$K$3:$K$252,DF!N3:N252)</f>
        <v>0.82692557198679495</v>
      </c>
      <c r="I9" s="15">
        <f>CORREL(DF!$K$3:$K$252,DF!O3:O252)</f>
        <v>0.76585495982182494</v>
      </c>
      <c r="J9" s="22">
        <f>CORREL(DF!$K$3:$K$252,DF!P3:P252)</f>
        <v>-7.6587359103907982E-3</v>
      </c>
      <c r="K9" s="15">
        <f>CORREL(DF!$K$3:$K$252,DF!Q3:Q252)</f>
        <v>0.58323750372174321</v>
      </c>
      <c r="L9" s="15">
        <f>CORREL(DF!$K$3:$K$252,DF!R3:R252)</f>
        <v>9.6206357119124869E-2</v>
      </c>
      <c r="M9" s="15">
        <f>CORREL(DF!$K$3:$K$252,DF!S3:S252)</f>
        <v>0.20648385787268017</v>
      </c>
    </row>
    <row r="10" spans="1:15" ht="18.75" x14ac:dyDescent="0.25">
      <c r="A10" s="28">
        <f>SUMPRODUCT(DF!K11:S11,'inversion optima (SOLVER)'!$E$15:$M$15)</f>
        <v>-2.9188791565028863E-3</v>
      </c>
      <c r="B10" s="6"/>
      <c r="C10" s="7"/>
      <c r="D10" s="11" t="s">
        <v>27</v>
      </c>
      <c r="E10" s="21">
        <f>E8^2*_xlfn.VAR.P(DF!$K$3:$K$252)/_xlfn.VAR.P(DF!K3:K252)</f>
        <v>0.99999999999999545</v>
      </c>
      <c r="F10" s="21">
        <f>F8^2*_xlfn.VAR.P(DF!$K$3:$K$252)/_xlfn.VAR.P(DF!L3:L252)</f>
        <v>0.91898143518891129</v>
      </c>
      <c r="G10" s="21">
        <f>G8^2*_xlfn.VAR.P(DF!$K$3:$K$252)/_xlfn.VAR.P(DF!M3:M252)</f>
        <v>0.71373802505951656</v>
      </c>
      <c r="H10" s="21">
        <f>H8^2*_xlfn.VAR.P(DF!$K$3:$K$252)/_xlfn.VAR.P(DF!N3:N252)</f>
        <v>0.68380590160568711</v>
      </c>
      <c r="I10" s="21">
        <f>I8^2*_xlfn.VAR.P(DF!$K$3:$K$252)/_xlfn.VAR.P(DF!O3:O252)</f>
        <v>0.5865338194836881</v>
      </c>
      <c r="J10" s="23">
        <f>J8^2*_xlfn.VAR.P(DF!$K$3:$K$252)/_xlfn.VAR.P(DF!P3:P252)</f>
        <v>5.8656235745109491E-5</v>
      </c>
      <c r="K10" s="21">
        <f>K8^2*_xlfn.VAR.P(DF!$K$3:$K$252)/_xlfn.VAR.P(DF!Q3:Q252)</f>
        <v>0.3401659857475699</v>
      </c>
      <c r="L10" s="21">
        <f>L8^2*_xlfn.VAR.P(DF!$K$3:$K$252)/_xlfn.VAR.P(DF!R3:R252)</f>
        <v>9.2556631501325703E-3</v>
      </c>
      <c r="M10" s="21">
        <f>M8^2*_xlfn.VAR.P(DF!$K$3:$K$252)/_xlfn.VAR.P(DF!S3:S252)</f>
        <v>4.2635583561985109E-2</v>
      </c>
    </row>
    <row r="11" spans="1:15" ht="18.75" x14ac:dyDescent="0.25">
      <c r="A11" s="28">
        <f>SUMPRODUCT(DF!K12:S12,'inversion optima (SOLVER)'!$E$15:$M$15)</f>
        <v>6.0390398779905747E-3</v>
      </c>
      <c r="B11" s="6"/>
      <c r="C11" s="7"/>
      <c r="D11" s="11" t="s">
        <v>28</v>
      </c>
      <c r="E11" s="16">
        <f>1-E10</f>
        <v>4.5519144009631418E-15</v>
      </c>
      <c r="F11" s="16">
        <f>1-F10</f>
        <v>8.1018564811088711E-2</v>
      </c>
      <c r="G11" s="16">
        <f>1-G10</f>
        <v>0.28626197494048344</v>
      </c>
      <c r="H11" s="16">
        <f>1-H10</f>
        <v>0.31619409839431289</v>
      </c>
      <c r="I11" s="16">
        <f>1-I10</f>
        <v>0.4134661805163119</v>
      </c>
      <c r="J11" s="16">
        <f t="shared" ref="J11:K11" si="4">1-J10</f>
        <v>0.99994134376425492</v>
      </c>
      <c r="K11" s="16">
        <f t="shared" si="4"/>
        <v>0.65983401425243016</v>
      </c>
      <c r="L11" s="16">
        <f t="shared" ref="L11:M11" si="5">1-L10</f>
        <v>0.9907443368498674</v>
      </c>
      <c r="M11" s="16">
        <f t="shared" si="5"/>
        <v>0.95736441643801484</v>
      </c>
    </row>
    <row r="12" spans="1:15" ht="18.75" x14ac:dyDescent="0.25">
      <c r="A12" s="28">
        <f>SUMPRODUCT(DF!K13:S13,'inversion optima (SOLVER)'!$E$15:$M$15)</f>
        <v>1.6344511457067286E-2</v>
      </c>
      <c r="B12" s="6"/>
      <c r="C12" s="7"/>
      <c r="D12" s="11" t="s">
        <v>29</v>
      </c>
      <c r="E12" s="17">
        <v>0.1225</v>
      </c>
      <c r="F12" s="17">
        <v>0.1225</v>
      </c>
      <c r="G12" s="17">
        <v>0.1225</v>
      </c>
      <c r="H12" s="17">
        <v>0.1225</v>
      </c>
      <c r="I12" s="17">
        <v>0.1225</v>
      </c>
      <c r="J12" s="17">
        <v>0.1225</v>
      </c>
      <c r="K12" s="17">
        <v>0.1225</v>
      </c>
      <c r="L12" s="17">
        <v>0.1225</v>
      </c>
      <c r="M12" s="17">
        <v>0.1225</v>
      </c>
    </row>
    <row r="13" spans="1:15" ht="18.75" x14ac:dyDescent="0.25">
      <c r="A13" s="28">
        <f>SUMPRODUCT(DF!K14:S14,'inversion optima (SOLVER)'!$E$15:$M$15)</f>
        <v>2.0604038810490295E-2</v>
      </c>
      <c r="B13" s="6"/>
      <c r="C13" s="7"/>
      <c r="D13" s="11" t="s">
        <v>30</v>
      </c>
      <c r="E13" s="24">
        <f t="shared" ref="E13:M13" si="6">(E4-E12)/E6</f>
        <v>0.32836495102203705</v>
      </c>
      <c r="F13" s="24">
        <f t="shared" si="6"/>
        <v>8.8843012295018453E-2</v>
      </c>
      <c r="G13" s="24">
        <f t="shared" si="6"/>
        <v>0.29626430626196931</v>
      </c>
      <c r="H13" s="24">
        <f t="shared" si="6"/>
        <v>0.56719763243398025</v>
      </c>
      <c r="I13" s="24">
        <f t="shared" si="6"/>
        <v>0.60996122731821212</v>
      </c>
      <c r="J13" s="24">
        <f t="shared" si="6"/>
        <v>5.0542434886438379</v>
      </c>
      <c r="K13" s="24">
        <f t="shared" si="6"/>
        <v>-0.20034455261421152</v>
      </c>
      <c r="L13" s="24">
        <f t="shared" si="6"/>
        <v>-0.56793811300322539</v>
      </c>
      <c r="M13" s="24">
        <f t="shared" si="6"/>
        <v>-0.42279171040601921</v>
      </c>
    </row>
    <row r="14" spans="1:15" ht="19.5" thickBot="1" x14ac:dyDescent="0.3">
      <c r="A14" s="28">
        <f>SUMPRODUCT(DF!K15:S15,'inversion optima (SOLVER)'!$E$15:$M$15)</f>
        <v>-2.6786609494745374E-3</v>
      </c>
      <c r="B14" s="6"/>
      <c r="C14" s="7"/>
      <c r="D14" s="18" t="s">
        <v>31</v>
      </c>
      <c r="E14" s="29">
        <f t="shared" ref="E14:M14" si="7">(E4-E12)/E8</f>
        <v>7.127141908692125E-2</v>
      </c>
      <c r="F14" s="29">
        <f t="shared" si="7"/>
        <v>2.0115392775799098E-2</v>
      </c>
      <c r="G14" s="29">
        <f t="shared" si="7"/>
        <v>7.6114697300159809E-2</v>
      </c>
      <c r="H14" s="29">
        <f t="shared" si="7"/>
        <v>0.14887665346700754</v>
      </c>
      <c r="I14" s="29">
        <f t="shared" si="7"/>
        <v>0.1728678820856793</v>
      </c>
      <c r="J14" s="29">
        <f t="shared" si="7"/>
        <v>-143.23781145676264</v>
      </c>
      <c r="K14" s="29">
        <f t="shared" si="7"/>
        <v>-7.4557391779413312E-2</v>
      </c>
      <c r="L14" s="29">
        <f t="shared" si="7"/>
        <v>-1.2813148360058717</v>
      </c>
      <c r="M14" s="29">
        <f t="shared" si="7"/>
        <v>-0.44442549893832617</v>
      </c>
    </row>
    <row r="15" spans="1:15" ht="18.75" x14ac:dyDescent="0.25">
      <c r="A15" s="28">
        <f>SUMPRODUCT(DF!K16:S16,'inversion optima (SOLVER)'!$E$15:$M$15)</f>
        <v>-5.4456647917206519E-3</v>
      </c>
      <c r="B15" s="6"/>
      <c r="C15" s="7"/>
      <c r="D15" s="6" t="s">
        <v>35</v>
      </c>
      <c r="E15" s="26">
        <v>0.03</v>
      </c>
      <c r="F15" s="26">
        <v>0.12949956076645336</v>
      </c>
      <c r="G15" s="26">
        <v>5.318593060070563E-2</v>
      </c>
      <c r="H15" s="26">
        <v>0.05</v>
      </c>
      <c r="I15" s="26">
        <v>8.2439200505363644E-2</v>
      </c>
      <c r="J15" s="26">
        <v>0.33842538906082265</v>
      </c>
      <c r="K15" s="26">
        <v>0</v>
      </c>
      <c r="L15" s="26">
        <v>0</v>
      </c>
      <c r="M15" s="27">
        <v>0.31644991906690101</v>
      </c>
      <c r="N15" s="27"/>
    </row>
    <row r="16" spans="1:15" ht="19.5" thickBot="1" x14ac:dyDescent="0.3">
      <c r="A16" s="28">
        <f>SUMPRODUCT(DF!K17:S17,'inversion optima (SOLVER)'!$E$15:$M$15)</f>
        <v>1.0319413821774402E-2</v>
      </c>
      <c r="B16" s="6"/>
      <c r="C16" s="7"/>
      <c r="D16" s="6"/>
      <c r="E16" s="36"/>
      <c r="F16" s="36"/>
      <c r="G16" s="36"/>
      <c r="H16" s="36"/>
      <c r="I16" s="36"/>
      <c r="J16" s="36"/>
      <c r="K16" s="36"/>
      <c r="L16" s="37"/>
      <c r="M16" s="37"/>
    </row>
    <row r="17" spans="1:12" ht="19.5" thickBot="1" x14ac:dyDescent="0.3">
      <c r="A17" s="28">
        <f>SUMPRODUCT(DF!K18:S18,'inversion optima (SOLVER)'!$E$15:$M$15)</f>
        <v>9.1154486088572233E-4</v>
      </c>
      <c r="B17" s="6"/>
      <c r="C17" s="7"/>
      <c r="D17" s="52" t="s">
        <v>34</v>
      </c>
      <c r="E17" s="53"/>
      <c r="F17" s="6"/>
      <c r="G17" s="6"/>
    </row>
    <row r="18" spans="1:12" ht="18.75" x14ac:dyDescent="0.25">
      <c r="A18" s="28">
        <f>SUMPRODUCT(DF!K19:S19,'inversion optima (SOLVER)'!$E$15:$M$15)</f>
        <v>-5.0782846276560285E-3</v>
      </c>
      <c r="B18" s="6"/>
      <c r="C18" s="7"/>
      <c r="D18" s="19" t="s">
        <v>38</v>
      </c>
      <c r="E18" s="32">
        <f>SUM(E15:M15)</f>
        <v>1.0000000000002462</v>
      </c>
      <c r="F18" s="6"/>
      <c r="G18" s="6"/>
    </row>
    <row r="19" spans="1:12" ht="18.75" x14ac:dyDescent="0.25">
      <c r="A19" s="28">
        <f>SUMPRODUCT(DF!K20:S20,'inversion optima (SOLVER)'!$E$15:$M$15)</f>
        <v>-1.1726237059868194E-2</v>
      </c>
      <c r="B19" s="6"/>
      <c r="C19" s="7"/>
      <c r="D19" s="19" t="s">
        <v>39</v>
      </c>
      <c r="E19" s="4">
        <f>AVERAGE(A2:A251)</f>
        <v>2.1482534389379486E-3</v>
      </c>
      <c r="F19" s="6"/>
      <c r="G19" s="6"/>
    </row>
    <row r="20" spans="1:12" ht="18.75" x14ac:dyDescent="0.25">
      <c r="A20" s="28">
        <f>SUMPRODUCT(DF!K21:S21,'inversion optima (SOLVER)'!$E$15:$M$15)</f>
        <v>-8.611348333234967E-3</v>
      </c>
      <c r="B20" s="6"/>
      <c r="C20" s="7"/>
      <c r="D20" s="19" t="s">
        <v>40</v>
      </c>
      <c r="E20" s="12">
        <f>E19*251</f>
        <v>0.53921161317342514</v>
      </c>
      <c r="F20" s="6"/>
      <c r="G20" s="6"/>
    </row>
    <row r="21" spans="1:12" ht="18.75" x14ac:dyDescent="0.25">
      <c r="A21" s="28">
        <f>SUMPRODUCT(DF!K22:S22,'inversion optima (SOLVER)'!$E$15:$M$15)</f>
        <v>7.9172893357875931E-3</v>
      </c>
      <c r="B21" s="6"/>
      <c r="C21" s="7"/>
      <c r="D21" s="19" t="s">
        <v>36</v>
      </c>
      <c r="E21" s="4">
        <f>_xlfn.STDEV.S(A2:A251)</f>
        <v>1.2649110671014185E-2</v>
      </c>
      <c r="F21" s="6"/>
      <c r="G21" s="6"/>
    </row>
    <row r="22" spans="1:12" ht="18.75" x14ac:dyDescent="0.25">
      <c r="A22" s="28">
        <f>SUMPRODUCT(DF!K23:S23,'inversion optima (SOLVER)'!$E$15:$M$15)</f>
        <v>1.9916435697425489E-2</v>
      </c>
      <c r="B22" s="6"/>
      <c r="C22" s="7"/>
      <c r="D22" s="19" t="s">
        <v>37</v>
      </c>
      <c r="E22" s="12">
        <f>E21*SQRT(251)</f>
        <v>0.20039960127869216</v>
      </c>
      <c r="F22" s="6"/>
      <c r="G22" s="6"/>
    </row>
    <row r="23" spans="1:12" ht="18.75" x14ac:dyDescent="0.25">
      <c r="A23" s="28">
        <f>SUMPRODUCT(DF!K24:S24,'inversion optima (SOLVER)'!$E$15:$M$15)</f>
        <v>1.097143849160619E-2</v>
      </c>
      <c r="B23" s="6"/>
      <c r="C23" s="7"/>
      <c r="D23" s="19" t="s">
        <v>32</v>
      </c>
      <c r="E23" s="3">
        <f>(E20-E12)/E22</f>
        <v>2.0794034045702103</v>
      </c>
      <c r="F23" s="6"/>
      <c r="G23" s="6"/>
    </row>
    <row r="24" spans="1:12" ht="18.75" x14ac:dyDescent="0.25">
      <c r="A24" s="28">
        <f>SUMPRODUCT(DF!K25:S25,'inversion optima (SOLVER)'!$E$15:$M$15)</f>
        <v>-1.1084736058049178E-2</v>
      </c>
      <c r="B24" s="6"/>
      <c r="C24" s="7"/>
      <c r="D24" s="19" t="s">
        <v>33</v>
      </c>
      <c r="E24" s="11">
        <f>SUMPRODUCT(E15:M15,E8:M8)</f>
        <v>0.37228151924730696</v>
      </c>
      <c r="F24" s="6"/>
      <c r="G24" s="6"/>
    </row>
    <row r="25" spans="1:12" ht="18.75" x14ac:dyDescent="0.25">
      <c r="A25" s="28">
        <f>SUMPRODUCT(DF!K26:S26,'inversion optima (SOLVER)'!$E$15:$M$15)</f>
        <v>3.6530869846875341E-2</v>
      </c>
      <c r="B25" s="6"/>
      <c r="C25" s="7"/>
      <c r="D25" s="19" t="s">
        <v>31</v>
      </c>
      <c r="E25" s="35">
        <f>(E20-E12)/E24</f>
        <v>1.1193454190687431</v>
      </c>
      <c r="F25" s="6"/>
      <c r="G25" s="6"/>
    </row>
    <row r="26" spans="1:12" ht="18.75" x14ac:dyDescent="0.25">
      <c r="A26" s="28">
        <f>SUMPRODUCT(DF!K27:S27,'inversion optima (SOLVER)'!$E$15:$M$15)</f>
        <v>4.4804365021196883E-2</v>
      </c>
      <c r="B26" s="6"/>
      <c r="C26" s="7"/>
      <c r="D26" s="19" t="s">
        <v>41</v>
      </c>
      <c r="E26" s="34">
        <v>3</v>
      </c>
      <c r="F26" s="6"/>
      <c r="G26" s="6"/>
      <c r="H26" s="6"/>
      <c r="I26" s="6"/>
      <c r="J26" s="6"/>
      <c r="K26" s="6"/>
      <c r="L26" s="6"/>
    </row>
    <row r="27" spans="1:12" ht="19.5" thickBot="1" x14ac:dyDescent="0.3">
      <c r="A27" s="28">
        <f>SUMPRODUCT(DF!K28:S28,'inversion optima (SOLVER)'!$E$15:$M$15)</f>
        <v>7.9973805680719073E-3</v>
      </c>
      <c r="B27" s="6"/>
      <c r="C27" s="7"/>
      <c r="D27" s="20" t="s">
        <v>42</v>
      </c>
      <c r="E27" s="33">
        <f>+E20-((E26/2)*(E22^2))</f>
        <v>0.47897161288443696</v>
      </c>
      <c r="F27" s="6"/>
      <c r="G27" s="6"/>
      <c r="H27" s="6"/>
      <c r="I27" s="6"/>
      <c r="J27" s="6"/>
      <c r="K27" s="6"/>
      <c r="L27" s="6"/>
    </row>
    <row r="28" spans="1:12" ht="18.75" x14ac:dyDescent="0.25">
      <c r="A28" s="28">
        <f>SUMPRODUCT(DF!K29:S29,'inversion optima (SOLVER)'!$E$15:$M$15)</f>
        <v>4.0725235776915315E-3</v>
      </c>
      <c r="B28" s="6"/>
      <c r="C28" s="7"/>
      <c r="D28" s="6"/>
      <c r="E28" s="6"/>
      <c r="F28" s="6"/>
      <c r="G28" s="6"/>
      <c r="H28" s="6"/>
      <c r="I28" s="6"/>
      <c r="J28" s="6"/>
      <c r="K28" s="6"/>
      <c r="L28" s="6"/>
    </row>
    <row r="29" spans="1:12" ht="18.75" x14ac:dyDescent="0.25">
      <c r="A29" s="28">
        <f>SUMPRODUCT(DF!K30:S30,'inversion optima (SOLVER)'!$E$15:$M$15)</f>
        <v>-1.0013873953384659E-2</v>
      </c>
      <c r="B29" s="6"/>
      <c r="C29" s="7"/>
      <c r="D29" s="6"/>
      <c r="E29" s="6"/>
      <c r="F29" s="6"/>
      <c r="G29" s="6"/>
      <c r="H29" s="6"/>
      <c r="I29" s="6"/>
      <c r="J29" s="6"/>
      <c r="K29" s="6"/>
      <c r="L29" s="6"/>
    </row>
    <row r="30" spans="1:12" ht="18.75" x14ac:dyDescent="0.25">
      <c r="A30" s="28">
        <f>SUMPRODUCT(DF!K31:S31,'inversion optima (SOLVER)'!$E$15:$M$15)</f>
        <v>-7.5987226998580808E-3</v>
      </c>
      <c r="B30" s="6"/>
      <c r="C30" s="7"/>
      <c r="D30" s="6"/>
      <c r="E30" s="6"/>
      <c r="F30" s="6"/>
      <c r="G30" s="6"/>
      <c r="H30" s="6"/>
      <c r="I30" s="6"/>
      <c r="J30" s="6"/>
      <c r="K30" s="6"/>
      <c r="L30" s="6"/>
    </row>
    <row r="31" spans="1:12" ht="18.75" x14ac:dyDescent="0.25">
      <c r="A31" s="28">
        <f>SUMPRODUCT(DF!K32:S32,'inversion optima (SOLVER)'!$E$15:$M$15)</f>
        <v>-8.3839455557136369E-3</v>
      </c>
      <c r="B31" s="6"/>
      <c r="C31" s="7"/>
      <c r="D31" s="6"/>
      <c r="E31" s="6"/>
      <c r="F31" s="6"/>
      <c r="G31" s="6"/>
      <c r="H31" s="6"/>
      <c r="I31" s="6"/>
      <c r="J31" s="6"/>
      <c r="K31" s="6"/>
      <c r="L31" s="6"/>
    </row>
    <row r="32" spans="1:12" ht="18.75" x14ac:dyDescent="0.25">
      <c r="A32" s="28">
        <f>SUMPRODUCT(DF!K33:S33,'inversion optima (SOLVER)'!$E$15:$M$15)</f>
        <v>-3.8978957291893246E-3</v>
      </c>
      <c r="B32" s="6"/>
      <c r="C32" s="7"/>
      <c r="D32" s="6"/>
      <c r="E32" s="6"/>
      <c r="F32" s="6"/>
      <c r="G32" s="6"/>
      <c r="H32" s="6"/>
      <c r="I32" s="6"/>
      <c r="J32" s="6"/>
      <c r="K32" s="6"/>
      <c r="L32" s="6"/>
    </row>
    <row r="33" spans="1:12" ht="18.75" x14ac:dyDescent="0.25">
      <c r="A33" s="28">
        <f>SUMPRODUCT(DF!K34:S34,'inversion optima (SOLVER)'!$E$15:$M$15)</f>
        <v>9.8973520120251585E-3</v>
      </c>
      <c r="B33" s="6"/>
      <c r="C33" s="7"/>
      <c r="D33" s="6"/>
      <c r="E33" s="6"/>
      <c r="F33" s="6"/>
      <c r="G33" s="6"/>
      <c r="H33" s="6"/>
      <c r="I33" s="6"/>
      <c r="J33" s="6"/>
      <c r="K33" s="6"/>
      <c r="L33" s="6"/>
    </row>
    <row r="34" spans="1:12" ht="18.75" x14ac:dyDescent="0.25">
      <c r="A34" s="28">
        <f>SUMPRODUCT(DF!K35:S35,'inversion optima (SOLVER)'!$E$15:$M$15)</f>
        <v>1.5261012293541387E-2</v>
      </c>
      <c r="B34" s="6"/>
      <c r="C34" s="7"/>
      <c r="D34" s="6"/>
      <c r="E34" s="6"/>
      <c r="F34" s="6"/>
      <c r="G34" s="6"/>
      <c r="H34" s="6"/>
      <c r="I34" s="6"/>
      <c r="J34" s="6"/>
      <c r="K34" s="6"/>
      <c r="L34" s="6"/>
    </row>
    <row r="35" spans="1:12" ht="18.75" x14ac:dyDescent="0.25">
      <c r="A35" s="28">
        <f>SUMPRODUCT(DF!K36:S36,'inversion optima (SOLVER)'!$E$15:$M$15)</f>
        <v>-3.5613056981349377E-4</v>
      </c>
      <c r="B35" s="6"/>
      <c r="C35" s="7"/>
      <c r="D35" s="6"/>
      <c r="E35" s="6"/>
      <c r="F35" s="6"/>
      <c r="G35" s="6"/>
      <c r="H35" s="6"/>
      <c r="I35" s="6"/>
      <c r="J35" s="6"/>
      <c r="K35" s="6"/>
      <c r="L35" s="6"/>
    </row>
    <row r="36" spans="1:12" ht="18.75" x14ac:dyDescent="0.25">
      <c r="A36" s="28">
        <f>SUMPRODUCT(DF!K37:S37,'inversion optima (SOLVER)'!$E$15:$M$15)</f>
        <v>-1.0392386491832032E-2</v>
      </c>
      <c r="B36" s="6"/>
      <c r="C36" s="7"/>
      <c r="D36" s="6"/>
      <c r="E36" s="6"/>
      <c r="F36" s="6"/>
      <c r="G36" s="6"/>
      <c r="H36" s="6"/>
      <c r="I36" s="6"/>
      <c r="J36" s="6"/>
      <c r="K36" s="6"/>
      <c r="L36" s="6"/>
    </row>
    <row r="37" spans="1:12" ht="18.75" x14ac:dyDescent="0.25">
      <c r="A37" s="28">
        <f>SUMPRODUCT(DF!K38:S38,'inversion optima (SOLVER)'!$E$15:$M$15)</f>
        <v>-1.3056535411099997E-2</v>
      </c>
      <c r="B37" s="6"/>
      <c r="C37" s="7"/>
      <c r="D37" s="6"/>
      <c r="E37" s="6"/>
      <c r="F37" s="6"/>
      <c r="G37" s="6"/>
      <c r="H37" s="6"/>
      <c r="I37" s="6"/>
      <c r="J37" s="6"/>
      <c r="K37" s="6"/>
      <c r="L37" s="6"/>
    </row>
    <row r="38" spans="1:12" ht="18.75" x14ac:dyDescent="0.25">
      <c r="A38" s="28">
        <f>SUMPRODUCT(DF!K39:S39,'inversion optima (SOLVER)'!$E$15:$M$15)</f>
        <v>2.5816548928856826E-2</v>
      </c>
      <c r="B38" s="6"/>
      <c r="C38" s="7"/>
      <c r="D38" s="6"/>
      <c r="E38" s="6"/>
      <c r="F38" s="6"/>
      <c r="G38" s="6"/>
      <c r="H38" s="6"/>
      <c r="I38" s="6"/>
      <c r="J38" s="6"/>
      <c r="K38" s="6"/>
      <c r="L38" s="6"/>
    </row>
    <row r="39" spans="1:12" ht="18.75" x14ac:dyDescent="0.25">
      <c r="A39" s="28">
        <f>SUMPRODUCT(DF!K40:S40,'inversion optima (SOLVER)'!$E$15:$M$15)</f>
        <v>2.3370157330074456E-2</v>
      </c>
      <c r="B39" s="6"/>
      <c r="C39" s="7"/>
      <c r="D39" s="6"/>
      <c r="E39" s="6"/>
      <c r="F39" s="6"/>
      <c r="G39" s="6"/>
      <c r="H39" s="6"/>
      <c r="I39" s="6"/>
      <c r="J39" s="6"/>
      <c r="K39" s="6"/>
      <c r="L39" s="6"/>
    </row>
    <row r="40" spans="1:12" ht="18.75" x14ac:dyDescent="0.25">
      <c r="A40" s="28">
        <f>SUMPRODUCT(DF!K41:S41,'inversion optima (SOLVER)'!$E$15:$M$15)</f>
        <v>7.4841220892891969E-4</v>
      </c>
      <c r="B40" s="6"/>
      <c r="C40" s="7"/>
      <c r="D40" s="6"/>
      <c r="E40" s="6"/>
      <c r="F40" s="6"/>
      <c r="G40" s="6"/>
      <c r="H40" s="6"/>
      <c r="I40" s="6"/>
      <c r="J40" s="6"/>
      <c r="K40" s="6"/>
      <c r="L40" s="6"/>
    </row>
    <row r="41" spans="1:12" ht="18.75" x14ac:dyDescent="0.25">
      <c r="A41" s="28">
        <f>SUMPRODUCT(DF!K42:S42,'inversion optima (SOLVER)'!$E$15:$M$15)</f>
        <v>-6.9594448492801405E-3</v>
      </c>
      <c r="B41" s="6"/>
      <c r="C41" s="7"/>
      <c r="D41" s="6"/>
      <c r="E41" s="6"/>
      <c r="F41" s="6"/>
      <c r="G41" s="6"/>
      <c r="H41" s="6"/>
      <c r="I41" s="6"/>
      <c r="J41" s="6"/>
      <c r="K41" s="6"/>
      <c r="L41" s="6"/>
    </row>
    <row r="42" spans="1:12" ht="18.75" x14ac:dyDescent="0.25">
      <c r="A42" s="28">
        <f>SUMPRODUCT(DF!K43:S43,'inversion optima (SOLVER)'!$E$15:$M$15)</f>
        <v>-2.3253705964221223E-2</v>
      </c>
      <c r="B42" s="6"/>
      <c r="C42" s="7"/>
      <c r="D42" s="6"/>
      <c r="E42" s="6"/>
      <c r="F42" s="6"/>
      <c r="G42" s="6"/>
      <c r="H42" s="6"/>
      <c r="I42" s="6"/>
      <c r="J42" s="6"/>
      <c r="K42" s="6"/>
      <c r="L42" s="6"/>
    </row>
    <row r="43" spans="1:12" ht="18.75" x14ac:dyDescent="0.25">
      <c r="A43" s="28">
        <f>SUMPRODUCT(DF!K44:S44,'inversion optima (SOLVER)'!$E$15:$M$15)</f>
        <v>-3.7636997907051981E-3</v>
      </c>
      <c r="B43" s="6"/>
      <c r="C43" s="7"/>
      <c r="D43" s="6"/>
      <c r="E43" s="6"/>
      <c r="F43" s="6"/>
      <c r="G43" s="6"/>
      <c r="H43" s="6"/>
      <c r="I43" s="6"/>
      <c r="J43" s="6"/>
      <c r="K43" s="6"/>
      <c r="L43" s="6"/>
    </row>
    <row r="44" spans="1:12" ht="18.75" x14ac:dyDescent="0.25">
      <c r="A44" s="28">
        <f>SUMPRODUCT(DF!K45:S45,'inversion optima (SOLVER)'!$E$15:$M$15)</f>
        <v>2.092272765650641E-2</v>
      </c>
      <c r="B44" s="6"/>
      <c r="C44" s="7"/>
      <c r="D44" s="6"/>
      <c r="E44" s="6"/>
      <c r="F44" s="6"/>
      <c r="G44" s="6"/>
      <c r="H44" s="6"/>
      <c r="I44" s="6"/>
      <c r="J44" s="6"/>
      <c r="K44" s="6"/>
      <c r="L44" s="6"/>
    </row>
    <row r="45" spans="1:12" ht="18.75" x14ac:dyDescent="0.25">
      <c r="A45" s="28">
        <f>SUMPRODUCT(DF!K46:S46,'inversion optima (SOLVER)'!$E$15:$M$15)</f>
        <v>-1.2773000575617447E-3</v>
      </c>
      <c r="B45" s="6"/>
      <c r="C45" s="7"/>
      <c r="D45" s="6"/>
      <c r="E45" s="6"/>
      <c r="F45" s="6"/>
      <c r="G45" s="6"/>
      <c r="H45" s="6"/>
      <c r="I45" s="6"/>
      <c r="J45" s="6"/>
      <c r="K45" s="6"/>
      <c r="L45" s="6"/>
    </row>
    <row r="46" spans="1:12" ht="18.75" x14ac:dyDescent="0.25">
      <c r="A46" s="28">
        <f>SUMPRODUCT(DF!K47:S47,'inversion optima (SOLVER)'!$E$15:$M$15)</f>
        <v>9.2464210250324929E-3</v>
      </c>
      <c r="B46" s="6"/>
      <c r="C46" s="7"/>
      <c r="D46" s="6"/>
      <c r="E46" s="6"/>
      <c r="F46" s="6"/>
      <c r="G46" s="6"/>
      <c r="H46" s="6"/>
      <c r="I46" s="6"/>
      <c r="J46" s="6"/>
      <c r="K46" s="6"/>
      <c r="L46" s="6"/>
    </row>
    <row r="47" spans="1:12" ht="18.75" x14ac:dyDescent="0.25">
      <c r="A47" s="28">
        <f>SUMPRODUCT(DF!K48:S48,'inversion optima (SOLVER)'!$E$15:$M$15)</f>
        <v>1.2404660225987109E-2</v>
      </c>
      <c r="B47" s="6"/>
      <c r="C47" s="7"/>
      <c r="D47" s="6"/>
      <c r="E47" s="6"/>
      <c r="F47" s="6"/>
      <c r="G47" s="6"/>
      <c r="H47" s="6"/>
      <c r="I47" s="6"/>
      <c r="J47" s="6"/>
      <c r="K47" s="6"/>
      <c r="L47" s="6"/>
    </row>
    <row r="48" spans="1:12" ht="18.75" x14ac:dyDescent="0.25">
      <c r="A48" s="28">
        <f>SUMPRODUCT(DF!K49:S49,'inversion optima (SOLVER)'!$E$15:$M$15)</f>
        <v>2.0610249905627749E-3</v>
      </c>
      <c r="B48" s="6"/>
      <c r="C48" s="7"/>
      <c r="D48" s="6"/>
      <c r="E48" s="6"/>
      <c r="F48" s="6"/>
      <c r="G48" s="6"/>
      <c r="H48" s="6"/>
      <c r="I48" s="6"/>
      <c r="J48" s="6"/>
      <c r="K48" s="6"/>
      <c r="L48" s="6"/>
    </row>
    <row r="49" spans="1:12" ht="18.75" x14ac:dyDescent="0.25">
      <c r="A49" s="28">
        <f>SUMPRODUCT(DF!K50:S50,'inversion optima (SOLVER)'!$E$15:$M$15)</f>
        <v>-1.6899934046000827E-2</v>
      </c>
      <c r="B49" s="6"/>
      <c r="C49" s="7"/>
      <c r="D49" s="6"/>
      <c r="E49" s="6"/>
      <c r="F49" s="6"/>
      <c r="G49" s="6"/>
      <c r="H49" s="6"/>
      <c r="I49" s="6"/>
      <c r="J49" s="6"/>
      <c r="K49" s="6"/>
      <c r="L49" s="6"/>
    </row>
    <row r="50" spans="1:12" ht="18.75" x14ac:dyDescent="0.25">
      <c r="A50" s="28">
        <f>SUMPRODUCT(DF!K51:S51,'inversion optima (SOLVER)'!$E$15:$M$15)</f>
        <v>-2.5158687780019E-2</v>
      </c>
      <c r="B50" s="6"/>
      <c r="C50" s="7"/>
      <c r="D50" s="6"/>
      <c r="E50" s="6"/>
      <c r="F50" s="6"/>
      <c r="G50" s="6"/>
      <c r="H50" s="6"/>
      <c r="I50" s="6"/>
      <c r="J50" s="6"/>
      <c r="K50" s="6"/>
      <c r="L50" s="6"/>
    </row>
    <row r="51" spans="1:12" ht="18.75" x14ac:dyDescent="0.25">
      <c r="A51" s="28">
        <f>SUMPRODUCT(DF!K52:S52,'inversion optima (SOLVER)'!$E$15:$M$15)</f>
        <v>-7.4637964926229589E-3</v>
      </c>
      <c r="B51" s="6"/>
      <c r="C51" s="7"/>
      <c r="D51" s="6"/>
      <c r="E51" s="6"/>
      <c r="F51" s="6"/>
      <c r="G51" s="6"/>
      <c r="H51" s="6"/>
      <c r="I51" s="6"/>
      <c r="J51" s="6"/>
      <c r="K51" s="6"/>
      <c r="L51" s="6"/>
    </row>
    <row r="52" spans="1:12" ht="18.75" x14ac:dyDescent="0.25">
      <c r="A52" s="28">
        <f>SUMPRODUCT(DF!K53:S53,'inversion optima (SOLVER)'!$E$15:$M$15)</f>
        <v>-9.3184765295766924E-3</v>
      </c>
      <c r="B52" s="6"/>
      <c r="C52" s="7"/>
      <c r="D52" s="6"/>
      <c r="E52" s="6"/>
      <c r="F52" s="6"/>
      <c r="G52" s="6"/>
      <c r="H52" s="6"/>
      <c r="I52" s="6"/>
      <c r="J52" s="6"/>
      <c r="K52" s="6"/>
      <c r="L52" s="6"/>
    </row>
    <row r="53" spans="1:12" ht="18.75" x14ac:dyDescent="0.25">
      <c r="A53" s="28">
        <f>SUMPRODUCT(DF!K54:S54,'inversion optima (SOLVER)'!$E$15:$M$15)</f>
        <v>1.4735008029970534E-2</v>
      </c>
      <c r="B53" s="6"/>
      <c r="C53" s="7"/>
      <c r="D53" s="6"/>
      <c r="E53" s="6"/>
      <c r="F53" s="6"/>
      <c r="G53" s="6"/>
      <c r="H53" s="6"/>
      <c r="I53" s="6"/>
      <c r="J53" s="6"/>
      <c r="K53" s="6"/>
      <c r="L53" s="6"/>
    </row>
    <row r="54" spans="1:12" ht="18.75" x14ac:dyDescent="0.25">
      <c r="A54" s="28">
        <f>SUMPRODUCT(DF!K55:S55,'inversion optima (SOLVER)'!$E$15:$M$15)</f>
        <v>-2.0554320691634608E-2</v>
      </c>
      <c r="B54" s="6"/>
      <c r="C54" s="7"/>
      <c r="D54" s="6"/>
      <c r="E54" s="6"/>
      <c r="F54" s="6"/>
      <c r="G54" s="6"/>
      <c r="H54" s="6"/>
      <c r="I54" s="6"/>
      <c r="J54" s="6"/>
      <c r="K54" s="6"/>
      <c r="L54" s="6"/>
    </row>
    <row r="55" spans="1:12" ht="18.75" x14ac:dyDescent="0.25">
      <c r="A55" s="28">
        <f>SUMPRODUCT(DF!K56:S56,'inversion optima (SOLVER)'!$E$15:$M$15)</f>
        <v>-1.368708305118644E-2</v>
      </c>
      <c r="B55" s="6"/>
      <c r="C55" s="7"/>
      <c r="D55" s="6"/>
      <c r="E55" s="6"/>
      <c r="F55" s="6"/>
      <c r="G55" s="6"/>
      <c r="H55" s="6"/>
      <c r="I55" s="6"/>
      <c r="J55" s="6"/>
      <c r="K55" s="6"/>
      <c r="L55" s="6"/>
    </row>
    <row r="56" spans="1:12" ht="18.75" x14ac:dyDescent="0.25">
      <c r="A56" s="28">
        <f>SUMPRODUCT(DF!K57:S57,'inversion optima (SOLVER)'!$E$15:$M$15)</f>
        <v>-2.1892030672907549E-2</v>
      </c>
      <c r="B56" s="6"/>
      <c r="C56" s="7"/>
      <c r="D56" s="6"/>
      <c r="E56" s="6"/>
      <c r="F56" s="6"/>
      <c r="G56" s="6"/>
      <c r="H56" s="6"/>
      <c r="I56" s="6"/>
      <c r="J56" s="6"/>
      <c r="K56" s="6"/>
      <c r="L56" s="6"/>
    </row>
    <row r="57" spans="1:12" ht="18.75" x14ac:dyDescent="0.25">
      <c r="A57" s="28">
        <f>SUMPRODUCT(DF!K58:S58,'inversion optima (SOLVER)'!$E$15:$M$15)</f>
        <v>-3.0371891254768733E-3</v>
      </c>
      <c r="B57" s="6"/>
      <c r="C57" s="7"/>
      <c r="D57" s="6"/>
      <c r="E57" s="6"/>
      <c r="F57" s="6"/>
      <c r="G57" s="6"/>
      <c r="H57" s="6"/>
      <c r="I57" s="6"/>
      <c r="J57" s="6"/>
      <c r="K57" s="6"/>
      <c r="L57" s="6"/>
    </row>
    <row r="58" spans="1:12" ht="18.75" x14ac:dyDescent="0.25">
      <c r="A58" s="28">
        <f>SUMPRODUCT(DF!K59:S59,'inversion optima (SOLVER)'!$E$15:$M$15)</f>
        <v>6.1436465831857575E-3</v>
      </c>
      <c r="B58" s="6"/>
      <c r="C58" s="7"/>
      <c r="D58" s="6"/>
      <c r="E58" s="6"/>
      <c r="F58" s="6"/>
      <c r="G58" s="6"/>
      <c r="H58" s="6"/>
      <c r="I58" s="6"/>
      <c r="J58" s="6"/>
      <c r="K58" s="6"/>
      <c r="L58" s="6"/>
    </row>
    <row r="59" spans="1:12" ht="18.75" x14ac:dyDescent="0.25">
      <c r="A59" s="28">
        <f>SUMPRODUCT(DF!K60:S60,'inversion optima (SOLVER)'!$E$15:$M$15)</f>
        <v>1.0342109061195006E-2</v>
      </c>
      <c r="B59" s="6"/>
      <c r="C59" s="7"/>
      <c r="D59" s="6"/>
      <c r="E59" s="6"/>
      <c r="F59" s="6"/>
      <c r="G59" s="6"/>
      <c r="H59" s="6"/>
      <c r="I59" s="6"/>
      <c r="J59" s="6"/>
      <c r="K59" s="6"/>
      <c r="L59" s="6"/>
    </row>
    <row r="60" spans="1:12" ht="18.75" x14ac:dyDescent="0.25">
      <c r="A60" s="28">
        <f>SUMPRODUCT(DF!K61:S61,'inversion optima (SOLVER)'!$E$15:$M$15)</f>
        <v>-6.0252718705928899E-3</v>
      </c>
      <c r="B60" s="6"/>
      <c r="C60" s="7"/>
      <c r="D60" s="6"/>
      <c r="E60" s="6"/>
      <c r="F60" s="6"/>
      <c r="G60" s="6"/>
      <c r="H60" s="6"/>
      <c r="I60" s="6"/>
      <c r="J60" s="6"/>
      <c r="K60" s="6"/>
      <c r="L60" s="6"/>
    </row>
    <row r="61" spans="1:12" ht="18.75" x14ac:dyDescent="0.25">
      <c r="A61" s="28">
        <f>SUMPRODUCT(DF!K62:S62,'inversion optima (SOLVER)'!$E$15:$M$15)</f>
        <v>1.0785411801370328E-2</v>
      </c>
      <c r="B61" s="6"/>
      <c r="C61" s="7"/>
      <c r="D61" s="6"/>
      <c r="E61" s="6"/>
      <c r="F61" s="6"/>
      <c r="G61" s="6"/>
      <c r="H61" s="6"/>
      <c r="I61" s="6"/>
      <c r="J61" s="6"/>
      <c r="K61" s="6"/>
      <c r="L61" s="6"/>
    </row>
    <row r="62" spans="1:12" ht="18.75" x14ac:dyDescent="0.25">
      <c r="A62" s="28">
        <f>SUMPRODUCT(DF!K63:S63,'inversion optima (SOLVER)'!$E$15:$M$15)</f>
        <v>-1.0216652299138911E-2</v>
      </c>
      <c r="B62" s="6"/>
      <c r="C62" s="7"/>
      <c r="D62" s="6"/>
      <c r="E62" s="6"/>
      <c r="F62" s="6"/>
      <c r="G62" s="6"/>
      <c r="H62" s="6"/>
      <c r="I62" s="6"/>
      <c r="J62" s="6"/>
      <c r="K62" s="6"/>
      <c r="L62" s="6"/>
    </row>
    <row r="63" spans="1:12" ht="18.75" x14ac:dyDescent="0.25">
      <c r="A63" s="28">
        <f>SUMPRODUCT(DF!K64:S64,'inversion optima (SOLVER)'!$E$15:$M$15)</f>
        <v>4.3645051325576813E-3</v>
      </c>
      <c r="B63" s="6"/>
      <c r="C63" s="7"/>
      <c r="D63" s="6"/>
      <c r="E63" s="6"/>
      <c r="F63" s="6"/>
      <c r="G63" s="6"/>
      <c r="H63" s="6"/>
      <c r="I63" s="6"/>
      <c r="J63" s="6"/>
      <c r="K63" s="6"/>
      <c r="L63" s="6"/>
    </row>
    <row r="64" spans="1:12" ht="18.75" x14ac:dyDescent="0.25">
      <c r="A64" s="28">
        <f>SUMPRODUCT(DF!K65:S65,'inversion optima (SOLVER)'!$E$15:$M$15)</f>
        <v>3.0142267757748344E-2</v>
      </c>
      <c r="B64" s="6"/>
      <c r="C64" s="7"/>
      <c r="D64" s="6"/>
      <c r="E64" s="6"/>
      <c r="F64" s="6"/>
      <c r="G64" s="6"/>
      <c r="H64" s="6"/>
      <c r="I64" s="6"/>
      <c r="J64" s="6"/>
      <c r="K64" s="6"/>
      <c r="L64" s="6"/>
    </row>
    <row r="65" spans="1:12" ht="18.75" x14ac:dyDescent="0.25">
      <c r="A65" s="28">
        <f>SUMPRODUCT(DF!K66:S66,'inversion optima (SOLVER)'!$E$15:$M$15)</f>
        <v>8.4128884112004733E-3</v>
      </c>
      <c r="B65" s="6"/>
      <c r="C65" s="7"/>
      <c r="D65" s="6"/>
      <c r="E65" s="6"/>
      <c r="F65" s="6"/>
      <c r="G65" s="6"/>
      <c r="H65" s="6"/>
      <c r="I65" s="6"/>
      <c r="J65" s="6"/>
      <c r="K65" s="6"/>
      <c r="L65" s="6"/>
    </row>
    <row r="66" spans="1:12" ht="18.75" x14ac:dyDescent="0.25">
      <c r="A66" s="28">
        <f>SUMPRODUCT(DF!K67:S67,'inversion optima (SOLVER)'!$E$15:$M$15)</f>
        <v>5.1345308537090262E-3</v>
      </c>
      <c r="B66" s="6"/>
      <c r="C66" s="7"/>
      <c r="D66" s="6"/>
      <c r="E66" s="6"/>
      <c r="F66" s="6"/>
      <c r="G66" s="6"/>
      <c r="H66" s="6"/>
      <c r="I66" s="6"/>
      <c r="J66" s="6"/>
      <c r="K66" s="6"/>
      <c r="L66" s="6"/>
    </row>
    <row r="67" spans="1:12" ht="18.75" x14ac:dyDescent="0.25">
      <c r="A67" s="28">
        <f>SUMPRODUCT(DF!K68:S68,'inversion optima (SOLVER)'!$E$15:$M$15)</f>
        <v>1.7989342102452836E-2</v>
      </c>
      <c r="B67" s="6"/>
      <c r="C67" s="7"/>
      <c r="D67" s="6"/>
      <c r="E67" s="6"/>
      <c r="F67" s="6"/>
      <c r="G67" s="6"/>
      <c r="H67" s="6"/>
      <c r="I67" s="6"/>
      <c r="J67" s="6"/>
      <c r="K67" s="6"/>
      <c r="L67" s="6"/>
    </row>
    <row r="68" spans="1:12" ht="18.75" x14ac:dyDescent="0.25">
      <c r="A68" s="28">
        <f>SUMPRODUCT(DF!K69:S69,'inversion optima (SOLVER)'!$E$15:$M$15)</f>
        <v>1.2160094168032883E-2</v>
      </c>
      <c r="B68" s="6"/>
      <c r="C68" s="7"/>
      <c r="D68" s="6"/>
      <c r="E68" s="6"/>
      <c r="F68" s="6"/>
      <c r="G68" s="6"/>
      <c r="H68" s="6"/>
      <c r="I68" s="6"/>
      <c r="J68" s="6"/>
      <c r="K68" s="6"/>
      <c r="L68" s="6"/>
    </row>
    <row r="69" spans="1:12" ht="18.75" x14ac:dyDescent="0.25">
      <c r="A69" s="28">
        <f>SUMPRODUCT(DF!K70:S70,'inversion optima (SOLVER)'!$E$15:$M$15)</f>
        <v>2.179176239968391E-2</v>
      </c>
      <c r="B69" s="6"/>
      <c r="C69" s="7"/>
      <c r="D69" s="6"/>
      <c r="E69" s="6"/>
      <c r="F69" s="6"/>
      <c r="G69" s="6"/>
      <c r="H69" s="6"/>
      <c r="I69" s="6"/>
      <c r="J69" s="6"/>
      <c r="K69" s="6"/>
      <c r="L69" s="6"/>
    </row>
    <row r="70" spans="1:12" ht="18.75" x14ac:dyDescent="0.25">
      <c r="A70" s="28">
        <f>SUMPRODUCT(DF!K71:S71,'inversion optima (SOLVER)'!$E$15:$M$15)</f>
        <v>-8.3183590003974676E-3</v>
      </c>
      <c r="B70" s="6"/>
      <c r="C70" s="7"/>
      <c r="D70" s="6"/>
      <c r="E70" s="6"/>
      <c r="F70" s="6"/>
      <c r="G70" s="6"/>
      <c r="H70" s="6"/>
      <c r="I70" s="6"/>
      <c r="J70" s="6"/>
      <c r="K70" s="6"/>
      <c r="L70" s="6"/>
    </row>
    <row r="71" spans="1:12" ht="18.75" x14ac:dyDescent="0.25">
      <c r="A71" s="28">
        <f>SUMPRODUCT(DF!K72:S72,'inversion optima (SOLVER)'!$E$15:$M$15)</f>
        <v>-1.6890090928620798E-2</v>
      </c>
      <c r="B71" s="6"/>
      <c r="C71" s="7"/>
      <c r="D71" s="6"/>
      <c r="E71" s="6"/>
      <c r="F71" s="6"/>
      <c r="G71" s="6"/>
      <c r="H71" s="6"/>
      <c r="I71" s="6"/>
      <c r="J71" s="6"/>
      <c r="K71" s="6"/>
      <c r="L71" s="6"/>
    </row>
    <row r="72" spans="1:12" ht="18.75" x14ac:dyDescent="0.25">
      <c r="A72" s="28">
        <f>SUMPRODUCT(DF!K73:S73,'inversion optima (SOLVER)'!$E$15:$M$15)</f>
        <v>2.537814411287171E-2</v>
      </c>
      <c r="B72" s="6"/>
      <c r="C72" s="7"/>
      <c r="D72" s="6"/>
      <c r="E72" s="6"/>
      <c r="F72" s="6"/>
      <c r="G72" s="6"/>
      <c r="H72" s="6"/>
      <c r="I72" s="6"/>
      <c r="J72" s="6"/>
      <c r="K72" s="6"/>
      <c r="L72" s="6"/>
    </row>
    <row r="73" spans="1:12" ht="18.75" x14ac:dyDescent="0.25">
      <c r="A73" s="28">
        <f>SUMPRODUCT(DF!K74:S74,'inversion optima (SOLVER)'!$E$15:$M$15)</f>
        <v>3.4533982338043771E-2</v>
      </c>
      <c r="B73" s="6"/>
      <c r="C73" s="7"/>
      <c r="D73" s="6"/>
      <c r="E73" s="6"/>
      <c r="F73" s="6"/>
      <c r="G73" s="6"/>
      <c r="H73" s="6"/>
      <c r="I73" s="6"/>
      <c r="J73" s="6"/>
      <c r="K73" s="6"/>
      <c r="L73" s="6"/>
    </row>
    <row r="74" spans="1:12" ht="18.75" x14ac:dyDescent="0.25">
      <c r="A74" s="28">
        <f>SUMPRODUCT(DF!K75:S75,'inversion optima (SOLVER)'!$E$15:$M$15)</f>
        <v>7.4813845949737905E-3</v>
      </c>
      <c r="B74" s="6"/>
      <c r="C74" s="7"/>
      <c r="D74" s="6"/>
      <c r="E74" s="6"/>
      <c r="F74" s="6"/>
      <c r="G74" s="6"/>
      <c r="H74" s="6"/>
      <c r="I74" s="6"/>
      <c r="J74" s="6"/>
      <c r="K74" s="6"/>
      <c r="L74" s="6"/>
    </row>
    <row r="75" spans="1:12" ht="18.75" x14ac:dyDescent="0.25">
      <c r="A75" s="28">
        <f>SUMPRODUCT(DF!K76:S76,'inversion optima (SOLVER)'!$E$15:$M$15)</f>
        <v>6.2733208927493009E-4</v>
      </c>
      <c r="B75" s="6"/>
      <c r="C75" s="7"/>
      <c r="D75" s="6"/>
      <c r="E75" s="6"/>
      <c r="F75" s="6"/>
      <c r="G75" s="6"/>
      <c r="H75" s="6"/>
      <c r="I75" s="6"/>
      <c r="J75" s="6"/>
      <c r="K75" s="6"/>
      <c r="L75" s="6"/>
    </row>
    <row r="76" spans="1:12" ht="18.75" x14ac:dyDescent="0.25">
      <c r="A76" s="28">
        <f>SUMPRODUCT(DF!K77:S77,'inversion optima (SOLVER)'!$E$15:$M$15)</f>
        <v>6.9562503607665683E-3</v>
      </c>
      <c r="B76" s="6"/>
      <c r="C76" s="7"/>
      <c r="D76" s="6"/>
      <c r="E76" s="6"/>
      <c r="F76" s="6"/>
      <c r="G76" s="6"/>
      <c r="H76" s="6"/>
      <c r="I76" s="6"/>
      <c r="J76" s="6"/>
      <c r="K76" s="6"/>
      <c r="L76" s="6"/>
    </row>
    <row r="77" spans="1:12" ht="18.75" x14ac:dyDescent="0.25">
      <c r="A77" s="28">
        <f>SUMPRODUCT(DF!K78:S78,'inversion optima (SOLVER)'!$E$15:$M$15)</f>
        <v>1.3001303025570945E-2</v>
      </c>
      <c r="B77" s="6"/>
      <c r="C77" s="7"/>
      <c r="D77" s="6"/>
      <c r="E77" s="6"/>
      <c r="F77" s="6"/>
      <c r="G77" s="6"/>
      <c r="H77" s="6"/>
      <c r="I77" s="6"/>
      <c r="J77" s="6"/>
      <c r="K77" s="6"/>
      <c r="L77" s="6"/>
    </row>
    <row r="78" spans="1:12" ht="18.75" x14ac:dyDescent="0.25">
      <c r="A78" s="28">
        <f>SUMPRODUCT(DF!K79:S79,'inversion optima (SOLVER)'!$E$15:$M$15)</f>
        <v>-1.8237103815248942E-2</v>
      </c>
      <c r="B78" s="6"/>
      <c r="C78" s="7"/>
      <c r="D78" s="6"/>
      <c r="E78" s="6"/>
      <c r="F78" s="6"/>
      <c r="G78" s="6"/>
      <c r="H78" s="6"/>
      <c r="I78" s="6"/>
      <c r="J78" s="6"/>
      <c r="K78" s="6"/>
      <c r="L78" s="6"/>
    </row>
    <row r="79" spans="1:12" ht="18.75" x14ac:dyDescent="0.25">
      <c r="A79" s="28">
        <f>SUMPRODUCT(DF!K80:S80,'inversion optima (SOLVER)'!$E$15:$M$15)</f>
        <v>-9.9782614693359967E-4</v>
      </c>
      <c r="B79" s="6"/>
      <c r="C79" s="7"/>
      <c r="D79" s="6"/>
      <c r="E79" s="6"/>
      <c r="F79" s="6"/>
      <c r="G79" s="6"/>
      <c r="H79" s="6"/>
      <c r="I79" s="6"/>
      <c r="J79" s="6"/>
      <c r="K79" s="6"/>
      <c r="L79" s="6"/>
    </row>
    <row r="80" spans="1:12" ht="18.75" x14ac:dyDescent="0.25">
      <c r="A80" s="28">
        <f>SUMPRODUCT(DF!K81:S81,'inversion optima (SOLVER)'!$E$15:$M$15)</f>
        <v>2.989791038429163E-2</v>
      </c>
      <c r="B80" s="6"/>
      <c r="C80" s="7"/>
    </row>
    <row r="81" spans="1:3" ht="18.75" x14ac:dyDescent="0.25">
      <c r="A81" s="28">
        <f>SUMPRODUCT(DF!K82:S82,'inversion optima (SOLVER)'!$E$15:$M$15)</f>
        <v>2.0459504666670639E-2</v>
      </c>
      <c r="B81" s="6"/>
      <c r="C81" s="7"/>
    </row>
    <row r="82" spans="1:3" ht="18.75" x14ac:dyDescent="0.25">
      <c r="A82" s="28">
        <f>SUMPRODUCT(DF!K83:S83,'inversion optima (SOLVER)'!$E$15:$M$15)</f>
        <v>-3.0046967544514157E-3</v>
      </c>
      <c r="B82" s="6"/>
      <c r="C82" s="7"/>
    </row>
    <row r="83" spans="1:3" ht="18.75" x14ac:dyDescent="0.25">
      <c r="A83" s="28">
        <f>SUMPRODUCT(DF!K84:S84,'inversion optima (SOLVER)'!$E$15:$M$15)</f>
        <v>-1.2523575043458638E-2</v>
      </c>
      <c r="B83" s="6"/>
      <c r="C83" s="7"/>
    </row>
    <row r="84" spans="1:3" ht="18.75" x14ac:dyDescent="0.25">
      <c r="A84" s="28">
        <f>SUMPRODUCT(DF!K85:S85,'inversion optima (SOLVER)'!$E$15:$M$15)</f>
        <v>1.3524117024906088E-2</v>
      </c>
      <c r="B84" s="6"/>
      <c r="C84" s="7"/>
    </row>
    <row r="85" spans="1:3" ht="18.75" x14ac:dyDescent="0.25">
      <c r="A85" s="28">
        <f>SUMPRODUCT(DF!K86:S86,'inversion optima (SOLVER)'!$E$15:$M$15)</f>
        <v>1.043640351809345E-2</v>
      </c>
      <c r="B85" s="6"/>
      <c r="C85" s="7"/>
    </row>
    <row r="86" spans="1:3" ht="18.75" x14ac:dyDescent="0.25">
      <c r="A86" s="28">
        <f>SUMPRODUCT(DF!K87:S87,'inversion optima (SOLVER)'!$E$15:$M$15)</f>
        <v>-7.1220678806043361E-3</v>
      </c>
      <c r="B86" s="6"/>
      <c r="C86" s="7"/>
    </row>
    <row r="87" spans="1:3" ht="18.75" x14ac:dyDescent="0.25">
      <c r="A87" s="28">
        <f>SUMPRODUCT(DF!K88:S88,'inversion optima (SOLVER)'!$E$15:$M$15)</f>
        <v>-2.5289736675704232E-2</v>
      </c>
      <c r="B87" s="6"/>
      <c r="C87" s="7"/>
    </row>
    <row r="88" spans="1:3" ht="18.75" x14ac:dyDescent="0.25">
      <c r="A88" s="28">
        <f>SUMPRODUCT(DF!K89:S89,'inversion optima (SOLVER)'!$E$15:$M$15)</f>
        <v>8.3122140954382476E-3</v>
      </c>
      <c r="B88" s="6"/>
      <c r="C88" s="7"/>
    </row>
    <row r="89" spans="1:3" ht="18.75" x14ac:dyDescent="0.25">
      <c r="A89" s="28">
        <f>SUMPRODUCT(DF!K90:S90,'inversion optima (SOLVER)'!$E$15:$M$15)</f>
        <v>2.0539813136648041E-2</v>
      </c>
      <c r="B89" s="6"/>
      <c r="C89" s="7"/>
    </row>
    <row r="90" spans="1:3" ht="18.75" x14ac:dyDescent="0.25">
      <c r="A90" s="28">
        <f>SUMPRODUCT(DF!K91:S91,'inversion optima (SOLVER)'!$E$15:$M$15)</f>
        <v>-2.8864206401811436E-3</v>
      </c>
      <c r="B90" s="6"/>
      <c r="C90" s="7"/>
    </row>
    <row r="91" spans="1:3" ht="18.75" x14ac:dyDescent="0.25">
      <c r="A91" s="28">
        <f>SUMPRODUCT(DF!K92:S92,'inversion optima (SOLVER)'!$E$15:$M$15)</f>
        <v>-1.1938142332644845E-2</v>
      </c>
      <c r="B91" s="6"/>
      <c r="C91" s="7"/>
    </row>
    <row r="92" spans="1:3" ht="18.75" x14ac:dyDescent="0.25">
      <c r="A92" s="28">
        <f>SUMPRODUCT(DF!K93:S93,'inversion optima (SOLVER)'!$E$15:$M$15)</f>
        <v>-1.4735001160453967E-2</v>
      </c>
      <c r="B92" s="6"/>
    </row>
    <row r="93" spans="1:3" ht="18.75" x14ac:dyDescent="0.25">
      <c r="A93" s="28">
        <f>SUMPRODUCT(DF!K94:S94,'inversion optima (SOLVER)'!$E$15:$M$15)</f>
        <v>-1.3840529289354182E-2</v>
      </c>
      <c r="B93" s="6"/>
    </row>
    <row r="94" spans="1:3" ht="18.75" x14ac:dyDescent="0.25">
      <c r="A94" s="28">
        <f>SUMPRODUCT(DF!K95:S95,'inversion optima (SOLVER)'!$E$15:$M$15)</f>
        <v>-7.7531316473819344E-3</v>
      </c>
      <c r="B94" s="6"/>
    </row>
    <row r="95" spans="1:3" ht="18.75" x14ac:dyDescent="0.25">
      <c r="A95" s="28">
        <f>SUMPRODUCT(DF!K96:S96,'inversion optima (SOLVER)'!$E$15:$M$15)</f>
        <v>4.233591667301749E-2</v>
      </c>
      <c r="B95" s="6"/>
    </row>
    <row r="96" spans="1:3" ht="18.75" x14ac:dyDescent="0.25">
      <c r="A96" s="28">
        <f>SUMPRODUCT(DF!K97:S97,'inversion optima (SOLVER)'!$E$15:$M$15)</f>
        <v>-4.8006872537174226E-3</v>
      </c>
      <c r="B96" s="6"/>
    </row>
    <row r="97" spans="1:2" ht="18.75" x14ac:dyDescent="0.25">
      <c r="A97" s="28">
        <f>SUMPRODUCT(DF!K98:S98,'inversion optima (SOLVER)'!$E$15:$M$15)</f>
        <v>-4.471876641378679E-3</v>
      </c>
      <c r="B97" s="6"/>
    </row>
    <row r="98" spans="1:2" ht="18.75" x14ac:dyDescent="0.25">
      <c r="A98" s="28">
        <f>SUMPRODUCT(DF!K99:S99,'inversion optima (SOLVER)'!$E$15:$M$15)</f>
        <v>-1.0947292584255234E-3</v>
      </c>
      <c r="B98" s="6"/>
    </row>
    <row r="99" spans="1:2" ht="18.75" x14ac:dyDescent="0.25">
      <c r="A99" s="28">
        <f>SUMPRODUCT(DF!K100:S100,'inversion optima (SOLVER)'!$E$15:$M$15)</f>
        <v>-6.5004343589365153E-3</v>
      </c>
      <c r="B99" s="6"/>
    </row>
    <row r="100" spans="1:2" ht="18.75" x14ac:dyDescent="0.25">
      <c r="A100" s="28">
        <f>SUMPRODUCT(DF!K101:S101,'inversion optima (SOLVER)'!$E$15:$M$15)</f>
        <v>8.7103893131175794E-3</v>
      </c>
      <c r="B100" s="6"/>
    </row>
    <row r="101" spans="1:2" ht="18.75" x14ac:dyDescent="0.25">
      <c r="A101" s="28">
        <f>SUMPRODUCT(DF!K102:S102,'inversion optima (SOLVER)'!$E$15:$M$15)</f>
        <v>1.2133196881341629E-2</v>
      </c>
    </row>
    <row r="102" spans="1:2" ht="18.75" x14ac:dyDescent="0.25">
      <c r="A102" s="28">
        <f>SUMPRODUCT(DF!K103:S103,'inversion optima (SOLVER)'!$E$15:$M$15)</f>
        <v>5.2924445293757918E-3</v>
      </c>
    </row>
    <row r="103" spans="1:2" ht="18.75" x14ac:dyDescent="0.25">
      <c r="A103" s="28">
        <f>SUMPRODUCT(DF!K104:S104,'inversion optima (SOLVER)'!$E$15:$M$15)</f>
        <v>-2.5348961767296288E-3</v>
      </c>
    </row>
    <row r="104" spans="1:2" ht="18.75" x14ac:dyDescent="0.25">
      <c r="A104" s="28">
        <f>SUMPRODUCT(DF!K105:S105,'inversion optima (SOLVER)'!$E$15:$M$15)</f>
        <v>2.0611747029985559E-3</v>
      </c>
    </row>
    <row r="105" spans="1:2" ht="18.75" x14ac:dyDescent="0.25">
      <c r="A105" s="28">
        <f>SUMPRODUCT(DF!K106:S106,'inversion optima (SOLVER)'!$E$15:$M$15)</f>
        <v>-9.5025220110721773E-3</v>
      </c>
    </row>
    <row r="106" spans="1:2" ht="18.75" x14ac:dyDescent="0.25">
      <c r="A106" s="28">
        <f>SUMPRODUCT(DF!K107:S107,'inversion optima (SOLVER)'!$E$15:$M$15)</f>
        <v>-9.7251827704600766E-3</v>
      </c>
    </row>
    <row r="107" spans="1:2" ht="18.75" x14ac:dyDescent="0.25">
      <c r="A107" s="28">
        <f>SUMPRODUCT(DF!K108:S108,'inversion optima (SOLVER)'!$E$15:$M$15)</f>
        <v>9.4560825723866062E-4</v>
      </c>
    </row>
    <row r="108" spans="1:2" ht="18.75" x14ac:dyDescent="0.25">
      <c r="A108" s="28">
        <f>SUMPRODUCT(DF!K109:S109,'inversion optima (SOLVER)'!$E$15:$M$15)</f>
        <v>2.5677745644702842E-2</v>
      </c>
    </row>
    <row r="109" spans="1:2" ht="18.75" x14ac:dyDescent="0.25">
      <c r="A109" s="28">
        <f>SUMPRODUCT(DF!K110:S110,'inversion optima (SOLVER)'!$E$15:$M$15)</f>
        <v>7.638938522053218E-3</v>
      </c>
    </row>
    <row r="110" spans="1:2" ht="18.75" x14ac:dyDescent="0.25">
      <c r="A110" s="28">
        <f>SUMPRODUCT(DF!K111:S111,'inversion optima (SOLVER)'!$E$15:$M$15)</f>
        <v>2.2585062297840561E-2</v>
      </c>
    </row>
    <row r="111" spans="1:2" ht="18.75" x14ac:dyDescent="0.25">
      <c r="A111" s="28">
        <f>SUMPRODUCT(DF!K112:S112,'inversion optima (SOLVER)'!$E$15:$M$15)</f>
        <v>1.232982699109509E-2</v>
      </c>
    </row>
    <row r="112" spans="1:2" ht="18.75" x14ac:dyDescent="0.25">
      <c r="A112" s="28">
        <f>SUMPRODUCT(DF!K113:S113,'inversion optima (SOLVER)'!$E$15:$M$15)</f>
        <v>1.3200630817986451E-2</v>
      </c>
    </row>
    <row r="113" spans="1:1" ht="18.75" x14ac:dyDescent="0.25">
      <c r="A113" s="28">
        <f>SUMPRODUCT(DF!K114:S114,'inversion optima (SOLVER)'!$E$15:$M$15)</f>
        <v>2.7635977377073106E-3</v>
      </c>
    </row>
    <row r="114" spans="1:1" ht="18.75" x14ac:dyDescent="0.25">
      <c r="A114" s="28">
        <f>SUMPRODUCT(DF!K115:S115,'inversion optima (SOLVER)'!$E$15:$M$15)</f>
        <v>3.3888814847598762E-3</v>
      </c>
    </row>
    <row r="115" spans="1:1" ht="18.75" x14ac:dyDescent="0.25">
      <c r="A115" s="28">
        <f>SUMPRODUCT(DF!K116:S116,'inversion optima (SOLVER)'!$E$15:$M$15)</f>
        <v>9.2191718659188661E-3</v>
      </c>
    </row>
    <row r="116" spans="1:1" ht="18.75" x14ac:dyDescent="0.25">
      <c r="A116" s="28">
        <f>SUMPRODUCT(DF!K117:S117,'inversion optima (SOLVER)'!$E$15:$M$15)</f>
        <v>2.2832241799058657E-3</v>
      </c>
    </row>
    <row r="117" spans="1:1" ht="18.75" x14ac:dyDescent="0.25">
      <c r="A117" s="28">
        <f>SUMPRODUCT(DF!K118:S118,'inversion optima (SOLVER)'!$E$15:$M$15)</f>
        <v>-4.1165809113910649E-3</v>
      </c>
    </row>
    <row r="118" spans="1:1" ht="18.75" x14ac:dyDescent="0.25">
      <c r="A118" s="28">
        <f>SUMPRODUCT(DF!K119:S119,'inversion optima (SOLVER)'!$E$15:$M$15)</f>
        <v>-8.5737284456812429E-3</v>
      </c>
    </row>
    <row r="119" spans="1:1" ht="18.75" x14ac:dyDescent="0.25">
      <c r="A119" s="28">
        <f>SUMPRODUCT(DF!K120:S120,'inversion optima (SOLVER)'!$E$15:$M$15)</f>
        <v>7.9045526177397678E-3</v>
      </c>
    </row>
    <row r="120" spans="1:1" ht="18.75" x14ac:dyDescent="0.25">
      <c r="A120" s="28">
        <f>SUMPRODUCT(DF!K121:S121,'inversion optima (SOLVER)'!$E$15:$M$15)</f>
        <v>8.2110094272451178E-3</v>
      </c>
    </row>
    <row r="121" spans="1:1" ht="18.75" x14ac:dyDescent="0.25">
      <c r="A121" s="28">
        <f>SUMPRODUCT(DF!K122:S122,'inversion optima (SOLVER)'!$E$15:$M$15)</f>
        <v>9.0723278843407116E-3</v>
      </c>
    </row>
    <row r="122" spans="1:1" ht="18.75" x14ac:dyDescent="0.25">
      <c r="A122" s="28">
        <f>SUMPRODUCT(DF!K123:S123,'inversion optima (SOLVER)'!$E$15:$M$15)</f>
        <v>6.3957055694769723E-3</v>
      </c>
    </row>
    <row r="123" spans="1:1" ht="18.75" x14ac:dyDescent="0.25">
      <c r="A123" s="28">
        <f>SUMPRODUCT(DF!K124:S124,'inversion optima (SOLVER)'!$E$15:$M$15)</f>
        <v>-2.3188361094479307E-3</v>
      </c>
    </row>
    <row r="124" spans="1:1" ht="18.75" x14ac:dyDescent="0.25">
      <c r="A124" s="28">
        <f>SUMPRODUCT(DF!K125:S125,'inversion optima (SOLVER)'!$E$15:$M$15)</f>
        <v>-2.3831010270928361E-3</v>
      </c>
    </row>
    <row r="125" spans="1:1" ht="18.75" x14ac:dyDescent="0.25">
      <c r="A125" s="28">
        <f>SUMPRODUCT(DF!K126:S126,'inversion optima (SOLVER)'!$E$15:$M$15)</f>
        <v>1.3840895313515719E-4</v>
      </c>
    </row>
    <row r="126" spans="1:1" ht="18.75" x14ac:dyDescent="0.25">
      <c r="A126" s="28">
        <f>SUMPRODUCT(DF!K127:S127,'inversion optima (SOLVER)'!$E$15:$M$15)</f>
        <v>1.0067549085876067E-2</v>
      </c>
    </row>
    <row r="127" spans="1:1" ht="18.75" x14ac:dyDescent="0.25">
      <c r="A127" s="28">
        <f>SUMPRODUCT(DF!K128:S128,'inversion optima (SOLVER)'!$E$15:$M$15)</f>
        <v>-1.0583533893497202E-2</v>
      </c>
    </row>
    <row r="128" spans="1:1" ht="18.75" x14ac:dyDescent="0.25">
      <c r="A128" s="28">
        <f>SUMPRODUCT(DF!K129:S129,'inversion optima (SOLVER)'!$E$15:$M$15)</f>
        <v>-8.6930613236903074E-3</v>
      </c>
    </row>
    <row r="129" spans="1:1" ht="18.75" x14ac:dyDescent="0.25">
      <c r="A129" s="28">
        <f>SUMPRODUCT(DF!K130:S130,'inversion optima (SOLVER)'!$E$15:$M$15)</f>
        <v>-2.0372833161531509E-4</v>
      </c>
    </row>
    <row r="130" spans="1:1" ht="18.75" x14ac:dyDescent="0.25">
      <c r="A130" s="28">
        <f>SUMPRODUCT(DF!K131:S131,'inversion optima (SOLVER)'!$E$15:$M$15)</f>
        <v>1.5145863052118107E-2</v>
      </c>
    </row>
    <row r="131" spans="1:1" ht="18.75" x14ac:dyDescent="0.25">
      <c r="A131" s="28">
        <f>SUMPRODUCT(DF!K132:S132,'inversion optima (SOLVER)'!$E$15:$M$15)</f>
        <v>-2.8388155128677428E-3</v>
      </c>
    </row>
    <row r="132" spans="1:1" ht="18.75" x14ac:dyDescent="0.25">
      <c r="A132" s="28">
        <f>SUMPRODUCT(DF!K133:S133,'inversion optima (SOLVER)'!$E$15:$M$15)</f>
        <v>5.5837055066072219E-3</v>
      </c>
    </row>
    <row r="133" spans="1:1" ht="18.75" x14ac:dyDescent="0.25">
      <c r="A133" s="28">
        <f>SUMPRODUCT(DF!K134:S134,'inversion optima (SOLVER)'!$E$15:$M$15)</f>
        <v>4.23159386593004E-3</v>
      </c>
    </row>
    <row r="134" spans="1:1" ht="18.75" x14ac:dyDescent="0.25">
      <c r="A134" s="28">
        <f>SUMPRODUCT(DF!K135:S135,'inversion optima (SOLVER)'!$E$15:$M$15)</f>
        <v>-1.1715727482911753E-2</v>
      </c>
    </row>
    <row r="135" spans="1:1" ht="18.75" x14ac:dyDescent="0.25">
      <c r="A135" s="28">
        <f>SUMPRODUCT(DF!K136:S136,'inversion optima (SOLVER)'!$E$15:$M$15)</f>
        <v>8.9505870887247006E-4</v>
      </c>
    </row>
    <row r="136" spans="1:1" ht="18.75" x14ac:dyDescent="0.25">
      <c r="A136" s="28">
        <f>SUMPRODUCT(DF!K137:S137,'inversion optima (SOLVER)'!$E$15:$M$15)</f>
        <v>-4.7942806150124166E-3</v>
      </c>
    </row>
    <row r="137" spans="1:1" ht="18.75" x14ac:dyDescent="0.25">
      <c r="A137" s="28">
        <f>SUMPRODUCT(DF!K138:S138,'inversion optima (SOLVER)'!$E$15:$M$15)</f>
        <v>-9.1276601351648352E-3</v>
      </c>
    </row>
    <row r="138" spans="1:1" ht="18.75" x14ac:dyDescent="0.25">
      <c r="A138" s="28">
        <f>SUMPRODUCT(DF!K139:S139,'inversion optima (SOLVER)'!$E$15:$M$15)</f>
        <v>4.5254217426388636E-3</v>
      </c>
    </row>
    <row r="139" spans="1:1" ht="18.75" x14ac:dyDescent="0.25">
      <c r="A139" s="28">
        <f>SUMPRODUCT(DF!K140:S140,'inversion optima (SOLVER)'!$E$15:$M$15)</f>
        <v>5.0499462938288697E-3</v>
      </c>
    </row>
    <row r="140" spans="1:1" ht="18.75" x14ac:dyDescent="0.25">
      <c r="A140" s="28">
        <f>SUMPRODUCT(DF!K141:S141,'inversion optima (SOLVER)'!$E$15:$M$15)</f>
        <v>1.5515088790013927E-2</v>
      </c>
    </row>
    <row r="141" spans="1:1" ht="18.75" x14ac:dyDescent="0.25">
      <c r="A141" s="28">
        <f>SUMPRODUCT(DF!K142:S142,'inversion optima (SOLVER)'!$E$15:$M$15)</f>
        <v>1.6109001268342839E-2</v>
      </c>
    </row>
    <row r="142" spans="1:1" ht="18.75" x14ac:dyDescent="0.25">
      <c r="A142" s="28">
        <f>SUMPRODUCT(DF!K143:S143,'inversion optima (SOLVER)'!$E$15:$M$15)</f>
        <v>-1.02856225350222E-2</v>
      </c>
    </row>
    <row r="143" spans="1:1" ht="18.75" x14ac:dyDescent="0.25">
      <c r="A143" s="28">
        <f>SUMPRODUCT(DF!K144:S144,'inversion optima (SOLVER)'!$E$15:$M$15)</f>
        <v>-3.0371013197868345E-3</v>
      </c>
    </row>
    <row r="144" spans="1:1" ht="18.75" x14ac:dyDescent="0.25">
      <c r="A144" s="28">
        <f>SUMPRODUCT(DF!K145:S145,'inversion optima (SOLVER)'!$E$15:$M$15)</f>
        <v>1.0369897157611521E-3</v>
      </c>
    </row>
    <row r="145" spans="1:1" ht="18.75" x14ac:dyDescent="0.25">
      <c r="A145" s="28">
        <f>SUMPRODUCT(DF!K146:S146,'inversion optima (SOLVER)'!$E$15:$M$15)</f>
        <v>1.1296633123060668E-2</v>
      </c>
    </row>
    <row r="146" spans="1:1" ht="18.75" x14ac:dyDescent="0.25">
      <c r="A146" s="28">
        <f>SUMPRODUCT(DF!K147:S147,'inversion optima (SOLVER)'!$E$15:$M$15)</f>
        <v>7.2446846808294678E-3</v>
      </c>
    </row>
    <row r="147" spans="1:1" ht="18.75" x14ac:dyDescent="0.25">
      <c r="A147" s="28">
        <f>SUMPRODUCT(DF!K148:S148,'inversion optima (SOLVER)'!$E$15:$M$15)</f>
        <v>-4.7174310151936946E-3</v>
      </c>
    </row>
    <row r="148" spans="1:1" ht="18.75" x14ac:dyDescent="0.25">
      <c r="A148" s="28">
        <f>SUMPRODUCT(DF!K149:S149,'inversion optima (SOLVER)'!$E$15:$M$15)</f>
        <v>3.8793377243147931E-3</v>
      </c>
    </row>
    <row r="149" spans="1:1" ht="18.75" x14ac:dyDescent="0.25">
      <c r="A149" s="28">
        <f>SUMPRODUCT(DF!K150:S150,'inversion optima (SOLVER)'!$E$15:$M$15)</f>
        <v>1.206934460527088E-3</v>
      </c>
    </row>
    <row r="150" spans="1:1" ht="18.75" x14ac:dyDescent="0.25">
      <c r="A150" s="28">
        <f>SUMPRODUCT(DF!K151:S151,'inversion optima (SOLVER)'!$E$15:$M$15)</f>
        <v>-2.1516759501867808E-3</v>
      </c>
    </row>
    <row r="151" spans="1:1" ht="18.75" x14ac:dyDescent="0.25">
      <c r="A151" s="28">
        <f>SUMPRODUCT(DF!K152:S152,'inversion optima (SOLVER)'!$E$15:$M$15)</f>
        <v>6.4083164813491045E-3</v>
      </c>
    </row>
    <row r="152" spans="1:1" ht="18.75" x14ac:dyDescent="0.25">
      <c r="A152" s="28">
        <f>SUMPRODUCT(DF!K153:S153,'inversion optima (SOLVER)'!$E$15:$M$15)</f>
        <v>3.9952246612995762E-3</v>
      </c>
    </row>
    <row r="153" spans="1:1" ht="18.75" x14ac:dyDescent="0.25">
      <c r="A153" s="28">
        <f>SUMPRODUCT(DF!K154:S154,'inversion optima (SOLVER)'!$E$15:$M$15)</f>
        <v>7.9519205328530788E-3</v>
      </c>
    </row>
    <row r="154" spans="1:1" ht="18.75" x14ac:dyDescent="0.25">
      <c r="A154" s="28">
        <f>SUMPRODUCT(DF!K155:S155,'inversion optima (SOLVER)'!$E$15:$M$15)</f>
        <v>1.8732438254902138E-2</v>
      </c>
    </row>
    <row r="155" spans="1:1" ht="18.75" x14ac:dyDescent="0.25">
      <c r="A155" s="28">
        <f>SUMPRODUCT(DF!K156:S156,'inversion optima (SOLVER)'!$E$15:$M$15)</f>
        <v>-3.7792259144302808E-3</v>
      </c>
    </row>
    <row r="156" spans="1:1" ht="18.75" x14ac:dyDescent="0.25">
      <c r="A156" s="28">
        <f>SUMPRODUCT(DF!K157:S157,'inversion optima (SOLVER)'!$E$15:$M$15)</f>
        <v>1.5876438992601749E-3</v>
      </c>
    </row>
    <row r="157" spans="1:1" ht="18.75" x14ac:dyDescent="0.25">
      <c r="A157" s="28">
        <f>SUMPRODUCT(DF!K158:S158,'inversion optima (SOLVER)'!$E$15:$M$15)</f>
        <v>-4.4282656535526007E-3</v>
      </c>
    </row>
    <row r="158" spans="1:1" ht="18.75" x14ac:dyDescent="0.25">
      <c r="A158" s="28">
        <f>SUMPRODUCT(DF!K159:S159,'inversion optima (SOLVER)'!$E$15:$M$15)</f>
        <v>-6.0999902388953024E-3</v>
      </c>
    </row>
    <row r="159" spans="1:1" ht="18.75" x14ac:dyDescent="0.25">
      <c r="A159" s="28">
        <f>SUMPRODUCT(DF!K160:S160,'inversion optima (SOLVER)'!$E$15:$M$15)</f>
        <v>6.8572348755621321E-2</v>
      </c>
    </row>
    <row r="160" spans="1:1" ht="18.75" x14ac:dyDescent="0.25">
      <c r="A160" s="28">
        <f>SUMPRODUCT(DF!K161:S161,'inversion optima (SOLVER)'!$E$15:$M$15)</f>
        <v>1.1489911461105892E-2</v>
      </c>
    </row>
    <row r="161" spans="1:1" ht="18.75" x14ac:dyDescent="0.25">
      <c r="A161" s="28">
        <f>SUMPRODUCT(DF!K162:S162,'inversion optima (SOLVER)'!$E$15:$M$15)</f>
        <v>1.5793872145104981E-2</v>
      </c>
    </row>
    <row r="162" spans="1:1" ht="18.75" x14ac:dyDescent="0.25">
      <c r="A162" s="28">
        <f>SUMPRODUCT(DF!K163:S163,'inversion optima (SOLVER)'!$E$15:$M$15)</f>
        <v>-1.7813877246799639E-2</v>
      </c>
    </row>
    <row r="163" spans="1:1" ht="18.75" x14ac:dyDescent="0.25">
      <c r="A163" s="28">
        <f>SUMPRODUCT(DF!K164:S164,'inversion optima (SOLVER)'!$E$15:$M$15)</f>
        <v>1.5128804121151371E-2</v>
      </c>
    </row>
    <row r="164" spans="1:1" ht="18.75" x14ac:dyDescent="0.25">
      <c r="A164" s="28">
        <f>SUMPRODUCT(DF!K165:S165,'inversion optima (SOLVER)'!$E$15:$M$15)</f>
        <v>2.5082851921017358E-3</v>
      </c>
    </row>
    <row r="165" spans="1:1" ht="18.75" x14ac:dyDescent="0.25">
      <c r="A165" s="28">
        <f>SUMPRODUCT(DF!K166:S166,'inversion optima (SOLVER)'!$E$15:$M$15)</f>
        <v>-2.7916360193963831E-3</v>
      </c>
    </row>
    <row r="166" spans="1:1" ht="18.75" x14ac:dyDescent="0.25">
      <c r="A166" s="28">
        <f>SUMPRODUCT(DF!K167:S167,'inversion optima (SOLVER)'!$E$15:$M$15)</f>
        <v>-1.9515982245702987E-3</v>
      </c>
    </row>
    <row r="167" spans="1:1" ht="18.75" x14ac:dyDescent="0.25">
      <c r="A167" s="28">
        <f>SUMPRODUCT(DF!K168:S168,'inversion optima (SOLVER)'!$E$15:$M$15)</f>
        <v>-9.464589799092973E-3</v>
      </c>
    </row>
    <row r="168" spans="1:1" ht="18.75" x14ac:dyDescent="0.25">
      <c r="A168" s="28">
        <f>SUMPRODUCT(DF!K169:S169,'inversion optima (SOLVER)'!$E$15:$M$15)</f>
        <v>-6.7944964374646276E-4</v>
      </c>
    </row>
    <row r="169" spans="1:1" ht="18.75" x14ac:dyDescent="0.25">
      <c r="A169" s="28">
        <f>SUMPRODUCT(DF!K170:S170,'inversion optima (SOLVER)'!$E$15:$M$15)</f>
        <v>8.86174168951602E-3</v>
      </c>
    </row>
    <row r="170" spans="1:1" ht="18.75" x14ac:dyDescent="0.25">
      <c r="A170" s="28">
        <f>SUMPRODUCT(DF!K171:S171,'inversion optima (SOLVER)'!$E$15:$M$15)</f>
        <v>5.68413326720705E-3</v>
      </c>
    </row>
    <row r="171" spans="1:1" ht="18.75" x14ac:dyDescent="0.25">
      <c r="A171" s="28">
        <f>SUMPRODUCT(DF!K172:S172,'inversion optima (SOLVER)'!$E$15:$M$15)</f>
        <v>1.6592326583472778E-2</v>
      </c>
    </row>
    <row r="172" spans="1:1" ht="18.75" x14ac:dyDescent="0.25">
      <c r="A172" s="28">
        <f>SUMPRODUCT(DF!K173:S173,'inversion optima (SOLVER)'!$E$15:$M$15)</f>
        <v>1.5130235701203061E-2</v>
      </c>
    </row>
    <row r="173" spans="1:1" ht="18.75" x14ac:dyDescent="0.25">
      <c r="A173" s="28">
        <f>SUMPRODUCT(DF!K174:S174,'inversion optima (SOLVER)'!$E$15:$M$15)</f>
        <v>-1.9441653374628067E-3</v>
      </c>
    </row>
    <row r="174" spans="1:1" ht="18.75" x14ac:dyDescent="0.25">
      <c r="A174" s="28">
        <f>SUMPRODUCT(DF!K175:S175,'inversion optima (SOLVER)'!$E$15:$M$15)</f>
        <v>7.6892831491745597E-3</v>
      </c>
    </row>
    <row r="175" spans="1:1" ht="18.75" x14ac:dyDescent="0.25">
      <c r="A175" s="28">
        <f>SUMPRODUCT(DF!K176:S176,'inversion optima (SOLVER)'!$E$15:$M$15)</f>
        <v>5.7161465550052909E-3</v>
      </c>
    </row>
    <row r="176" spans="1:1" ht="18.75" x14ac:dyDescent="0.25">
      <c r="A176" s="28">
        <f>SUMPRODUCT(DF!K177:S177,'inversion optima (SOLVER)'!$E$15:$M$15)</f>
        <v>-1.0839616801796991E-2</v>
      </c>
    </row>
    <row r="177" spans="1:1" ht="18.75" x14ac:dyDescent="0.25">
      <c r="A177" s="28">
        <f>SUMPRODUCT(DF!K178:S178,'inversion optima (SOLVER)'!$E$15:$M$15)</f>
        <v>-4.5136607187801093E-3</v>
      </c>
    </row>
    <row r="178" spans="1:1" ht="18.75" x14ac:dyDescent="0.25">
      <c r="A178" s="28">
        <f>SUMPRODUCT(DF!K179:S179,'inversion optima (SOLVER)'!$E$15:$M$15)</f>
        <v>-5.2597805368179446E-3</v>
      </c>
    </row>
    <row r="179" spans="1:1" ht="18.75" x14ac:dyDescent="0.25">
      <c r="A179" s="28">
        <f>SUMPRODUCT(DF!K180:S180,'inversion optima (SOLVER)'!$E$15:$M$15)</f>
        <v>-1.4247456337265853E-2</v>
      </c>
    </row>
    <row r="180" spans="1:1" ht="18.75" x14ac:dyDescent="0.25">
      <c r="A180" s="28">
        <f>SUMPRODUCT(DF!K181:S181,'inversion optima (SOLVER)'!$E$15:$M$15)</f>
        <v>5.4710232474404772E-3</v>
      </c>
    </row>
    <row r="181" spans="1:1" ht="18.75" x14ac:dyDescent="0.25">
      <c r="A181" s="28">
        <f>SUMPRODUCT(DF!K182:S182,'inversion optima (SOLVER)'!$E$15:$M$15)</f>
        <v>-4.1520046952667079E-3</v>
      </c>
    </row>
    <row r="182" spans="1:1" ht="18.75" x14ac:dyDescent="0.25">
      <c r="A182" s="28">
        <f>SUMPRODUCT(DF!K183:S183,'inversion optima (SOLVER)'!$E$15:$M$15)</f>
        <v>-1.4372514379951285E-3</v>
      </c>
    </row>
    <row r="183" spans="1:1" ht="18.75" x14ac:dyDescent="0.25">
      <c r="A183" s="28">
        <f>SUMPRODUCT(DF!K184:S184,'inversion optima (SOLVER)'!$E$15:$M$15)</f>
        <v>1.1995049852479426E-2</v>
      </c>
    </row>
    <row r="184" spans="1:1" ht="18.75" x14ac:dyDescent="0.25">
      <c r="A184" s="28">
        <f>SUMPRODUCT(DF!K185:S185,'inversion optima (SOLVER)'!$E$15:$M$15)</f>
        <v>7.4693517154640465E-3</v>
      </c>
    </row>
    <row r="185" spans="1:1" ht="18.75" x14ac:dyDescent="0.25">
      <c r="A185" s="28">
        <f>SUMPRODUCT(DF!K186:S186,'inversion optima (SOLVER)'!$E$15:$M$15)</f>
        <v>-1.3175290619404307E-3</v>
      </c>
    </row>
    <row r="186" spans="1:1" ht="18.75" x14ac:dyDescent="0.25">
      <c r="A186" s="28">
        <f>SUMPRODUCT(DF!K187:S187,'inversion optima (SOLVER)'!$E$15:$M$15)</f>
        <v>-1.5892274899840062E-3</v>
      </c>
    </row>
    <row r="187" spans="1:1" ht="18.75" x14ac:dyDescent="0.25">
      <c r="A187" s="28">
        <f>SUMPRODUCT(DF!K188:S188,'inversion optima (SOLVER)'!$E$15:$M$15)</f>
        <v>2.8772814929150007E-4</v>
      </c>
    </row>
    <row r="188" spans="1:1" ht="18.75" x14ac:dyDescent="0.25">
      <c r="A188" s="28">
        <f>SUMPRODUCT(DF!K189:S189,'inversion optima (SOLVER)'!$E$15:$M$15)</f>
        <v>-2.2203557689428736E-3</v>
      </c>
    </row>
    <row r="189" spans="1:1" ht="18.75" x14ac:dyDescent="0.25">
      <c r="A189" s="28">
        <f>SUMPRODUCT(DF!K190:S190,'inversion optima (SOLVER)'!$E$15:$M$15)</f>
        <v>-1.3785119115397365E-3</v>
      </c>
    </row>
    <row r="190" spans="1:1" ht="18.75" x14ac:dyDescent="0.25">
      <c r="A190" s="28">
        <f>SUMPRODUCT(DF!K191:S191,'inversion optima (SOLVER)'!$E$15:$M$15)</f>
        <v>1.446155014043868E-2</v>
      </c>
    </row>
    <row r="191" spans="1:1" ht="18.75" x14ac:dyDescent="0.25">
      <c r="A191" s="28">
        <f>SUMPRODUCT(DF!K192:S192,'inversion optima (SOLVER)'!$E$15:$M$15)</f>
        <v>2.3522039288506817E-2</v>
      </c>
    </row>
    <row r="192" spans="1:1" ht="18.75" x14ac:dyDescent="0.25">
      <c r="A192" s="28">
        <f>SUMPRODUCT(DF!K193:S193,'inversion optima (SOLVER)'!$E$15:$M$15)</f>
        <v>2.8357912194237689E-3</v>
      </c>
    </row>
    <row r="193" spans="1:1" ht="18.75" x14ac:dyDescent="0.25">
      <c r="A193" s="28">
        <f>SUMPRODUCT(DF!K194:S194,'inversion optima (SOLVER)'!$E$15:$M$15)</f>
        <v>7.2576681185126035E-3</v>
      </c>
    </row>
    <row r="194" spans="1:1" ht="18.75" x14ac:dyDescent="0.25">
      <c r="A194" s="28">
        <f>SUMPRODUCT(DF!K195:S195,'inversion optima (SOLVER)'!$E$15:$M$15)</f>
        <v>8.7499260950572033E-3</v>
      </c>
    </row>
    <row r="195" spans="1:1" ht="18.75" x14ac:dyDescent="0.25">
      <c r="A195" s="28">
        <f>SUMPRODUCT(DF!K196:S196,'inversion optima (SOLVER)'!$E$15:$M$15)</f>
        <v>3.2503162881593311E-3</v>
      </c>
    </row>
    <row r="196" spans="1:1" ht="18.75" x14ac:dyDescent="0.25">
      <c r="A196" s="28">
        <f>SUMPRODUCT(DF!K197:S197,'inversion optima (SOLVER)'!$E$15:$M$15)</f>
        <v>-1.2493896922731992E-2</v>
      </c>
    </row>
    <row r="197" spans="1:1" ht="18.75" x14ac:dyDescent="0.25">
      <c r="A197" s="28">
        <f>SUMPRODUCT(DF!K198:S198,'inversion optima (SOLVER)'!$E$15:$M$15)</f>
        <v>-1.5688340115685439E-2</v>
      </c>
    </row>
    <row r="198" spans="1:1" ht="18.75" x14ac:dyDescent="0.25">
      <c r="A198" s="28">
        <f>SUMPRODUCT(DF!K199:S199,'inversion optima (SOLVER)'!$E$15:$M$15)</f>
        <v>5.295939446933668E-4</v>
      </c>
    </row>
    <row r="199" spans="1:1" ht="18.75" x14ac:dyDescent="0.25">
      <c r="A199" s="28">
        <f>SUMPRODUCT(DF!K200:S200,'inversion optima (SOLVER)'!$E$15:$M$15)</f>
        <v>9.1385623600364427E-3</v>
      </c>
    </row>
    <row r="200" spans="1:1" ht="18.75" x14ac:dyDescent="0.25">
      <c r="A200" s="28">
        <f>SUMPRODUCT(DF!K201:S201,'inversion optima (SOLVER)'!$E$15:$M$15)</f>
        <v>2.1825743240149334E-3</v>
      </c>
    </row>
    <row r="201" spans="1:1" ht="18.75" x14ac:dyDescent="0.25">
      <c r="A201" s="28">
        <f>SUMPRODUCT(DF!K202:S202,'inversion optima (SOLVER)'!$E$15:$M$15)</f>
        <v>7.2825462021658899E-3</v>
      </c>
    </row>
    <row r="202" spans="1:1" ht="18.75" x14ac:dyDescent="0.25">
      <c r="A202" s="28">
        <f>SUMPRODUCT(DF!K203:S203,'inversion optima (SOLVER)'!$E$15:$M$15)</f>
        <v>-4.4194812328329607E-4</v>
      </c>
    </row>
    <row r="203" spans="1:1" ht="18.75" x14ac:dyDescent="0.25">
      <c r="A203" s="28">
        <f>SUMPRODUCT(DF!K204:S204,'inversion optima (SOLVER)'!$E$15:$M$15)</f>
        <v>7.8147474870714217E-3</v>
      </c>
    </row>
    <row r="204" spans="1:1" ht="18.75" x14ac:dyDescent="0.25">
      <c r="A204" s="28">
        <f>SUMPRODUCT(DF!K205:S205,'inversion optima (SOLVER)'!$E$15:$M$15)</f>
        <v>-6.8841002594357116E-4</v>
      </c>
    </row>
    <row r="205" spans="1:1" ht="18.75" x14ac:dyDescent="0.25">
      <c r="A205" s="28">
        <f>SUMPRODUCT(DF!K206:S206,'inversion optima (SOLVER)'!$E$15:$M$15)</f>
        <v>-2.1347395041714467E-2</v>
      </c>
    </row>
    <row r="206" spans="1:1" ht="18.75" x14ac:dyDescent="0.25">
      <c r="A206" s="28">
        <f>SUMPRODUCT(DF!K207:S207,'inversion optima (SOLVER)'!$E$15:$M$15)</f>
        <v>-6.5245500996159002E-3</v>
      </c>
    </row>
    <row r="207" spans="1:1" ht="18.75" x14ac:dyDescent="0.25">
      <c r="A207" s="28">
        <f>SUMPRODUCT(DF!K208:S208,'inversion optima (SOLVER)'!$E$15:$M$15)</f>
        <v>4.8569359129880743E-4</v>
      </c>
    </row>
    <row r="208" spans="1:1" ht="18.75" x14ac:dyDescent="0.25">
      <c r="A208" s="28">
        <f>SUMPRODUCT(DF!K209:S209,'inversion optima (SOLVER)'!$E$15:$M$15)</f>
        <v>3.4332970107148414E-3</v>
      </c>
    </row>
    <row r="209" spans="1:1" ht="18.75" x14ac:dyDescent="0.25">
      <c r="A209" s="28">
        <f>SUMPRODUCT(DF!K210:S210,'inversion optima (SOLVER)'!$E$15:$M$15)</f>
        <v>-3.5843273366745376E-3</v>
      </c>
    </row>
    <row r="210" spans="1:1" ht="18.75" x14ac:dyDescent="0.25">
      <c r="A210" s="28">
        <f>SUMPRODUCT(DF!K211:S211,'inversion optima (SOLVER)'!$E$15:$M$15)</f>
        <v>-1.945805842151855E-2</v>
      </c>
    </row>
    <row r="211" spans="1:1" ht="18.75" x14ac:dyDescent="0.25">
      <c r="A211" s="28">
        <f>SUMPRODUCT(DF!K212:S212,'inversion optima (SOLVER)'!$E$15:$M$15)</f>
        <v>-6.4078268591680875E-3</v>
      </c>
    </row>
    <row r="212" spans="1:1" ht="18.75" x14ac:dyDescent="0.25">
      <c r="A212" s="28">
        <f>SUMPRODUCT(DF!K213:S213,'inversion optima (SOLVER)'!$E$15:$M$15)</f>
        <v>-1.273657412670671E-2</v>
      </c>
    </row>
    <row r="213" spans="1:1" ht="18.75" x14ac:dyDescent="0.25">
      <c r="A213" s="28">
        <f>SUMPRODUCT(DF!K214:S214,'inversion optima (SOLVER)'!$E$15:$M$15)</f>
        <v>2.2681096437901827E-2</v>
      </c>
    </row>
    <row r="214" spans="1:1" ht="18.75" x14ac:dyDescent="0.25">
      <c r="A214" s="28">
        <f>SUMPRODUCT(DF!K215:S215,'inversion optima (SOLVER)'!$E$15:$M$15)</f>
        <v>3.6136454427134145E-3</v>
      </c>
    </row>
    <row r="215" spans="1:1" ht="18.75" x14ac:dyDescent="0.25">
      <c r="A215" s="28">
        <f>SUMPRODUCT(DF!K216:S216,'inversion optima (SOLVER)'!$E$15:$M$15)</f>
        <v>-8.3348592067124944E-3</v>
      </c>
    </row>
    <row r="216" spans="1:1" ht="18.75" x14ac:dyDescent="0.25">
      <c r="A216" s="28">
        <f>SUMPRODUCT(DF!K217:S217,'inversion optima (SOLVER)'!$E$15:$M$15)</f>
        <v>-5.2994865127354539E-3</v>
      </c>
    </row>
    <row r="217" spans="1:1" ht="18.75" x14ac:dyDescent="0.25">
      <c r="A217" s="28">
        <f>SUMPRODUCT(DF!K218:S218,'inversion optima (SOLVER)'!$E$15:$M$15)</f>
        <v>-2.6625012164391828E-3</v>
      </c>
    </row>
    <row r="218" spans="1:1" ht="18.75" x14ac:dyDescent="0.25">
      <c r="A218" s="28">
        <f>SUMPRODUCT(DF!K219:S219,'inversion optima (SOLVER)'!$E$15:$M$15)</f>
        <v>2.5911667065538106E-2</v>
      </c>
    </row>
    <row r="219" spans="1:1" ht="18.75" x14ac:dyDescent="0.25">
      <c r="A219" s="28">
        <f>SUMPRODUCT(DF!K220:S220,'inversion optima (SOLVER)'!$E$15:$M$15)</f>
        <v>-5.3969178395804045E-3</v>
      </c>
    </row>
    <row r="220" spans="1:1" ht="18.75" x14ac:dyDescent="0.25">
      <c r="A220" s="28">
        <f>SUMPRODUCT(DF!K221:S221,'inversion optima (SOLVER)'!$E$15:$M$15)</f>
        <v>1.1726306246959682E-2</v>
      </c>
    </row>
    <row r="221" spans="1:1" ht="18.75" x14ac:dyDescent="0.25">
      <c r="A221" s="28">
        <f>SUMPRODUCT(DF!K222:S222,'inversion optima (SOLVER)'!$E$15:$M$15)</f>
        <v>9.1700518848662066E-3</v>
      </c>
    </row>
    <row r="222" spans="1:1" ht="18.75" x14ac:dyDescent="0.25">
      <c r="A222" s="28">
        <f>SUMPRODUCT(DF!K223:S223,'inversion optima (SOLVER)'!$E$15:$M$15)</f>
        <v>-1.4503265870211474E-2</v>
      </c>
    </row>
    <row r="223" spans="1:1" ht="18.75" x14ac:dyDescent="0.25">
      <c r="A223" s="28">
        <f>SUMPRODUCT(DF!K224:S224,'inversion optima (SOLVER)'!$E$15:$M$15)</f>
        <v>8.0686011917613133E-3</v>
      </c>
    </row>
    <row r="224" spans="1:1" ht="18.75" x14ac:dyDescent="0.25">
      <c r="A224" s="28">
        <f>SUMPRODUCT(DF!K225:S225,'inversion optima (SOLVER)'!$E$15:$M$15)</f>
        <v>1.697603793059696E-2</v>
      </c>
    </row>
    <row r="225" spans="1:1" ht="18.75" x14ac:dyDescent="0.25">
      <c r="A225" s="28">
        <f>SUMPRODUCT(DF!K226:S226,'inversion optima (SOLVER)'!$E$15:$M$15)</f>
        <v>1.2714405809253227E-2</v>
      </c>
    </row>
    <row r="226" spans="1:1" ht="18.75" x14ac:dyDescent="0.25">
      <c r="A226" s="28">
        <f>SUMPRODUCT(DF!K227:S227,'inversion optima (SOLVER)'!$E$15:$M$15)</f>
        <v>4.0567984695456874E-3</v>
      </c>
    </row>
    <row r="227" spans="1:1" ht="18.75" x14ac:dyDescent="0.25">
      <c r="A227" s="28">
        <f>SUMPRODUCT(DF!K228:S228,'inversion optima (SOLVER)'!$E$15:$M$15)</f>
        <v>-6.2744216152787477E-3</v>
      </c>
    </row>
    <row r="228" spans="1:1" ht="18.75" x14ac:dyDescent="0.25">
      <c r="A228" s="28">
        <f>SUMPRODUCT(DF!K229:S229,'inversion optima (SOLVER)'!$E$15:$M$15)</f>
        <v>5.9918556922657854E-4</v>
      </c>
    </row>
    <row r="229" spans="1:1" ht="18.75" x14ac:dyDescent="0.25">
      <c r="A229" s="28">
        <f>SUMPRODUCT(DF!K230:S230,'inversion optima (SOLVER)'!$E$15:$M$15)</f>
        <v>-1.2471225601630661E-2</v>
      </c>
    </row>
    <row r="230" spans="1:1" ht="18.75" x14ac:dyDescent="0.25">
      <c r="A230" s="28">
        <f>SUMPRODUCT(DF!K231:S231,'inversion optima (SOLVER)'!$E$15:$M$15)</f>
        <v>-1.1595167582053846E-2</v>
      </c>
    </row>
    <row r="231" spans="1:1" ht="18.75" x14ac:dyDescent="0.25">
      <c r="A231" s="28">
        <f>SUMPRODUCT(DF!K232:S232,'inversion optima (SOLVER)'!$E$15:$M$15)</f>
        <v>-6.6599664831816247E-3</v>
      </c>
    </row>
    <row r="232" spans="1:1" ht="18.75" x14ac:dyDescent="0.25">
      <c r="A232" s="28">
        <f>SUMPRODUCT(DF!K233:S233,'inversion optima (SOLVER)'!$E$15:$M$15)</f>
        <v>-1.5090349481619366E-3</v>
      </c>
    </row>
    <row r="233" spans="1:1" ht="18.75" x14ac:dyDescent="0.25">
      <c r="A233" s="28">
        <f>SUMPRODUCT(DF!K234:S234,'inversion optima (SOLVER)'!$E$15:$M$15)</f>
        <v>7.4712644305810439E-4</v>
      </c>
    </row>
    <row r="234" spans="1:1" ht="18.75" x14ac:dyDescent="0.25">
      <c r="A234" s="28">
        <f>SUMPRODUCT(DF!K235:S235,'inversion optima (SOLVER)'!$E$15:$M$15)</f>
        <v>-6.7376437487158092E-4</v>
      </c>
    </row>
    <row r="235" spans="1:1" ht="18.75" x14ac:dyDescent="0.25">
      <c r="A235" s="28">
        <f>SUMPRODUCT(DF!K236:S236,'inversion optima (SOLVER)'!$E$15:$M$15)</f>
        <v>6.778566108230149E-4</v>
      </c>
    </row>
    <row r="236" spans="1:1" ht="18.75" x14ac:dyDescent="0.25">
      <c r="A236" s="28">
        <f>SUMPRODUCT(DF!K237:S237,'inversion optima (SOLVER)'!$E$15:$M$15)</f>
        <v>-8.9750644456597865E-3</v>
      </c>
    </row>
    <row r="237" spans="1:1" ht="18.75" x14ac:dyDescent="0.25">
      <c r="A237" s="28">
        <f>SUMPRODUCT(DF!K238:S238,'inversion optima (SOLVER)'!$E$15:$M$15)</f>
        <v>-1.2607500814631229E-3</v>
      </c>
    </row>
    <row r="238" spans="1:1" ht="18.75" x14ac:dyDescent="0.25">
      <c r="A238" s="28">
        <f>SUMPRODUCT(DF!K239:S239,'inversion optima (SOLVER)'!$E$15:$M$15)</f>
        <v>-6.7398709382087535E-4</v>
      </c>
    </row>
    <row r="239" spans="1:1" ht="18.75" x14ac:dyDescent="0.25">
      <c r="A239" s="28">
        <f>SUMPRODUCT(DF!K240:S240,'inversion optima (SOLVER)'!$E$15:$M$15)</f>
        <v>-1.0632206191536849E-2</v>
      </c>
    </row>
    <row r="240" spans="1:1" ht="18.75" x14ac:dyDescent="0.25">
      <c r="A240" s="28">
        <f>SUMPRODUCT(DF!K241:S241,'inversion optima (SOLVER)'!$E$15:$M$15)</f>
        <v>-1.667082546898702E-2</v>
      </c>
    </row>
    <row r="241" spans="1:1" ht="18.75" x14ac:dyDescent="0.25">
      <c r="A241" s="28">
        <f>SUMPRODUCT(DF!K242:S242,'inversion optima (SOLVER)'!$E$15:$M$15)</f>
        <v>-2.1682911998960677E-3</v>
      </c>
    </row>
    <row r="242" spans="1:1" ht="18.75" x14ac:dyDescent="0.25">
      <c r="A242" s="28">
        <f>SUMPRODUCT(DF!K243:S243,'inversion optima (SOLVER)'!$E$15:$M$15)</f>
        <v>5.3056907220644066E-3</v>
      </c>
    </row>
    <row r="243" spans="1:1" ht="18.75" x14ac:dyDescent="0.25">
      <c r="A243" s="28">
        <f>SUMPRODUCT(DF!K244:S244,'inversion optima (SOLVER)'!$E$15:$M$15)</f>
        <v>-2.3342882607974057E-3</v>
      </c>
    </row>
    <row r="244" spans="1:1" ht="18.75" x14ac:dyDescent="0.25">
      <c r="A244" s="28">
        <f>SUMPRODUCT(DF!K245:S245,'inversion optima (SOLVER)'!$E$15:$M$15)</f>
        <v>-4.2745177884547601E-3</v>
      </c>
    </row>
    <row r="245" spans="1:1" ht="18.75" x14ac:dyDescent="0.25">
      <c r="A245" s="28">
        <f>SUMPRODUCT(DF!K246:S246,'inversion optima (SOLVER)'!$E$15:$M$15)</f>
        <v>1.5848739359105484E-3</v>
      </c>
    </row>
    <row r="246" spans="1:1" ht="18.75" x14ac:dyDescent="0.25">
      <c r="A246" s="28">
        <f>SUMPRODUCT(DF!K247:S247,'inversion optima (SOLVER)'!$E$15:$M$15)</f>
        <v>3.7544321534570897E-3</v>
      </c>
    </row>
    <row r="247" spans="1:1" ht="18.75" x14ac:dyDescent="0.25">
      <c r="A247" s="28">
        <f>SUMPRODUCT(DF!K248:S248,'inversion optima (SOLVER)'!$E$15:$M$15)</f>
        <v>6.4576441551107214E-3</v>
      </c>
    </row>
    <row r="248" spans="1:1" ht="18.75" x14ac:dyDescent="0.25">
      <c r="A248" s="28">
        <f>SUMPRODUCT(DF!K249:S249,'inversion optima (SOLVER)'!$E$15:$M$15)</f>
        <v>-9.3051908617217162E-3</v>
      </c>
    </row>
    <row r="249" spans="1:1" ht="18.75" x14ac:dyDescent="0.25">
      <c r="A249" s="28">
        <f>SUMPRODUCT(DF!K250:S250,'inversion optima (SOLVER)'!$E$15:$M$15)</f>
        <v>-1.9897596151551762E-3</v>
      </c>
    </row>
    <row r="250" spans="1:1" ht="18.75" x14ac:dyDescent="0.25">
      <c r="A250" s="28">
        <f>SUMPRODUCT(DF!K251:S251,'inversion optima (SOLVER)'!$E$15:$M$15)</f>
        <v>9.1687148228458484E-3</v>
      </c>
    </row>
    <row r="251" spans="1:1" ht="18.75" x14ac:dyDescent="0.25">
      <c r="A251" s="28">
        <f>SUMPRODUCT(DF!K252:S252,'inversion optima (SOLVER)'!$E$15:$M$15)</f>
        <v>6.3636577765269833E-3</v>
      </c>
    </row>
  </sheetData>
  <mergeCells count="1">
    <mergeCell ref="D17:E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Normal="100" workbookViewId="0">
      <selection activeCell="N12" sqref="N12"/>
    </sheetView>
  </sheetViews>
  <sheetFormatPr baseColWidth="10" defaultRowHeight="15" x14ac:dyDescent="0.25"/>
  <cols>
    <col min="1" max="1" width="17.85546875" bestFit="1" customWidth="1"/>
    <col min="2" max="2" width="12" bestFit="1" customWidth="1"/>
    <col min="12" max="12" width="6.140625" bestFit="1" customWidth="1"/>
    <col min="13" max="13" width="7.28515625" customWidth="1"/>
    <col min="14" max="14" width="17.85546875" bestFit="1" customWidth="1"/>
    <col min="15" max="15" width="11.7109375" customWidth="1"/>
    <col min="16" max="20" width="6.140625" bestFit="1" customWidth="1"/>
    <col min="21" max="21" width="9.28515625" customWidth="1"/>
    <col min="22" max="22" width="9.42578125" customWidth="1"/>
  </cols>
  <sheetData>
    <row r="1" spans="1:15" ht="15.75" thickBot="1" x14ac:dyDescent="0.3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</row>
    <row r="2" spans="1:15" ht="19.5" thickBot="1" x14ac:dyDescent="0.3">
      <c r="B2" s="1" t="s">
        <v>6</v>
      </c>
      <c r="C2" s="1" t="s">
        <v>7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8</v>
      </c>
      <c r="J2" s="1" t="s">
        <v>9</v>
      </c>
    </row>
    <row r="3" spans="1:15" ht="18.75" x14ac:dyDescent="0.25">
      <c r="A3" s="11" t="s">
        <v>21</v>
      </c>
      <c r="B3" s="12">
        <v>0.19377141908692108</v>
      </c>
      <c r="C3" s="12">
        <v>0.13714156016164636</v>
      </c>
      <c r="D3" s="12">
        <v>0.20262738648348999</v>
      </c>
      <c r="E3" s="12">
        <v>0.29388379736716508</v>
      </c>
      <c r="F3" s="12">
        <v>0.32988942314068304</v>
      </c>
      <c r="G3" s="13">
        <v>2.7588834136544986</v>
      </c>
      <c r="H3" s="12">
        <v>6.2318985254658621E-2</v>
      </c>
      <c r="I3" s="12">
        <v>-6.9427385432114574E-2</v>
      </c>
      <c r="J3" s="12">
        <v>6.3796403531682699E-2</v>
      </c>
    </row>
    <row r="4" spans="1:15" ht="18.75" x14ac:dyDescent="0.25">
      <c r="A4" s="11" t="s">
        <v>23</v>
      </c>
      <c r="B4" s="12">
        <v>0.21704941061793759</v>
      </c>
      <c r="C4" s="12">
        <v>0.16480260836976746</v>
      </c>
      <c r="D4" s="12">
        <v>0.27045912987114284</v>
      </c>
      <c r="E4" s="12">
        <v>0.30215887296940286</v>
      </c>
      <c r="F4" s="12">
        <v>0.34000427216087548</v>
      </c>
      <c r="G4" s="12">
        <v>0.52161780879335851</v>
      </c>
      <c r="H4" s="12">
        <v>0.30038757710187131</v>
      </c>
      <c r="I4" s="12">
        <v>0.33793714673807179</v>
      </c>
      <c r="J4" s="12">
        <v>0.13884755784814826</v>
      </c>
    </row>
    <row r="6" spans="1:15" x14ac:dyDescent="0.25">
      <c r="N6" t="s">
        <v>85</v>
      </c>
      <c r="O6" s="47">
        <v>0.1225</v>
      </c>
    </row>
    <row r="7" spans="1:15" x14ac:dyDescent="0.25">
      <c r="A7" s="43" t="s">
        <v>43</v>
      </c>
      <c r="B7" s="44">
        <v>0.95863519400703934</v>
      </c>
      <c r="D7" s="43" t="s">
        <v>44</v>
      </c>
      <c r="E7" s="44">
        <v>0.84483017527756299</v>
      </c>
      <c r="G7" s="43" t="s">
        <v>45</v>
      </c>
      <c r="H7" s="44">
        <v>0.82692557198679495</v>
      </c>
      <c r="J7" s="43" t="s">
        <v>49</v>
      </c>
      <c r="K7" s="44">
        <v>9.6206357119124869E-2</v>
      </c>
    </row>
    <row r="8" spans="1:15" x14ac:dyDescent="0.25">
      <c r="A8" s="43" t="s">
        <v>51</v>
      </c>
      <c r="B8" s="45">
        <f>B7*B4*C4</f>
        <v>3.4290677122244873E-2</v>
      </c>
      <c r="D8" s="43" t="s">
        <v>51</v>
      </c>
      <c r="E8" s="45">
        <f>E7*B4*D4</f>
        <v>4.9594061331095111E-2</v>
      </c>
      <c r="G8" s="43" t="s">
        <v>51</v>
      </c>
      <c r="H8" s="45">
        <f>H7*B4*E4</f>
        <v>5.4232594933093008E-2</v>
      </c>
      <c r="J8" s="43" t="s">
        <v>51</v>
      </c>
      <c r="K8" s="45">
        <f>K7*B4*I4</f>
        <v>7.0566457188467975E-3</v>
      </c>
    </row>
    <row r="9" spans="1:15" x14ac:dyDescent="0.25">
      <c r="B9" s="38"/>
    </row>
    <row r="10" spans="1:15" x14ac:dyDescent="0.25">
      <c r="A10" s="43" t="s">
        <v>46</v>
      </c>
      <c r="B10" s="44">
        <v>0.76585495982182494</v>
      </c>
      <c r="D10" s="43" t="s">
        <v>47</v>
      </c>
      <c r="E10" s="44">
        <v>-7.6587359103907982E-3</v>
      </c>
      <c r="G10" s="43" t="s">
        <v>48</v>
      </c>
      <c r="H10" s="44">
        <v>0.58323750372174321</v>
      </c>
      <c r="J10" s="43" t="s">
        <v>50</v>
      </c>
      <c r="K10" s="44">
        <v>0.20648385787268017</v>
      </c>
    </row>
    <row r="11" spans="1:15" x14ac:dyDescent="0.25">
      <c r="A11" s="43" t="s">
        <v>51</v>
      </c>
      <c r="B11" s="45">
        <f>B10*B4*F4</f>
        <v>5.6518355154700127E-2</v>
      </c>
      <c r="D11" s="43" t="s">
        <v>51</v>
      </c>
      <c r="E11" s="45">
        <f>E10*B4*G4</f>
        <v>-8.6709786259430582E-4</v>
      </c>
      <c r="G11" s="43" t="s">
        <v>51</v>
      </c>
      <c r="H11" s="45">
        <f>H10*B4*H4</f>
        <v>3.8026470840972749E-2</v>
      </c>
      <c r="J11" s="43" t="s">
        <v>51</v>
      </c>
      <c r="K11" s="45">
        <f>B4*K10*J4</f>
        <v>6.2227587214651369E-3</v>
      </c>
    </row>
    <row r="12" spans="1:15" x14ac:dyDescent="0.25">
      <c r="B12" s="38"/>
    </row>
    <row r="14" spans="1:15" x14ac:dyDescent="0.25">
      <c r="F14" t="s">
        <v>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9"/>
  <sheetViews>
    <sheetView workbookViewId="0">
      <selection activeCell="I14" sqref="I14"/>
    </sheetView>
  </sheetViews>
  <sheetFormatPr baseColWidth="10" defaultRowHeight="15" x14ac:dyDescent="0.25"/>
  <sheetData>
    <row r="1" spans="1:23" x14ac:dyDescent="0.25">
      <c r="A1" s="39" t="s">
        <v>52</v>
      </c>
      <c r="B1" s="39" t="s">
        <v>53</v>
      </c>
      <c r="C1" s="40" t="s">
        <v>63</v>
      </c>
      <c r="D1" s="40" t="s">
        <v>64</v>
      </c>
      <c r="E1" s="40" t="s">
        <v>65</v>
      </c>
      <c r="F1" s="40" t="s">
        <v>66</v>
      </c>
      <c r="G1" s="40" t="s">
        <v>67</v>
      </c>
      <c r="H1" s="40" t="s">
        <v>68</v>
      </c>
      <c r="I1" s="40" t="s">
        <v>69</v>
      </c>
      <c r="J1" s="40" t="s">
        <v>70</v>
      </c>
      <c r="K1" s="40" t="s">
        <v>71</v>
      </c>
      <c r="L1" s="41" t="s">
        <v>72</v>
      </c>
      <c r="M1" s="41" t="s">
        <v>73</v>
      </c>
      <c r="N1" s="41" t="s">
        <v>74</v>
      </c>
      <c r="O1" s="41" t="s">
        <v>75</v>
      </c>
      <c r="P1" s="41" t="s">
        <v>76</v>
      </c>
      <c r="Q1" s="41" t="s">
        <v>77</v>
      </c>
      <c r="R1" s="41" t="s">
        <v>78</v>
      </c>
      <c r="S1" s="41" t="s">
        <v>79</v>
      </c>
      <c r="T1" s="41" t="s">
        <v>80</v>
      </c>
      <c r="U1" s="39" t="s">
        <v>81</v>
      </c>
      <c r="V1" s="39" t="s">
        <v>82</v>
      </c>
      <c r="W1" s="39" t="s">
        <v>83</v>
      </c>
    </row>
    <row r="2" spans="1:23" x14ac:dyDescent="0.25">
      <c r="A2">
        <v>1</v>
      </c>
      <c r="B2" s="25">
        <f t="shared" ref="B2:B65" ca="1" si="0">SUM(L2:T2)</f>
        <v>1</v>
      </c>
      <c r="C2" s="46">
        <v>0</v>
      </c>
      <c r="D2">
        <f t="shared" ref="D2:K11" ca="1" si="1">RAND()</f>
        <v>0.57279523657996989</v>
      </c>
      <c r="E2">
        <f t="shared" ca="1" si="1"/>
        <v>0.89438633344521978</v>
      </c>
      <c r="F2">
        <f t="shared" ca="1" si="1"/>
        <v>0.29762461093758386</v>
      </c>
      <c r="G2">
        <f t="shared" ca="1" si="1"/>
        <v>0.75081910046622835</v>
      </c>
      <c r="H2">
        <f t="shared" ca="1" si="1"/>
        <v>0.53859325872446018</v>
      </c>
      <c r="I2">
        <f t="shared" ca="1" si="1"/>
        <v>0.76890559929219193</v>
      </c>
      <c r="J2">
        <f t="shared" ca="1" si="1"/>
        <v>0.99185119721929094</v>
      </c>
      <c r="K2">
        <f t="shared" ca="1" si="1"/>
        <v>8.2782095884337825E-2</v>
      </c>
      <c r="L2" s="42">
        <f ca="1">C2/SUM(C2:K2)</f>
        <v>0</v>
      </c>
      <c r="M2" s="42">
        <f ca="1">D2/SUM(C2:K2)</f>
        <v>0.11695051142657956</v>
      </c>
      <c r="N2" s="42">
        <f ca="1">E2/SUM(C2:K2)</f>
        <v>0.18261139833127499</v>
      </c>
      <c r="O2" s="42">
        <f ca="1">F2/SUM(C2:K2)</f>
        <v>6.0767527799487249E-2</v>
      </c>
      <c r="P2" s="42">
        <f ca="1">G2/SUM(C2:K2)</f>
        <v>0.15329854751002378</v>
      </c>
      <c r="Q2" s="42">
        <f ca="1">H2/SUM(C2:K2)</f>
        <v>0.10996731997078964</v>
      </c>
      <c r="R2" s="42">
        <f ca="1">I2/SUM(C2:K2)</f>
        <v>0.15699135979708503</v>
      </c>
      <c r="S2" s="42">
        <f ca="1">J2/SUM(C2:K2)</f>
        <v>0.20251129437887094</v>
      </c>
      <c r="T2" s="42">
        <f ca="1">K2/SUM(C2:K2)</f>
        <v>1.6902040785888764E-2</v>
      </c>
      <c r="U2">
        <f ca="1">+(L2^2*Markiwitz!$B$4^2)+(M2^2*Markiwitz!$C$4^2)+(N2^2*Markiwitz!$D$4^2)+(O2^2*Markiwitz!$E$4^2)+(P2^2*Markiwitz!$F$4^2)+(Q2^2*Markiwitz!$G$4^2)+(R2^2*Markiwitz!$H$4^2)+(S2^2*Markiwitz!$I$4^2)+(T2^2*Markiwitz!$J$4^2)+(2*L2*M2*Markiwitz!$B$8)+(2*L2*N2*Markiwitz!$E$8)+(2*L2*O2*Markiwitz!$H$8)+(2*L2*P2*Markiwitz!$B$11)+(2*L2*Q2*Markiwitz!$E$11)+(2*L2*R2*Markiwitz!$H$11)+(2*L2*S2*Markiwitz!$K$8)+(2*L2*T2*Markiwitz!$K$11)</f>
        <v>1.6067786259921925E-2</v>
      </c>
      <c r="V2" s="5">
        <f t="shared" ref="V2:V65" ca="1" si="2">SQRT(U2)</f>
        <v>0.12675877192495172</v>
      </c>
      <c r="W2" s="42">
        <f ca="1">SUMPRODUCT(L2:T2,Markiwitz!$B$3:$J$3)</f>
        <v>0.42166002429045896</v>
      </c>
    </row>
    <row r="3" spans="1:23" x14ac:dyDescent="0.25">
      <c r="A3">
        <v>2</v>
      </c>
      <c r="B3" s="25">
        <f t="shared" ca="1" si="0"/>
        <v>1</v>
      </c>
      <c r="C3" s="46">
        <v>0</v>
      </c>
      <c r="D3">
        <f t="shared" ca="1" si="1"/>
        <v>0.56454522077145775</v>
      </c>
      <c r="E3">
        <f t="shared" ca="1" si="1"/>
        <v>0.10410694432561118</v>
      </c>
      <c r="F3">
        <f t="shared" ca="1" si="1"/>
        <v>0.2470258574995261</v>
      </c>
      <c r="G3">
        <f t="shared" ca="1" si="1"/>
        <v>0.65570927161584924</v>
      </c>
      <c r="H3">
        <f t="shared" ca="1" si="1"/>
        <v>0.63504340289870476</v>
      </c>
      <c r="I3">
        <f t="shared" ca="1" si="1"/>
        <v>0.14018820627482209</v>
      </c>
      <c r="J3">
        <f t="shared" ca="1" si="1"/>
        <v>0.97464426441890017</v>
      </c>
      <c r="K3">
        <f t="shared" ca="1" si="1"/>
        <v>0.70454086420906326</v>
      </c>
      <c r="L3" s="42">
        <f t="shared" ref="L3:L66" ca="1" si="3">C3/SUM($C3:$K3)</f>
        <v>0</v>
      </c>
      <c r="M3" s="42">
        <f t="shared" ref="M3:M66" ca="1" si="4">D3/SUM($C3:$K3)</f>
        <v>0.14023166957012567</v>
      </c>
      <c r="N3" s="42">
        <f t="shared" ref="N3:N66" ca="1" si="5">E3/SUM($C3:$K3)</f>
        <v>2.5859913571980555E-2</v>
      </c>
      <c r="O3" s="42">
        <f t="shared" ref="O3:O66" ca="1" si="6">F3/SUM($C3:$K3)</f>
        <v>6.1360626482345144E-2</v>
      </c>
      <c r="P3" s="42">
        <f t="shared" ref="P3:P66" ca="1" si="7">G3/SUM($C3:$K3)</f>
        <v>0.16287659965600124</v>
      </c>
      <c r="Q3" s="42">
        <f t="shared" ref="Q3:Q66" ca="1" si="8">H3/SUM($C3:$K3)</f>
        <v>0.1577432477708112</v>
      </c>
      <c r="R3" s="42">
        <f t="shared" ref="R3:R66" ca="1" si="9">I3/SUM($C3:$K3)</f>
        <v>3.4822411910768548E-2</v>
      </c>
      <c r="S3" s="42">
        <f t="shared" ref="S3:S66" ca="1" si="10">J3/SUM($C3:$K3)</f>
        <v>0.24209928170083531</v>
      </c>
      <c r="T3" s="42">
        <f t="shared" ref="T3:T66" ca="1" si="11">K3/SUM($C3:$K3)</f>
        <v>0.17500624933713232</v>
      </c>
      <c r="U3">
        <f ca="1">+(L3^2*Markiwitz!$B$4^2)+(M3^2*Markiwitz!$C$4^2)+(N3^2*Markiwitz!$D$4^2)+(O3^2*Markiwitz!$E$4^2)+(P3^2*Markiwitz!$F$4^2)+(Q3^2*Markiwitz!$G$4^2)+(R3^2*Markiwitz!$H$4^2)+(S3^2*Markiwitz!$I$4^2)+(T3^2*Markiwitz!$J$4^2)+(2*L3*M3*Markiwitz!$B$8)+(2*L3*N3*Markiwitz!$E$8)+(2*L3*O3*Markiwitz!$H$8)+(2*L3*P3*Markiwitz!$B$11)+(2*L3*Q3*Markiwitz!$E$11)+(2*L3*R3*Markiwitz!$H$11)+(2*L3*S3*Markiwitz!$K$8)+(2*L3*T3*Markiwitz!$K$11)</f>
        <v>1.8157304038692E-2</v>
      </c>
      <c r="V3" s="5">
        <f t="shared" ca="1" si="2"/>
        <v>0.13474904095648324</v>
      </c>
      <c r="W3" s="42">
        <f ca="1">SUMPRODUCT(L3:T3,Markiwitz!$B$3:$J$3)</f>
        <v>0.52795745449887077</v>
      </c>
    </row>
    <row r="4" spans="1:23" x14ac:dyDescent="0.25">
      <c r="A4">
        <v>3</v>
      </c>
      <c r="B4" s="25">
        <f t="shared" ca="1" si="0"/>
        <v>1</v>
      </c>
      <c r="C4" s="46">
        <v>0</v>
      </c>
      <c r="D4">
        <f t="shared" ca="1" si="1"/>
        <v>0.81520952408367831</v>
      </c>
      <c r="E4">
        <f t="shared" ca="1" si="1"/>
        <v>0.45247797159463188</v>
      </c>
      <c r="F4">
        <f t="shared" ca="1" si="1"/>
        <v>0.43420587657982113</v>
      </c>
      <c r="G4">
        <f t="shared" ca="1" si="1"/>
        <v>0.9030423216555693</v>
      </c>
      <c r="H4">
        <f t="shared" ca="1" si="1"/>
        <v>0.43050105322171761</v>
      </c>
      <c r="I4">
        <f t="shared" ca="1" si="1"/>
        <v>0.39611729577156773</v>
      </c>
      <c r="J4">
        <f t="shared" ca="1" si="1"/>
        <v>0.24024149577213194</v>
      </c>
      <c r="K4">
        <f t="shared" ca="1" si="1"/>
        <v>0.11757019219838616</v>
      </c>
      <c r="L4" s="42">
        <f t="shared" ca="1" si="3"/>
        <v>0</v>
      </c>
      <c r="M4" s="42">
        <f t="shared" ca="1" si="4"/>
        <v>0.21513086410239429</v>
      </c>
      <c r="N4" s="42">
        <f t="shared" ca="1" si="5"/>
        <v>0.11940731080867496</v>
      </c>
      <c r="O4" s="42">
        <f t="shared" ca="1" si="6"/>
        <v>0.11458537059162986</v>
      </c>
      <c r="P4" s="42">
        <f t="shared" ca="1" si="7"/>
        <v>0.23830962377084983</v>
      </c>
      <c r="Q4" s="42">
        <f t="shared" ca="1" si="8"/>
        <v>0.11360768102001767</v>
      </c>
      <c r="R4" s="42">
        <f t="shared" ca="1" si="9"/>
        <v>0.10453393098053874</v>
      </c>
      <c r="S4" s="42">
        <f t="shared" ca="1" si="10"/>
        <v>6.3398867471285009E-2</v>
      </c>
      <c r="T4" s="42">
        <f t="shared" ca="1" si="11"/>
        <v>3.1026351254609678E-2</v>
      </c>
      <c r="U4">
        <f ca="1">+(L4^2*Markiwitz!$B$4^2)+(M4^2*Markiwitz!$C$4^2)+(N4^2*Markiwitz!$D$4^2)+(O4^2*Markiwitz!$E$4^2)+(P4^2*Markiwitz!$F$4^2)+(Q4^2*Markiwitz!$G$4^2)+(R4^2*Markiwitz!$H$4^2)+(S4^2*Markiwitz!$I$4^2)+(T4^2*Markiwitz!$J$4^2)+(2*L4*M4*Markiwitz!$B$8)+(2*L4*N4*Markiwitz!$E$8)+(2*L4*O4*Markiwitz!$H$8)+(2*L4*P4*Markiwitz!$B$11)+(2*L4*Q4*Markiwitz!$E$11)+(2*L4*R4*Markiwitz!$H$11)+(2*L4*S4*Markiwitz!$K$8)+(2*L4*T4*Markiwitz!$K$11)</f>
        <v>1.5039267985170628E-2</v>
      </c>
      <c r="V4" s="5">
        <f t="shared" ca="1" si="2"/>
        <v>0.12263469323633761</v>
      </c>
      <c r="W4" s="42">
        <f ca="1">SUMPRODUCT(L4:T4,Markiwitz!$B$3:$J$3)</f>
        <v>0.48351172915507179</v>
      </c>
    </row>
    <row r="5" spans="1:23" x14ac:dyDescent="0.25">
      <c r="A5">
        <v>4</v>
      </c>
      <c r="B5" s="25">
        <f t="shared" ca="1" si="0"/>
        <v>1</v>
      </c>
      <c r="C5" s="46">
        <v>0</v>
      </c>
      <c r="D5">
        <f t="shared" ca="1" si="1"/>
        <v>0.34564681034018285</v>
      </c>
      <c r="E5">
        <f t="shared" ca="1" si="1"/>
        <v>0.19959291020655434</v>
      </c>
      <c r="F5">
        <f t="shared" ca="1" si="1"/>
        <v>0.81390450185711016</v>
      </c>
      <c r="G5">
        <f t="shared" ca="1" si="1"/>
        <v>0.26313298363333582</v>
      </c>
      <c r="H5">
        <f t="shared" ca="1" si="1"/>
        <v>0.86561944761949428</v>
      </c>
      <c r="I5">
        <f t="shared" ca="1" si="1"/>
        <v>0.1678612240067171</v>
      </c>
      <c r="J5">
        <f t="shared" ca="1" si="1"/>
        <v>8.4842498841665503E-2</v>
      </c>
      <c r="K5">
        <f t="shared" ca="1" si="1"/>
        <v>0.46547940038216373</v>
      </c>
      <c r="L5" s="42">
        <f t="shared" ca="1" si="3"/>
        <v>0</v>
      </c>
      <c r="M5" s="42">
        <f t="shared" ca="1" si="4"/>
        <v>0.10780979713354814</v>
      </c>
      <c r="N5" s="42">
        <f t="shared" ca="1" si="5"/>
        <v>6.2254505220184733E-2</v>
      </c>
      <c r="O5" s="42">
        <f t="shared" ca="1" si="6"/>
        <v>0.25386283514358726</v>
      </c>
      <c r="P5" s="42">
        <f t="shared" ca="1" si="7"/>
        <v>8.2073124171854236E-2</v>
      </c>
      <c r="Q5" s="42">
        <f t="shared" ca="1" si="8"/>
        <v>0.26999310929808568</v>
      </c>
      <c r="R5" s="42">
        <f t="shared" ca="1" si="9"/>
        <v>5.2357157553232579E-2</v>
      </c>
      <c r="S5" s="42">
        <f t="shared" ca="1" si="10"/>
        <v>2.6463003027341673E-2</v>
      </c>
      <c r="T5" s="42">
        <f t="shared" ca="1" si="11"/>
        <v>0.14518646845216585</v>
      </c>
      <c r="U5">
        <f ca="1">+(L5^2*Markiwitz!$B$4^2)+(M5^2*Markiwitz!$C$4^2)+(N5^2*Markiwitz!$D$4^2)+(O5^2*Markiwitz!$E$4^2)+(P5^2*Markiwitz!$F$4^2)+(Q5^2*Markiwitz!$G$4^2)+(R5^2*Markiwitz!$H$4^2)+(S5^2*Markiwitz!$I$4^2)+(T5^2*Markiwitz!$J$4^2)+(2*L5*M5*Markiwitz!$B$8)+(2*L5*N5*Markiwitz!$E$8)+(2*L5*O5*Markiwitz!$H$8)+(2*L5*P5*Markiwitz!$B$11)+(2*L5*Q5*Markiwitz!$E$11)+(2*L5*R5*Markiwitz!$H$11)+(2*L5*S5*Markiwitz!$K$8)+(2*L5*T5*Markiwitz!$K$11)</f>
        <v>2.782952098976877E-2</v>
      </c>
      <c r="V5" s="5">
        <f t="shared" ca="1" si="2"/>
        <v>0.16682182408116983</v>
      </c>
      <c r="W5" s="42">
        <f ca="1">SUMPRODUCT(L5:T5,Markiwitz!$B$3:$J$3)</f>
        <v>0.88464837445086719</v>
      </c>
    </row>
    <row r="6" spans="1:23" x14ac:dyDescent="0.25">
      <c r="A6">
        <v>5</v>
      </c>
      <c r="B6" s="25">
        <f t="shared" ca="1" si="0"/>
        <v>1</v>
      </c>
      <c r="C6" s="46">
        <v>0</v>
      </c>
      <c r="D6">
        <f t="shared" ca="1" si="1"/>
        <v>0.61798047435921988</v>
      </c>
      <c r="E6">
        <f t="shared" ca="1" si="1"/>
        <v>0.26653500740616221</v>
      </c>
      <c r="F6">
        <f t="shared" ca="1" si="1"/>
        <v>0.41580151558431266</v>
      </c>
      <c r="G6">
        <f t="shared" ca="1" si="1"/>
        <v>0.74451539289689894</v>
      </c>
      <c r="H6">
        <f t="shared" ca="1" si="1"/>
        <v>0.25725744363698044</v>
      </c>
      <c r="I6">
        <f t="shared" ca="1" si="1"/>
        <v>2.5673118878885681E-2</v>
      </c>
      <c r="J6">
        <f t="shared" ca="1" si="1"/>
        <v>0.55965298774981798</v>
      </c>
      <c r="K6">
        <f t="shared" ca="1" si="1"/>
        <v>0.18522298937460624</v>
      </c>
      <c r="L6" s="42">
        <f t="shared" ca="1" si="3"/>
        <v>0</v>
      </c>
      <c r="M6" s="42">
        <f t="shared" ca="1" si="4"/>
        <v>0.20112368828900121</v>
      </c>
      <c r="N6" s="42">
        <f t="shared" ca="1" si="5"/>
        <v>8.6744656136988549E-2</v>
      </c>
      <c r="O6" s="42">
        <f t="shared" ca="1" si="6"/>
        <v>0.13532391051219936</v>
      </c>
      <c r="P6" s="42">
        <f t="shared" ca="1" si="7"/>
        <v>0.24230487534840534</v>
      </c>
      <c r="Q6" s="42">
        <f t="shared" ca="1" si="8"/>
        <v>8.37252438399754E-2</v>
      </c>
      <c r="R6" s="42">
        <f t="shared" ca="1" si="9"/>
        <v>8.355397254512691E-3</v>
      </c>
      <c r="S6" s="42">
        <f t="shared" ca="1" si="10"/>
        <v>0.18214082439241275</v>
      </c>
      <c r="T6" s="42">
        <f t="shared" ca="1" si="11"/>
        <v>6.0281404226504749E-2</v>
      </c>
      <c r="U6">
        <f ca="1">+(L6^2*Markiwitz!$B$4^2)+(M6^2*Markiwitz!$C$4^2)+(N6^2*Markiwitz!$D$4^2)+(O6^2*Markiwitz!$E$4^2)+(P6^2*Markiwitz!$F$4^2)+(Q6^2*Markiwitz!$G$4^2)+(R6^2*Markiwitz!$H$4^2)+(S6^2*Markiwitz!$I$4^2)+(T6^2*Markiwitz!$J$4^2)+(2*L6*M6*Markiwitz!$B$8)+(2*L6*N6*Markiwitz!$E$8)+(2*L6*O6*Markiwitz!$H$8)+(2*L6*P6*Markiwitz!$B$11)+(2*L6*Q6*Markiwitz!$E$11)+(2*L6*R6*Markiwitz!$H$11)+(2*L6*S6*Markiwitz!$K$8)+(2*L6*T6*Markiwitz!$K$11)</f>
        <v>1.5880541557290948E-2</v>
      </c>
      <c r="V6" s="5">
        <f t="shared" ca="1" si="2"/>
        <v>0.12601802076405957</v>
      </c>
      <c r="W6" s="42">
        <f ca="1">SUMPRODUCT(L6:T6,Markiwitz!$B$3:$J$3)</f>
        <v>0.38757164159468821</v>
      </c>
    </row>
    <row r="7" spans="1:23" x14ac:dyDescent="0.25">
      <c r="A7">
        <v>6</v>
      </c>
      <c r="B7" s="25">
        <f t="shared" ca="1" si="0"/>
        <v>1</v>
      </c>
      <c r="C7" s="46">
        <v>0</v>
      </c>
      <c r="D7">
        <f t="shared" ca="1" si="1"/>
        <v>2.0460087675818972E-2</v>
      </c>
      <c r="E7">
        <f t="shared" ca="1" si="1"/>
        <v>0.94447004685181479</v>
      </c>
      <c r="F7">
        <f t="shared" ca="1" si="1"/>
        <v>7.9571730306803867E-2</v>
      </c>
      <c r="G7">
        <f t="shared" ca="1" si="1"/>
        <v>0.25723948651126938</v>
      </c>
      <c r="H7">
        <f t="shared" ca="1" si="1"/>
        <v>0.63480824744576636</v>
      </c>
      <c r="I7">
        <f t="shared" ca="1" si="1"/>
        <v>0.48497314529510849</v>
      </c>
      <c r="J7">
        <f t="shared" ca="1" si="1"/>
        <v>0.21049696348083691</v>
      </c>
      <c r="K7">
        <f t="shared" ca="1" si="1"/>
        <v>0.78169644075185241</v>
      </c>
      <c r="L7" s="42">
        <f t="shared" ca="1" si="3"/>
        <v>0</v>
      </c>
      <c r="M7" s="42">
        <f t="shared" ca="1" si="4"/>
        <v>5.9934941239600161E-3</v>
      </c>
      <c r="N7" s="42">
        <f t="shared" ca="1" si="5"/>
        <v>0.27666917980770622</v>
      </c>
      <c r="O7" s="42">
        <f t="shared" ca="1" si="6"/>
        <v>2.3309416146383662E-2</v>
      </c>
      <c r="P7" s="42">
        <f t="shared" ca="1" si="7"/>
        <v>7.5354679573437916E-2</v>
      </c>
      <c r="Q7" s="42">
        <f t="shared" ca="1" si="8"/>
        <v>0.18595812301450765</v>
      </c>
      <c r="R7" s="42">
        <f t="shared" ca="1" si="9"/>
        <v>0.1420660430521978</v>
      </c>
      <c r="S7" s="42">
        <f t="shared" ca="1" si="10"/>
        <v>6.1662116689014751E-2</v>
      </c>
      <c r="T7" s="42">
        <f t="shared" ca="1" si="11"/>
        <v>0.2289869475927919</v>
      </c>
      <c r="U7">
        <f ca="1">+(L7^2*Markiwitz!$B$4^2)+(M7^2*Markiwitz!$C$4^2)+(N7^2*Markiwitz!$D$4^2)+(O7^2*Markiwitz!$E$4^2)+(P7^2*Markiwitz!$F$4^2)+(Q7^2*Markiwitz!$G$4^2)+(R7^2*Markiwitz!$H$4^2)+(S7^2*Markiwitz!$I$4^2)+(T7^2*Markiwitz!$J$4^2)+(2*L7*M7*Markiwitz!$B$8)+(2*L7*N7*Markiwitz!$E$8)+(2*L7*O7*Markiwitz!$H$8)+(2*L7*P7*Markiwitz!$B$11)+(2*L7*Q7*Markiwitz!$E$11)+(2*L7*R7*Markiwitz!$H$11)+(2*L7*S7*Markiwitz!$K$8)+(2*L7*T7*Markiwitz!$K$11)</f>
        <v>1.8981257540831586E-2</v>
      </c>
      <c r="V7" s="5">
        <f t="shared" ca="1" si="2"/>
        <v>0.1377724847015237</v>
      </c>
      <c r="W7" s="42">
        <f ca="1">SUMPRODUCT(L7:T7,Markiwitz!$B$3:$J$3)</f>
        <v>0.62080937849828444</v>
      </c>
    </row>
    <row r="8" spans="1:23" x14ac:dyDescent="0.25">
      <c r="A8">
        <v>7</v>
      </c>
      <c r="B8" s="25">
        <f t="shared" ca="1" si="0"/>
        <v>1</v>
      </c>
      <c r="C8" s="46">
        <v>0</v>
      </c>
      <c r="D8">
        <f t="shared" ca="1" si="1"/>
        <v>0.39086445355303634</v>
      </c>
      <c r="E8">
        <f t="shared" ca="1" si="1"/>
        <v>0.75595208829303551</v>
      </c>
      <c r="F8">
        <f t="shared" ca="1" si="1"/>
        <v>0.15180305103360914</v>
      </c>
      <c r="G8">
        <f t="shared" ca="1" si="1"/>
        <v>0.8538773454374089</v>
      </c>
      <c r="H8">
        <f t="shared" ca="1" si="1"/>
        <v>0.3937418114507758</v>
      </c>
      <c r="I8">
        <f t="shared" ca="1" si="1"/>
        <v>0.37687351381586665</v>
      </c>
      <c r="J8">
        <f t="shared" ca="1" si="1"/>
        <v>0.82006286112480953</v>
      </c>
      <c r="K8">
        <f t="shared" ca="1" si="1"/>
        <v>1.2142737577216067E-2</v>
      </c>
      <c r="L8" s="42">
        <f t="shared" ca="1" si="3"/>
        <v>0</v>
      </c>
      <c r="M8" s="42">
        <f t="shared" ca="1" si="4"/>
        <v>0.10408292130965659</v>
      </c>
      <c r="N8" s="42">
        <f t="shared" ca="1" si="5"/>
        <v>0.20130175820400684</v>
      </c>
      <c r="O8" s="42">
        <f t="shared" ca="1" si="6"/>
        <v>4.042348919598801E-2</v>
      </c>
      <c r="P8" s="42">
        <f t="shared" ca="1" si="7"/>
        <v>0.22737818122210229</v>
      </c>
      <c r="Q8" s="42">
        <f t="shared" ca="1" si="8"/>
        <v>0.10484913019083718</v>
      </c>
      <c r="R8" s="42">
        <f t="shared" ca="1" si="9"/>
        <v>0.10035728735529038</v>
      </c>
      <c r="S8" s="42">
        <f t="shared" ca="1" si="10"/>
        <v>0.21837375455234032</v>
      </c>
      <c r="T8" s="42">
        <f t="shared" ca="1" si="11"/>
        <v>3.2334779697783343E-3</v>
      </c>
      <c r="U8">
        <f ca="1">+(L8^2*Markiwitz!$B$4^2)+(M8^2*Markiwitz!$C$4^2)+(N8^2*Markiwitz!$D$4^2)+(O8^2*Markiwitz!$E$4^2)+(P8^2*Markiwitz!$F$4^2)+(Q8^2*Markiwitz!$G$4^2)+(R8^2*Markiwitz!$H$4^2)+(S8^2*Markiwitz!$I$4^2)+(T8^2*Markiwitz!$J$4^2)+(2*L8*M8*Markiwitz!$B$8)+(2*L8*N8*Markiwitz!$E$8)+(2*L8*O8*Markiwitz!$H$8)+(2*L8*P8*Markiwitz!$B$11)+(2*L8*Q8*Markiwitz!$E$11)+(2*L8*R8*Markiwitz!$H$11)+(2*L8*S8*Markiwitz!$K$8)+(2*L8*T8*Markiwitz!$K$11)</f>
        <v>1.8730375682304214E-2</v>
      </c>
      <c r="V8" s="5">
        <f t="shared" ca="1" si="2"/>
        <v>0.13685896274012971</v>
      </c>
      <c r="W8" s="42">
        <f ca="1">SUMPRODUCT(L8:T8,Markiwitz!$B$3:$J$3)</f>
        <v>0.42251866489018319</v>
      </c>
    </row>
    <row r="9" spans="1:23" x14ac:dyDescent="0.25">
      <c r="A9">
        <v>8</v>
      </c>
      <c r="B9" s="25">
        <f t="shared" ca="1" si="0"/>
        <v>0.99999999999999978</v>
      </c>
      <c r="C9" s="46">
        <v>0</v>
      </c>
      <c r="D9">
        <f t="shared" ca="1" si="1"/>
        <v>0.85806220272278511</v>
      </c>
      <c r="E9">
        <f t="shared" ca="1" si="1"/>
        <v>0.4606137725345687</v>
      </c>
      <c r="F9">
        <f t="shared" ca="1" si="1"/>
        <v>0.42214740827260788</v>
      </c>
      <c r="G9">
        <f t="shared" ca="1" si="1"/>
        <v>0.40413570099666207</v>
      </c>
      <c r="H9">
        <f t="shared" ca="1" si="1"/>
        <v>0.69241913951439138</v>
      </c>
      <c r="I9">
        <f t="shared" ca="1" si="1"/>
        <v>0.82363775529347882</v>
      </c>
      <c r="J9">
        <f t="shared" ca="1" si="1"/>
        <v>0.12456610972587456</v>
      </c>
      <c r="K9">
        <f t="shared" ca="1" si="1"/>
        <v>0.65115294467101204</v>
      </c>
      <c r="L9" s="42">
        <f t="shared" ca="1" si="3"/>
        <v>0</v>
      </c>
      <c r="M9" s="42">
        <f t="shared" ca="1" si="4"/>
        <v>0.19339946969993788</v>
      </c>
      <c r="N9" s="42">
        <f t="shared" ca="1" si="5"/>
        <v>0.10381818364915597</v>
      </c>
      <c r="O9" s="42">
        <f t="shared" ca="1" si="6"/>
        <v>9.5148212607497923E-2</v>
      </c>
      <c r="P9" s="42">
        <f t="shared" ca="1" si="7"/>
        <v>9.1088536485528199E-2</v>
      </c>
      <c r="Q9" s="42">
        <f t="shared" ca="1" si="8"/>
        <v>0.1560650194907072</v>
      </c>
      <c r="R9" s="42">
        <f t="shared" ca="1" si="9"/>
        <v>0.18564051020211214</v>
      </c>
      <c r="S9" s="42">
        <f t="shared" ca="1" si="10"/>
        <v>2.8076075938461446E-2</v>
      </c>
      <c r="T9" s="42">
        <f t="shared" ca="1" si="11"/>
        <v>0.14676399192659917</v>
      </c>
      <c r="U9">
        <f ca="1">+(L9^2*Markiwitz!$B$4^2)+(M9^2*Markiwitz!$C$4^2)+(N9^2*Markiwitz!$D$4^2)+(O9^2*Markiwitz!$E$4^2)+(P9^2*Markiwitz!$F$4^2)+(Q9^2*Markiwitz!$G$4^2)+(R9^2*Markiwitz!$H$4^2)+(S9^2*Markiwitz!$I$4^2)+(T9^2*Markiwitz!$J$4^2)+(2*L9*M9*Markiwitz!$B$8)+(2*L9*N9*Markiwitz!$E$8)+(2*L9*O9*Markiwitz!$H$8)+(2*L9*P9*Markiwitz!$B$11)+(2*L9*Q9*Markiwitz!$E$11)+(2*L9*R9*Markiwitz!$H$11)+(2*L9*S9*Markiwitz!$K$8)+(2*L9*T9*Markiwitz!$K$11)</f>
        <v>1.3831901144798379E-2</v>
      </c>
      <c r="V9" s="5">
        <f t="shared" ca="1" si="2"/>
        <v>0.11760910315446836</v>
      </c>
      <c r="W9" s="42">
        <f ca="1">SUMPRODUCT(L9:T9,Markiwitz!$B$3:$J$3)</f>
        <v>0.55511906327090577</v>
      </c>
    </row>
    <row r="10" spans="1:23" x14ac:dyDescent="0.25">
      <c r="A10">
        <v>9</v>
      </c>
      <c r="B10" s="25">
        <f t="shared" ca="1" si="0"/>
        <v>1</v>
      </c>
      <c r="C10" s="46">
        <v>0</v>
      </c>
      <c r="D10">
        <f t="shared" ca="1" si="1"/>
        <v>0.5524334471827721</v>
      </c>
      <c r="E10">
        <f t="shared" ca="1" si="1"/>
        <v>0.86588130646835848</v>
      </c>
      <c r="F10">
        <f t="shared" ca="1" si="1"/>
        <v>0.1493295655340442</v>
      </c>
      <c r="G10">
        <f t="shared" ca="1" si="1"/>
        <v>0.78970976677879245</v>
      </c>
      <c r="H10">
        <f t="shared" ca="1" si="1"/>
        <v>0.30589278714769041</v>
      </c>
      <c r="I10">
        <f t="shared" ca="1" si="1"/>
        <v>0.27156534605630933</v>
      </c>
      <c r="J10">
        <f t="shared" ca="1" si="1"/>
        <v>0.36238034436708599</v>
      </c>
      <c r="K10">
        <f t="shared" ca="1" si="1"/>
        <v>0.75574962112464994</v>
      </c>
      <c r="L10" s="42">
        <f t="shared" ca="1" si="3"/>
        <v>0</v>
      </c>
      <c r="M10" s="42">
        <f t="shared" ca="1" si="4"/>
        <v>0.13630429994134152</v>
      </c>
      <c r="N10" s="42">
        <f t="shared" ca="1" si="5"/>
        <v>0.21364264946726857</v>
      </c>
      <c r="O10" s="42">
        <f t="shared" ca="1" si="6"/>
        <v>3.6844731242220367E-2</v>
      </c>
      <c r="P10" s="42">
        <f t="shared" ca="1" si="7"/>
        <v>0.19484851517690696</v>
      </c>
      <c r="Q10" s="42">
        <f t="shared" ca="1" si="8"/>
        <v>7.5474253816273998E-2</v>
      </c>
      <c r="R10" s="42">
        <f t="shared" ca="1" si="9"/>
        <v>6.7004495421666324E-2</v>
      </c>
      <c r="S10" s="42">
        <f t="shared" ca="1" si="10"/>
        <v>8.9411673756089508E-2</v>
      </c>
      <c r="T10" s="42">
        <f t="shared" ca="1" si="11"/>
        <v>0.18646938117823286</v>
      </c>
      <c r="U10">
        <f ca="1">+(L10^2*Markiwitz!$B$4^2)+(M10^2*Markiwitz!$C$4^2)+(N10^2*Markiwitz!$D$4^2)+(O10^2*Markiwitz!$E$4^2)+(P10^2*Markiwitz!$F$4^2)+(Q10^2*Markiwitz!$G$4^2)+(R10^2*Markiwitz!$H$4^2)+(S10^2*Markiwitz!$I$4^2)+(T10^2*Markiwitz!$J$4^2)+(2*L10*M10*Markiwitz!$B$8)+(2*L10*N10*Markiwitz!$E$8)+(2*L10*O10*Markiwitz!$H$8)+(2*L10*P10*Markiwitz!$B$11)+(2*L10*Q10*Markiwitz!$E$11)+(2*L10*R10*Markiwitz!$H$11)+(2*L10*S10*Markiwitz!$K$8)+(2*L10*T10*Markiwitz!$K$11)</f>
        <v>1.1894547294633115E-2</v>
      </c>
      <c r="V10" s="5">
        <f t="shared" ca="1" si="2"/>
        <v>0.10906212584867908</v>
      </c>
      <c r="W10" s="42">
        <f ca="1">SUMPRODUCT(L10:T10,Markiwitz!$B$3:$J$3)</f>
        <v>0.35517814618142435</v>
      </c>
    </row>
    <row r="11" spans="1:23" x14ac:dyDescent="0.25">
      <c r="A11">
        <v>10</v>
      </c>
      <c r="B11" s="25">
        <f t="shared" ca="1" si="0"/>
        <v>1</v>
      </c>
      <c r="C11" s="46">
        <v>0</v>
      </c>
      <c r="D11">
        <f t="shared" ca="1" si="1"/>
        <v>0.11296864292537978</v>
      </c>
      <c r="E11">
        <f t="shared" ca="1" si="1"/>
        <v>0.74902705874743536</v>
      </c>
      <c r="F11">
        <f t="shared" ca="1" si="1"/>
        <v>0.90147888157143008</v>
      </c>
      <c r="G11">
        <f t="shared" ca="1" si="1"/>
        <v>0.60335135841552412</v>
      </c>
      <c r="H11">
        <f t="shared" ca="1" si="1"/>
        <v>0.10351745348513908</v>
      </c>
      <c r="I11">
        <f t="shared" ca="1" si="1"/>
        <v>0.86020271623944222</v>
      </c>
      <c r="J11">
        <f t="shared" ca="1" si="1"/>
        <v>0.9102223799304211</v>
      </c>
      <c r="K11">
        <f t="shared" ca="1" si="1"/>
        <v>0.78885995511002238</v>
      </c>
      <c r="L11" s="42">
        <f t="shared" ca="1" si="3"/>
        <v>0</v>
      </c>
      <c r="M11" s="42">
        <f t="shared" ca="1" si="4"/>
        <v>2.2460633847750953E-2</v>
      </c>
      <c r="N11" s="42">
        <f t="shared" ca="1" si="5"/>
        <v>0.14892294067564085</v>
      </c>
      <c r="O11" s="42">
        <f t="shared" ca="1" si="6"/>
        <v>0.17923369313934656</v>
      </c>
      <c r="P11" s="42">
        <f t="shared" ca="1" si="7"/>
        <v>0.11995942937781094</v>
      </c>
      <c r="Q11" s="42">
        <f t="shared" ca="1" si="8"/>
        <v>2.0581530939670557E-2</v>
      </c>
      <c r="R11" s="42">
        <f t="shared" ca="1" si="9"/>
        <v>0.17102708985410228</v>
      </c>
      <c r="S11" s="42">
        <f t="shared" ca="1" si="10"/>
        <v>0.18097209160200164</v>
      </c>
      <c r="T11" s="42">
        <f t="shared" ca="1" si="11"/>
        <v>0.15684259056367611</v>
      </c>
      <c r="U11">
        <f ca="1">+(L11^2*Markiwitz!$B$4^2)+(M11^2*Markiwitz!$C$4^2)+(N11^2*Markiwitz!$D$4^2)+(O11^2*Markiwitz!$E$4^2)+(P11^2*Markiwitz!$F$4^2)+(Q11^2*Markiwitz!$G$4^2)+(R11^2*Markiwitz!$H$4^2)+(S11^2*Markiwitz!$I$4^2)+(T11^2*Markiwitz!$J$4^2)+(2*L11*M11*Markiwitz!$B$8)+(2*L11*N11*Markiwitz!$E$8)+(2*L11*O11*Markiwitz!$H$8)+(2*L11*P11*Markiwitz!$B$11)+(2*L11*Q11*Markiwitz!$E$11)+(2*L11*R11*Markiwitz!$H$11)+(2*L11*S11*Markiwitz!$K$8)+(2*L11*T11*Markiwitz!$K$11)</f>
        <v>1.320156123782368E-2</v>
      </c>
      <c r="V11" s="5">
        <f t="shared" ca="1" si="2"/>
        <v>0.11489804714538746</v>
      </c>
      <c r="W11" s="42">
        <f ca="1">SUMPRODUCT(L11:T11,Markiwitz!$B$3:$J$3)</f>
        <v>0.19038523100859051</v>
      </c>
    </row>
    <row r="12" spans="1:23" x14ac:dyDescent="0.25">
      <c r="A12">
        <v>11</v>
      </c>
      <c r="B12" s="25">
        <f t="shared" ca="1" si="0"/>
        <v>0.99999999999999978</v>
      </c>
      <c r="C12" s="46">
        <v>0</v>
      </c>
      <c r="D12">
        <f t="shared" ref="D12:K21" ca="1" si="12">RAND()</f>
        <v>6.3077980138876888E-2</v>
      </c>
      <c r="E12">
        <f t="shared" ca="1" si="12"/>
        <v>0.13002160288660602</v>
      </c>
      <c r="F12">
        <f t="shared" ca="1" si="12"/>
        <v>0.45107236727211708</v>
      </c>
      <c r="G12">
        <f t="shared" ca="1" si="12"/>
        <v>0.68321196930798511</v>
      </c>
      <c r="H12">
        <f t="shared" ca="1" si="12"/>
        <v>0.1431389116219417</v>
      </c>
      <c r="I12">
        <f t="shared" ca="1" si="12"/>
        <v>0.8600744894758896</v>
      </c>
      <c r="J12">
        <f t="shared" ca="1" si="12"/>
        <v>0.48451080259995127</v>
      </c>
      <c r="K12">
        <f t="shared" ca="1" si="12"/>
        <v>0.42643942045745487</v>
      </c>
      <c r="L12" s="42">
        <f t="shared" ca="1" si="3"/>
        <v>0</v>
      </c>
      <c r="M12" s="42">
        <f t="shared" ca="1" si="4"/>
        <v>1.9459217946775575E-2</v>
      </c>
      <c r="N12" s="42">
        <f t="shared" ca="1" si="5"/>
        <v>4.0110965867789124E-2</v>
      </c>
      <c r="O12" s="42">
        <f t="shared" ca="1" si="6"/>
        <v>0.13915340163383375</v>
      </c>
      <c r="P12" s="42">
        <f t="shared" ca="1" si="7"/>
        <v>0.21076722154607885</v>
      </c>
      <c r="Q12" s="42">
        <f t="shared" ca="1" si="8"/>
        <v>4.4157585131659939E-2</v>
      </c>
      <c r="R12" s="42">
        <f t="shared" ca="1" si="9"/>
        <v>0.26532835871289939</v>
      </c>
      <c r="S12" s="42">
        <f t="shared" ca="1" si="10"/>
        <v>0.14946897926347394</v>
      </c>
      <c r="T12" s="42">
        <f t="shared" ca="1" si="11"/>
        <v>0.13155426989748933</v>
      </c>
      <c r="U12">
        <f ca="1">+(L12^2*Markiwitz!$B$4^2)+(M12^2*Markiwitz!$C$4^2)+(N12^2*Markiwitz!$D$4^2)+(O12^2*Markiwitz!$E$4^2)+(P12^2*Markiwitz!$F$4^2)+(Q12^2*Markiwitz!$G$4^2)+(R12^2*Markiwitz!$H$4^2)+(S12^2*Markiwitz!$I$4^2)+(T12^2*Markiwitz!$J$4^2)+(2*L12*M12*Markiwitz!$B$8)+(2*L12*N12*Markiwitz!$E$8)+(2*L12*O12*Markiwitz!$H$8)+(2*L12*P12*Markiwitz!$B$11)+(2*L12*Q12*Markiwitz!$E$11)+(2*L12*R12*Markiwitz!$H$11)+(2*L12*S12*Markiwitz!$K$8)+(2*L12*T12*Markiwitz!$K$11)</f>
        <v>1.6799142024720951E-2</v>
      </c>
      <c r="V12" s="5">
        <f t="shared" ca="1" si="2"/>
        <v>0.12961150421440587</v>
      </c>
      <c r="W12" s="42">
        <f ca="1">SUMPRODUCT(L12:T12,Markiwitz!$B$3:$J$3)</f>
        <v>0.25759712704964599</v>
      </c>
    </row>
    <row r="13" spans="1:23" x14ac:dyDescent="0.25">
      <c r="A13">
        <v>12</v>
      </c>
      <c r="B13" s="25">
        <f t="shared" ca="1" si="0"/>
        <v>1</v>
      </c>
      <c r="C13" s="46">
        <v>0</v>
      </c>
      <c r="D13">
        <f t="shared" ca="1" si="12"/>
        <v>0.11619029708460771</v>
      </c>
      <c r="E13">
        <f t="shared" ca="1" si="12"/>
        <v>0.97271943319230258</v>
      </c>
      <c r="F13">
        <f t="shared" ca="1" si="12"/>
        <v>0.51297104370887436</v>
      </c>
      <c r="G13">
        <f t="shared" ca="1" si="12"/>
        <v>0.69341008581337249</v>
      </c>
      <c r="H13">
        <f t="shared" ca="1" si="12"/>
        <v>0.55922732477633463</v>
      </c>
      <c r="I13">
        <f t="shared" ca="1" si="12"/>
        <v>0.62833383622218753</v>
      </c>
      <c r="J13">
        <f t="shared" ca="1" si="12"/>
        <v>0.799110986487513</v>
      </c>
      <c r="K13">
        <f t="shared" ca="1" si="12"/>
        <v>0.65857495358713936</v>
      </c>
      <c r="L13" s="42">
        <f t="shared" ca="1" si="3"/>
        <v>0</v>
      </c>
      <c r="M13" s="42">
        <f t="shared" ca="1" si="4"/>
        <v>2.3517741995872133E-2</v>
      </c>
      <c r="N13" s="42">
        <f t="shared" ca="1" si="5"/>
        <v>0.19688532724492075</v>
      </c>
      <c r="O13" s="42">
        <f t="shared" ca="1" si="6"/>
        <v>0.10382898538002551</v>
      </c>
      <c r="P13" s="42">
        <f t="shared" ca="1" si="7"/>
        <v>0.14035113003988328</v>
      </c>
      <c r="Q13" s="42">
        <f t="shared" ca="1" si="8"/>
        <v>0.11319158545187942</v>
      </c>
      <c r="R13" s="42">
        <f t="shared" ca="1" si="9"/>
        <v>0.1271792345688697</v>
      </c>
      <c r="S13" s="42">
        <f t="shared" ca="1" si="10"/>
        <v>0.16174574364497282</v>
      </c>
      <c r="T13" s="42">
        <f t="shared" ca="1" si="11"/>
        <v>0.13330025167357631</v>
      </c>
      <c r="U13">
        <f ca="1">+(L13^2*Markiwitz!$B$4^2)+(M13^2*Markiwitz!$C$4^2)+(N13^2*Markiwitz!$D$4^2)+(O13^2*Markiwitz!$E$4^2)+(P13^2*Markiwitz!$F$4^2)+(Q13^2*Markiwitz!$G$4^2)+(R13^2*Markiwitz!$H$4^2)+(S13^2*Markiwitz!$I$4^2)+(T13^2*Markiwitz!$J$4^2)+(2*L13*M13*Markiwitz!$B$8)+(2*L13*N13*Markiwitz!$E$8)+(2*L13*O13*Markiwitz!$H$8)+(2*L13*P13*Markiwitz!$B$11)+(2*L13*Q13*Markiwitz!$E$11)+(2*L13*R13*Markiwitz!$H$11)+(2*L13*S13*Markiwitz!$K$8)+(2*L13*T13*Markiwitz!$K$11)</f>
        <v>1.4387761925735777E-2</v>
      </c>
      <c r="V13" s="5">
        <f t="shared" ca="1" si="2"/>
        <v>0.11994899718520274</v>
      </c>
      <c r="W13" s="42">
        <f ca="1">SUMPRODUCT(L13:T13,Markiwitz!$B$3:$J$3)</f>
        <v>0.43741619002448068</v>
      </c>
    </row>
    <row r="14" spans="1:23" x14ac:dyDescent="0.25">
      <c r="A14">
        <v>13</v>
      </c>
      <c r="B14" s="25">
        <f t="shared" ca="1" si="0"/>
        <v>0.99999999999999989</v>
      </c>
      <c r="C14" s="46">
        <v>0</v>
      </c>
      <c r="D14">
        <f t="shared" ca="1" si="12"/>
        <v>0.30729660506435741</v>
      </c>
      <c r="E14">
        <f t="shared" ca="1" si="12"/>
        <v>0.32380272403371624</v>
      </c>
      <c r="F14">
        <f t="shared" ca="1" si="12"/>
        <v>0.83050281606757037</v>
      </c>
      <c r="G14">
        <f t="shared" ca="1" si="12"/>
        <v>0.88766180687340468</v>
      </c>
      <c r="H14">
        <f t="shared" ca="1" si="12"/>
        <v>0.98909603280726466</v>
      </c>
      <c r="I14">
        <f t="shared" ca="1" si="12"/>
        <v>0.50364859515695226</v>
      </c>
      <c r="J14">
        <f t="shared" ca="1" si="12"/>
        <v>0.7552380997755187</v>
      </c>
      <c r="K14">
        <f t="shared" ca="1" si="12"/>
        <v>0.22922338034799727</v>
      </c>
      <c r="L14" s="42">
        <f t="shared" ca="1" si="3"/>
        <v>0</v>
      </c>
      <c r="M14" s="42">
        <f t="shared" ca="1" si="4"/>
        <v>6.3669017156668187E-2</v>
      </c>
      <c r="N14" s="42">
        <f t="shared" ca="1" si="5"/>
        <v>6.7088932491007836E-2</v>
      </c>
      <c r="O14" s="42">
        <f t="shared" ca="1" si="6"/>
        <v>0.17207250966470403</v>
      </c>
      <c r="P14" s="42">
        <f t="shared" ca="1" si="7"/>
        <v>0.18391532441207922</v>
      </c>
      <c r="Q14" s="42">
        <f t="shared" ca="1" si="8"/>
        <v>0.20493155877595623</v>
      </c>
      <c r="R14" s="42">
        <f t="shared" ca="1" si="9"/>
        <v>0.10435133521655418</v>
      </c>
      <c r="S14" s="42">
        <f t="shared" ca="1" si="10"/>
        <v>0.15647835589301884</v>
      </c>
      <c r="T14" s="42">
        <f t="shared" ca="1" si="11"/>
        <v>4.749296639001134E-2</v>
      </c>
      <c r="U14">
        <f ca="1">+(L14^2*Markiwitz!$B$4^2)+(M14^2*Markiwitz!$C$4^2)+(N14^2*Markiwitz!$D$4^2)+(O14^2*Markiwitz!$E$4^2)+(P14^2*Markiwitz!$F$4^2)+(Q14^2*Markiwitz!$G$4^2)+(R14^2*Markiwitz!$H$4^2)+(S14^2*Markiwitz!$I$4^2)+(T14^2*Markiwitz!$J$4^2)+(2*L14*M14*Markiwitz!$B$8)+(2*L14*N14*Markiwitz!$E$8)+(2*L14*O14*Markiwitz!$H$8)+(2*L14*P14*Markiwitz!$B$11)+(2*L14*Q14*Markiwitz!$E$11)+(2*L14*R14*Markiwitz!$H$11)+(2*L14*S14*Markiwitz!$K$8)+(2*L14*T14*Markiwitz!$K$11)</f>
        <v>2.2301949882363697E-2</v>
      </c>
      <c r="V14" s="5">
        <f t="shared" ca="1" si="2"/>
        <v>0.14933837377701586</v>
      </c>
      <c r="W14" s="42">
        <f ca="1">SUMPRODUCT(L14:T14,Markiwitz!$B$3:$J$3)</f>
        <v>0.69761811132361573</v>
      </c>
    </row>
    <row r="15" spans="1:23" x14ac:dyDescent="0.25">
      <c r="A15">
        <v>14</v>
      </c>
      <c r="B15" s="25">
        <f t="shared" ca="1" si="0"/>
        <v>1</v>
      </c>
      <c r="C15" s="46">
        <v>0</v>
      </c>
      <c r="D15">
        <f t="shared" ca="1" si="12"/>
        <v>0.93453839716109766</v>
      </c>
      <c r="E15">
        <f t="shared" ca="1" si="12"/>
        <v>0.95954066727718312</v>
      </c>
      <c r="F15">
        <f t="shared" ca="1" si="12"/>
        <v>0.64313188119169107</v>
      </c>
      <c r="G15">
        <f t="shared" ca="1" si="12"/>
        <v>0.6171812859261554</v>
      </c>
      <c r="H15">
        <f t="shared" ca="1" si="12"/>
        <v>0.95875143635312765</v>
      </c>
      <c r="I15">
        <f t="shared" ca="1" si="12"/>
        <v>0.4980026200165707</v>
      </c>
      <c r="J15">
        <f t="shared" ca="1" si="12"/>
        <v>0.93906793908434671</v>
      </c>
      <c r="K15">
        <f t="shared" ca="1" si="12"/>
        <v>8.6976296640661199E-2</v>
      </c>
      <c r="L15" s="42">
        <f t="shared" ca="1" si="3"/>
        <v>0</v>
      </c>
      <c r="M15" s="42">
        <f t="shared" ca="1" si="4"/>
        <v>0.16578087847842676</v>
      </c>
      <c r="N15" s="42">
        <f t="shared" ca="1" si="5"/>
        <v>0.17021611443704629</v>
      </c>
      <c r="O15" s="42">
        <f t="shared" ca="1" si="6"/>
        <v>0.11408730616668555</v>
      </c>
      <c r="P15" s="42">
        <f t="shared" ca="1" si="7"/>
        <v>0.10948384365168629</v>
      </c>
      <c r="Q15" s="42">
        <f t="shared" ca="1" si="8"/>
        <v>0.170076110135126</v>
      </c>
      <c r="R15" s="42">
        <f t="shared" ca="1" si="9"/>
        <v>8.8342343216394878E-2</v>
      </c>
      <c r="S15" s="42">
        <f t="shared" ca="1" si="10"/>
        <v>0.1665843890045027</v>
      </c>
      <c r="T15" s="42">
        <f t="shared" ca="1" si="11"/>
        <v>1.5429014910131588E-2</v>
      </c>
      <c r="U15">
        <f ca="1">+(L15^2*Markiwitz!$B$4^2)+(M15^2*Markiwitz!$C$4^2)+(N15^2*Markiwitz!$D$4^2)+(O15^2*Markiwitz!$E$4^2)+(P15^2*Markiwitz!$F$4^2)+(Q15^2*Markiwitz!$G$4^2)+(R15^2*Markiwitz!$H$4^2)+(S15^2*Markiwitz!$I$4^2)+(T15^2*Markiwitz!$J$4^2)+(2*L15*M15*Markiwitz!$B$8)+(2*L15*N15*Markiwitz!$E$8)+(2*L15*O15*Markiwitz!$H$8)+(2*L15*P15*Markiwitz!$B$11)+(2*L15*Q15*Markiwitz!$E$11)+(2*L15*R15*Markiwitz!$H$11)+(2*L15*S15*Markiwitz!$K$8)+(2*L15*T15*Markiwitz!$K$11)</f>
        <v>1.7188089256924912E-2</v>
      </c>
      <c r="V15" s="5">
        <f t="shared" ca="1" si="2"/>
        <v>0.13110335333974074</v>
      </c>
      <c r="W15" s="42">
        <f ca="1">SUMPRODUCT(L15:T15,Markiwitz!$B$3:$J$3)</f>
        <v>0.59101622909224205</v>
      </c>
    </row>
    <row r="16" spans="1:23" x14ac:dyDescent="0.25">
      <c r="A16">
        <v>15</v>
      </c>
      <c r="B16" s="25">
        <f t="shared" ca="1" si="0"/>
        <v>1</v>
      </c>
      <c r="C16" s="46">
        <v>0</v>
      </c>
      <c r="D16">
        <f t="shared" ca="1" si="12"/>
        <v>0.15638140304131498</v>
      </c>
      <c r="E16">
        <f t="shared" ca="1" si="12"/>
        <v>0.76909747978621135</v>
      </c>
      <c r="F16">
        <f t="shared" ca="1" si="12"/>
        <v>0.36533715146031842</v>
      </c>
      <c r="G16">
        <f t="shared" ca="1" si="12"/>
        <v>0.99364136336786313</v>
      </c>
      <c r="H16">
        <f t="shared" ca="1" si="12"/>
        <v>0.63651722543329159</v>
      </c>
      <c r="I16">
        <f t="shared" ca="1" si="12"/>
        <v>0.89312920695304321</v>
      </c>
      <c r="J16">
        <f t="shared" ca="1" si="12"/>
        <v>0.80105539729775577</v>
      </c>
      <c r="K16">
        <f t="shared" ca="1" si="12"/>
        <v>0.99951889686561446</v>
      </c>
      <c r="L16" s="42">
        <f t="shared" ca="1" si="3"/>
        <v>0</v>
      </c>
      <c r="M16" s="42">
        <f t="shared" ca="1" si="4"/>
        <v>2.785224719599505E-2</v>
      </c>
      <c r="N16" s="42">
        <f t="shared" ca="1" si="5"/>
        <v>0.13697979880103164</v>
      </c>
      <c r="O16" s="42">
        <f t="shared" ca="1" si="6"/>
        <v>6.5068227132258044E-2</v>
      </c>
      <c r="P16" s="42">
        <f t="shared" ca="1" si="7"/>
        <v>0.17697209731118518</v>
      </c>
      <c r="Q16" s="42">
        <f t="shared" ca="1" si="8"/>
        <v>0.11336664566561795</v>
      </c>
      <c r="R16" s="42">
        <f t="shared" ca="1" si="9"/>
        <v>0.15907041992357102</v>
      </c>
      <c r="S16" s="42">
        <f t="shared" ca="1" si="10"/>
        <v>0.14267165090805997</v>
      </c>
      <c r="T16" s="42">
        <f t="shared" ca="1" si="11"/>
        <v>0.17801891306228099</v>
      </c>
      <c r="U16">
        <f ca="1">+(L16^2*Markiwitz!$B$4^2)+(M16^2*Markiwitz!$C$4^2)+(N16^2*Markiwitz!$D$4^2)+(O16^2*Markiwitz!$E$4^2)+(P16^2*Markiwitz!$F$4^2)+(Q16^2*Markiwitz!$G$4^2)+(R16^2*Markiwitz!$H$4^2)+(S16^2*Markiwitz!$I$4^2)+(T16^2*Markiwitz!$J$4^2)+(2*L16*M16*Markiwitz!$B$8)+(2*L16*N16*Markiwitz!$E$8)+(2*L16*O16*Markiwitz!$H$8)+(2*L16*P16*Markiwitz!$B$11)+(2*L16*Q16*Markiwitz!$E$11)+(2*L16*R16*Markiwitz!$H$11)+(2*L16*S16*Markiwitz!$K$8)+(2*L16*T16*Markiwitz!$K$11)</f>
        <v>1.4116296246650915E-2</v>
      </c>
      <c r="V16" s="5">
        <f t="shared" ca="1" si="2"/>
        <v>0.11881202063196684</v>
      </c>
      <c r="W16" s="42">
        <f ca="1">SUMPRODUCT(L16:T16,Markiwitz!$B$3:$J$3)</f>
        <v>0.4332093922964671</v>
      </c>
    </row>
    <row r="17" spans="1:23" x14ac:dyDescent="0.25">
      <c r="A17">
        <v>16</v>
      </c>
      <c r="B17" s="25">
        <f t="shared" ca="1" si="0"/>
        <v>1</v>
      </c>
      <c r="C17" s="46">
        <v>0</v>
      </c>
      <c r="D17">
        <f t="shared" ca="1" si="12"/>
        <v>0.58049526910632543</v>
      </c>
      <c r="E17">
        <f t="shared" ca="1" si="12"/>
        <v>0.90628957968577228</v>
      </c>
      <c r="F17">
        <f t="shared" ca="1" si="12"/>
        <v>0.12711190873895706</v>
      </c>
      <c r="G17">
        <f t="shared" ca="1" si="12"/>
        <v>0.68654723016843766</v>
      </c>
      <c r="H17">
        <f t="shared" ca="1" si="12"/>
        <v>0.34415438507122087</v>
      </c>
      <c r="I17">
        <f t="shared" ca="1" si="12"/>
        <v>0.62493602674765314</v>
      </c>
      <c r="J17">
        <f t="shared" ca="1" si="12"/>
        <v>5.0815703517281263E-2</v>
      </c>
      <c r="K17">
        <f t="shared" ca="1" si="12"/>
        <v>0.38494699648949782</v>
      </c>
      <c r="L17" s="42">
        <f t="shared" ca="1" si="3"/>
        <v>0</v>
      </c>
      <c r="M17" s="42">
        <f t="shared" ca="1" si="4"/>
        <v>0.15666632216367188</v>
      </c>
      <c r="N17" s="42">
        <f t="shared" ca="1" si="5"/>
        <v>0.24459295849769197</v>
      </c>
      <c r="O17" s="42">
        <f t="shared" ca="1" si="6"/>
        <v>3.4305456573306137E-2</v>
      </c>
      <c r="P17" s="42">
        <f t="shared" ca="1" si="7"/>
        <v>0.18528803810534453</v>
      </c>
      <c r="Q17" s="42">
        <f t="shared" ca="1" si="8"/>
        <v>9.288172468418962E-2</v>
      </c>
      <c r="R17" s="42">
        <f t="shared" ca="1" si="9"/>
        <v>0.16866016677252202</v>
      </c>
      <c r="S17" s="42">
        <f t="shared" ca="1" si="10"/>
        <v>1.3714339809294531E-2</v>
      </c>
      <c r="T17" s="42">
        <f t="shared" ca="1" si="11"/>
        <v>0.10389099339397938</v>
      </c>
      <c r="U17">
        <f ca="1">+(L17^2*Markiwitz!$B$4^2)+(M17^2*Markiwitz!$C$4^2)+(N17^2*Markiwitz!$D$4^2)+(O17^2*Markiwitz!$E$4^2)+(P17^2*Markiwitz!$F$4^2)+(Q17^2*Markiwitz!$G$4^2)+(R17^2*Markiwitz!$H$4^2)+(S17^2*Markiwitz!$I$4^2)+(T17^2*Markiwitz!$J$4^2)+(2*L17*M17*Markiwitz!$B$8)+(2*L17*N17*Markiwitz!$E$8)+(2*L17*O17*Markiwitz!$H$8)+(2*L17*P17*Markiwitz!$B$11)+(2*L17*Q17*Markiwitz!$E$11)+(2*L17*R17*Markiwitz!$H$11)+(2*L17*S17*Markiwitz!$K$8)+(2*L17*T17*Markiwitz!$K$11)</f>
        <v>1.4262673397327728E-2</v>
      </c>
      <c r="V17" s="5">
        <f t="shared" ca="1" si="2"/>
        <v>0.11942643508590436</v>
      </c>
      <c r="W17" s="42">
        <f ca="1">SUMPRODUCT(L17:T17,Markiwitz!$B$3:$J$3)</f>
        <v>0.414689378723546</v>
      </c>
    </row>
    <row r="18" spans="1:23" x14ac:dyDescent="0.25">
      <c r="A18">
        <v>17</v>
      </c>
      <c r="B18" s="25">
        <f t="shared" ca="1" si="0"/>
        <v>0.99999999999999989</v>
      </c>
      <c r="C18" s="46">
        <v>0</v>
      </c>
      <c r="D18">
        <f t="shared" ca="1" si="12"/>
        <v>0.51669175993037941</v>
      </c>
      <c r="E18">
        <f t="shared" ca="1" si="12"/>
        <v>6.83913685979467E-2</v>
      </c>
      <c r="F18">
        <f t="shared" ca="1" si="12"/>
        <v>0.7070121721902427</v>
      </c>
      <c r="G18">
        <f t="shared" ca="1" si="12"/>
        <v>6.8397949231480681E-2</v>
      </c>
      <c r="H18">
        <f t="shared" ca="1" si="12"/>
        <v>0.34947970924474292</v>
      </c>
      <c r="I18">
        <f t="shared" ca="1" si="12"/>
        <v>0.19146030340195386</v>
      </c>
      <c r="J18">
        <f t="shared" ca="1" si="12"/>
        <v>0.5862481971030945</v>
      </c>
      <c r="K18">
        <f t="shared" ca="1" si="12"/>
        <v>3.8486372573740657E-2</v>
      </c>
      <c r="L18" s="42">
        <f t="shared" ca="1" si="3"/>
        <v>0</v>
      </c>
      <c r="M18" s="42">
        <f t="shared" ca="1" si="4"/>
        <v>0.20453580056292245</v>
      </c>
      <c r="N18" s="42">
        <f t="shared" ca="1" si="5"/>
        <v>2.707316898117321E-2</v>
      </c>
      <c r="O18" s="42">
        <f t="shared" ca="1" si="6"/>
        <v>0.27987537611621122</v>
      </c>
      <c r="P18" s="42">
        <f t="shared" ca="1" si="7"/>
        <v>2.7075773967845083E-2</v>
      </c>
      <c r="Q18" s="42">
        <f t="shared" ca="1" si="8"/>
        <v>0.13834382054109481</v>
      </c>
      <c r="R18" s="42">
        <f t="shared" ca="1" si="9"/>
        <v>7.579080889080804E-2</v>
      </c>
      <c r="S18" s="42">
        <f t="shared" ca="1" si="10"/>
        <v>0.23207016953242732</v>
      </c>
      <c r="T18" s="42">
        <f t="shared" ca="1" si="11"/>
        <v>1.5235081407517748E-2</v>
      </c>
      <c r="U18">
        <f ca="1">+(L18^2*Markiwitz!$B$4^2)+(M18^2*Markiwitz!$C$4^2)+(N18^2*Markiwitz!$D$4^2)+(O18^2*Markiwitz!$E$4^2)+(P18^2*Markiwitz!$F$4^2)+(Q18^2*Markiwitz!$G$4^2)+(R18^2*Markiwitz!$H$4^2)+(S18^2*Markiwitz!$I$4^2)+(T18^2*Markiwitz!$J$4^2)+(2*L18*M18*Markiwitz!$B$8)+(2*L18*N18*Markiwitz!$E$8)+(2*L18*O18*Markiwitz!$H$8)+(2*L18*P18*Markiwitz!$B$11)+(2*L18*Q18*Markiwitz!$E$11)+(2*L18*R18*Markiwitz!$H$11)+(2*L18*S18*Markiwitz!$K$8)+(2*L18*T18*Markiwitz!$K$11)</f>
        <v>2.0306878231442275E-2</v>
      </c>
      <c r="V18" s="5">
        <f t="shared" ca="1" si="2"/>
        <v>0.14250220430380112</v>
      </c>
      <c r="W18" s="42">
        <f ca="1">SUMPRODUCT(L18:T18,Markiwitz!$B$3:$J$3)</f>
        <v>0.4959765705185411</v>
      </c>
    </row>
    <row r="19" spans="1:23" x14ac:dyDescent="0.25">
      <c r="A19">
        <v>18</v>
      </c>
      <c r="B19" s="25">
        <f t="shared" ca="1" si="0"/>
        <v>1.0000000000000002</v>
      </c>
      <c r="C19" s="46">
        <v>0</v>
      </c>
      <c r="D19">
        <f t="shared" ca="1" si="12"/>
        <v>0.24173096405346728</v>
      </c>
      <c r="E19">
        <f t="shared" ca="1" si="12"/>
        <v>0.23192619100371525</v>
      </c>
      <c r="F19">
        <f t="shared" ca="1" si="12"/>
        <v>0.44528711993152237</v>
      </c>
      <c r="G19">
        <f t="shared" ca="1" si="12"/>
        <v>0.90259666099991165</v>
      </c>
      <c r="H19">
        <f t="shared" ca="1" si="12"/>
        <v>0.48691466627271129</v>
      </c>
      <c r="I19">
        <f t="shared" ca="1" si="12"/>
        <v>0.62217298767541918</v>
      </c>
      <c r="J19">
        <f t="shared" ca="1" si="12"/>
        <v>0.9777225449351189</v>
      </c>
      <c r="K19">
        <f t="shared" ca="1" si="12"/>
        <v>0.10742645035823495</v>
      </c>
      <c r="L19" s="42">
        <f t="shared" ca="1" si="3"/>
        <v>0</v>
      </c>
      <c r="M19" s="42">
        <f t="shared" ca="1" si="4"/>
        <v>6.0195306867229376E-2</v>
      </c>
      <c r="N19" s="42">
        <f t="shared" ca="1" si="5"/>
        <v>5.7753744095970914E-2</v>
      </c>
      <c r="O19" s="42">
        <f t="shared" ca="1" si="6"/>
        <v>0.11088440793366493</v>
      </c>
      <c r="P19" s="42">
        <f t="shared" ca="1" si="7"/>
        <v>0.22476261243143364</v>
      </c>
      <c r="Q19" s="42">
        <f t="shared" ca="1" si="8"/>
        <v>0.12125040691087265</v>
      </c>
      <c r="R19" s="42">
        <f t="shared" ca="1" si="9"/>
        <v>0.15493213318480364</v>
      </c>
      <c r="S19" s="42">
        <f t="shared" ca="1" si="10"/>
        <v>0.24347029290943567</v>
      </c>
      <c r="T19" s="42">
        <f t="shared" ca="1" si="11"/>
        <v>2.6751095666589189E-2</v>
      </c>
      <c r="U19">
        <f ca="1">+(L19^2*Markiwitz!$B$4^2)+(M19^2*Markiwitz!$C$4^2)+(N19^2*Markiwitz!$D$4^2)+(O19^2*Markiwitz!$E$4^2)+(P19^2*Markiwitz!$F$4^2)+(Q19^2*Markiwitz!$G$4^2)+(R19^2*Markiwitz!$H$4^2)+(S19^2*Markiwitz!$I$4^2)+(T19^2*Markiwitz!$J$4^2)+(2*L19*M19*Markiwitz!$B$8)+(2*L19*N19*Markiwitz!$E$8)+(2*L19*O19*Markiwitz!$H$8)+(2*L19*P19*Markiwitz!$B$11)+(2*L19*Q19*Markiwitz!$E$11)+(2*L19*R19*Markiwitz!$H$11)+(2*L19*S19*Markiwitz!$K$8)+(2*L19*T19*Markiwitz!$K$11)</f>
        <v>2.0254473268896209E-2</v>
      </c>
      <c r="V19" s="5">
        <f t="shared" ca="1" si="2"/>
        <v>0.14231821130444344</v>
      </c>
      <c r="W19" s="42">
        <f ca="1">SUMPRODUCT(L19:T19,Markiwitz!$B$3:$J$3)</f>
        <v>0.45566577563058663</v>
      </c>
    </row>
    <row r="20" spans="1:23" x14ac:dyDescent="0.25">
      <c r="A20">
        <v>19</v>
      </c>
      <c r="B20" s="25">
        <f t="shared" ca="1" si="0"/>
        <v>1</v>
      </c>
      <c r="C20" s="46">
        <v>0</v>
      </c>
      <c r="D20">
        <f t="shared" ca="1" si="12"/>
        <v>0.53940293542469187</v>
      </c>
      <c r="E20">
        <f t="shared" ca="1" si="12"/>
        <v>0.16561718781634893</v>
      </c>
      <c r="F20">
        <f t="shared" ca="1" si="12"/>
        <v>0.12349015857060852</v>
      </c>
      <c r="G20">
        <f t="shared" ca="1" si="12"/>
        <v>0.3275989291278788</v>
      </c>
      <c r="H20">
        <f t="shared" ca="1" si="12"/>
        <v>0.66447642004363883</v>
      </c>
      <c r="I20">
        <f t="shared" ca="1" si="12"/>
        <v>0.85113985021717931</v>
      </c>
      <c r="J20">
        <f t="shared" ca="1" si="12"/>
        <v>0.64413205424585973</v>
      </c>
      <c r="K20">
        <f t="shared" ca="1" si="12"/>
        <v>0.69548854204416677</v>
      </c>
      <c r="L20" s="42">
        <f t="shared" ca="1" si="3"/>
        <v>0</v>
      </c>
      <c r="M20" s="42">
        <f t="shared" ca="1" si="4"/>
        <v>0.13446930905601634</v>
      </c>
      <c r="N20" s="42">
        <f t="shared" ca="1" si="5"/>
        <v>4.1287185053842171E-2</v>
      </c>
      <c r="O20" s="42">
        <f t="shared" ca="1" si="6"/>
        <v>3.0785216778869386E-2</v>
      </c>
      <c r="P20" s="42">
        <f t="shared" ca="1" si="7"/>
        <v>8.166807919321567E-2</v>
      </c>
      <c r="Q20" s="42">
        <f t="shared" ca="1" si="8"/>
        <v>0.16564923773900772</v>
      </c>
      <c r="R20" s="42">
        <f t="shared" ca="1" si="9"/>
        <v>0.21218310107755145</v>
      </c>
      <c r="S20" s="42">
        <f t="shared" ca="1" si="10"/>
        <v>0.16057753228034852</v>
      </c>
      <c r="T20" s="42">
        <f t="shared" ca="1" si="11"/>
        <v>0.17338033882114873</v>
      </c>
      <c r="U20">
        <f ca="1">+(L20^2*Markiwitz!$B$4^2)+(M20^2*Markiwitz!$C$4^2)+(N20^2*Markiwitz!$D$4^2)+(O20^2*Markiwitz!$E$4^2)+(P20^2*Markiwitz!$F$4^2)+(Q20^2*Markiwitz!$G$4^2)+(R20^2*Markiwitz!$H$4^2)+(S20^2*Markiwitz!$I$4^2)+(T20^2*Markiwitz!$J$4^2)+(2*L20*M20*Markiwitz!$B$8)+(2*L20*N20*Markiwitz!$E$8)+(2*L20*O20*Markiwitz!$H$8)+(2*L20*P20*Markiwitz!$B$11)+(2*L20*Q20*Markiwitz!$E$11)+(2*L20*R20*Markiwitz!$H$11)+(2*L20*S20*Markiwitz!$K$8)+(2*L20*T20*Markiwitz!$K$11)</f>
        <v>1.6525943117553194E-2</v>
      </c>
      <c r="V20" s="5">
        <f t="shared" ca="1" si="2"/>
        <v>0.12855326957161842</v>
      </c>
      <c r="W20" s="42">
        <f ca="1">SUMPRODUCT(L20:T20,Markiwitz!$B$3:$J$3)</f>
        <v>0.53293849104885127</v>
      </c>
    </row>
    <row r="21" spans="1:23" x14ac:dyDescent="0.25">
      <c r="A21">
        <v>20</v>
      </c>
      <c r="B21" s="25">
        <f t="shared" ca="1" si="0"/>
        <v>1</v>
      </c>
      <c r="C21" s="46">
        <v>0</v>
      </c>
      <c r="D21">
        <f t="shared" ca="1" si="12"/>
        <v>0.2453451022616524</v>
      </c>
      <c r="E21">
        <f t="shared" ca="1" si="12"/>
        <v>0.26256853855768769</v>
      </c>
      <c r="F21">
        <f t="shared" ca="1" si="12"/>
        <v>0.49382950363312861</v>
      </c>
      <c r="G21">
        <f t="shared" ca="1" si="12"/>
        <v>7.1863743020514792E-2</v>
      </c>
      <c r="H21">
        <f t="shared" ca="1" si="12"/>
        <v>0.77877687433879217</v>
      </c>
      <c r="I21">
        <f t="shared" ca="1" si="12"/>
        <v>0.86820413034921418</v>
      </c>
      <c r="J21">
        <f t="shared" ca="1" si="12"/>
        <v>0.12664642533016712</v>
      </c>
      <c r="K21">
        <f t="shared" ca="1" si="12"/>
        <v>0.7694754247275245</v>
      </c>
      <c r="L21" s="42">
        <f t="shared" ca="1" si="3"/>
        <v>0</v>
      </c>
      <c r="M21" s="42">
        <f t="shared" ca="1" si="4"/>
        <v>6.7836547511038223E-2</v>
      </c>
      <c r="N21" s="42">
        <f t="shared" ca="1" si="5"/>
        <v>7.2598731242561429E-2</v>
      </c>
      <c r="O21" s="42">
        <f t="shared" ca="1" si="6"/>
        <v>0.13654109365441847</v>
      </c>
      <c r="P21" s="42">
        <f t="shared" ca="1" si="7"/>
        <v>1.9869922703951843E-2</v>
      </c>
      <c r="Q21" s="42">
        <f t="shared" ca="1" si="8"/>
        <v>0.21532744672539</v>
      </c>
      <c r="R21" s="42">
        <f t="shared" ca="1" si="9"/>
        <v>0.24005358246321745</v>
      </c>
      <c r="S21" s="42">
        <f t="shared" ca="1" si="10"/>
        <v>3.501702772876529E-2</v>
      </c>
      <c r="T21" s="42">
        <f t="shared" ca="1" si="11"/>
        <v>0.2127556479706573</v>
      </c>
      <c r="U21">
        <f ca="1">+(L21^2*Markiwitz!$B$4^2)+(M21^2*Markiwitz!$C$4^2)+(N21^2*Markiwitz!$D$4^2)+(O21^2*Markiwitz!$E$4^2)+(P21^2*Markiwitz!$F$4^2)+(Q21^2*Markiwitz!$G$4^2)+(R21^2*Markiwitz!$H$4^2)+(S21^2*Markiwitz!$I$4^2)+(T21^2*Markiwitz!$J$4^2)+(2*L21*M21*Markiwitz!$B$8)+(2*L21*N21*Markiwitz!$E$8)+(2*L21*O21*Markiwitz!$H$8)+(2*L21*P21*Markiwitz!$B$11)+(2*L21*Q21*Markiwitz!$E$11)+(2*L21*R21*Markiwitz!$H$11)+(2*L21*S21*Markiwitz!$K$8)+(2*L21*T21*Markiwitz!$K$11)</f>
        <v>2.1086186704597238E-2</v>
      </c>
      <c r="V21" s="5">
        <f t="shared" ca="1" si="2"/>
        <v>0.14521083535534543</v>
      </c>
      <c r="W21" s="42">
        <f ca="1">SUMPRODUCT(L21:T21,Markiwitz!$B$3:$J$3)</f>
        <v>0.6908609150056968</v>
      </c>
    </row>
    <row r="22" spans="1:23" x14ac:dyDescent="0.25">
      <c r="A22">
        <v>21</v>
      </c>
      <c r="B22" s="25">
        <f t="shared" ca="1" si="0"/>
        <v>1</v>
      </c>
      <c r="C22" s="46">
        <v>0</v>
      </c>
      <c r="D22">
        <f t="shared" ref="D22:K31" ca="1" si="13">RAND()</f>
        <v>0.13065232121394366</v>
      </c>
      <c r="E22">
        <f t="shared" ca="1" si="13"/>
        <v>7.9429749399036798E-2</v>
      </c>
      <c r="F22">
        <f t="shared" ca="1" si="13"/>
        <v>0.89644646191205934</v>
      </c>
      <c r="G22">
        <f t="shared" ca="1" si="13"/>
        <v>0.43636017019891693</v>
      </c>
      <c r="H22">
        <f t="shared" ca="1" si="13"/>
        <v>0.37968619034793283</v>
      </c>
      <c r="I22">
        <f t="shared" ca="1" si="13"/>
        <v>0.79954916828750033</v>
      </c>
      <c r="J22">
        <f t="shared" ca="1" si="13"/>
        <v>0.48347892639115686</v>
      </c>
      <c r="K22">
        <f t="shared" ca="1" si="13"/>
        <v>0.22106433836977268</v>
      </c>
      <c r="L22" s="42">
        <f t="shared" ca="1" si="3"/>
        <v>0</v>
      </c>
      <c r="M22" s="42">
        <f t="shared" ca="1" si="4"/>
        <v>3.8128101966019706E-2</v>
      </c>
      <c r="N22" s="42">
        <f t="shared" ca="1" si="5"/>
        <v>2.3179883496005239E-2</v>
      </c>
      <c r="O22" s="42">
        <f t="shared" ca="1" si="6"/>
        <v>0.26160883931706846</v>
      </c>
      <c r="P22" s="42">
        <f t="shared" ca="1" si="7"/>
        <v>0.12734243761356456</v>
      </c>
      <c r="Q22" s="42">
        <f t="shared" ca="1" si="8"/>
        <v>0.11080334161817056</v>
      </c>
      <c r="R22" s="42">
        <f t="shared" ca="1" si="9"/>
        <v>0.23333142444053701</v>
      </c>
      <c r="S22" s="42">
        <f t="shared" ca="1" si="10"/>
        <v>0.14109304475102133</v>
      </c>
      <c r="T22" s="42">
        <f t="shared" ca="1" si="11"/>
        <v>6.4512926797613071E-2</v>
      </c>
      <c r="U22">
        <f ca="1">+(L22^2*Markiwitz!$B$4^2)+(M22^2*Markiwitz!$C$4^2)+(N22^2*Markiwitz!$D$4^2)+(O22^2*Markiwitz!$E$4^2)+(P22^2*Markiwitz!$F$4^2)+(Q22^2*Markiwitz!$G$4^2)+(R22^2*Markiwitz!$H$4^2)+(S22^2*Markiwitz!$I$4^2)+(T22^2*Markiwitz!$J$4^2)+(2*L22*M22*Markiwitz!$B$8)+(2*L22*N22*Markiwitz!$E$8)+(2*L22*O22*Markiwitz!$H$8)+(2*L22*P22*Markiwitz!$B$11)+(2*L22*Q22*Markiwitz!$E$11)+(2*L22*R22*Markiwitz!$H$11)+(2*L22*S22*Markiwitz!$K$8)+(2*L22*T22*Markiwitz!$K$11)</f>
        <v>1.8808666498960156E-2</v>
      </c>
      <c r="V22" s="5">
        <f t="shared" ca="1" si="2"/>
        <v>0.13714469183661523</v>
      </c>
      <c r="W22" s="42">
        <f ca="1">SUMPRODUCT(L22:T22,Markiwitz!$B$3:$J$3)</f>
        <v>0.44337179948868644</v>
      </c>
    </row>
    <row r="23" spans="1:23" x14ac:dyDescent="0.25">
      <c r="A23">
        <v>22</v>
      </c>
      <c r="B23" s="25">
        <f t="shared" ca="1" si="0"/>
        <v>0.99999999999999989</v>
      </c>
      <c r="C23" s="46">
        <v>0</v>
      </c>
      <c r="D23">
        <f t="shared" ca="1" si="13"/>
        <v>0.68285428008352533</v>
      </c>
      <c r="E23">
        <f t="shared" ca="1" si="13"/>
        <v>0.59645753108454946</v>
      </c>
      <c r="F23">
        <f t="shared" ca="1" si="13"/>
        <v>7.0318942689762132E-2</v>
      </c>
      <c r="G23">
        <f t="shared" ca="1" si="13"/>
        <v>8.2969800493371104E-2</v>
      </c>
      <c r="H23">
        <f t="shared" ca="1" si="13"/>
        <v>3.3160709273124089E-2</v>
      </c>
      <c r="I23">
        <f t="shared" ca="1" si="13"/>
        <v>0.77349844259528522</v>
      </c>
      <c r="J23">
        <f t="shared" ca="1" si="13"/>
        <v>0.3643952974942416</v>
      </c>
      <c r="K23">
        <f t="shared" ca="1" si="13"/>
        <v>0.70768200672686132</v>
      </c>
      <c r="L23" s="42">
        <f t="shared" ca="1" si="3"/>
        <v>0</v>
      </c>
      <c r="M23" s="42">
        <f t="shared" ca="1" si="4"/>
        <v>0.20621708932992033</v>
      </c>
      <c r="N23" s="42">
        <f t="shared" ca="1" si="5"/>
        <v>0.18012589150663474</v>
      </c>
      <c r="O23" s="42">
        <f t="shared" ca="1" si="6"/>
        <v>2.1235815765065568E-2</v>
      </c>
      <c r="P23" s="42">
        <f t="shared" ca="1" si="7"/>
        <v>2.505628398189778E-2</v>
      </c>
      <c r="Q23" s="42">
        <f t="shared" ca="1" si="8"/>
        <v>1.0014296089032202E-2</v>
      </c>
      <c r="R23" s="42">
        <f t="shared" ca="1" si="9"/>
        <v>0.23359097553538863</v>
      </c>
      <c r="S23" s="42">
        <f t="shared" ca="1" si="10"/>
        <v>0.11004476329207659</v>
      </c>
      <c r="T23" s="42">
        <f t="shared" ca="1" si="11"/>
        <v>0.21371488449998413</v>
      </c>
      <c r="U23">
        <f ca="1">+(L23^2*Markiwitz!$B$4^2)+(M23^2*Markiwitz!$C$4^2)+(N23^2*Markiwitz!$D$4^2)+(O23^2*Markiwitz!$E$4^2)+(P23^2*Markiwitz!$F$4^2)+(Q23^2*Markiwitz!$G$4^2)+(R23^2*Markiwitz!$H$4^2)+(S23^2*Markiwitz!$I$4^2)+(T23^2*Markiwitz!$J$4^2)+(2*L23*M23*Markiwitz!$B$8)+(2*L23*N23*Markiwitz!$E$8)+(2*L23*O23*Markiwitz!$H$8)+(2*L23*P23*Markiwitz!$B$11)+(2*L23*Q23*Markiwitz!$E$11)+(2*L23*R23*Markiwitz!$H$11)+(2*L23*S23*Markiwitz!$K$8)+(2*L23*T23*Markiwitz!$K$11)</f>
        <v>1.0856361542096911E-2</v>
      </c>
      <c r="V23" s="5">
        <f t="shared" ca="1" si="2"/>
        <v>0.10419386518455351</v>
      </c>
      <c r="W23" s="42">
        <f ca="1">SUMPRODUCT(L23:T23,Markiwitz!$B$3:$J$3)</f>
        <v>0.12746558599865171</v>
      </c>
    </row>
    <row r="24" spans="1:23" x14ac:dyDescent="0.25">
      <c r="A24">
        <v>23</v>
      </c>
      <c r="B24" s="25">
        <f t="shared" ca="1" si="0"/>
        <v>1</v>
      </c>
      <c r="C24" s="46">
        <v>0</v>
      </c>
      <c r="D24">
        <f t="shared" ca="1" si="13"/>
        <v>0.76982133180729118</v>
      </c>
      <c r="E24">
        <f t="shared" ca="1" si="13"/>
        <v>9.045545500607588E-2</v>
      </c>
      <c r="F24">
        <f t="shared" ca="1" si="13"/>
        <v>0.66955980215892008</v>
      </c>
      <c r="G24">
        <f t="shared" ca="1" si="13"/>
        <v>0.23601071376728222</v>
      </c>
      <c r="H24">
        <f t="shared" ca="1" si="13"/>
        <v>0.96875998577790146</v>
      </c>
      <c r="I24">
        <f t="shared" ca="1" si="13"/>
        <v>0.88709451185237442</v>
      </c>
      <c r="J24">
        <f t="shared" ca="1" si="13"/>
        <v>0.37762316076021873</v>
      </c>
      <c r="K24">
        <f t="shared" ca="1" si="13"/>
        <v>0.45762145184046366</v>
      </c>
      <c r="L24" s="42">
        <f t="shared" ca="1" si="3"/>
        <v>0</v>
      </c>
      <c r="M24" s="42">
        <f t="shared" ca="1" si="4"/>
        <v>0.17272393708099576</v>
      </c>
      <c r="N24" s="42">
        <f t="shared" ca="1" si="5"/>
        <v>2.0295387609515339E-2</v>
      </c>
      <c r="O24" s="42">
        <f t="shared" ca="1" si="6"/>
        <v>0.15022837165158165</v>
      </c>
      <c r="P24" s="42">
        <f t="shared" ca="1" si="7"/>
        <v>5.2953455549846408E-2</v>
      </c>
      <c r="Q24" s="42">
        <f t="shared" ca="1" si="8"/>
        <v>0.21735957671795944</v>
      </c>
      <c r="R24" s="42">
        <f t="shared" ca="1" si="9"/>
        <v>0.19903638717099392</v>
      </c>
      <c r="S24" s="42">
        <f t="shared" ca="1" si="10"/>
        <v>8.4726879295938223E-2</v>
      </c>
      <c r="T24" s="42">
        <f t="shared" ca="1" si="11"/>
        <v>0.10267600492316931</v>
      </c>
      <c r="U24">
        <f ca="1">+(L24^2*Markiwitz!$B$4^2)+(M24^2*Markiwitz!$C$4^2)+(N24^2*Markiwitz!$D$4^2)+(O24^2*Markiwitz!$E$4^2)+(P24^2*Markiwitz!$F$4^2)+(Q24^2*Markiwitz!$G$4^2)+(R24^2*Markiwitz!$H$4^2)+(S24^2*Markiwitz!$I$4^2)+(T24^2*Markiwitz!$J$4^2)+(2*L24*M24*Markiwitz!$B$8)+(2*L24*N24*Markiwitz!$E$8)+(2*L24*O24*Markiwitz!$H$8)+(2*L24*P24*Markiwitz!$B$11)+(2*L24*Q24*Markiwitz!$E$11)+(2*L24*R24*Markiwitz!$H$11)+(2*L24*S24*Markiwitz!$K$8)+(2*L24*T24*Markiwitz!$K$11)</f>
        <v>2.0677453578633521E-2</v>
      </c>
      <c r="V24" s="5">
        <f t="shared" ca="1" si="2"/>
        <v>0.14379657012124289</v>
      </c>
      <c r="W24" s="42">
        <f ca="1">SUMPRODUCT(L24:T24,Markiwitz!$B$3:$J$3)</f>
        <v>0.70215997161658328</v>
      </c>
    </row>
    <row r="25" spans="1:23" x14ac:dyDescent="0.25">
      <c r="A25">
        <v>24</v>
      </c>
      <c r="B25" s="25">
        <f t="shared" ca="1" si="0"/>
        <v>1.0000000000000002</v>
      </c>
      <c r="C25" s="46">
        <v>0</v>
      </c>
      <c r="D25">
        <f t="shared" ca="1" si="13"/>
        <v>0.36413202206473461</v>
      </c>
      <c r="E25">
        <f t="shared" ca="1" si="13"/>
        <v>0.31502708350979225</v>
      </c>
      <c r="F25">
        <f t="shared" ca="1" si="13"/>
        <v>0.91780694377638194</v>
      </c>
      <c r="G25">
        <f t="shared" ca="1" si="13"/>
        <v>0.21938799385128471</v>
      </c>
      <c r="H25">
        <f t="shared" ca="1" si="13"/>
        <v>0.7631114837327132</v>
      </c>
      <c r="I25">
        <f t="shared" ca="1" si="13"/>
        <v>0.81835668172516107</v>
      </c>
      <c r="J25">
        <f t="shared" ca="1" si="13"/>
        <v>0.97871183027273834</v>
      </c>
      <c r="K25">
        <f t="shared" ca="1" si="13"/>
        <v>0.56138213480724553</v>
      </c>
      <c r="L25" s="42">
        <f t="shared" ca="1" si="3"/>
        <v>0</v>
      </c>
      <c r="M25" s="42">
        <f t="shared" ca="1" si="4"/>
        <v>7.3742042038136821E-2</v>
      </c>
      <c r="N25" s="42">
        <f t="shared" ca="1" si="5"/>
        <v>6.3797576229647907E-2</v>
      </c>
      <c r="O25" s="42">
        <f t="shared" ca="1" si="6"/>
        <v>0.18586928402253969</v>
      </c>
      <c r="P25" s="42">
        <f t="shared" ca="1" si="7"/>
        <v>4.4429266543242467E-2</v>
      </c>
      <c r="Q25" s="42">
        <f t="shared" ca="1" si="8"/>
        <v>0.15454119853045648</v>
      </c>
      <c r="R25" s="42">
        <f t="shared" ca="1" si="9"/>
        <v>0.16572915637515279</v>
      </c>
      <c r="S25" s="42">
        <f t="shared" ca="1" si="10"/>
        <v>0.19820341128461227</v>
      </c>
      <c r="T25" s="42">
        <f t="shared" ca="1" si="11"/>
        <v>0.11368806497621169</v>
      </c>
      <c r="U25">
        <f ca="1">+(L25^2*Markiwitz!$B$4^2)+(M25^2*Markiwitz!$C$4^2)+(N25^2*Markiwitz!$D$4^2)+(O25^2*Markiwitz!$E$4^2)+(P25^2*Markiwitz!$F$4^2)+(Q25^2*Markiwitz!$G$4^2)+(R25^2*Markiwitz!$H$4^2)+(S25^2*Markiwitz!$I$4^2)+(T25^2*Markiwitz!$J$4^2)+(2*L25*M25*Markiwitz!$B$8)+(2*L25*N25*Markiwitz!$E$8)+(2*L25*O25*Markiwitz!$H$8)+(2*L25*P25*Markiwitz!$B$11)+(2*L25*Q25*Markiwitz!$E$11)+(2*L25*R25*Markiwitz!$H$11)+(2*L25*S25*Markiwitz!$K$8)+(2*L25*T25*Markiwitz!$K$11)</f>
        <v>1.7539872249806094E-2</v>
      </c>
      <c r="V25" s="5">
        <f t="shared" ca="1" si="2"/>
        <v>0.13243818274880584</v>
      </c>
      <c r="W25" s="42">
        <f ca="1">SUMPRODUCT(L25:T25,Markiwitz!$B$3:$J$3)</f>
        <v>0.52250231818809989</v>
      </c>
    </row>
    <row r="26" spans="1:23" x14ac:dyDescent="0.25">
      <c r="A26">
        <v>25</v>
      </c>
      <c r="B26" s="25">
        <f t="shared" ca="1" si="0"/>
        <v>1</v>
      </c>
      <c r="C26" s="46">
        <v>0</v>
      </c>
      <c r="D26">
        <f t="shared" ca="1" si="13"/>
        <v>5.6941305489695004E-3</v>
      </c>
      <c r="E26">
        <f t="shared" ca="1" si="13"/>
        <v>7.7344159485529418E-2</v>
      </c>
      <c r="F26">
        <f t="shared" ca="1" si="13"/>
        <v>0.75825872967630825</v>
      </c>
      <c r="G26">
        <f t="shared" ca="1" si="13"/>
        <v>0.13397296196560748</v>
      </c>
      <c r="H26">
        <f t="shared" ca="1" si="13"/>
        <v>0.42035603158234991</v>
      </c>
      <c r="I26">
        <f t="shared" ca="1" si="13"/>
        <v>0.76634325535426762</v>
      </c>
      <c r="J26">
        <f t="shared" ca="1" si="13"/>
        <v>0.39739630025740991</v>
      </c>
      <c r="K26">
        <f t="shared" ca="1" si="13"/>
        <v>0.22370540882573264</v>
      </c>
      <c r="L26" s="42">
        <f t="shared" ca="1" si="3"/>
        <v>0</v>
      </c>
      <c r="M26" s="42">
        <f t="shared" ca="1" si="4"/>
        <v>2.0459882606670347E-3</v>
      </c>
      <c r="N26" s="42">
        <f t="shared" ca="1" si="5"/>
        <v>2.7790940333672298E-2</v>
      </c>
      <c r="O26" s="42">
        <f t="shared" ca="1" si="6"/>
        <v>0.27245396748881862</v>
      </c>
      <c r="P26" s="42">
        <f t="shared" ca="1" si="7"/>
        <v>4.8138535825812914E-2</v>
      </c>
      <c r="Q26" s="42">
        <f t="shared" ca="1" si="8"/>
        <v>0.15104035612139527</v>
      </c>
      <c r="R26" s="42">
        <f t="shared" ca="1" si="9"/>
        <v>0.27535886130674481</v>
      </c>
      <c r="S26" s="42">
        <f t="shared" ca="1" si="10"/>
        <v>0.14279057323445429</v>
      </c>
      <c r="T26" s="42">
        <f t="shared" ca="1" si="11"/>
        <v>8.0380777428434802E-2</v>
      </c>
      <c r="U26">
        <f ca="1">+(L26^2*Markiwitz!$B$4^2)+(M26^2*Markiwitz!$C$4^2)+(N26^2*Markiwitz!$D$4^2)+(O26^2*Markiwitz!$E$4^2)+(P26^2*Markiwitz!$F$4^2)+(Q26^2*Markiwitz!$G$4^2)+(R26^2*Markiwitz!$H$4^2)+(S26^2*Markiwitz!$I$4^2)+(T26^2*Markiwitz!$J$4^2)+(2*L26*M26*Markiwitz!$B$8)+(2*L26*N26*Markiwitz!$E$8)+(2*L26*O26*Markiwitz!$H$8)+(2*L26*P26*Markiwitz!$B$11)+(2*L26*Q26*Markiwitz!$E$11)+(2*L26*R26*Markiwitz!$H$11)+(2*L26*S26*Markiwitz!$K$8)+(2*L26*T26*Markiwitz!$K$11)</f>
        <v>2.2603632408810814E-2</v>
      </c>
      <c r="V26" s="5">
        <f t="shared" ca="1" si="2"/>
        <v>0.15034504451032238</v>
      </c>
      <c r="W26" s="42">
        <f ca="1">SUMPRODUCT(L26:T26,Markiwitz!$B$3:$J$3)</f>
        <v>0.53093924247994406</v>
      </c>
    </row>
    <row r="27" spans="1:23" x14ac:dyDescent="0.25">
      <c r="A27">
        <v>26</v>
      </c>
      <c r="B27" s="25">
        <f t="shared" ca="1" si="0"/>
        <v>1</v>
      </c>
      <c r="C27" s="46">
        <v>0</v>
      </c>
      <c r="D27">
        <f t="shared" ca="1" si="13"/>
        <v>0.20790977457095772</v>
      </c>
      <c r="E27">
        <f t="shared" ca="1" si="13"/>
        <v>7.0596569759857175E-2</v>
      </c>
      <c r="F27">
        <f t="shared" ca="1" si="13"/>
        <v>0.36217736432467129</v>
      </c>
      <c r="G27">
        <f t="shared" ca="1" si="13"/>
        <v>0.42282234532896401</v>
      </c>
      <c r="H27">
        <f t="shared" ca="1" si="13"/>
        <v>0.69678520896583851</v>
      </c>
      <c r="I27">
        <f t="shared" ca="1" si="13"/>
        <v>0.12392125282279232</v>
      </c>
      <c r="J27">
        <f t="shared" ca="1" si="13"/>
        <v>0.3885678147853473</v>
      </c>
      <c r="K27">
        <f t="shared" ca="1" si="13"/>
        <v>0.94699643824939439</v>
      </c>
      <c r="L27" s="42">
        <f t="shared" ca="1" si="3"/>
        <v>0</v>
      </c>
      <c r="M27" s="42">
        <f t="shared" ca="1" si="4"/>
        <v>6.4572729570919862E-2</v>
      </c>
      <c r="N27" s="42">
        <f t="shared" ca="1" si="5"/>
        <v>2.1925920592935005E-2</v>
      </c>
      <c r="O27" s="42">
        <f t="shared" ca="1" si="6"/>
        <v>0.11248524054006814</v>
      </c>
      <c r="P27" s="42">
        <f t="shared" ca="1" si="7"/>
        <v>0.1313203913467334</v>
      </c>
      <c r="Q27" s="42">
        <f t="shared" ca="1" si="8"/>
        <v>0.21640792483381857</v>
      </c>
      <c r="R27" s="42">
        <f t="shared" ca="1" si="9"/>
        <v>3.8487529329145474E-2</v>
      </c>
      <c r="S27" s="42">
        <f t="shared" ca="1" si="10"/>
        <v>0.1206816008332221</v>
      </c>
      <c r="T27" s="42">
        <f t="shared" ca="1" si="11"/>
        <v>0.29411866295315747</v>
      </c>
      <c r="U27">
        <f ca="1">+(L27^2*Markiwitz!$B$4^2)+(M27^2*Markiwitz!$C$4^2)+(N27^2*Markiwitz!$D$4^2)+(O27^2*Markiwitz!$E$4^2)+(P27^2*Markiwitz!$F$4^2)+(Q27^2*Markiwitz!$G$4^2)+(R27^2*Markiwitz!$H$4^2)+(S27^2*Markiwitz!$I$4^2)+(T27^2*Markiwitz!$J$4^2)+(2*L27*M27*Markiwitz!$B$8)+(2*L27*N27*Markiwitz!$E$8)+(2*L27*O27*Markiwitz!$H$8)+(2*L27*P27*Markiwitz!$B$11)+(2*L27*Q27*Markiwitz!$E$11)+(2*L27*R27*Markiwitz!$H$11)+(2*L27*S27*Markiwitz!$K$8)+(2*L27*T27*Markiwitz!$K$11)</f>
        <v>1.9504211019135229E-2</v>
      </c>
      <c r="V27" s="5">
        <f t="shared" ca="1" si="2"/>
        <v>0.13965747749095009</v>
      </c>
      <c r="W27" s="42">
        <f ca="1">SUMPRODUCT(L27:T27,Markiwitz!$B$3:$J$3)</f>
        <v>0.69950503772140848</v>
      </c>
    </row>
    <row r="28" spans="1:23" x14ac:dyDescent="0.25">
      <c r="A28">
        <v>27</v>
      </c>
      <c r="B28" s="25">
        <f t="shared" ca="1" si="0"/>
        <v>1</v>
      </c>
      <c r="C28" s="46">
        <v>0</v>
      </c>
      <c r="D28">
        <f t="shared" ca="1" si="13"/>
        <v>9.0073473531360859E-2</v>
      </c>
      <c r="E28">
        <f t="shared" ca="1" si="13"/>
        <v>0.74419143155549217</v>
      </c>
      <c r="F28">
        <f t="shared" ca="1" si="13"/>
        <v>0.51144783514824932</v>
      </c>
      <c r="G28">
        <f t="shared" ca="1" si="13"/>
        <v>3.2206328189889222E-2</v>
      </c>
      <c r="H28">
        <f t="shared" ca="1" si="13"/>
        <v>0.14706961207827718</v>
      </c>
      <c r="I28">
        <f t="shared" ca="1" si="13"/>
        <v>6.0734954342957392E-2</v>
      </c>
      <c r="J28">
        <f t="shared" ca="1" si="13"/>
        <v>0.97486631285723258</v>
      </c>
      <c r="K28">
        <f t="shared" ca="1" si="13"/>
        <v>0.36164936315019691</v>
      </c>
      <c r="L28" s="42">
        <f t="shared" ca="1" si="3"/>
        <v>0</v>
      </c>
      <c r="M28" s="42">
        <f t="shared" ca="1" si="4"/>
        <v>3.082344187103836E-2</v>
      </c>
      <c r="N28" s="42">
        <f t="shared" ca="1" si="5"/>
        <v>0.25466478011963234</v>
      </c>
      <c r="O28" s="42">
        <f t="shared" ca="1" si="6"/>
        <v>0.17501914824314754</v>
      </c>
      <c r="P28" s="42">
        <f t="shared" ca="1" si="7"/>
        <v>1.1021112497621211E-2</v>
      </c>
      <c r="Q28" s="42">
        <f t="shared" ca="1" si="8"/>
        <v>5.0327709825830326E-2</v>
      </c>
      <c r="R28" s="42">
        <f t="shared" ca="1" si="9"/>
        <v>2.0783703140731229E-2</v>
      </c>
      <c r="S28" s="42">
        <f t="shared" ca="1" si="10"/>
        <v>0.33360249081463861</v>
      </c>
      <c r="T28" s="42">
        <f t="shared" ca="1" si="11"/>
        <v>0.12375761348736031</v>
      </c>
      <c r="U28">
        <f ca="1">+(L28^2*Markiwitz!$B$4^2)+(M28^2*Markiwitz!$C$4^2)+(N28^2*Markiwitz!$D$4^2)+(O28^2*Markiwitz!$E$4^2)+(P28^2*Markiwitz!$F$4^2)+(Q28^2*Markiwitz!$G$4^2)+(R28^2*Markiwitz!$H$4^2)+(S28^2*Markiwitz!$I$4^2)+(T28^2*Markiwitz!$J$4^2)+(2*L28*M28*Markiwitz!$B$8)+(2*L28*N28*Markiwitz!$E$8)+(2*L28*O28*Markiwitz!$H$8)+(2*L28*P28*Markiwitz!$B$11)+(2*L28*Q28*Markiwitz!$E$11)+(2*L28*R28*Markiwitz!$H$11)+(2*L28*S28*Markiwitz!$K$8)+(2*L28*T28*Markiwitz!$K$11)</f>
        <v>2.1313444382578772E-2</v>
      </c>
      <c r="V28" s="5">
        <f t="shared" ca="1" si="2"/>
        <v>0.14599124762320093</v>
      </c>
      <c r="W28" s="42">
        <f ca="1">SUMPRODUCT(L28:T28,Markiwitz!$B$3:$J$3)</f>
        <v>0.2357779191891721</v>
      </c>
    </row>
    <row r="29" spans="1:23" x14ac:dyDescent="0.25">
      <c r="A29">
        <v>28</v>
      </c>
      <c r="B29" s="25">
        <f t="shared" ca="1" si="0"/>
        <v>1.0000000000000002</v>
      </c>
      <c r="C29" s="46">
        <v>0</v>
      </c>
      <c r="D29">
        <f t="shared" ca="1" si="13"/>
        <v>0.43788158369767471</v>
      </c>
      <c r="E29">
        <f t="shared" ca="1" si="13"/>
        <v>0.48347446922234305</v>
      </c>
      <c r="F29">
        <f t="shared" ca="1" si="13"/>
        <v>3.9297694729064081E-2</v>
      </c>
      <c r="G29">
        <f t="shared" ca="1" si="13"/>
        <v>0.6070591232480983</v>
      </c>
      <c r="H29">
        <f t="shared" ca="1" si="13"/>
        <v>0.32060537512459797</v>
      </c>
      <c r="I29">
        <f t="shared" ca="1" si="13"/>
        <v>0.53229005066011892</v>
      </c>
      <c r="J29">
        <f t="shared" ca="1" si="13"/>
        <v>0.11222888497203576</v>
      </c>
      <c r="K29">
        <f t="shared" ca="1" si="13"/>
        <v>0.74992865139291554</v>
      </c>
      <c r="L29" s="42">
        <f t="shared" ca="1" si="3"/>
        <v>0</v>
      </c>
      <c r="M29" s="42">
        <f t="shared" ca="1" si="4"/>
        <v>0.13338800449597155</v>
      </c>
      <c r="N29" s="42">
        <f t="shared" ca="1" si="5"/>
        <v>0.14727656306012354</v>
      </c>
      <c r="O29" s="42">
        <f t="shared" ca="1" si="6"/>
        <v>1.1970910118980537E-2</v>
      </c>
      <c r="P29" s="42">
        <f t="shared" ca="1" si="7"/>
        <v>0.18492306613434739</v>
      </c>
      <c r="Q29" s="42">
        <f t="shared" ca="1" si="8"/>
        <v>9.7663187516190603E-2</v>
      </c>
      <c r="R29" s="42">
        <f t="shared" ca="1" si="9"/>
        <v>0.16214682305441269</v>
      </c>
      <c r="S29" s="42">
        <f t="shared" ca="1" si="10"/>
        <v>3.4187295311244384E-2</v>
      </c>
      <c r="T29" s="42">
        <f t="shared" ca="1" si="11"/>
        <v>0.22844415030872944</v>
      </c>
      <c r="U29">
        <f ca="1">+(L29^2*Markiwitz!$B$4^2)+(M29^2*Markiwitz!$C$4^2)+(N29^2*Markiwitz!$D$4^2)+(O29^2*Markiwitz!$E$4^2)+(P29^2*Markiwitz!$F$4^2)+(Q29^2*Markiwitz!$G$4^2)+(R29^2*Markiwitz!$H$4^2)+(S29^2*Markiwitz!$I$4^2)+(T29^2*Markiwitz!$J$4^2)+(2*L29*M29*Markiwitz!$B$8)+(2*L29*N29*Markiwitz!$E$8)+(2*L29*O29*Markiwitz!$H$8)+(2*L29*P29*Markiwitz!$B$11)+(2*L29*Q29*Markiwitz!$E$11)+(2*L29*R29*Markiwitz!$H$11)+(2*L29*S29*Markiwitz!$K$8)+(2*L29*T29*Markiwitz!$K$11)</f>
        <v>1.2143253935711756E-2</v>
      </c>
      <c r="V29" s="5">
        <f t="shared" ca="1" si="2"/>
        <v>0.11019643340740097</v>
      </c>
      <c r="W29" s="42">
        <f ca="1">SUMPRODUCT(L29:T29,Markiwitz!$B$3:$J$3)</f>
        <v>0.40440407854990101</v>
      </c>
    </row>
    <row r="30" spans="1:23" x14ac:dyDescent="0.25">
      <c r="A30">
        <v>29</v>
      </c>
      <c r="B30" s="25">
        <f t="shared" ca="1" si="0"/>
        <v>0.99999999999999978</v>
      </c>
      <c r="C30" s="46">
        <v>0</v>
      </c>
      <c r="D30">
        <f t="shared" ca="1" si="13"/>
        <v>0.21873083586190478</v>
      </c>
      <c r="E30">
        <f t="shared" ca="1" si="13"/>
        <v>6.8316937583668969E-3</v>
      </c>
      <c r="F30">
        <f t="shared" ca="1" si="13"/>
        <v>0.12338037130520052</v>
      </c>
      <c r="G30">
        <f t="shared" ca="1" si="13"/>
        <v>0.37159788728057297</v>
      </c>
      <c r="H30">
        <f t="shared" ca="1" si="13"/>
        <v>0.34400668626522057</v>
      </c>
      <c r="I30">
        <f t="shared" ca="1" si="13"/>
        <v>3.4200562548841185E-2</v>
      </c>
      <c r="J30">
        <f t="shared" ca="1" si="13"/>
        <v>0.11410424113926698</v>
      </c>
      <c r="K30">
        <f t="shared" ca="1" si="13"/>
        <v>0.93747744174747472</v>
      </c>
      <c r="L30" s="42">
        <f t="shared" ca="1" si="3"/>
        <v>0</v>
      </c>
      <c r="M30" s="42">
        <f t="shared" ca="1" si="4"/>
        <v>0.1017196729585173</v>
      </c>
      <c r="N30" s="42">
        <f t="shared" ca="1" si="5"/>
        <v>3.1770447551005537E-3</v>
      </c>
      <c r="O30" s="42">
        <f t="shared" ca="1" si="6"/>
        <v>5.7377419919836893E-2</v>
      </c>
      <c r="P30" s="42">
        <f t="shared" ca="1" si="7"/>
        <v>0.17280972487171425</v>
      </c>
      <c r="Q30" s="42">
        <f t="shared" ca="1" si="8"/>
        <v>0.15997857588096898</v>
      </c>
      <c r="R30" s="42">
        <f t="shared" ca="1" si="9"/>
        <v>1.5904799265073977E-2</v>
      </c>
      <c r="S30" s="42">
        <f t="shared" ca="1" si="10"/>
        <v>5.3063602331743766E-2</v>
      </c>
      <c r="T30" s="42">
        <f t="shared" ca="1" si="11"/>
        <v>0.43596916001704411</v>
      </c>
      <c r="U30">
        <f ca="1">+(L30^2*Markiwitz!$B$4^2)+(M30^2*Markiwitz!$C$4^2)+(N30^2*Markiwitz!$D$4^2)+(O30^2*Markiwitz!$E$4^2)+(P30^2*Markiwitz!$F$4^2)+(Q30^2*Markiwitz!$G$4^2)+(R30^2*Markiwitz!$H$4^2)+(S30^2*Markiwitz!$I$4^2)+(T30^2*Markiwitz!$J$4^2)+(2*L30*M30*Markiwitz!$B$8)+(2*L30*N30*Markiwitz!$E$8)+(2*L30*O30*Markiwitz!$H$8)+(2*L30*P30*Markiwitz!$B$11)+(2*L30*Q30*Markiwitz!$E$11)+(2*L30*R30*Markiwitz!$H$11)+(2*L30*S30*Markiwitz!$K$8)+(2*L30*T30*Markiwitz!$K$11)</f>
        <v>1.500678360022329E-2</v>
      </c>
      <c r="V30" s="5">
        <f t="shared" ca="1" si="2"/>
        <v>0.12250217794073415</v>
      </c>
      <c r="W30" s="42">
        <f ca="1">SUMPRODUCT(L30:T30,Markiwitz!$B$3:$J$3)</f>
        <v>0.5549467532015977</v>
      </c>
    </row>
    <row r="31" spans="1:23" x14ac:dyDescent="0.25">
      <c r="A31">
        <v>30</v>
      </c>
      <c r="B31" s="25">
        <f t="shared" ca="1" si="0"/>
        <v>1</v>
      </c>
      <c r="C31" s="46">
        <v>0</v>
      </c>
      <c r="D31">
        <f t="shared" ca="1" si="13"/>
        <v>0.33757726238994668</v>
      </c>
      <c r="E31">
        <f t="shared" ca="1" si="13"/>
        <v>0.35540774451073798</v>
      </c>
      <c r="F31">
        <f t="shared" ca="1" si="13"/>
        <v>0.83813966528878325</v>
      </c>
      <c r="G31">
        <f t="shared" ca="1" si="13"/>
        <v>0.35790125947632256</v>
      </c>
      <c r="H31">
        <f t="shared" ca="1" si="13"/>
        <v>0.48007659136199277</v>
      </c>
      <c r="I31">
        <f t="shared" ca="1" si="13"/>
        <v>3.0215451190533815E-2</v>
      </c>
      <c r="J31">
        <f t="shared" ca="1" si="13"/>
        <v>0.24988872881079371</v>
      </c>
      <c r="K31">
        <f t="shared" ca="1" si="13"/>
        <v>0.41200451046177589</v>
      </c>
      <c r="L31" s="42">
        <f t="shared" ca="1" si="3"/>
        <v>0</v>
      </c>
      <c r="M31" s="42">
        <f t="shared" ca="1" si="4"/>
        <v>0.11027571730504235</v>
      </c>
      <c r="N31" s="42">
        <f t="shared" ca="1" si="5"/>
        <v>0.11610036672557617</v>
      </c>
      <c r="O31" s="42">
        <f t="shared" ca="1" si="6"/>
        <v>0.2737934780831412</v>
      </c>
      <c r="P31" s="42">
        <f t="shared" ca="1" si="7"/>
        <v>0.11691491848031806</v>
      </c>
      <c r="Q31" s="42">
        <f t="shared" ca="1" si="8"/>
        <v>0.15682569998642204</v>
      </c>
      <c r="R31" s="42">
        <f t="shared" ca="1" si="9"/>
        <v>9.8704235295405448E-3</v>
      </c>
      <c r="S31" s="42">
        <f t="shared" ca="1" si="10"/>
        <v>8.1630672104402183E-2</v>
      </c>
      <c r="T31" s="42">
        <f t="shared" ca="1" si="11"/>
        <v>0.13458872378555736</v>
      </c>
      <c r="U31">
        <f ca="1">+(L31^2*Markiwitz!$B$4^2)+(M31^2*Markiwitz!$C$4^2)+(N31^2*Markiwitz!$D$4^2)+(O31^2*Markiwitz!$E$4^2)+(P31^2*Markiwitz!$F$4^2)+(Q31^2*Markiwitz!$G$4^2)+(R31^2*Markiwitz!$H$4^2)+(S31^2*Markiwitz!$I$4^2)+(T31^2*Markiwitz!$J$4^2)+(2*L31*M31*Markiwitz!$B$8)+(2*L31*N31*Markiwitz!$E$8)+(2*L31*O31*Markiwitz!$H$8)+(2*L31*P31*Markiwitz!$B$11)+(2*L31*Q31*Markiwitz!$E$11)+(2*L31*R31*Markiwitz!$H$11)+(2*L31*S31*Markiwitz!$K$8)+(2*L31*T31*Markiwitz!$K$11)</f>
        <v>1.7551305579031444E-2</v>
      </c>
      <c r="V31" s="5">
        <f t="shared" ca="1" si="2"/>
        <v>0.13248134049378971</v>
      </c>
      <c r="W31" s="42">
        <f ca="1">SUMPRODUCT(L31:T31,Markiwitz!$B$3:$J$3)</f>
        <v>0.59387876954983942</v>
      </c>
    </row>
    <row r="32" spans="1:23" x14ac:dyDescent="0.25">
      <c r="A32">
        <v>31</v>
      </c>
      <c r="B32" s="25">
        <f t="shared" ca="1" si="0"/>
        <v>1.0000000000000002</v>
      </c>
      <c r="C32" s="46">
        <v>0</v>
      </c>
      <c r="D32">
        <f t="shared" ref="D32:K41" ca="1" si="14">RAND()</f>
        <v>0.13062308600328831</v>
      </c>
      <c r="E32">
        <f t="shared" ca="1" si="14"/>
        <v>0.38462166613283233</v>
      </c>
      <c r="F32">
        <f t="shared" ca="1" si="14"/>
        <v>0.4413817300169175</v>
      </c>
      <c r="G32">
        <f t="shared" ca="1" si="14"/>
        <v>8.0153331514591253E-2</v>
      </c>
      <c r="H32">
        <f t="shared" ca="1" si="14"/>
        <v>0.51418066308265609</v>
      </c>
      <c r="I32">
        <f t="shared" ca="1" si="14"/>
        <v>1.8669758753249832E-2</v>
      </c>
      <c r="J32">
        <f t="shared" ca="1" si="14"/>
        <v>0.13835671391885163</v>
      </c>
      <c r="K32">
        <f t="shared" ca="1" si="14"/>
        <v>0.32077734110373624</v>
      </c>
      <c r="L32" s="42">
        <f t="shared" ca="1" si="3"/>
        <v>0</v>
      </c>
      <c r="M32" s="42">
        <f t="shared" ca="1" si="4"/>
        <v>6.4385540801003352E-2</v>
      </c>
      <c r="N32" s="42">
        <f t="shared" ca="1" si="5"/>
        <v>0.18958420548356938</v>
      </c>
      <c r="O32" s="42">
        <f t="shared" ca="1" si="6"/>
        <v>0.21756185875218317</v>
      </c>
      <c r="P32" s="42">
        <f t="shared" ca="1" si="7"/>
        <v>3.9508449497504192E-2</v>
      </c>
      <c r="Q32" s="42">
        <f t="shared" ca="1" si="8"/>
        <v>0.25344524520850709</v>
      </c>
      <c r="R32" s="42">
        <f t="shared" ca="1" si="9"/>
        <v>9.2025272923194901E-3</v>
      </c>
      <c r="S32" s="42">
        <f t="shared" ca="1" si="10"/>
        <v>6.8197530173883011E-2</v>
      </c>
      <c r="T32" s="42">
        <f t="shared" ca="1" si="11"/>
        <v>0.15811464279103044</v>
      </c>
      <c r="U32">
        <f ca="1">+(L32^2*Markiwitz!$B$4^2)+(M32^2*Markiwitz!$C$4^2)+(N32^2*Markiwitz!$D$4^2)+(O32^2*Markiwitz!$E$4^2)+(P32^2*Markiwitz!$F$4^2)+(Q32^2*Markiwitz!$G$4^2)+(R32^2*Markiwitz!$H$4^2)+(S32^2*Markiwitz!$I$4^2)+(T32^2*Markiwitz!$J$4^2)+(2*L32*M32*Markiwitz!$B$8)+(2*L32*N32*Markiwitz!$E$8)+(2*L32*O32*Markiwitz!$H$8)+(2*L32*P32*Markiwitz!$B$11)+(2*L32*Q32*Markiwitz!$E$11)+(2*L32*R32*Markiwitz!$H$11)+(2*L32*S32*Markiwitz!$K$8)+(2*L32*T32*Markiwitz!$K$11)</f>
        <v>2.5741661044543653E-2</v>
      </c>
      <c r="V32" s="5">
        <f t="shared" ca="1" si="2"/>
        <v>0.16044208003059438</v>
      </c>
      <c r="W32" s="42">
        <f ca="1">SUMPRODUCT(L32:T32,Markiwitz!$B$3:$J$3)</f>
        <v>0.82936795520009754</v>
      </c>
    </row>
    <row r="33" spans="1:23" x14ac:dyDescent="0.25">
      <c r="A33">
        <v>32</v>
      </c>
      <c r="B33" s="25">
        <f t="shared" ca="1" si="0"/>
        <v>1</v>
      </c>
      <c r="C33" s="46">
        <v>0</v>
      </c>
      <c r="D33">
        <f t="shared" ca="1" si="14"/>
        <v>8.3231857120051211E-2</v>
      </c>
      <c r="E33">
        <f t="shared" ca="1" si="14"/>
        <v>0.63813965656096627</v>
      </c>
      <c r="F33">
        <f t="shared" ca="1" si="14"/>
        <v>0.74738609383567944</v>
      </c>
      <c r="G33">
        <f t="shared" ca="1" si="14"/>
        <v>5.0035235580919046E-2</v>
      </c>
      <c r="H33">
        <f t="shared" ca="1" si="14"/>
        <v>0.91130641607183316</v>
      </c>
      <c r="I33">
        <f t="shared" ca="1" si="14"/>
        <v>0.45575039854874577</v>
      </c>
      <c r="J33">
        <f t="shared" ca="1" si="14"/>
        <v>0.92009828926901438</v>
      </c>
      <c r="K33">
        <f t="shared" ca="1" si="14"/>
        <v>0.304468741868271</v>
      </c>
      <c r="L33" s="42">
        <f t="shared" ca="1" si="3"/>
        <v>0</v>
      </c>
      <c r="M33" s="42">
        <f t="shared" ca="1" si="4"/>
        <v>2.0249007198155037E-2</v>
      </c>
      <c r="N33" s="42">
        <f t="shared" ca="1" si="5"/>
        <v>0.15524938342410544</v>
      </c>
      <c r="O33" s="42">
        <f t="shared" ca="1" si="6"/>
        <v>0.18182733051421715</v>
      </c>
      <c r="P33" s="42">
        <f t="shared" ca="1" si="7"/>
        <v>1.2172789127822232E-2</v>
      </c>
      <c r="Q33" s="42">
        <f t="shared" ca="1" si="8"/>
        <v>0.22170657747246078</v>
      </c>
      <c r="R33" s="42">
        <f t="shared" ca="1" si="9"/>
        <v>0.11087693366573174</v>
      </c>
      <c r="S33" s="42">
        <f t="shared" ca="1" si="10"/>
        <v>0.22384550251648819</v>
      </c>
      <c r="T33" s="42">
        <f t="shared" ca="1" si="11"/>
        <v>7.4072476081019523E-2</v>
      </c>
      <c r="U33">
        <f ca="1">+(L33^2*Markiwitz!$B$4^2)+(M33^2*Markiwitz!$C$4^2)+(N33^2*Markiwitz!$D$4^2)+(O33^2*Markiwitz!$E$4^2)+(P33^2*Markiwitz!$F$4^2)+(Q33^2*Markiwitz!$G$4^2)+(R33^2*Markiwitz!$H$4^2)+(S33^2*Markiwitz!$I$4^2)+(T33^2*Markiwitz!$J$4^2)+(2*L33*M33*Markiwitz!$B$8)+(2*L33*N33*Markiwitz!$E$8)+(2*L33*O33*Markiwitz!$H$8)+(2*L33*P33*Markiwitz!$B$11)+(2*L33*Q33*Markiwitz!$E$11)+(2*L33*R33*Markiwitz!$H$11)+(2*L33*S33*Markiwitz!$K$8)+(2*L33*T33*Markiwitz!$K$11)</f>
        <v>2.5121158215730209E-2</v>
      </c>
      <c r="V33" s="5">
        <f t="shared" ca="1" si="2"/>
        <v>0.15849655584816413</v>
      </c>
      <c r="W33" s="42">
        <f ca="1">SUMPRODUCT(L33:T33,Markiwitz!$B$3:$J$3)</f>
        <v>0.69944342487059508</v>
      </c>
    </row>
    <row r="34" spans="1:23" x14ac:dyDescent="0.25">
      <c r="A34">
        <v>33</v>
      </c>
      <c r="B34" s="25">
        <f t="shared" ca="1" si="0"/>
        <v>1</v>
      </c>
      <c r="C34" s="46">
        <v>0</v>
      </c>
      <c r="D34">
        <f t="shared" ca="1" si="14"/>
        <v>2.8997485581341076E-2</v>
      </c>
      <c r="E34">
        <f t="shared" ca="1" si="14"/>
        <v>0.35733369671208193</v>
      </c>
      <c r="F34">
        <f t="shared" ca="1" si="14"/>
        <v>0.46392899150179268</v>
      </c>
      <c r="G34">
        <f t="shared" ca="1" si="14"/>
        <v>0.92459091160900653</v>
      </c>
      <c r="H34">
        <f t="shared" ca="1" si="14"/>
        <v>0.46959096923388244</v>
      </c>
      <c r="I34">
        <f t="shared" ca="1" si="14"/>
        <v>0.54496570686551715</v>
      </c>
      <c r="J34">
        <f t="shared" ca="1" si="14"/>
        <v>0.52729119711372796</v>
      </c>
      <c r="K34">
        <f t="shared" ca="1" si="14"/>
        <v>0.7065249354183345</v>
      </c>
      <c r="L34" s="42">
        <f t="shared" ca="1" si="3"/>
        <v>0</v>
      </c>
      <c r="M34" s="42">
        <f t="shared" ca="1" si="4"/>
        <v>7.207524697874515E-3</v>
      </c>
      <c r="N34" s="42">
        <f t="shared" ca="1" si="5"/>
        <v>8.8817750670505569E-2</v>
      </c>
      <c r="O34" s="42">
        <f t="shared" ca="1" si="6"/>
        <v>0.11531274513197097</v>
      </c>
      <c r="P34" s="42">
        <f t="shared" ca="1" si="7"/>
        <v>0.22981343717402514</v>
      </c>
      <c r="Q34" s="42">
        <f t="shared" ca="1" si="8"/>
        <v>0.11672006868174495</v>
      </c>
      <c r="R34" s="42">
        <f t="shared" ca="1" si="9"/>
        <v>0.13545497869840487</v>
      </c>
      <c r="S34" s="42">
        <f t="shared" ca="1" si="10"/>
        <v>0.13106185760514652</v>
      </c>
      <c r="T34" s="42">
        <f t="shared" ca="1" si="11"/>
        <v>0.17561163734032742</v>
      </c>
      <c r="U34">
        <f ca="1">+(L34^2*Markiwitz!$B$4^2)+(M34^2*Markiwitz!$C$4^2)+(N34^2*Markiwitz!$D$4^2)+(O34^2*Markiwitz!$E$4^2)+(P34^2*Markiwitz!$F$4^2)+(Q34^2*Markiwitz!$G$4^2)+(R34^2*Markiwitz!$H$4^2)+(S34^2*Markiwitz!$I$4^2)+(T34^2*Markiwitz!$J$4^2)+(2*L34*M34*Markiwitz!$B$8)+(2*L34*N34*Markiwitz!$E$8)+(2*L34*O34*Markiwitz!$H$8)+(2*L34*P34*Markiwitz!$B$11)+(2*L34*Q34*Markiwitz!$E$11)+(2*L34*R34*Markiwitz!$H$11)+(2*L34*S34*Markiwitz!$K$8)+(2*L34*T34*Markiwitz!$K$11)</f>
        <v>1.5816514637620443E-2</v>
      </c>
      <c r="V34" s="5">
        <f t="shared" ca="1" si="2"/>
        <v>0.1257637254442649</v>
      </c>
      <c r="W34" s="42">
        <f ca="1">SUMPRODUCT(L34:T34,Markiwitz!$B$3:$J$3)</f>
        <v>0.46124951664128694</v>
      </c>
    </row>
    <row r="35" spans="1:23" x14ac:dyDescent="0.25">
      <c r="A35">
        <v>34</v>
      </c>
      <c r="B35" s="25">
        <f t="shared" ca="1" si="0"/>
        <v>1</v>
      </c>
      <c r="C35" s="46">
        <v>0</v>
      </c>
      <c r="D35">
        <f t="shared" ca="1" si="14"/>
        <v>0.35078818727231598</v>
      </c>
      <c r="E35">
        <f t="shared" ca="1" si="14"/>
        <v>0.43533440997225792</v>
      </c>
      <c r="F35">
        <f t="shared" ca="1" si="14"/>
        <v>0.92820821697363676</v>
      </c>
      <c r="G35">
        <f t="shared" ca="1" si="14"/>
        <v>0.30327554812706325</v>
      </c>
      <c r="H35">
        <f t="shared" ca="1" si="14"/>
        <v>0.84699219242344437</v>
      </c>
      <c r="I35">
        <f t="shared" ca="1" si="14"/>
        <v>0.20975758722250459</v>
      </c>
      <c r="J35">
        <f t="shared" ca="1" si="14"/>
        <v>0.65298636729785697</v>
      </c>
      <c r="K35">
        <f t="shared" ca="1" si="14"/>
        <v>0.64673667911305355</v>
      </c>
      <c r="L35" s="42">
        <f t="shared" ca="1" si="3"/>
        <v>0</v>
      </c>
      <c r="M35" s="42">
        <f t="shared" ca="1" si="4"/>
        <v>8.0197036259066948E-2</v>
      </c>
      <c r="N35" s="42">
        <f t="shared" ca="1" si="5"/>
        <v>9.9525955343137518E-2</v>
      </c>
      <c r="O35" s="42">
        <f t="shared" ca="1" si="6"/>
        <v>0.21220654153559451</v>
      </c>
      <c r="P35" s="42">
        <f t="shared" ca="1" si="7"/>
        <v>6.933471824908842E-2</v>
      </c>
      <c r="Q35" s="42">
        <f t="shared" ca="1" si="8"/>
        <v>0.19363897084196449</v>
      </c>
      <c r="R35" s="42">
        <f t="shared" ca="1" si="9"/>
        <v>4.7954684446197646E-2</v>
      </c>
      <c r="S35" s="42">
        <f t="shared" ca="1" si="10"/>
        <v>0.14928544710147218</v>
      </c>
      <c r="T35" s="42">
        <f t="shared" ca="1" si="11"/>
        <v>0.14785664622347836</v>
      </c>
      <c r="U35">
        <f ca="1">+(L35^2*Markiwitz!$B$4^2)+(M35^2*Markiwitz!$C$4^2)+(N35^2*Markiwitz!$D$4^2)+(O35^2*Markiwitz!$E$4^2)+(P35^2*Markiwitz!$F$4^2)+(Q35^2*Markiwitz!$G$4^2)+(R35^2*Markiwitz!$H$4^2)+(S35^2*Markiwitz!$I$4^2)+(T35^2*Markiwitz!$J$4^2)+(2*L35*M35*Markiwitz!$B$8)+(2*L35*N35*Markiwitz!$E$8)+(2*L35*O35*Markiwitz!$H$8)+(2*L35*P35*Markiwitz!$B$11)+(2*L35*Q35*Markiwitz!$E$11)+(2*L35*R35*Markiwitz!$H$11)+(2*L35*S35*Markiwitz!$K$8)+(2*L35*T35*Markiwitz!$K$11)</f>
        <v>1.8942562762950175E-2</v>
      </c>
      <c r="V35" s="5">
        <f t="shared" ca="1" si="2"/>
        <v>0.13763198306698257</v>
      </c>
      <c r="W35" s="42">
        <f ca="1">SUMPRODUCT(L35:T35,Markiwitz!$B$3:$J$3)</f>
        <v>0.65268594150872028</v>
      </c>
    </row>
    <row r="36" spans="1:23" x14ac:dyDescent="0.25">
      <c r="A36">
        <v>35</v>
      </c>
      <c r="B36" s="25">
        <f t="shared" ca="1" si="0"/>
        <v>1</v>
      </c>
      <c r="C36" s="46">
        <v>0</v>
      </c>
      <c r="D36">
        <f t="shared" ca="1" si="14"/>
        <v>0.45527770779075705</v>
      </c>
      <c r="E36">
        <f t="shared" ca="1" si="14"/>
        <v>0.95059487249215069</v>
      </c>
      <c r="F36">
        <f t="shared" ca="1" si="14"/>
        <v>0.88286677021838067</v>
      </c>
      <c r="G36">
        <f t="shared" ca="1" si="14"/>
        <v>0.42235926847086436</v>
      </c>
      <c r="H36">
        <f t="shared" ca="1" si="14"/>
        <v>0.46632163490894984</v>
      </c>
      <c r="I36">
        <f t="shared" ca="1" si="14"/>
        <v>0.84793840128862441</v>
      </c>
      <c r="J36">
        <f t="shared" ca="1" si="14"/>
        <v>0.41525696751821672</v>
      </c>
      <c r="K36">
        <f t="shared" ca="1" si="14"/>
        <v>0.85948949133547947</v>
      </c>
      <c r="L36" s="42">
        <f t="shared" ca="1" si="3"/>
        <v>0</v>
      </c>
      <c r="M36" s="42">
        <f t="shared" ca="1" si="4"/>
        <v>8.5899750664595015E-2</v>
      </c>
      <c r="N36" s="42">
        <f t="shared" ca="1" si="5"/>
        <v>0.17935396601418224</v>
      </c>
      <c r="O36" s="42">
        <f t="shared" ca="1" si="6"/>
        <v>0.16657533222924659</v>
      </c>
      <c r="P36" s="42">
        <f t="shared" ca="1" si="7"/>
        <v>7.9688847557636902E-2</v>
      </c>
      <c r="Q36" s="42">
        <f t="shared" ca="1" si="8"/>
        <v>8.7983469172171772E-2</v>
      </c>
      <c r="R36" s="42">
        <f t="shared" ca="1" si="9"/>
        <v>0.15998520464152383</v>
      </c>
      <c r="S36" s="42">
        <f t="shared" ca="1" si="10"/>
        <v>7.8348817350715944E-2</v>
      </c>
      <c r="T36" s="42">
        <f t="shared" ca="1" si="11"/>
        <v>0.1621646123699276</v>
      </c>
      <c r="U36">
        <f ca="1">+(L36^2*Markiwitz!$B$4^2)+(M36^2*Markiwitz!$C$4^2)+(N36^2*Markiwitz!$D$4^2)+(O36^2*Markiwitz!$E$4^2)+(P36^2*Markiwitz!$F$4^2)+(Q36^2*Markiwitz!$G$4^2)+(R36^2*Markiwitz!$H$4^2)+(S36^2*Markiwitz!$I$4^2)+(T36^2*Markiwitz!$J$4^2)+(2*L36*M36*Markiwitz!$B$8)+(2*L36*N36*Markiwitz!$E$8)+(2*L36*O36*Markiwitz!$H$8)+(2*L36*P36*Markiwitz!$B$11)+(2*L36*Q36*Markiwitz!$E$11)+(2*L36*R36*Markiwitz!$H$11)+(2*L36*S36*Markiwitz!$K$8)+(2*L36*T36*Markiwitz!$K$11)</f>
        <v>1.1444644383473248E-2</v>
      </c>
      <c r="V36" s="5">
        <f t="shared" ca="1" si="2"/>
        <v>0.10697964471558713</v>
      </c>
      <c r="W36" s="42">
        <f ca="1">SUMPRODUCT(L36:T36,Markiwitz!$B$3:$J$3)</f>
        <v>0.38097696524016172</v>
      </c>
    </row>
    <row r="37" spans="1:23" x14ac:dyDescent="0.25">
      <c r="A37">
        <v>36</v>
      </c>
      <c r="B37" s="25">
        <f t="shared" ca="1" si="0"/>
        <v>1</v>
      </c>
      <c r="C37" s="46">
        <v>0</v>
      </c>
      <c r="D37">
        <f t="shared" ca="1" si="14"/>
        <v>0.79812327204588951</v>
      </c>
      <c r="E37">
        <f t="shared" ca="1" si="14"/>
        <v>0.26581802479474115</v>
      </c>
      <c r="F37">
        <f t="shared" ca="1" si="14"/>
        <v>0.89993983674492517</v>
      </c>
      <c r="G37">
        <f t="shared" ca="1" si="14"/>
        <v>0.63019098993283429</v>
      </c>
      <c r="H37">
        <f t="shared" ca="1" si="14"/>
        <v>7.3160598820296463E-2</v>
      </c>
      <c r="I37">
        <f t="shared" ca="1" si="14"/>
        <v>0.59839451557166812</v>
      </c>
      <c r="J37">
        <f t="shared" ca="1" si="14"/>
        <v>1.9566973284500078E-2</v>
      </c>
      <c r="K37">
        <f t="shared" ca="1" si="14"/>
        <v>0.38394856747261119</v>
      </c>
      <c r="L37" s="42">
        <f t="shared" ca="1" si="3"/>
        <v>0</v>
      </c>
      <c r="M37" s="42">
        <f t="shared" ca="1" si="4"/>
        <v>0.21752308923114361</v>
      </c>
      <c r="N37" s="42">
        <f t="shared" ca="1" si="5"/>
        <v>7.244690131444792E-2</v>
      </c>
      <c r="O37" s="42">
        <f t="shared" ca="1" si="6"/>
        <v>0.24527250396937647</v>
      </c>
      <c r="P37" s="42">
        <f t="shared" ca="1" si="7"/>
        <v>0.17175428375172216</v>
      </c>
      <c r="Q37" s="42">
        <f t="shared" ca="1" si="8"/>
        <v>1.9939425428101332E-2</v>
      </c>
      <c r="R37" s="42">
        <f t="shared" ca="1" si="9"/>
        <v>0.16308837013668595</v>
      </c>
      <c r="S37" s="42">
        <f t="shared" ca="1" si="10"/>
        <v>5.3328459710707344E-3</v>
      </c>
      <c r="T37" s="42">
        <f t="shared" ca="1" si="11"/>
        <v>0.10464258019745172</v>
      </c>
      <c r="U37">
        <f ca="1">+(L37^2*Markiwitz!$B$4^2)+(M37^2*Markiwitz!$C$4^2)+(N37^2*Markiwitz!$D$4^2)+(O37^2*Markiwitz!$E$4^2)+(P37^2*Markiwitz!$F$4^2)+(Q37^2*Markiwitz!$G$4^2)+(R37^2*Markiwitz!$H$4^2)+(S37^2*Markiwitz!$I$4^2)+(T37^2*Markiwitz!$J$4^2)+(2*L37*M37*Markiwitz!$B$8)+(2*L37*N37*Markiwitz!$E$8)+(2*L37*O37*Markiwitz!$H$8)+(2*L37*P37*Markiwitz!$B$11)+(2*L37*Q37*Markiwitz!$E$11)+(2*L37*R37*Markiwitz!$H$11)+(2*L37*S37*Markiwitz!$K$8)+(2*L37*T37*Markiwitz!$K$11)</f>
        <v>1.3294257726487589E-2</v>
      </c>
      <c r="V37" s="5">
        <f t="shared" ca="1" si="2"/>
        <v>0.11530072734587406</v>
      </c>
      <c r="W37" s="42">
        <f ca="1">SUMPRODUCT(L37:T37,Markiwitz!$B$3:$J$3)</f>
        <v>0.24473234509091762</v>
      </c>
    </row>
    <row r="38" spans="1:23" x14ac:dyDescent="0.25">
      <c r="A38">
        <v>37</v>
      </c>
      <c r="B38" s="25">
        <f t="shared" ca="1" si="0"/>
        <v>1.0000000000000002</v>
      </c>
      <c r="C38" s="46">
        <v>0</v>
      </c>
      <c r="D38">
        <f t="shared" ca="1" si="14"/>
        <v>0.83100002958953589</v>
      </c>
      <c r="E38">
        <f t="shared" ca="1" si="14"/>
        <v>0.15928961072687098</v>
      </c>
      <c r="F38">
        <f t="shared" ca="1" si="14"/>
        <v>0.19552962676798247</v>
      </c>
      <c r="G38">
        <f t="shared" ca="1" si="14"/>
        <v>0.12521562185230106</v>
      </c>
      <c r="H38">
        <f t="shared" ca="1" si="14"/>
        <v>0.27608662893055591</v>
      </c>
      <c r="I38">
        <f t="shared" ca="1" si="14"/>
        <v>0.65016267524354732</v>
      </c>
      <c r="J38">
        <f t="shared" ca="1" si="14"/>
        <v>0.37735802965799803</v>
      </c>
      <c r="K38">
        <f t="shared" ca="1" si="14"/>
        <v>0.19061851809900787</v>
      </c>
      <c r="L38" s="42">
        <f t="shared" ca="1" si="3"/>
        <v>0</v>
      </c>
      <c r="M38" s="42">
        <f t="shared" ca="1" si="4"/>
        <v>0.29622915883835754</v>
      </c>
      <c r="N38" s="42">
        <f t="shared" ca="1" si="5"/>
        <v>5.6782461753482213E-2</v>
      </c>
      <c r="O38" s="42">
        <f t="shared" ca="1" si="6"/>
        <v>6.9701052711234238E-2</v>
      </c>
      <c r="P38" s="42">
        <f t="shared" ca="1" si="7"/>
        <v>4.4636001220181042E-2</v>
      </c>
      <c r="Q38" s="42">
        <f t="shared" ca="1" si="8"/>
        <v>9.8417457211178644E-2</v>
      </c>
      <c r="R38" s="42">
        <f t="shared" ca="1" si="9"/>
        <v>0.23176550606216426</v>
      </c>
      <c r="S38" s="42">
        <f t="shared" ca="1" si="10"/>
        <v>0.13451798763677969</v>
      </c>
      <c r="T38" s="42">
        <f t="shared" ca="1" si="11"/>
        <v>6.7950374566622493E-2</v>
      </c>
      <c r="U38">
        <f ca="1">+(L38^2*Markiwitz!$B$4^2)+(M38^2*Markiwitz!$C$4^2)+(N38^2*Markiwitz!$D$4^2)+(O38^2*Markiwitz!$E$4^2)+(P38^2*Markiwitz!$F$4^2)+(Q38^2*Markiwitz!$G$4^2)+(R38^2*Markiwitz!$H$4^2)+(S38^2*Markiwitz!$I$4^2)+(T38^2*Markiwitz!$J$4^2)+(2*L38*M38*Markiwitz!$B$8)+(2*L38*N38*Markiwitz!$E$8)+(2*L38*O38*Markiwitz!$H$8)+(2*L38*P38*Markiwitz!$B$11)+(2*L38*Q38*Markiwitz!$E$11)+(2*L38*R38*Markiwitz!$H$11)+(2*L38*S38*Markiwitz!$K$8)+(2*L38*T38*Markiwitz!$K$11)</f>
        <v>1.2930844842167456E-2</v>
      </c>
      <c r="V38" s="5">
        <f t="shared" ca="1" si="2"/>
        <v>0.11371387269004365</v>
      </c>
      <c r="W38" s="42">
        <f ca="1">SUMPRODUCT(L38:T38,Markiwitz!$B$3:$J$3)</f>
        <v>0.36830140438633874</v>
      </c>
    </row>
    <row r="39" spans="1:23" x14ac:dyDescent="0.25">
      <c r="A39">
        <v>38</v>
      </c>
      <c r="B39" s="25">
        <f t="shared" ca="1" si="0"/>
        <v>0.99999999999999989</v>
      </c>
      <c r="C39" s="46">
        <v>0</v>
      </c>
      <c r="D39">
        <f t="shared" ca="1" si="14"/>
        <v>0.10594438958811914</v>
      </c>
      <c r="E39">
        <f t="shared" ca="1" si="14"/>
        <v>0.69492378505726116</v>
      </c>
      <c r="F39">
        <f t="shared" ca="1" si="14"/>
        <v>0.2501565148319338</v>
      </c>
      <c r="G39">
        <f t="shared" ca="1" si="14"/>
        <v>0.28534894843430669</v>
      </c>
      <c r="H39">
        <f t="shared" ca="1" si="14"/>
        <v>9.3003488267821788E-2</v>
      </c>
      <c r="I39">
        <f t="shared" ca="1" si="14"/>
        <v>0.63121185054752738</v>
      </c>
      <c r="J39">
        <f t="shared" ca="1" si="14"/>
        <v>0.48299031281116833</v>
      </c>
      <c r="K39">
        <f t="shared" ca="1" si="14"/>
        <v>0.42915328317766555</v>
      </c>
      <c r="L39" s="42">
        <f t="shared" ca="1" si="3"/>
        <v>0</v>
      </c>
      <c r="M39" s="42">
        <f t="shared" ca="1" si="4"/>
        <v>3.5638721949122841E-2</v>
      </c>
      <c r="N39" s="42">
        <f t="shared" ca="1" si="5"/>
        <v>0.23376599410097576</v>
      </c>
      <c r="O39" s="42">
        <f t="shared" ca="1" si="6"/>
        <v>8.4150359547276024E-2</v>
      </c>
      <c r="P39" s="42">
        <f t="shared" ca="1" si="7"/>
        <v>9.5988771762816186E-2</v>
      </c>
      <c r="Q39" s="42">
        <f t="shared" ca="1" si="8"/>
        <v>3.12855213151099E-2</v>
      </c>
      <c r="R39" s="42">
        <f t="shared" ca="1" si="9"/>
        <v>0.21233388308820195</v>
      </c>
      <c r="S39" s="42">
        <f t="shared" ca="1" si="10"/>
        <v>0.16247351586352823</v>
      </c>
      <c r="T39" s="42">
        <f t="shared" ca="1" si="11"/>
        <v>0.14436323237296897</v>
      </c>
      <c r="U39">
        <f ca="1">+(L39^2*Markiwitz!$B$4^2)+(M39^2*Markiwitz!$C$4^2)+(N39^2*Markiwitz!$D$4^2)+(O39^2*Markiwitz!$E$4^2)+(P39^2*Markiwitz!$F$4^2)+(Q39^2*Markiwitz!$G$4^2)+(R39^2*Markiwitz!$H$4^2)+(S39^2*Markiwitz!$I$4^2)+(T39^2*Markiwitz!$J$4^2)+(2*L39*M39*Markiwitz!$B$8)+(2*L39*N39*Markiwitz!$E$8)+(2*L39*O39*Markiwitz!$H$8)+(2*L39*P39*Markiwitz!$B$11)+(2*L39*Q39*Markiwitz!$E$11)+(2*L39*R39*Markiwitz!$H$11)+(2*L39*S39*Markiwitz!$K$8)+(2*L39*T39*Markiwitz!$K$11)</f>
        <v>1.3494404262677099E-2</v>
      </c>
      <c r="V39" s="5">
        <f t="shared" ca="1" si="2"/>
        <v>0.11616541767099664</v>
      </c>
      <c r="W39" s="42">
        <f ca="1">SUMPRODUCT(L39:T39,Markiwitz!$B$3:$J$3)</f>
        <v>0.20612633171431444</v>
      </c>
    </row>
    <row r="40" spans="1:23" x14ac:dyDescent="0.25">
      <c r="A40">
        <v>39</v>
      </c>
      <c r="B40" s="25">
        <f t="shared" ca="1" si="0"/>
        <v>0.99999999999999989</v>
      </c>
      <c r="C40" s="46">
        <v>0</v>
      </c>
      <c r="D40">
        <f t="shared" ca="1" si="14"/>
        <v>0.27021378100933147</v>
      </c>
      <c r="E40">
        <f t="shared" ca="1" si="14"/>
        <v>0.62483121852734025</v>
      </c>
      <c r="F40">
        <f t="shared" ca="1" si="14"/>
        <v>0.31952729645771349</v>
      </c>
      <c r="G40">
        <f t="shared" ca="1" si="14"/>
        <v>0.72316259457393506</v>
      </c>
      <c r="H40">
        <f t="shared" ca="1" si="14"/>
        <v>6.8206648862135788E-3</v>
      </c>
      <c r="I40">
        <f t="shared" ca="1" si="14"/>
        <v>0.12582694778061254</v>
      </c>
      <c r="J40">
        <f t="shared" ca="1" si="14"/>
        <v>0.66520696345687547</v>
      </c>
      <c r="K40">
        <f t="shared" ca="1" si="14"/>
        <v>0.34007473709161029</v>
      </c>
      <c r="L40" s="42">
        <f t="shared" ca="1" si="3"/>
        <v>0</v>
      </c>
      <c r="M40" s="42">
        <f t="shared" ca="1" si="4"/>
        <v>8.7855423448671296E-2</v>
      </c>
      <c r="N40" s="42">
        <f t="shared" ca="1" si="5"/>
        <v>0.20315326288178112</v>
      </c>
      <c r="O40" s="42">
        <f t="shared" ca="1" si="6"/>
        <v>0.10388887579620563</v>
      </c>
      <c r="P40" s="42">
        <f t="shared" ca="1" si="7"/>
        <v>0.23512404042167936</v>
      </c>
      <c r="Q40" s="42">
        <f t="shared" ca="1" si="8"/>
        <v>2.2176233926391922E-3</v>
      </c>
      <c r="R40" s="42">
        <f t="shared" ca="1" si="9"/>
        <v>4.0910495894129879E-2</v>
      </c>
      <c r="S40" s="42">
        <f t="shared" ca="1" si="10"/>
        <v>0.21628075088254062</v>
      </c>
      <c r="T40" s="42">
        <f t="shared" ca="1" si="11"/>
        <v>0.11056952728235282</v>
      </c>
      <c r="U40">
        <f ca="1">+(L40^2*Markiwitz!$B$4^2)+(M40^2*Markiwitz!$C$4^2)+(N40^2*Markiwitz!$D$4^2)+(O40^2*Markiwitz!$E$4^2)+(P40^2*Markiwitz!$F$4^2)+(Q40^2*Markiwitz!$G$4^2)+(R40^2*Markiwitz!$H$4^2)+(S40^2*Markiwitz!$I$4^2)+(T40^2*Markiwitz!$J$4^2)+(2*L40*M40*Markiwitz!$B$8)+(2*L40*N40*Markiwitz!$E$8)+(2*L40*O40*Markiwitz!$H$8)+(2*L40*P40*Markiwitz!$B$11)+(2*L40*Q40*Markiwitz!$E$11)+(2*L40*R40*Markiwitz!$H$11)+(2*L40*S40*Markiwitz!$K$8)+(2*L40*T40*Markiwitz!$K$11)</f>
        <v>1.6334950879870389E-2</v>
      </c>
      <c r="V40" s="5">
        <f t="shared" ca="1" si="2"/>
        <v>0.12780825826162559</v>
      </c>
      <c r="W40" s="42">
        <f ca="1">SUMPRODUCT(L40:T40,Markiwitz!$B$3:$J$3)</f>
        <v>0.16201503205196535</v>
      </c>
    </row>
    <row r="41" spans="1:23" x14ac:dyDescent="0.25">
      <c r="A41">
        <v>40</v>
      </c>
      <c r="B41" s="25">
        <f t="shared" ca="1" si="0"/>
        <v>0.99999999999999989</v>
      </c>
      <c r="C41" s="46">
        <v>0</v>
      </c>
      <c r="D41">
        <f t="shared" ca="1" si="14"/>
        <v>0.28610197751911703</v>
      </c>
      <c r="E41">
        <f t="shared" ca="1" si="14"/>
        <v>0.4478586577254009</v>
      </c>
      <c r="F41">
        <f t="shared" ca="1" si="14"/>
        <v>0.22760563327395955</v>
      </c>
      <c r="G41">
        <f t="shared" ca="1" si="14"/>
        <v>0.53966639810168504</v>
      </c>
      <c r="H41">
        <f t="shared" ca="1" si="14"/>
        <v>0.33857615842130429</v>
      </c>
      <c r="I41">
        <f t="shared" ca="1" si="14"/>
        <v>0.86093074669683722</v>
      </c>
      <c r="J41">
        <f t="shared" ca="1" si="14"/>
        <v>0.98015250588253611</v>
      </c>
      <c r="K41">
        <f t="shared" ca="1" si="14"/>
        <v>0.53242314385130107</v>
      </c>
      <c r="L41" s="42">
        <f t="shared" ca="1" si="3"/>
        <v>0</v>
      </c>
      <c r="M41" s="42">
        <f t="shared" ca="1" si="4"/>
        <v>6.7904242260599809E-2</v>
      </c>
      <c r="N41" s="42">
        <f t="shared" ca="1" si="5"/>
        <v>0.10629602443296851</v>
      </c>
      <c r="O41" s="42">
        <f t="shared" ca="1" si="6"/>
        <v>5.4020556571229825E-2</v>
      </c>
      <c r="P41" s="42">
        <f t="shared" ca="1" si="7"/>
        <v>0.12808592989943068</v>
      </c>
      <c r="Q41" s="42">
        <f t="shared" ca="1" si="8"/>
        <v>8.0358610885754009E-2</v>
      </c>
      <c r="R41" s="42">
        <f t="shared" ca="1" si="9"/>
        <v>0.2043357074992424</v>
      </c>
      <c r="S41" s="42">
        <f t="shared" ca="1" si="10"/>
        <v>0.23263213274132113</v>
      </c>
      <c r="T41" s="42">
        <f t="shared" ca="1" si="11"/>
        <v>0.12636679570945353</v>
      </c>
      <c r="U41">
        <f ca="1">+(L41^2*Markiwitz!$B$4^2)+(M41^2*Markiwitz!$C$4^2)+(N41^2*Markiwitz!$D$4^2)+(O41^2*Markiwitz!$E$4^2)+(P41^2*Markiwitz!$F$4^2)+(Q41^2*Markiwitz!$G$4^2)+(R41^2*Markiwitz!$H$4^2)+(S41^2*Markiwitz!$I$4^2)+(T41^2*Markiwitz!$J$4^2)+(2*L41*M41*Markiwitz!$B$8)+(2*L41*N41*Markiwitz!$E$8)+(2*L41*O41*Markiwitz!$H$8)+(2*L41*P41*Markiwitz!$B$11)+(2*L41*Q41*Markiwitz!$E$11)+(2*L41*R41*Markiwitz!$H$11)+(2*L41*S41*Markiwitz!$K$8)+(2*L41*T41*Markiwitz!$K$11)</f>
        <v>1.5127400126439074E-2</v>
      </c>
      <c r="V41" s="5">
        <f t="shared" ca="1" si="2"/>
        <v>0.12299349627699456</v>
      </c>
      <c r="W41" s="42">
        <f ca="1">SUMPRODUCT(L41:T41,Markiwitz!$B$3:$J$3)</f>
        <v>0.31532567818568019</v>
      </c>
    </row>
    <row r="42" spans="1:23" x14ac:dyDescent="0.25">
      <c r="A42">
        <v>41</v>
      </c>
      <c r="B42" s="25">
        <f t="shared" ca="1" si="0"/>
        <v>1</v>
      </c>
      <c r="C42" s="46">
        <v>0</v>
      </c>
      <c r="D42">
        <f t="shared" ref="D42:K51" ca="1" si="15">RAND()</f>
        <v>0.82878003865603012</v>
      </c>
      <c r="E42">
        <f t="shared" ca="1" si="15"/>
        <v>0.6380584018343628</v>
      </c>
      <c r="F42">
        <f t="shared" ca="1" si="15"/>
        <v>0.66180563195472142</v>
      </c>
      <c r="G42">
        <f t="shared" ca="1" si="15"/>
        <v>5.0209922210337155E-2</v>
      </c>
      <c r="H42">
        <f t="shared" ca="1" si="15"/>
        <v>0.24480108195509109</v>
      </c>
      <c r="I42">
        <f t="shared" ca="1" si="15"/>
        <v>0.33267312966577478</v>
      </c>
      <c r="J42">
        <f t="shared" ca="1" si="15"/>
        <v>0.86561377968917141</v>
      </c>
      <c r="K42">
        <f t="shared" ca="1" si="15"/>
        <v>0.93883537440313858</v>
      </c>
      <c r="L42" s="42">
        <f t="shared" ca="1" si="3"/>
        <v>0</v>
      </c>
      <c r="M42" s="42">
        <f t="shared" ca="1" si="4"/>
        <v>0.18171903014994872</v>
      </c>
      <c r="N42" s="42">
        <f t="shared" ca="1" si="5"/>
        <v>0.13990123863068629</v>
      </c>
      <c r="O42" s="42">
        <f t="shared" ca="1" si="6"/>
        <v>0.14510807690494909</v>
      </c>
      <c r="P42" s="42">
        <f t="shared" ca="1" si="7"/>
        <v>1.1009071095344788E-2</v>
      </c>
      <c r="Q42" s="42">
        <f t="shared" ca="1" si="8"/>
        <v>5.3675297567102667E-2</v>
      </c>
      <c r="R42" s="42">
        <f t="shared" ca="1" si="9"/>
        <v>7.2942198967345842E-2</v>
      </c>
      <c r="S42" s="42">
        <f t="shared" ca="1" si="10"/>
        <v>0.18979522815803657</v>
      </c>
      <c r="T42" s="42">
        <f t="shared" ca="1" si="11"/>
        <v>0.20584985852658608</v>
      </c>
      <c r="U42">
        <f ca="1">+(L42^2*Markiwitz!$B$4^2)+(M42^2*Markiwitz!$C$4^2)+(N42^2*Markiwitz!$D$4^2)+(O42^2*Markiwitz!$E$4^2)+(P42^2*Markiwitz!$F$4^2)+(Q42^2*Markiwitz!$G$4^2)+(R42^2*Markiwitz!$H$4^2)+(S42^2*Markiwitz!$I$4^2)+(T42^2*Markiwitz!$J$4^2)+(2*L42*M42*Markiwitz!$B$8)+(2*L42*N42*Markiwitz!$E$8)+(2*L42*O42*Markiwitz!$H$8)+(2*L42*P42*Markiwitz!$B$11)+(2*L42*Q42*Markiwitz!$E$11)+(2*L42*R42*Markiwitz!$H$11)+(2*L42*S42*Markiwitz!$K$8)+(2*L42*T42*Markiwitz!$K$11)</f>
        <v>1.0459692165277156E-2</v>
      </c>
      <c r="V42" s="5">
        <f t="shared" ca="1" si="2"/>
        <v>0.10227263644434495</v>
      </c>
      <c r="W42" s="42">
        <f ca="1">SUMPRODUCT(L42:T42,Markiwitz!$B$3:$J$3)</f>
        <v>0.25213080862353071</v>
      </c>
    </row>
    <row r="43" spans="1:23" x14ac:dyDescent="0.25">
      <c r="A43">
        <v>42</v>
      </c>
      <c r="B43" s="25">
        <f t="shared" ca="1" si="0"/>
        <v>1</v>
      </c>
      <c r="C43" s="46">
        <v>0</v>
      </c>
      <c r="D43">
        <f t="shared" ca="1" si="15"/>
        <v>0.27594905225772481</v>
      </c>
      <c r="E43">
        <f t="shared" ca="1" si="15"/>
        <v>0.19285884562349476</v>
      </c>
      <c r="F43">
        <f t="shared" ca="1" si="15"/>
        <v>5.4178828739342322E-2</v>
      </c>
      <c r="G43">
        <f t="shared" ca="1" si="15"/>
        <v>0.85772637494251058</v>
      </c>
      <c r="H43">
        <f t="shared" ca="1" si="15"/>
        <v>0.8166758352073713</v>
      </c>
      <c r="I43">
        <f t="shared" ca="1" si="15"/>
        <v>0.10831809113514745</v>
      </c>
      <c r="J43">
        <f t="shared" ca="1" si="15"/>
        <v>0.12389228776579198</v>
      </c>
      <c r="K43">
        <f t="shared" ca="1" si="15"/>
        <v>0.30807855691530062</v>
      </c>
      <c r="L43" s="42">
        <f t="shared" ca="1" si="3"/>
        <v>0</v>
      </c>
      <c r="M43" s="42">
        <f t="shared" ca="1" si="4"/>
        <v>0.10079675736174012</v>
      </c>
      <c r="N43" s="42">
        <f t="shared" ca="1" si="5"/>
        <v>7.0446142533662257E-2</v>
      </c>
      <c r="O43" s="42">
        <f t="shared" ca="1" si="6"/>
        <v>1.9790067079057654E-2</v>
      </c>
      <c r="P43" s="42">
        <f t="shared" ca="1" si="7"/>
        <v>0.31330434582213701</v>
      </c>
      <c r="Q43" s="42">
        <f t="shared" ca="1" si="8"/>
        <v>0.29830968916578143</v>
      </c>
      <c r="R43" s="42">
        <f t="shared" ca="1" si="9"/>
        <v>3.9565681638360016E-2</v>
      </c>
      <c r="S43" s="42">
        <f t="shared" ca="1" si="10"/>
        <v>4.5254516247644892E-2</v>
      </c>
      <c r="T43" s="42">
        <f t="shared" ca="1" si="11"/>
        <v>0.11253280015161678</v>
      </c>
      <c r="U43">
        <f ca="1">+(L43^2*Markiwitz!$B$4^2)+(M43^2*Markiwitz!$C$4^2)+(N43^2*Markiwitz!$D$4^2)+(O43^2*Markiwitz!$E$4^2)+(P43^2*Markiwitz!$F$4^2)+(Q43^2*Markiwitz!$G$4^2)+(R43^2*Markiwitz!$H$4^2)+(S43^2*Markiwitz!$I$4^2)+(T43^2*Markiwitz!$J$4^2)+(2*L43*M43*Markiwitz!$B$8)+(2*L43*N43*Markiwitz!$E$8)+(2*L43*O43*Markiwitz!$H$8)+(2*L43*P43*Markiwitz!$B$11)+(2*L43*Q43*Markiwitz!$E$11)+(2*L43*R43*Markiwitz!$H$11)+(2*L43*S43*Markiwitz!$K$8)+(2*L43*T43*Markiwitz!$K$11)</f>
        <v>3.685401526016787E-2</v>
      </c>
      <c r="V43" s="5">
        <f t="shared" ca="1" si="2"/>
        <v>0.19197399631243778</v>
      </c>
      <c r="W43" s="42">
        <f ca="1">SUMPRODUCT(L43:T43,Markiwitz!$B$3:$J$3)</f>
        <v>0.96677414417681018</v>
      </c>
    </row>
    <row r="44" spans="1:23" x14ac:dyDescent="0.25">
      <c r="A44">
        <v>43</v>
      </c>
      <c r="B44" s="25">
        <f t="shared" ca="1" si="0"/>
        <v>1</v>
      </c>
      <c r="C44" s="46">
        <v>0</v>
      </c>
      <c r="D44">
        <f t="shared" ca="1" si="15"/>
        <v>0.95861012027794179</v>
      </c>
      <c r="E44">
        <f t="shared" ca="1" si="15"/>
        <v>0.52561351057980477</v>
      </c>
      <c r="F44">
        <f t="shared" ca="1" si="15"/>
        <v>0.58674864028197693</v>
      </c>
      <c r="G44">
        <f t="shared" ca="1" si="15"/>
        <v>0.36848471471076683</v>
      </c>
      <c r="H44">
        <f t="shared" ca="1" si="15"/>
        <v>0.11944107076649679</v>
      </c>
      <c r="I44">
        <f t="shared" ca="1" si="15"/>
        <v>0.83068617649208365</v>
      </c>
      <c r="J44">
        <f t="shared" ca="1" si="15"/>
        <v>0.93601597787921509</v>
      </c>
      <c r="K44">
        <f t="shared" ca="1" si="15"/>
        <v>0.89086119592150659</v>
      </c>
      <c r="L44" s="42">
        <f t="shared" ca="1" si="3"/>
        <v>0</v>
      </c>
      <c r="M44" s="42">
        <f t="shared" ca="1" si="4"/>
        <v>0.18376635912769421</v>
      </c>
      <c r="N44" s="42">
        <f t="shared" ca="1" si="5"/>
        <v>0.10076054811477572</v>
      </c>
      <c r="O44" s="42">
        <f t="shared" ca="1" si="6"/>
        <v>0.11248020343920538</v>
      </c>
      <c r="P44" s="42">
        <f t="shared" ca="1" si="7"/>
        <v>7.0638826968539861E-2</v>
      </c>
      <c r="Q44" s="42">
        <f t="shared" ca="1" si="8"/>
        <v>2.289695282865193E-2</v>
      </c>
      <c r="R44" s="42">
        <f t="shared" ca="1" si="9"/>
        <v>0.15924323247014655</v>
      </c>
      <c r="S44" s="42">
        <f t="shared" ca="1" si="10"/>
        <v>0.17943504319601719</v>
      </c>
      <c r="T44" s="42">
        <f t="shared" ca="1" si="11"/>
        <v>0.17077883385496928</v>
      </c>
      <c r="U44">
        <f ca="1">+(L44^2*Markiwitz!$B$4^2)+(M44^2*Markiwitz!$C$4^2)+(N44^2*Markiwitz!$D$4^2)+(O44^2*Markiwitz!$E$4^2)+(P44^2*Markiwitz!$F$4^2)+(Q44^2*Markiwitz!$G$4^2)+(R44^2*Markiwitz!$H$4^2)+(S44^2*Markiwitz!$I$4^2)+(T44^2*Markiwitz!$J$4^2)+(2*L44*M44*Markiwitz!$B$8)+(2*L44*N44*Markiwitz!$E$8)+(2*L44*O44*Markiwitz!$H$8)+(2*L44*P44*Markiwitz!$B$11)+(2*L44*Q44*Markiwitz!$E$11)+(2*L44*R44*Markiwitz!$H$11)+(2*L44*S44*Markiwitz!$K$8)+(2*L44*T44*Markiwitz!$K$11)</f>
        <v>1.0061803286578122E-2</v>
      </c>
      <c r="V44" s="5">
        <f t="shared" ca="1" si="2"/>
        <v>0.10030854044685389</v>
      </c>
      <c r="W44" s="42">
        <f ca="1">SUMPRODUCT(L44:T44,Markiwitz!$B$3:$J$3)</f>
        <v>0.17350923245016173</v>
      </c>
    </row>
    <row r="45" spans="1:23" x14ac:dyDescent="0.25">
      <c r="A45">
        <v>44</v>
      </c>
      <c r="B45" s="25">
        <f t="shared" ca="1" si="0"/>
        <v>0.99999999999999989</v>
      </c>
      <c r="C45" s="46">
        <v>0</v>
      </c>
      <c r="D45">
        <f t="shared" ca="1" si="15"/>
        <v>0.44604417177050204</v>
      </c>
      <c r="E45">
        <f t="shared" ca="1" si="15"/>
        <v>0.18786451860967213</v>
      </c>
      <c r="F45">
        <f t="shared" ca="1" si="15"/>
        <v>0.12062561244804038</v>
      </c>
      <c r="G45">
        <f t="shared" ca="1" si="15"/>
        <v>0.32231148333805837</v>
      </c>
      <c r="H45">
        <f t="shared" ca="1" si="15"/>
        <v>0.76237723791617495</v>
      </c>
      <c r="I45">
        <f t="shared" ca="1" si="15"/>
        <v>5.1343769619402235E-2</v>
      </c>
      <c r="J45">
        <f t="shared" ca="1" si="15"/>
        <v>0.62931070643794507</v>
      </c>
      <c r="K45">
        <f t="shared" ca="1" si="15"/>
        <v>0.80874580995582857</v>
      </c>
      <c r="L45" s="42">
        <f t="shared" ca="1" si="3"/>
        <v>0</v>
      </c>
      <c r="M45" s="42">
        <f t="shared" ca="1" si="4"/>
        <v>0.13400259813649149</v>
      </c>
      <c r="N45" s="42">
        <f t="shared" ca="1" si="5"/>
        <v>5.6439104430917174E-2</v>
      </c>
      <c r="O45" s="42">
        <f t="shared" ca="1" si="6"/>
        <v>3.6238889537961887E-2</v>
      </c>
      <c r="P45" s="42">
        <f t="shared" ca="1" si="7"/>
        <v>9.6830266843501447E-2</v>
      </c>
      <c r="Q45" s="42">
        <f t="shared" ca="1" si="8"/>
        <v>0.22903680197272713</v>
      </c>
      <c r="R45" s="42">
        <f t="shared" ca="1" si="9"/>
        <v>1.5424926414376171E-2</v>
      </c>
      <c r="S45" s="42">
        <f t="shared" ca="1" si="10"/>
        <v>0.18906035553174874</v>
      </c>
      <c r="T45" s="42">
        <f t="shared" ca="1" si="11"/>
        <v>0.24296705713227582</v>
      </c>
      <c r="U45">
        <f ca="1">+(L45^2*Markiwitz!$B$4^2)+(M45^2*Markiwitz!$C$4^2)+(N45^2*Markiwitz!$D$4^2)+(O45^2*Markiwitz!$E$4^2)+(P45^2*Markiwitz!$F$4^2)+(Q45^2*Markiwitz!$G$4^2)+(R45^2*Markiwitz!$H$4^2)+(S45^2*Markiwitz!$I$4^2)+(T45^2*Markiwitz!$J$4^2)+(2*L45*M45*Markiwitz!$B$8)+(2*L45*N45*Markiwitz!$E$8)+(2*L45*O45*Markiwitz!$H$8)+(2*L45*P45*Markiwitz!$B$11)+(2*L45*Q45*Markiwitz!$E$11)+(2*L45*R45*Markiwitz!$H$11)+(2*L45*S45*Markiwitz!$K$8)+(2*L45*T45*Markiwitz!$K$11)</f>
        <v>2.1439057286603131E-2</v>
      </c>
      <c r="V45" s="5">
        <f t="shared" ca="1" si="2"/>
        <v>0.1464208225854613</v>
      </c>
      <c r="W45" s="42">
        <f ca="1">SUMPRODUCT(L45:T45,Markiwitz!$B$3:$J$3)</f>
        <v>0.70762829503088398</v>
      </c>
    </row>
    <row r="46" spans="1:23" x14ac:dyDescent="0.25">
      <c r="A46">
        <v>45</v>
      </c>
      <c r="B46" s="25">
        <f t="shared" ca="1" si="0"/>
        <v>1</v>
      </c>
      <c r="C46" s="46">
        <v>0</v>
      </c>
      <c r="D46">
        <f t="shared" ca="1" si="15"/>
        <v>0.17410846124812263</v>
      </c>
      <c r="E46">
        <f t="shared" ca="1" si="15"/>
        <v>0.8391043240984678</v>
      </c>
      <c r="F46">
        <f t="shared" ca="1" si="15"/>
        <v>0.36035405794597275</v>
      </c>
      <c r="G46">
        <f t="shared" ca="1" si="15"/>
        <v>0.86063156765955429</v>
      </c>
      <c r="H46">
        <f t="shared" ca="1" si="15"/>
        <v>0.92527328458675462</v>
      </c>
      <c r="I46">
        <f t="shared" ca="1" si="15"/>
        <v>0.58085444183513846</v>
      </c>
      <c r="J46">
        <f t="shared" ca="1" si="15"/>
        <v>0.72429679767881283</v>
      </c>
      <c r="K46">
        <f t="shared" ca="1" si="15"/>
        <v>7.2904578296888123E-2</v>
      </c>
      <c r="L46" s="42">
        <f t="shared" ca="1" si="3"/>
        <v>0</v>
      </c>
      <c r="M46" s="42">
        <f t="shared" ca="1" si="4"/>
        <v>3.8370778080327628E-2</v>
      </c>
      <c r="N46" s="42">
        <f t="shared" ca="1" si="5"/>
        <v>0.1849254514996915</v>
      </c>
      <c r="O46" s="42">
        <f t="shared" ca="1" si="6"/>
        <v>7.9416390729485795E-2</v>
      </c>
      <c r="P46" s="42">
        <f t="shared" ca="1" si="7"/>
        <v>0.18966971883421496</v>
      </c>
      <c r="Q46" s="42">
        <f t="shared" ca="1" si="8"/>
        <v>0.20391574086648254</v>
      </c>
      <c r="R46" s="42">
        <f t="shared" ca="1" si="9"/>
        <v>0.1280112219983737</v>
      </c>
      <c r="S46" s="42">
        <f t="shared" ca="1" si="10"/>
        <v>0.1596236707210883</v>
      </c>
      <c r="T46" s="42">
        <f t="shared" ca="1" si="11"/>
        <v>1.6067027270335651E-2</v>
      </c>
      <c r="U46">
        <f ca="1">+(L46^2*Markiwitz!$B$4^2)+(M46^2*Markiwitz!$C$4^2)+(N46^2*Markiwitz!$D$4^2)+(O46^2*Markiwitz!$E$4^2)+(P46^2*Markiwitz!$F$4^2)+(Q46^2*Markiwitz!$G$4^2)+(R46^2*Markiwitz!$H$4^2)+(S46^2*Markiwitz!$I$4^2)+(T46^2*Markiwitz!$J$4^2)+(2*L46*M46*Markiwitz!$B$8)+(2*L46*N46*Markiwitz!$E$8)+(2*L46*O46*Markiwitz!$H$8)+(2*L46*P46*Markiwitz!$B$11)+(2*L46*Q46*Markiwitz!$E$11)+(2*L46*R46*Markiwitz!$H$11)+(2*L46*S46*Markiwitz!$K$8)+(2*L46*T46*Markiwitz!$K$11)</f>
        <v>2.298323411400752E-2</v>
      </c>
      <c r="V46" s="5">
        <f t="shared" ca="1" si="2"/>
        <v>0.15160222331485618</v>
      </c>
      <c r="W46" s="42">
        <f ca="1">SUMPRODUCT(L46:T46,Markiwitz!$B$3:$J$3)</f>
        <v>0.68914246307627069</v>
      </c>
    </row>
    <row r="47" spans="1:23" x14ac:dyDescent="0.25">
      <c r="A47">
        <v>46</v>
      </c>
      <c r="B47" s="25">
        <f t="shared" ca="1" si="0"/>
        <v>1.0000000000000002</v>
      </c>
      <c r="C47" s="46">
        <v>0</v>
      </c>
      <c r="D47">
        <f t="shared" ca="1" si="15"/>
        <v>0.26681452079658619</v>
      </c>
      <c r="E47">
        <f t="shared" ca="1" si="15"/>
        <v>0.18788875590467147</v>
      </c>
      <c r="F47">
        <f t="shared" ca="1" si="15"/>
        <v>0.18175331660853977</v>
      </c>
      <c r="G47">
        <f t="shared" ca="1" si="15"/>
        <v>0.90414886164532293</v>
      </c>
      <c r="H47">
        <f t="shared" ca="1" si="15"/>
        <v>0.52947815052119751</v>
      </c>
      <c r="I47">
        <f t="shared" ca="1" si="15"/>
        <v>0.68470823023912419</v>
      </c>
      <c r="J47">
        <f t="shared" ca="1" si="15"/>
        <v>0.43485166632856798</v>
      </c>
      <c r="K47">
        <f t="shared" ca="1" si="15"/>
        <v>0.84773149507721202</v>
      </c>
      <c r="L47" s="42">
        <f t="shared" ca="1" si="3"/>
        <v>0</v>
      </c>
      <c r="M47" s="42">
        <f t="shared" ca="1" si="4"/>
        <v>6.6086137895745009E-2</v>
      </c>
      <c r="N47" s="42">
        <f t="shared" ca="1" si="5"/>
        <v>4.6537355593335321E-2</v>
      </c>
      <c r="O47" s="42">
        <f t="shared" ca="1" si="6"/>
        <v>4.5017695095980859E-2</v>
      </c>
      <c r="P47" s="42">
        <f t="shared" ca="1" si="7"/>
        <v>0.22394473198303605</v>
      </c>
      <c r="Q47" s="42">
        <f t="shared" ca="1" si="8"/>
        <v>0.13114415948449981</v>
      </c>
      <c r="R47" s="42">
        <f t="shared" ca="1" si="9"/>
        <v>0.16959242842870509</v>
      </c>
      <c r="S47" s="42">
        <f t="shared" ca="1" si="10"/>
        <v>0.10770653373507073</v>
      </c>
      <c r="T47" s="42">
        <f t="shared" ca="1" si="11"/>
        <v>0.20997095778362718</v>
      </c>
      <c r="U47">
        <f ca="1">+(L47^2*Markiwitz!$B$4^2)+(M47^2*Markiwitz!$C$4^2)+(N47^2*Markiwitz!$D$4^2)+(O47^2*Markiwitz!$E$4^2)+(P47^2*Markiwitz!$F$4^2)+(Q47^2*Markiwitz!$G$4^2)+(R47^2*Markiwitz!$H$4^2)+(S47^2*Markiwitz!$I$4^2)+(T47^2*Markiwitz!$J$4^2)+(2*L47*M47*Markiwitz!$B$8)+(2*L47*N47*Markiwitz!$E$8)+(2*L47*O47*Markiwitz!$H$8)+(2*L47*P47*Markiwitz!$B$11)+(2*L47*Q47*Markiwitz!$E$11)+(2*L47*R47*Markiwitz!$H$11)+(2*L47*S47*Markiwitz!$K$8)+(2*L47*T47*Markiwitz!$K$11)</f>
        <v>1.5709235200086616E-2</v>
      </c>
      <c r="V47" s="5">
        <f t="shared" ca="1" si="2"/>
        <v>0.12533648790390856</v>
      </c>
      <c r="W47" s="42">
        <f ca="1">SUMPRODUCT(L47:T47,Markiwitz!$B$3:$J$3)</f>
        <v>0.4838977517941267</v>
      </c>
    </row>
    <row r="48" spans="1:23" x14ac:dyDescent="0.25">
      <c r="A48">
        <v>47</v>
      </c>
      <c r="B48" s="25">
        <f t="shared" ca="1" si="0"/>
        <v>0.99999999999999978</v>
      </c>
      <c r="C48" s="46">
        <v>0</v>
      </c>
      <c r="D48">
        <f t="shared" ca="1" si="15"/>
        <v>9.6816309505371012E-2</v>
      </c>
      <c r="E48">
        <f t="shared" ca="1" si="15"/>
        <v>0.10894966887984614</v>
      </c>
      <c r="F48">
        <f t="shared" ca="1" si="15"/>
        <v>0.71652085669123033</v>
      </c>
      <c r="G48">
        <f t="shared" ca="1" si="15"/>
        <v>0.92771714945375461</v>
      </c>
      <c r="H48">
        <f t="shared" ca="1" si="15"/>
        <v>0.47512726246818726</v>
      </c>
      <c r="I48">
        <f t="shared" ca="1" si="15"/>
        <v>0.77376348256756389</v>
      </c>
      <c r="J48">
        <f t="shared" ca="1" si="15"/>
        <v>0.24792365364795799</v>
      </c>
      <c r="K48">
        <f t="shared" ca="1" si="15"/>
        <v>0.65356986861948052</v>
      </c>
      <c r="L48" s="42">
        <f t="shared" ca="1" si="3"/>
        <v>0</v>
      </c>
      <c r="M48" s="42">
        <f t="shared" ca="1" si="4"/>
        <v>2.4201728284998274E-2</v>
      </c>
      <c r="N48" s="42">
        <f t="shared" ca="1" si="5"/>
        <v>2.723477373225314E-2</v>
      </c>
      <c r="O48" s="42">
        <f t="shared" ca="1" si="6"/>
        <v>0.17911282895175143</v>
      </c>
      <c r="P48" s="42">
        <f t="shared" ca="1" si="7"/>
        <v>0.23190677780552388</v>
      </c>
      <c r="Q48" s="42">
        <f t="shared" ca="1" si="8"/>
        <v>0.11877028742158582</v>
      </c>
      <c r="R48" s="42">
        <f t="shared" ca="1" si="9"/>
        <v>0.19342209652099276</v>
      </c>
      <c r="S48" s="42">
        <f t="shared" ca="1" si="10"/>
        <v>6.1974897945051628E-2</v>
      </c>
      <c r="T48" s="42">
        <f t="shared" ca="1" si="11"/>
        <v>0.16337660933784293</v>
      </c>
      <c r="U48">
        <f ca="1">+(L48^2*Markiwitz!$B$4^2)+(M48^2*Markiwitz!$C$4^2)+(N48^2*Markiwitz!$D$4^2)+(O48^2*Markiwitz!$E$4^2)+(P48^2*Markiwitz!$F$4^2)+(Q48^2*Markiwitz!$G$4^2)+(R48^2*Markiwitz!$H$4^2)+(S48^2*Markiwitz!$I$4^2)+(T48^2*Markiwitz!$J$4^2)+(2*L48*M48*Markiwitz!$B$8)+(2*L48*N48*Markiwitz!$E$8)+(2*L48*O48*Markiwitz!$H$8)+(2*L48*P48*Markiwitz!$B$11)+(2*L48*Q48*Markiwitz!$E$11)+(2*L48*R48*Markiwitz!$H$11)+(2*L48*S48*Markiwitz!$K$8)+(2*L48*T48*Markiwitz!$K$11)</f>
        <v>1.7383558955078895E-2</v>
      </c>
      <c r="V48" s="5">
        <f t="shared" ca="1" si="2"/>
        <v>0.13184672523456506</v>
      </c>
      <c r="W48" s="42">
        <f ca="1">SUMPRODUCT(L48:T48,Markiwitz!$B$3:$J$3)</f>
        <v>0.48382685503425921</v>
      </c>
    </row>
    <row r="49" spans="1:23" x14ac:dyDescent="0.25">
      <c r="A49">
        <v>48</v>
      </c>
      <c r="B49" s="25">
        <f t="shared" ca="1" si="0"/>
        <v>1</v>
      </c>
      <c r="C49" s="46">
        <v>0</v>
      </c>
      <c r="D49">
        <f t="shared" ca="1" si="15"/>
        <v>3.272275449522144E-2</v>
      </c>
      <c r="E49">
        <f t="shared" ca="1" si="15"/>
        <v>0.67237640089859396</v>
      </c>
      <c r="F49">
        <f t="shared" ca="1" si="15"/>
        <v>0.55751282856660767</v>
      </c>
      <c r="G49">
        <f t="shared" ca="1" si="15"/>
        <v>0.32209930820792088</v>
      </c>
      <c r="H49">
        <f t="shared" ca="1" si="15"/>
        <v>0.68304614610153769</v>
      </c>
      <c r="I49">
        <f t="shared" ca="1" si="15"/>
        <v>0.66346747727809618</v>
      </c>
      <c r="J49">
        <f t="shared" ca="1" si="15"/>
        <v>4.2569295082011793E-2</v>
      </c>
      <c r="K49">
        <f t="shared" ca="1" si="15"/>
        <v>0.31216914887573843</v>
      </c>
      <c r="L49" s="42">
        <f t="shared" ca="1" si="3"/>
        <v>0</v>
      </c>
      <c r="M49" s="42">
        <f t="shared" ca="1" si="4"/>
        <v>9.9583443012412568E-3</v>
      </c>
      <c r="N49" s="42">
        <f t="shared" ca="1" si="5"/>
        <v>0.20462078463337835</v>
      </c>
      <c r="O49" s="42">
        <f t="shared" ca="1" si="6"/>
        <v>0.16966495592649222</v>
      </c>
      <c r="P49" s="42">
        <f t="shared" ca="1" si="7"/>
        <v>9.8022793612759826E-2</v>
      </c>
      <c r="Q49" s="42">
        <f t="shared" ca="1" si="8"/>
        <v>0.20786785224661816</v>
      </c>
      <c r="R49" s="42">
        <f t="shared" ca="1" si="9"/>
        <v>0.2019095786198585</v>
      </c>
      <c r="S49" s="42">
        <f t="shared" ca="1" si="10"/>
        <v>1.2954890369932498E-2</v>
      </c>
      <c r="T49" s="42">
        <f t="shared" ca="1" si="11"/>
        <v>9.5000800289719203E-2</v>
      </c>
      <c r="U49">
        <f ca="1">+(L49^2*Markiwitz!$B$4^2)+(M49^2*Markiwitz!$C$4^2)+(N49^2*Markiwitz!$D$4^2)+(O49^2*Markiwitz!$E$4^2)+(P49^2*Markiwitz!$F$4^2)+(Q49^2*Markiwitz!$G$4^2)+(R49^2*Markiwitz!$H$4^2)+(S49^2*Markiwitz!$I$4^2)+(T49^2*Markiwitz!$J$4^2)+(2*L49*M49*Markiwitz!$B$8)+(2*L49*N49*Markiwitz!$E$8)+(2*L49*O49*Markiwitz!$H$8)+(2*L49*P49*Markiwitz!$B$11)+(2*L49*Q49*Markiwitz!$E$11)+(2*L49*R49*Markiwitz!$H$11)+(2*L49*S49*Markiwitz!$K$8)+(2*L49*T49*Markiwitz!$K$11)</f>
        <v>2.2432585014739066E-2</v>
      </c>
      <c r="V49" s="5">
        <f t="shared" ca="1" si="2"/>
        <v>0.14977511480462655</v>
      </c>
      <c r="W49" s="42">
        <f ca="1">SUMPRODUCT(L49:T49,Markiwitz!$B$3:$J$3)</f>
        <v>0.71625319712405922</v>
      </c>
    </row>
    <row r="50" spans="1:23" x14ac:dyDescent="0.25">
      <c r="A50">
        <v>49</v>
      </c>
      <c r="B50" s="25">
        <f t="shared" ca="1" si="0"/>
        <v>1</v>
      </c>
      <c r="C50" s="46">
        <v>0</v>
      </c>
      <c r="D50">
        <f t="shared" ca="1" si="15"/>
        <v>0.34657819243845367</v>
      </c>
      <c r="E50">
        <f t="shared" ca="1" si="15"/>
        <v>0.54455820023996138</v>
      </c>
      <c r="F50">
        <f t="shared" ca="1" si="15"/>
        <v>0.55168235904143781</v>
      </c>
      <c r="G50">
        <f t="shared" ca="1" si="15"/>
        <v>0.22251592042472601</v>
      </c>
      <c r="H50">
        <f t="shared" ca="1" si="15"/>
        <v>8.2530576246056864E-2</v>
      </c>
      <c r="I50">
        <f t="shared" ca="1" si="15"/>
        <v>0.40965875126236062</v>
      </c>
      <c r="J50">
        <f t="shared" ca="1" si="15"/>
        <v>0.55347516366420146</v>
      </c>
      <c r="K50">
        <f t="shared" ca="1" si="15"/>
        <v>0.95261586352002303</v>
      </c>
      <c r="L50" s="42">
        <f t="shared" ca="1" si="3"/>
        <v>0</v>
      </c>
      <c r="M50" s="42">
        <f t="shared" ca="1" si="4"/>
        <v>9.4600057565997264E-2</v>
      </c>
      <c r="N50" s="42">
        <f t="shared" ca="1" si="5"/>
        <v>0.14863958037372599</v>
      </c>
      <c r="O50" s="42">
        <f t="shared" ca="1" si="6"/>
        <v>0.15058415117313848</v>
      </c>
      <c r="P50" s="42">
        <f t="shared" ca="1" si="7"/>
        <v>6.0736709177880745E-2</v>
      </c>
      <c r="Q50" s="42">
        <f t="shared" ca="1" si="8"/>
        <v>2.2527087491860484E-2</v>
      </c>
      <c r="R50" s="42">
        <f t="shared" ca="1" si="9"/>
        <v>0.11181817638083466</v>
      </c>
      <c r="S50" s="42">
        <f t="shared" ca="1" si="10"/>
        <v>0.1510735051608339</v>
      </c>
      <c r="T50" s="42">
        <f t="shared" ca="1" si="11"/>
        <v>0.26002073267572856</v>
      </c>
      <c r="U50">
        <f ca="1">+(L50^2*Markiwitz!$B$4^2)+(M50^2*Markiwitz!$C$4^2)+(N50^2*Markiwitz!$D$4^2)+(O50^2*Markiwitz!$E$4^2)+(P50^2*Markiwitz!$F$4^2)+(Q50^2*Markiwitz!$G$4^2)+(R50^2*Markiwitz!$H$4^2)+(S50^2*Markiwitz!$I$4^2)+(T50^2*Markiwitz!$J$4^2)+(2*L50*M50*Markiwitz!$B$8)+(2*L50*N50*Markiwitz!$E$8)+(2*L50*O50*Markiwitz!$H$8)+(2*L50*P50*Markiwitz!$B$11)+(2*L50*Q50*Markiwitz!$E$11)+(2*L50*R50*Markiwitz!$H$11)+(2*L50*S50*Markiwitz!$K$8)+(2*L50*T50*Markiwitz!$K$11)</f>
        <v>9.5320777964952481E-3</v>
      </c>
      <c r="V50" s="5">
        <f t="shared" ca="1" si="2"/>
        <v>9.7632360396004189E-2</v>
      </c>
      <c r="W50" s="42">
        <f ca="1">SUMPRODUCT(L50:T50,Markiwitz!$B$3:$J$3)</f>
        <v>0.18260044175066131</v>
      </c>
    </row>
    <row r="51" spans="1:23" x14ac:dyDescent="0.25">
      <c r="A51">
        <v>50</v>
      </c>
      <c r="B51" s="25">
        <f t="shared" ca="1" si="0"/>
        <v>1</v>
      </c>
      <c r="C51" s="46">
        <v>0</v>
      </c>
      <c r="D51">
        <f t="shared" ca="1" si="15"/>
        <v>0.82882710393593806</v>
      </c>
      <c r="E51">
        <f t="shared" ca="1" si="15"/>
        <v>7.8774521758369853E-2</v>
      </c>
      <c r="F51">
        <f t="shared" ca="1" si="15"/>
        <v>0.29537816449303278</v>
      </c>
      <c r="G51">
        <f t="shared" ca="1" si="15"/>
        <v>0.92403034222693492</v>
      </c>
      <c r="H51">
        <f t="shared" ca="1" si="15"/>
        <v>0.36803469619453688</v>
      </c>
      <c r="I51">
        <f t="shared" ca="1" si="15"/>
        <v>0.29841823552837765</v>
      </c>
      <c r="J51">
        <f t="shared" ca="1" si="15"/>
        <v>0.40222469339400169</v>
      </c>
      <c r="K51">
        <f t="shared" ca="1" si="15"/>
        <v>0.6651256608581273</v>
      </c>
      <c r="L51" s="42">
        <f t="shared" ca="1" si="3"/>
        <v>0</v>
      </c>
      <c r="M51" s="42">
        <f t="shared" ca="1" si="4"/>
        <v>0.21467680877510883</v>
      </c>
      <c r="N51" s="42">
        <f t="shared" ca="1" si="5"/>
        <v>2.0403607535956388E-2</v>
      </c>
      <c r="O51" s="42">
        <f t="shared" ca="1" si="6"/>
        <v>7.6506718269814936E-2</v>
      </c>
      <c r="P51" s="42">
        <f t="shared" ca="1" si="7"/>
        <v>0.23933566378155313</v>
      </c>
      <c r="Q51" s="42">
        <f t="shared" ca="1" si="8"/>
        <v>9.5325688219369112E-2</v>
      </c>
      <c r="R51" s="42">
        <f t="shared" ca="1" si="9"/>
        <v>7.7294135507038786E-2</v>
      </c>
      <c r="S51" s="42">
        <f t="shared" ca="1" si="10"/>
        <v>0.10418133429556008</v>
      </c>
      <c r="T51" s="42">
        <f t="shared" ca="1" si="11"/>
        <v>0.17227604361559876</v>
      </c>
      <c r="U51">
        <f ca="1">+(L51^2*Markiwitz!$B$4^2)+(M51^2*Markiwitz!$C$4^2)+(N51^2*Markiwitz!$D$4^2)+(O51^2*Markiwitz!$E$4^2)+(P51^2*Markiwitz!$F$4^2)+(Q51^2*Markiwitz!$G$4^2)+(R51^2*Markiwitz!$H$4^2)+(S51^2*Markiwitz!$I$4^2)+(T51^2*Markiwitz!$J$4^2)+(2*L51*M51*Markiwitz!$B$8)+(2*L51*N51*Markiwitz!$E$8)+(2*L51*O51*Markiwitz!$H$8)+(2*L51*P51*Markiwitz!$B$11)+(2*L51*Q51*Markiwitz!$E$11)+(2*L51*R51*Markiwitz!$H$11)+(2*L51*S51*Markiwitz!$K$8)+(2*L51*T51*Markiwitz!$K$11)</f>
        <v>1.326167085155429E-2</v>
      </c>
      <c r="V51" s="5">
        <f t="shared" ca="1" si="2"/>
        <v>0.11515932811350668</v>
      </c>
      <c r="W51" s="42">
        <f ca="1">SUMPRODUCT(L51:T51,Markiwitz!$B$3:$J$3)</f>
        <v>0.40658073766783448</v>
      </c>
    </row>
    <row r="52" spans="1:23" x14ac:dyDescent="0.25">
      <c r="A52">
        <v>51</v>
      </c>
      <c r="B52" s="25">
        <f t="shared" ca="1" si="0"/>
        <v>1</v>
      </c>
      <c r="C52" s="46">
        <v>0</v>
      </c>
      <c r="D52">
        <f t="shared" ref="D52:K61" ca="1" si="16">RAND()</f>
        <v>8.3763451763607666E-2</v>
      </c>
      <c r="E52">
        <f t="shared" ca="1" si="16"/>
        <v>0.57389811942453794</v>
      </c>
      <c r="F52">
        <f t="shared" ca="1" si="16"/>
        <v>0.64216519794307414</v>
      </c>
      <c r="G52">
        <f t="shared" ca="1" si="16"/>
        <v>0.40074526511919828</v>
      </c>
      <c r="H52">
        <f t="shared" ca="1" si="16"/>
        <v>0.1209516852524255</v>
      </c>
      <c r="I52">
        <f t="shared" ca="1" si="16"/>
        <v>0.66639717264636977</v>
      </c>
      <c r="J52">
        <f t="shared" ca="1" si="16"/>
        <v>0.43193740528329838</v>
      </c>
      <c r="K52">
        <f t="shared" ca="1" si="16"/>
        <v>0.72504948219366883</v>
      </c>
      <c r="L52" s="42">
        <f t="shared" ca="1" si="3"/>
        <v>0</v>
      </c>
      <c r="M52" s="42">
        <f t="shared" ca="1" si="4"/>
        <v>2.2980952284120174E-2</v>
      </c>
      <c r="N52" s="42">
        <f t="shared" ca="1" si="5"/>
        <v>0.15745202735510544</v>
      </c>
      <c r="O52" s="42">
        <f t="shared" ca="1" si="6"/>
        <v>0.17618146651955463</v>
      </c>
      <c r="P52" s="42">
        <f t="shared" ca="1" si="7"/>
        <v>0.10994661301425258</v>
      </c>
      <c r="Q52" s="42">
        <f t="shared" ca="1" si="8"/>
        <v>3.3183743613077153E-2</v>
      </c>
      <c r="R52" s="42">
        <f t="shared" ca="1" si="9"/>
        <v>0.18282963875555586</v>
      </c>
      <c r="S52" s="42">
        <f t="shared" ca="1" si="10"/>
        <v>0.11850434397755809</v>
      </c>
      <c r="T52" s="42">
        <f t="shared" ca="1" si="11"/>
        <v>0.1989212144807761</v>
      </c>
      <c r="U52">
        <f ca="1">+(L52^2*Markiwitz!$B$4^2)+(M52^2*Markiwitz!$C$4^2)+(N52^2*Markiwitz!$D$4^2)+(O52^2*Markiwitz!$E$4^2)+(P52^2*Markiwitz!$F$4^2)+(Q52^2*Markiwitz!$G$4^2)+(R52^2*Markiwitz!$H$4^2)+(S52^2*Markiwitz!$I$4^2)+(T52^2*Markiwitz!$J$4^2)+(2*L52*M52*Markiwitz!$B$8)+(2*L52*N52*Markiwitz!$E$8)+(2*L52*O52*Markiwitz!$H$8)+(2*L52*P52*Markiwitz!$B$11)+(2*L52*Q52*Markiwitz!$E$11)+(2*L52*R52*Markiwitz!$H$11)+(2*L52*S52*Markiwitz!$K$8)+(2*L52*T52*Markiwitz!$K$11)</f>
        <v>1.1741552285998665E-2</v>
      </c>
      <c r="V52" s="5">
        <f t="shared" ca="1" si="2"/>
        <v>0.10835844353809566</v>
      </c>
      <c r="W52" s="42">
        <f ca="1">SUMPRODUCT(L52:T52,Markiwitz!$B$3:$J$3)</f>
        <v>0.23050968832388524</v>
      </c>
    </row>
    <row r="53" spans="1:23" x14ac:dyDescent="0.25">
      <c r="A53">
        <v>52</v>
      </c>
      <c r="B53" s="25">
        <f t="shared" ca="1" si="0"/>
        <v>1</v>
      </c>
      <c r="C53" s="46">
        <v>0</v>
      </c>
      <c r="D53">
        <f t="shared" ca="1" si="16"/>
        <v>0.66815120872510769</v>
      </c>
      <c r="E53">
        <f t="shared" ca="1" si="16"/>
        <v>0.58620779642987597</v>
      </c>
      <c r="F53">
        <f t="shared" ca="1" si="16"/>
        <v>3.3299409118617063E-2</v>
      </c>
      <c r="G53">
        <f t="shared" ca="1" si="16"/>
        <v>0.33288459275887683</v>
      </c>
      <c r="H53">
        <f t="shared" ca="1" si="16"/>
        <v>5.6562457454939041E-2</v>
      </c>
      <c r="I53">
        <f t="shared" ca="1" si="16"/>
        <v>0.15295712401631745</v>
      </c>
      <c r="J53">
        <f t="shared" ca="1" si="16"/>
        <v>0.21244402875237423</v>
      </c>
      <c r="K53">
        <f t="shared" ca="1" si="16"/>
        <v>0.37399412453742353</v>
      </c>
      <c r="L53" s="42">
        <f t="shared" ca="1" si="3"/>
        <v>0</v>
      </c>
      <c r="M53" s="42">
        <f t="shared" ca="1" si="4"/>
        <v>0.27649534600564801</v>
      </c>
      <c r="N53" s="42">
        <f t="shared" ca="1" si="5"/>
        <v>0.24258539891644779</v>
      </c>
      <c r="O53" s="42">
        <f t="shared" ca="1" si="6"/>
        <v>1.3780011958077104E-2</v>
      </c>
      <c r="P53" s="42">
        <f t="shared" ca="1" si="7"/>
        <v>0.13775480677560611</v>
      </c>
      <c r="Q53" s="42">
        <f t="shared" ca="1" si="8"/>
        <v>2.3406761883697277E-2</v>
      </c>
      <c r="R53" s="42">
        <f t="shared" ca="1" si="9"/>
        <v>6.329694891911862E-2</v>
      </c>
      <c r="S53" s="42">
        <f t="shared" ca="1" si="10"/>
        <v>8.791391000968525E-2</v>
      </c>
      <c r="T53" s="42">
        <f t="shared" ca="1" si="11"/>
        <v>0.15476681553171975</v>
      </c>
      <c r="U53">
        <f ca="1">+(L53^2*Markiwitz!$B$4^2)+(M53^2*Markiwitz!$C$4^2)+(N53^2*Markiwitz!$D$4^2)+(O53^2*Markiwitz!$E$4^2)+(P53^2*Markiwitz!$F$4^2)+(Q53^2*Markiwitz!$G$4^2)+(R53^2*Markiwitz!$H$4^2)+(S53^2*Markiwitz!$I$4^2)+(T53^2*Markiwitz!$J$4^2)+(2*L53*M53*Markiwitz!$B$8)+(2*L53*N53*Markiwitz!$E$8)+(2*L53*O53*Markiwitz!$H$8)+(2*L53*P53*Markiwitz!$B$11)+(2*L53*Q53*Markiwitz!$E$11)+(2*L53*R53*Markiwitz!$H$11)+(2*L53*S53*Markiwitz!$K$8)+(2*L53*T53*Markiwitz!$K$11)</f>
        <v>1.0447036489509606E-2</v>
      </c>
      <c r="V53" s="5">
        <f t="shared" ca="1" si="2"/>
        <v>0.10221074546988494</v>
      </c>
      <c r="W53" s="42">
        <f ca="1">SUMPRODUCT(L53:T53,Markiwitz!$B$3:$J$3)</f>
        <v>0.20885808655074567</v>
      </c>
    </row>
    <row r="54" spans="1:23" x14ac:dyDescent="0.25">
      <c r="A54">
        <v>53</v>
      </c>
      <c r="B54" s="25">
        <f t="shared" ca="1" si="0"/>
        <v>1</v>
      </c>
      <c r="C54" s="46">
        <v>0</v>
      </c>
      <c r="D54">
        <f t="shared" ca="1" si="16"/>
        <v>0.26767124156896649</v>
      </c>
      <c r="E54">
        <f t="shared" ca="1" si="16"/>
        <v>0.66448112429349881</v>
      </c>
      <c r="F54">
        <f t="shared" ca="1" si="16"/>
        <v>1.2146058225371847E-3</v>
      </c>
      <c r="G54">
        <f t="shared" ca="1" si="16"/>
        <v>0.27774250369007902</v>
      </c>
      <c r="H54">
        <f t="shared" ca="1" si="16"/>
        <v>9.2661390751025086E-2</v>
      </c>
      <c r="I54">
        <f t="shared" ca="1" si="16"/>
        <v>0.20588321792285214</v>
      </c>
      <c r="J54">
        <f t="shared" ca="1" si="16"/>
        <v>0.8030956531972463</v>
      </c>
      <c r="K54">
        <f t="shared" ca="1" si="16"/>
        <v>0.13039979320376416</v>
      </c>
      <c r="L54" s="42">
        <f t="shared" ca="1" si="3"/>
        <v>0</v>
      </c>
      <c r="M54" s="42">
        <f t="shared" ca="1" si="4"/>
        <v>0.10955990954825753</v>
      </c>
      <c r="N54" s="42">
        <f t="shared" ca="1" si="5"/>
        <v>0.27197726377849551</v>
      </c>
      <c r="O54" s="42">
        <f t="shared" ca="1" si="6"/>
        <v>4.9714755785475141E-4</v>
      </c>
      <c r="P54" s="42">
        <f t="shared" ca="1" si="7"/>
        <v>0.11368215503327196</v>
      </c>
      <c r="Q54" s="42">
        <f t="shared" ca="1" si="8"/>
        <v>3.7927023948451932E-2</v>
      </c>
      <c r="R54" s="42">
        <f t="shared" ca="1" si="9"/>
        <v>8.4269593554076649E-2</v>
      </c>
      <c r="S54" s="42">
        <f t="shared" ca="1" si="10"/>
        <v>0.32871326260956912</v>
      </c>
      <c r="T54" s="42">
        <f t="shared" ca="1" si="11"/>
        <v>5.3373643970022443E-2</v>
      </c>
      <c r="U54">
        <f ca="1">+(L54^2*Markiwitz!$B$4^2)+(M54^2*Markiwitz!$C$4^2)+(N54^2*Markiwitz!$D$4^2)+(O54^2*Markiwitz!$E$4^2)+(P54^2*Markiwitz!$F$4^2)+(Q54^2*Markiwitz!$G$4^2)+(R54^2*Markiwitz!$H$4^2)+(S54^2*Markiwitz!$I$4^2)+(T54^2*Markiwitz!$J$4^2)+(2*L54*M54*Markiwitz!$B$8)+(2*L54*N54*Markiwitz!$E$8)+(2*L54*O54*Markiwitz!$H$8)+(2*L54*P54*Markiwitz!$B$11)+(2*L54*Q54*Markiwitz!$E$11)+(2*L54*R54*Markiwitz!$H$11)+(2*L54*S54*Markiwitz!$K$8)+(2*L54*T54*Markiwitz!$K$11)</f>
        <v>2.0657757200608844E-2</v>
      </c>
      <c r="V54" s="5">
        <f t="shared" ca="1" si="2"/>
        <v>0.14372806685059408</v>
      </c>
      <c r="W54" s="42">
        <f ca="1">SUMPRODUCT(L54:T54,Markiwitz!$B$3:$J$3)</f>
        <v>0.19825508023405319</v>
      </c>
    </row>
    <row r="55" spans="1:23" x14ac:dyDescent="0.25">
      <c r="A55">
        <v>54</v>
      </c>
      <c r="B55" s="25">
        <f t="shared" ca="1" si="0"/>
        <v>1</v>
      </c>
      <c r="C55" s="46">
        <v>0</v>
      </c>
      <c r="D55">
        <f t="shared" ca="1" si="16"/>
        <v>0.80001022380825337</v>
      </c>
      <c r="E55">
        <f t="shared" ca="1" si="16"/>
        <v>0.11947323621788819</v>
      </c>
      <c r="F55">
        <f t="shared" ca="1" si="16"/>
        <v>0.15626552578521202</v>
      </c>
      <c r="G55">
        <f t="shared" ca="1" si="16"/>
        <v>0.55471496048260016</v>
      </c>
      <c r="H55">
        <f t="shared" ca="1" si="16"/>
        <v>0.19128113779321654</v>
      </c>
      <c r="I55">
        <f t="shared" ca="1" si="16"/>
        <v>0.89304404111443325</v>
      </c>
      <c r="J55">
        <f t="shared" ca="1" si="16"/>
        <v>0.49263306211461177</v>
      </c>
      <c r="K55">
        <f t="shared" ca="1" si="16"/>
        <v>0.60219755831746569</v>
      </c>
      <c r="L55" s="42">
        <f t="shared" ca="1" si="3"/>
        <v>0</v>
      </c>
      <c r="M55" s="42">
        <f t="shared" ca="1" si="4"/>
        <v>0.20999739533720369</v>
      </c>
      <c r="N55" s="42">
        <f t="shared" ca="1" si="5"/>
        <v>3.1360934737599482E-2</v>
      </c>
      <c r="O55" s="42">
        <f t="shared" ca="1" si="6"/>
        <v>4.1018667536126832E-2</v>
      </c>
      <c r="P55" s="42">
        <f t="shared" ca="1" si="7"/>
        <v>0.14560901022165679</v>
      </c>
      <c r="Q55" s="42">
        <f t="shared" ca="1" si="8"/>
        <v>5.0210034219937458E-2</v>
      </c>
      <c r="R55" s="42">
        <f t="shared" ca="1" si="9"/>
        <v>0.23441815738643673</v>
      </c>
      <c r="S55" s="42">
        <f t="shared" ca="1" si="10"/>
        <v>0.12931292228817148</v>
      </c>
      <c r="T55" s="42">
        <f t="shared" ca="1" si="11"/>
        <v>0.15807287827286762</v>
      </c>
      <c r="U55">
        <f ca="1">+(L55^2*Markiwitz!$B$4^2)+(M55^2*Markiwitz!$C$4^2)+(N55^2*Markiwitz!$D$4^2)+(O55^2*Markiwitz!$E$4^2)+(P55^2*Markiwitz!$F$4^2)+(Q55^2*Markiwitz!$G$4^2)+(R55^2*Markiwitz!$H$4^2)+(S55^2*Markiwitz!$I$4^2)+(T55^2*Markiwitz!$J$4^2)+(2*L55*M55*Markiwitz!$B$8)+(2*L55*N55*Markiwitz!$E$8)+(2*L55*O55*Markiwitz!$H$8)+(2*L55*P55*Markiwitz!$B$11)+(2*L55*Q55*Markiwitz!$E$11)+(2*L55*R55*Markiwitz!$H$11)+(2*L55*S55*Markiwitz!$K$8)+(2*L55*T55*Markiwitz!$K$11)</f>
        <v>1.191005954871804E-2</v>
      </c>
      <c r="V55" s="5">
        <f t="shared" ca="1" si="2"/>
        <v>0.10913321927221811</v>
      </c>
      <c r="W55" s="42">
        <f ca="1">SUMPRODUCT(L55:T55,Markiwitz!$B$3:$J$3)</f>
        <v>0.24948250416920795</v>
      </c>
    </row>
    <row r="56" spans="1:23" x14ac:dyDescent="0.25">
      <c r="A56">
        <v>55</v>
      </c>
      <c r="B56" s="25">
        <f t="shared" ca="1" si="0"/>
        <v>1.0000000000000002</v>
      </c>
      <c r="C56" s="46">
        <v>0</v>
      </c>
      <c r="D56">
        <f t="shared" ca="1" si="16"/>
        <v>0.85591944451975499</v>
      </c>
      <c r="E56">
        <f t="shared" ca="1" si="16"/>
        <v>0.3294451138427551</v>
      </c>
      <c r="F56">
        <f t="shared" ca="1" si="16"/>
        <v>0.5550058199994008</v>
      </c>
      <c r="G56">
        <f t="shared" ca="1" si="16"/>
        <v>3.2314839612764823E-2</v>
      </c>
      <c r="H56">
        <f t="shared" ca="1" si="16"/>
        <v>0.57124253733706554</v>
      </c>
      <c r="I56">
        <f t="shared" ca="1" si="16"/>
        <v>0.60999271794692378</v>
      </c>
      <c r="J56">
        <f t="shared" ca="1" si="16"/>
        <v>3.9968889601278867E-2</v>
      </c>
      <c r="K56">
        <f t="shared" ca="1" si="16"/>
        <v>0.23719479656030962</v>
      </c>
      <c r="L56" s="42">
        <f t="shared" ca="1" si="3"/>
        <v>0</v>
      </c>
      <c r="M56" s="42">
        <f t="shared" ca="1" si="4"/>
        <v>0.26490162505495707</v>
      </c>
      <c r="N56" s="42">
        <f t="shared" ca="1" si="5"/>
        <v>0.10196116770349516</v>
      </c>
      <c r="O56" s="42">
        <f t="shared" ca="1" si="6"/>
        <v>0.1717707718572655</v>
      </c>
      <c r="P56" s="42">
        <f t="shared" ca="1" si="7"/>
        <v>1.0001237361320544E-2</v>
      </c>
      <c r="Q56" s="42">
        <f t="shared" ca="1" si="8"/>
        <v>0.17679593261958315</v>
      </c>
      <c r="R56" s="42">
        <f t="shared" ca="1" si="9"/>
        <v>0.18878886709542519</v>
      </c>
      <c r="S56" s="42">
        <f t="shared" ca="1" si="10"/>
        <v>1.2370117158585683E-2</v>
      </c>
      <c r="T56" s="42">
        <f t="shared" ca="1" si="11"/>
        <v>7.3410281149367831E-2</v>
      </c>
      <c r="U56">
        <f ca="1">+(L56^2*Markiwitz!$B$4^2)+(M56^2*Markiwitz!$C$4^2)+(N56^2*Markiwitz!$D$4^2)+(O56^2*Markiwitz!$E$4^2)+(P56^2*Markiwitz!$F$4^2)+(Q56^2*Markiwitz!$G$4^2)+(R56^2*Markiwitz!$H$4^2)+(S56^2*Markiwitz!$I$4^2)+(T56^2*Markiwitz!$J$4^2)+(2*L56*M56*Markiwitz!$B$8)+(2*L56*N56*Markiwitz!$E$8)+(2*L56*O56*Markiwitz!$H$8)+(2*L56*P56*Markiwitz!$B$11)+(2*L56*Q56*Markiwitz!$E$11)+(2*L56*R56*Markiwitz!$H$11)+(2*L56*S56*Markiwitz!$K$8)+(2*L56*T56*Markiwitz!$K$11)</f>
        <v>1.7213614469025747E-2</v>
      </c>
      <c r="V56" s="5">
        <f t="shared" ca="1" si="2"/>
        <v>0.13120066489551699</v>
      </c>
      <c r="W56" s="42">
        <f ca="1">SUMPRODUCT(L56:T56,Markiwitz!$B$3:$J$3)</f>
        <v>0.61411807997615719</v>
      </c>
    </row>
    <row r="57" spans="1:23" x14ac:dyDescent="0.25">
      <c r="A57">
        <v>56</v>
      </c>
      <c r="B57" s="25">
        <f t="shared" ca="1" si="0"/>
        <v>0.99999999999999989</v>
      </c>
      <c r="C57" s="46">
        <v>0</v>
      </c>
      <c r="D57">
        <f t="shared" ca="1" si="16"/>
        <v>6.0580037784353502E-3</v>
      </c>
      <c r="E57">
        <f t="shared" ca="1" si="16"/>
        <v>0.2054412328189501</v>
      </c>
      <c r="F57">
        <f t="shared" ca="1" si="16"/>
        <v>0.12730178879873588</v>
      </c>
      <c r="G57">
        <f t="shared" ca="1" si="16"/>
        <v>0.99903638559979591</v>
      </c>
      <c r="H57">
        <f t="shared" ca="1" si="16"/>
        <v>0.41180034512772168</v>
      </c>
      <c r="I57">
        <f t="shared" ca="1" si="16"/>
        <v>0.39583981508301735</v>
      </c>
      <c r="J57">
        <f t="shared" ca="1" si="16"/>
        <v>0.89262670821057866</v>
      </c>
      <c r="K57">
        <f t="shared" ca="1" si="16"/>
        <v>0.29829895055239142</v>
      </c>
      <c r="L57" s="42">
        <f t="shared" ca="1" si="3"/>
        <v>0</v>
      </c>
      <c r="M57" s="42">
        <f t="shared" ca="1" si="4"/>
        <v>1.8157289035146092E-3</v>
      </c>
      <c r="N57" s="42">
        <f t="shared" ca="1" si="5"/>
        <v>6.1575660571705056E-2</v>
      </c>
      <c r="O57" s="42">
        <f t="shared" ca="1" si="6"/>
        <v>3.8155396702422809E-2</v>
      </c>
      <c r="P57" s="42">
        <f t="shared" ca="1" si="7"/>
        <v>0.29943514519643083</v>
      </c>
      <c r="Q57" s="42">
        <f t="shared" ca="1" si="8"/>
        <v>0.12342643162213657</v>
      </c>
      <c r="R57" s="42">
        <f t="shared" ca="1" si="9"/>
        <v>0.1186426782971976</v>
      </c>
      <c r="S57" s="42">
        <f t="shared" ca="1" si="10"/>
        <v>0.26754161493204914</v>
      </c>
      <c r="T57" s="42">
        <f t="shared" ca="1" si="11"/>
        <v>8.9407343774543416E-2</v>
      </c>
      <c r="U57">
        <f ca="1">+(L57^2*Markiwitz!$B$4^2)+(M57^2*Markiwitz!$C$4^2)+(N57^2*Markiwitz!$D$4^2)+(O57^2*Markiwitz!$E$4^2)+(P57^2*Markiwitz!$F$4^2)+(Q57^2*Markiwitz!$G$4^2)+(R57^2*Markiwitz!$H$4^2)+(S57^2*Markiwitz!$I$4^2)+(T57^2*Markiwitz!$J$4^2)+(2*L57*M57*Markiwitz!$B$8)+(2*L57*N57*Markiwitz!$E$8)+(2*L57*O57*Markiwitz!$H$8)+(2*L57*P57*Markiwitz!$B$11)+(2*L57*Q57*Markiwitz!$E$11)+(2*L57*R57*Markiwitz!$H$11)+(2*L57*S57*Markiwitz!$K$8)+(2*L57*T57*Markiwitz!$K$11)</f>
        <v>2.4519045033953486E-2</v>
      </c>
      <c r="V57" s="5">
        <f t="shared" ca="1" si="2"/>
        <v>0.15658558373603071</v>
      </c>
      <c r="W57" s="42">
        <f ca="1">SUMPRODUCT(L57:T57,Markiwitz!$B$3:$J$3)</f>
        <v>0.45776164574852241</v>
      </c>
    </row>
    <row r="58" spans="1:23" x14ac:dyDescent="0.25">
      <c r="A58">
        <v>57</v>
      </c>
      <c r="B58" s="25">
        <f t="shared" ca="1" si="0"/>
        <v>0.99999999999999989</v>
      </c>
      <c r="C58" s="46">
        <v>0</v>
      </c>
      <c r="D58">
        <f t="shared" ca="1" si="16"/>
        <v>0.28708966295384586</v>
      </c>
      <c r="E58">
        <f t="shared" ca="1" si="16"/>
        <v>1.53567273700288E-2</v>
      </c>
      <c r="F58">
        <f t="shared" ca="1" si="16"/>
        <v>0.75241281604684218</v>
      </c>
      <c r="G58">
        <f t="shared" ca="1" si="16"/>
        <v>0.23902334300750927</v>
      </c>
      <c r="H58">
        <f t="shared" ca="1" si="16"/>
        <v>0.66429390015647649</v>
      </c>
      <c r="I58">
        <f t="shared" ca="1" si="16"/>
        <v>3.9108026677383556E-3</v>
      </c>
      <c r="J58">
        <f t="shared" ca="1" si="16"/>
        <v>0.46585277274101999</v>
      </c>
      <c r="K58">
        <f t="shared" ca="1" si="16"/>
        <v>0.8759974587503172</v>
      </c>
      <c r="L58" s="42">
        <f t="shared" ca="1" si="3"/>
        <v>0</v>
      </c>
      <c r="M58" s="42">
        <f t="shared" ca="1" si="4"/>
        <v>8.6893188618351727E-2</v>
      </c>
      <c r="N58" s="42">
        <f t="shared" ca="1" si="5"/>
        <v>4.6480078529997151E-3</v>
      </c>
      <c r="O58" s="42">
        <f t="shared" ca="1" si="6"/>
        <v>0.22773215890442638</v>
      </c>
      <c r="P58" s="42">
        <f t="shared" ca="1" si="7"/>
        <v>7.2344995686868419E-2</v>
      </c>
      <c r="Q58" s="42">
        <f t="shared" ca="1" si="8"/>
        <v>0.20106128019522956</v>
      </c>
      <c r="R58" s="42">
        <f t="shared" ca="1" si="9"/>
        <v>1.183679378632221E-3</v>
      </c>
      <c r="S58" s="42">
        <f t="shared" ca="1" si="10"/>
        <v>0.14099926982280547</v>
      </c>
      <c r="T58" s="42">
        <f t="shared" ca="1" si="11"/>
        <v>0.26513741954068648</v>
      </c>
      <c r="U58">
        <f ca="1">+(L58^2*Markiwitz!$B$4^2)+(M58^2*Markiwitz!$C$4^2)+(N58^2*Markiwitz!$D$4^2)+(O58^2*Markiwitz!$E$4^2)+(P58^2*Markiwitz!$F$4^2)+(Q58^2*Markiwitz!$G$4^2)+(R58^2*Markiwitz!$H$4^2)+(S58^2*Markiwitz!$I$4^2)+(T58^2*Markiwitz!$J$4^2)+(2*L58*M58*Markiwitz!$B$8)+(2*L58*N58*Markiwitz!$E$8)+(2*L58*O58*Markiwitz!$H$8)+(2*L58*P58*Markiwitz!$B$11)+(2*L58*Q58*Markiwitz!$E$11)+(2*L58*R58*Markiwitz!$H$11)+(2*L58*S58*Markiwitz!$K$8)+(2*L58*T58*Markiwitz!$K$11)</f>
        <v>2.0171691303707155E-2</v>
      </c>
      <c r="V58" s="5">
        <f t="shared" ca="1" si="2"/>
        <v>0.14202707947327212</v>
      </c>
      <c r="W58" s="42">
        <f ca="1">SUMPRODUCT(L58:T58,Markiwitz!$B$3:$J$3)</f>
        <v>0.66555512158709451</v>
      </c>
    </row>
    <row r="59" spans="1:23" x14ac:dyDescent="0.25">
      <c r="A59">
        <v>58</v>
      </c>
      <c r="B59" s="25">
        <f t="shared" ca="1" si="0"/>
        <v>0.99999999999999978</v>
      </c>
      <c r="C59" s="46">
        <v>0</v>
      </c>
      <c r="D59">
        <f t="shared" ca="1" si="16"/>
        <v>0.733633844359873</v>
      </c>
      <c r="E59">
        <f t="shared" ca="1" si="16"/>
        <v>0.9933552266776301</v>
      </c>
      <c r="F59">
        <f t="shared" ca="1" si="16"/>
        <v>0.43453773873615542</v>
      </c>
      <c r="G59">
        <f t="shared" ca="1" si="16"/>
        <v>0.25045100059385406</v>
      </c>
      <c r="H59">
        <f t="shared" ca="1" si="16"/>
        <v>0.62961761257462956</v>
      </c>
      <c r="I59">
        <f t="shared" ca="1" si="16"/>
        <v>0.35088784108106219</v>
      </c>
      <c r="J59">
        <f t="shared" ca="1" si="16"/>
        <v>0.88589818084633121</v>
      </c>
      <c r="K59">
        <f t="shared" ca="1" si="16"/>
        <v>0.74749591138382143</v>
      </c>
      <c r="L59" s="42">
        <f t="shared" ca="1" si="3"/>
        <v>0</v>
      </c>
      <c r="M59" s="42">
        <f t="shared" ca="1" si="4"/>
        <v>0.14597129861258198</v>
      </c>
      <c r="N59" s="42">
        <f t="shared" ca="1" si="5"/>
        <v>0.19764812315638097</v>
      </c>
      <c r="O59" s="42">
        <f t="shared" ca="1" si="6"/>
        <v>8.6460076108998085E-2</v>
      </c>
      <c r="P59" s="42">
        <f t="shared" ca="1" si="7"/>
        <v>4.9832294511173235E-2</v>
      </c>
      <c r="Q59" s="42">
        <f t="shared" ca="1" si="8"/>
        <v>0.12527516450261944</v>
      </c>
      <c r="R59" s="42">
        <f t="shared" ca="1" si="9"/>
        <v>6.9816236292450762E-2</v>
      </c>
      <c r="S59" s="42">
        <f t="shared" ca="1" si="10"/>
        <v>0.17626736946616262</v>
      </c>
      <c r="T59" s="42">
        <f t="shared" ca="1" si="11"/>
        <v>0.1487294373496327</v>
      </c>
      <c r="U59">
        <f ca="1">+(L59^2*Markiwitz!$B$4^2)+(M59^2*Markiwitz!$C$4^2)+(N59^2*Markiwitz!$D$4^2)+(O59^2*Markiwitz!$E$4^2)+(P59^2*Markiwitz!$F$4^2)+(Q59^2*Markiwitz!$G$4^2)+(R59^2*Markiwitz!$H$4^2)+(S59^2*Markiwitz!$I$4^2)+(T59^2*Markiwitz!$J$4^2)+(2*L59*M59*Markiwitz!$B$8)+(2*L59*N59*Markiwitz!$E$8)+(2*L59*O59*Markiwitz!$H$8)+(2*L59*P59*Markiwitz!$B$11)+(2*L59*Q59*Markiwitz!$E$11)+(2*L59*R59*Markiwitz!$H$11)+(2*L59*S59*Markiwitz!$K$8)+(2*L59*T59*Markiwitz!$K$11)</f>
        <v>1.3090403798557169E-2</v>
      </c>
      <c r="V59" s="5">
        <f t="shared" ca="1" si="2"/>
        <v>0.11441330254195606</v>
      </c>
      <c r="W59" s="42">
        <f ca="1">SUMPRODUCT(L59:T59,Markiwitz!$B$3:$J$3)</f>
        <v>0.4491370877390552</v>
      </c>
    </row>
    <row r="60" spans="1:23" x14ac:dyDescent="0.25">
      <c r="A60">
        <v>59</v>
      </c>
      <c r="B60" s="25">
        <f t="shared" ca="1" si="0"/>
        <v>0.99999999999999989</v>
      </c>
      <c r="C60" s="46">
        <v>0</v>
      </c>
      <c r="D60">
        <f t="shared" ca="1" si="16"/>
        <v>0.57239737920954503</v>
      </c>
      <c r="E60">
        <f t="shared" ca="1" si="16"/>
        <v>0.6219756361922788</v>
      </c>
      <c r="F60">
        <f t="shared" ca="1" si="16"/>
        <v>0.41112374649825267</v>
      </c>
      <c r="G60">
        <f t="shared" ca="1" si="16"/>
        <v>0.29911221048329117</v>
      </c>
      <c r="H60">
        <f t="shared" ca="1" si="16"/>
        <v>0.73824159651944699</v>
      </c>
      <c r="I60">
        <f t="shared" ca="1" si="16"/>
        <v>0.50519157120376001</v>
      </c>
      <c r="J60">
        <f t="shared" ca="1" si="16"/>
        <v>0.61692668497795067</v>
      </c>
      <c r="K60">
        <f t="shared" ca="1" si="16"/>
        <v>0.4055994285224217</v>
      </c>
      <c r="L60" s="42">
        <f t="shared" ca="1" si="3"/>
        <v>0</v>
      </c>
      <c r="M60" s="42">
        <f t="shared" ca="1" si="4"/>
        <v>0.13724685568075834</v>
      </c>
      <c r="N60" s="42">
        <f t="shared" ca="1" si="5"/>
        <v>0.1491345059883287</v>
      </c>
      <c r="O60" s="42">
        <f t="shared" ca="1" si="6"/>
        <v>9.8577393174824363E-2</v>
      </c>
      <c r="P60" s="42">
        <f t="shared" ca="1" si="7"/>
        <v>7.1719773492401606E-2</v>
      </c>
      <c r="Q60" s="42">
        <f t="shared" ca="1" si="8"/>
        <v>0.17701223229735497</v>
      </c>
      <c r="R60" s="42">
        <f t="shared" ca="1" si="9"/>
        <v>0.12113255088604323</v>
      </c>
      <c r="S60" s="42">
        <f t="shared" ca="1" si="10"/>
        <v>0.14792389129332603</v>
      </c>
      <c r="T60" s="42">
        <f t="shared" ca="1" si="11"/>
        <v>9.7252797186962711E-2</v>
      </c>
      <c r="U60">
        <f ca="1">+(L60^2*Markiwitz!$B$4^2)+(M60^2*Markiwitz!$C$4^2)+(N60^2*Markiwitz!$D$4^2)+(O60^2*Markiwitz!$E$4^2)+(P60^2*Markiwitz!$F$4^2)+(Q60^2*Markiwitz!$G$4^2)+(R60^2*Markiwitz!$H$4^2)+(S60^2*Markiwitz!$I$4^2)+(T60^2*Markiwitz!$J$4^2)+(2*L60*M60*Markiwitz!$B$8)+(2*L60*N60*Markiwitz!$E$8)+(2*L60*O60*Markiwitz!$H$8)+(2*L60*P60*Markiwitz!$B$11)+(2*L60*Q60*Markiwitz!$E$11)+(2*L60*R60*Markiwitz!$H$11)+(2*L60*S60*Markiwitz!$K$8)+(2*L60*T60*Markiwitz!$K$11)</f>
        <v>1.6150899350998171E-2</v>
      </c>
      <c r="V60" s="5">
        <f t="shared" ca="1" si="2"/>
        <v>0.12708618867130358</v>
      </c>
      <c r="W60" s="42">
        <f ca="1">SUMPRODUCT(L60:T60,Markiwitz!$B$3:$J$3)</f>
        <v>0.59351025547436387</v>
      </c>
    </row>
    <row r="61" spans="1:23" x14ac:dyDescent="0.25">
      <c r="A61">
        <v>60</v>
      </c>
      <c r="B61" s="25">
        <f t="shared" ca="1" si="0"/>
        <v>1</v>
      </c>
      <c r="C61" s="46">
        <v>0</v>
      </c>
      <c r="D61">
        <f t="shared" ca="1" si="16"/>
        <v>0.50450226247703112</v>
      </c>
      <c r="E61">
        <f t="shared" ca="1" si="16"/>
        <v>3.0734299987619007E-2</v>
      </c>
      <c r="F61">
        <f t="shared" ca="1" si="16"/>
        <v>0.5484948110605945</v>
      </c>
      <c r="G61">
        <f t="shared" ca="1" si="16"/>
        <v>0.32677533838022621</v>
      </c>
      <c r="H61">
        <f t="shared" ca="1" si="16"/>
        <v>0.20002877199682267</v>
      </c>
      <c r="I61">
        <f t="shared" ca="1" si="16"/>
        <v>0.72662903422028879</v>
      </c>
      <c r="J61">
        <f t="shared" ca="1" si="16"/>
        <v>0.97084499495922871</v>
      </c>
      <c r="K61">
        <f t="shared" ca="1" si="16"/>
        <v>0.2822517316150136</v>
      </c>
      <c r="L61" s="42">
        <f t="shared" ca="1" si="3"/>
        <v>0</v>
      </c>
      <c r="M61" s="42">
        <f t="shared" ca="1" si="4"/>
        <v>0.14051965249666204</v>
      </c>
      <c r="N61" s="42">
        <f t="shared" ca="1" si="5"/>
        <v>8.5604634016582075E-3</v>
      </c>
      <c r="O61" s="42">
        <f t="shared" ca="1" si="6"/>
        <v>0.15277295262866353</v>
      </c>
      <c r="P61" s="42">
        <f t="shared" ca="1" si="7"/>
        <v>9.1017147808646545E-2</v>
      </c>
      <c r="Q61" s="42">
        <f t="shared" ca="1" si="8"/>
        <v>5.5714266557144052E-2</v>
      </c>
      <c r="R61" s="42">
        <f t="shared" ca="1" si="9"/>
        <v>0.20238890283919941</v>
      </c>
      <c r="S61" s="42">
        <f t="shared" ca="1" si="10"/>
        <v>0.27041068289759246</v>
      </c>
      <c r="T61" s="42">
        <f t="shared" ca="1" si="11"/>
        <v>7.8615931370433753E-2</v>
      </c>
      <c r="U61">
        <f ca="1">+(L61^2*Markiwitz!$B$4^2)+(M61^2*Markiwitz!$C$4^2)+(N61^2*Markiwitz!$D$4^2)+(O61^2*Markiwitz!$E$4^2)+(P61^2*Markiwitz!$F$4^2)+(Q61^2*Markiwitz!$G$4^2)+(R61^2*Markiwitz!$H$4^2)+(S61^2*Markiwitz!$I$4^2)+(T61^2*Markiwitz!$J$4^2)+(2*L61*M61*Markiwitz!$B$8)+(2*L61*N61*Markiwitz!$E$8)+(2*L61*O61*Markiwitz!$H$8)+(2*L61*P61*Markiwitz!$B$11)+(2*L61*Q61*Markiwitz!$E$11)+(2*L61*R61*Markiwitz!$H$11)+(2*L61*S61*Markiwitz!$K$8)+(2*L61*T61*Markiwitz!$K$11)</f>
        <v>1.6640631519249747E-2</v>
      </c>
      <c r="V61" s="5">
        <f t="shared" ca="1" si="2"/>
        <v>0.12899857177213145</v>
      </c>
      <c r="W61" s="42">
        <f ca="1">SUMPRODUCT(L61:T61,Markiwitz!$B$3:$J$3)</f>
        <v>0.24849210247834821</v>
      </c>
    </row>
    <row r="62" spans="1:23" x14ac:dyDescent="0.25">
      <c r="A62">
        <v>61</v>
      </c>
      <c r="B62" s="25">
        <f t="shared" ca="1" si="0"/>
        <v>1</v>
      </c>
      <c r="C62" s="46">
        <v>0</v>
      </c>
      <c r="D62">
        <f t="shared" ref="D62:K71" ca="1" si="17">RAND()</f>
        <v>0.43273448008814452</v>
      </c>
      <c r="E62">
        <f t="shared" ca="1" si="17"/>
        <v>0.45523631826428534</v>
      </c>
      <c r="F62">
        <f t="shared" ca="1" si="17"/>
        <v>0.94032625193988972</v>
      </c>
      <c r="G62">
        <f t="shared" ca="1" si="17"/>
        <v>0.12984436870763405</v>
      </c>
      <c r="H62">
        <f t="shared" ca="1" si="17"/>
        <v>0.92408680681786859</v>
      </c>
      <c r="I62">
        <f t="shared" ca="1" si="17"/>
        <v>0.80501668197749343</v>
      </c>
      <c r="J62">
        <f t="shared" ca="1" si="17"/>
        <v>0.81880904827457646</v>
      </c>
      <c r="K62">
        <f t="shared" ca="1" si="17"/>
        <v>0.15789210826618749</v>
      </c>
      <c r="L62" s="42">
        <f t="shared" ca="1" si="3"/>
        <v>0</v>
      </c>
      <c r="M62" s="42">
        <f t="shared" ca="1" si="4"/>
        <v>9.2782908318161481E-2</v>
      </c>
      <c r="N62" s="42">
        <f t="shared" ca="1" si="5"/>
        <v>9.7607543480262987E-2</v>
      </c>
      <c r="O62" s="42">
        <f t="shared" ca="1" si="6"/>
        <v>0.2016160219197875</v>
      </c>
      <c r="P62" s="42">
        <f t="shared" ca="1" si="7"/>
        <v>2.7840023644466739E-2</v>
      </c>
      <c r="Q62" s="42">
        <f t="shared" ca="1" si="8"/>
        <v>0.19813411091609909</v>
      </c>
      <c r="R62" s="42">
        <f t="shared" ca="1" si="9"/>
        <v>0.17260420057882656</v>
      </c>
      <c r="S62" s="42">
        <f t="shared" ca="1" si="10"/>
        <v>0.17556143166744259</v>
      </c>
      <c r="T62" s="42">
        <f t="shared" ca="1" si="11"/>
        <v>3.3853759474953039E-2</v>
      </c>
      <c r="U62">
        <f ca="1">+(L62^2*Markiwitz!$B$4^2)+(M62^2*Markiwitz!$C$4^2)+(N62^2*Markiwitz!$D$4^2)+(O62^2*Markiwitz!$E$4^2)+(P62^2*Markiwitz!$F$4^2)+(Q62^2*Markiwitz!$G$4^2)+(R62^2*Markiwitz!$H$4^2)+(S62^2*Markiwitz!$I$4^2)+(T62^2*Markiwitz!$J$4^2)+(2*L62*M62*Markiwitz!$B$8)+(2*L62*N62*Markiwitz!$E$8)+(2*L62*O62*Markiwitz!$H$8)+(2*L62*P62*Markiwitz!$B$11)+(2*L62*Q62*Markiwitz!$E$11)+(2*L62*R62*Markiwitz!$H$11)+(2*L62*S62*Markiwitz!$K$8)+(2*L62*T62*Markiwitz!$K$11)</f>
        <v>2.1643069737822471E-2</v>
      </c>
      <c r="V62" s="5">
        <f t="shared" ca="1" si="2"/>
        <v>0.14711583782116211</v>
      </c>
      <c r="W62" s="42">
        <f ca="1">SUMPRODUCT(L62:T62,Markiwitz!$B$3:$J$3)</f>
        <v>0.64829457354522158</v>
      </c>
    </row>
    <row r="63" spans="1:23" x14ac:dyDescent="0.25">
      <c r="A63">
        <v>62</v>
      </c>
      <c r="B63" s="25">
        <f t="shared" ca="1" si="0"/>
        <v>1.0000000000000002</v>
      </c>
      <c r="C63" s="46">
        <v>0</v>
      </c>
      <c r="D63">
        <f t="shared" ca="1" si="17"/>
        <v>0.13786909250525181</v>
      </c>
      <c r="E63">
        <f t="shared" ca="1" si="17"/>
        <v>0.46410283789195816</v>
      </c>
      <c r="F63">
        <f t="shared" ca="1" si="17"/>
        <v>0.27146583082197773</v>
      </c>
      <c r="G63">
        <f t="shared" ca="1" si="17"/>
        <v>0.48992375451718539</v>
      </c>
      <c r="H63">
        <f t="shared" ca="1" si="17"/>
        <v>0.25087047084457859</v>
      </c>
      <c r="I63">
        <f t="shared" ca="1" si="17"/>
        <v>0.22225474862584438</v>
      </c>
      <c r="J63">
        <f t="shared" ca="1" si="17"/>
        <v>0.11397152294980462</v>
      </c>
      <c r="K63">
        <f t="shared" ca="1" si="17"/>
        <v>0.91503368267462715</v>
      </c>
      <c r="L63" s="42">
        <f t="shared" ca="1" si="3"/>
        <v>0</v>
      </c>
      <c r="M63" s="42">
        <f t="shared" ca="1" si="4"/>
        <v>4.8113585852647162E-2</v>
      </c>
      <c r="N63" s="42">
        <f t="shared" ca="1" si="5"/>
        <v>0.16196270918749481</v>
      </c>
      <c r="O63" s="42">
        <f t="shared" ca="1" si="6"/>
        <v>9.4736204612472369E-2</v>
      </c>
      <c r="P63" s="42">
        <f t="shared" ca="1" si="7"/>
        <v>0.17097369828060566</v>
      </c>
      <c r="Q63" s="42">
        <f t="shared" ca="1" si="8"/>
        <v>8.754883141350088E-2</v>
      </c>
      <c r="R63" s="42">
        <f t="shared" ca="1" si="9"/>
        <v>7.756251045723489E-2</v>
      </c>
      <c r="S63" s="42">
        <f t="shared" ca="1" si="10"/>
        <v>3.9773806837768849E-2</v>
      </c>
      <c r="T63" s="42">
        <f t="shared" ca="1" si="11"/>
        <v>0.31932865335827548</v>
      </c>
      <c r="U63">
        <f ca="1">+(L63^2*Markiwitz!$B$4^2)+(M63^2*Markiwitz!$C$4^2)+(N63^2*Markiwitz!$D$4^2)+(O63^2*Markiwitz!$E$4^2)+(P63^2*Markiwitz!$F$4^2)+(Q63^2*Markiwitz!$G$4^2)+(R63^2*Markiwitz!$H$4^2)+(S63^2*Markiwitz!$I$4^2)+(T63^2*Markiwitz!$J$4^2)+(2*L63*M63*Markiwitz!$B$8)+(2*L63*N63*Markiwitz!$E$8)+(2*L63*O63*Markiwitz!$H$8)+(2*L63*P63*Markiwitz!$B$11)+(2*L63*Q63*Markiwitz!$E$11)+(2*L63*R63*Markiwitz!$H$11)+(2*L63*S63*Markiwitz!$K$8)+(2*L63*T63*Markiwitz!$K$11)</f>
        <v>1.0955239113837213E-2</v>
      </c>
      <c r="V63" s="5">
        <f t="shared" ca="1" si="2"/>
        <v>0.10466727814287144</v>
      </c>
      <c r="W63" s="42">
        <f ca="1">SUMPRODUCT(L63:T63,Markiwitz!$B$3:$J$3)</f>
        <v>0.38764156698542057</v>
      </c>
    </row>
    <row r="64" spans="1:23" x14ac:dyDescent="0.25">
      <c r="A64">
        <v>63</v>
      </c>
      <c r="B64" s="25">
        <f t="shared" ca="1" si="0"/>
        <v>1</v>
      </c>
      <c r="C64" s="46">
        <v>0</v>
      </c>
      <c r="D64">
        <f t="shared" ca="1" si="17"/>
        <v>0.29649359947304077</v>
      </c>
      <c r="E64">
        <f t="shared" ca="1" si="17"/>
        <v>0.37489302953086123</v>
      </c>
      <c r="F64">
        <f t="shared" ca="1" si="17"/>
        <v>0.82961581244076743</v>
      </c>
      <c r="G64">
        <f t="shared" ca="1" si="17"/>
        <v>0.13084709160311525</v>
      </c>
      <c r="H64">
        <f t="shared" ca="1" si="17"/>
        <v>0.51192497168030748</v>
      </c>
      <c r="I64">
        <f t="shared" ca="1" si="17"/>
        <v>3.8441797941834888E-2</v>
      </c>
      <c r="J64">
        <f t="shared" ca="1" si="17"/>
        <v>0.95280573826045079</v>
      </c>
      <c r="K64">
        <f t="shared" ca="1" si="17"/>
        <v>0.48642826191906108</v>
      </c>
      <c r="L64" s="42">
        <f t="shared" ca="1" si="3"/>
        <v>0</v>
      </c>
      <c r="M64" s="42">
        <f t="shared" ca="1" si="4"/>
        <v>8.1871508561018463E-2</v>
      </c>
      <c r="N64" s="42">
        <f t="shared" ca="1" si="5"/>
        <v>0.10352013645911057</v>
      </c>
      <c r="O64" s="42">
        <f t="shared" ca="1" si="6"/>
        <v>0.22908385952114457</v>
      </c>
      <c r="P64" s="42">
        <f t="shared" ca="1" si="7"/>
        <v>3.6131129978550801E-2</v>
      </c>
      <c r="Q64" s="42">
        <f t="shared" ca="1" si="8"/>
        <v>0.14135910446638281</v>
      </c>
      <c r="R64" s="42">
        <f t="shared" ca="1" si="9"/>
        <v>1.0615028435317201E-2</v>
      </c>
      <c r="S64" s="42">
        <f t="shared" ca="1" si="10"/>
        <v>0.26310059743489</v>
      </c>
      <c r="T64" s="42">
        <f t="shared" ca="1" si="11"/>
        <v>0.13431863514358552</v>
      </c>
      <c r="U64">
        <f ca="1">+(L64^2*Markiwitz!$B$4^2)+(M64^2*Markiwitz!$C$4^2)+(N64^2*Markiwitz!$D$4^2)+(O64^2*Markiwitz!$E$4^2)+(P64^2*Markiwitz!$F$4^2)+(Q64^2*Markiwitz!$G$4^2)+(R64^2*Markiwitz!$H$4^2)+(S64^2*Markiwitz!$I$4^2)+(T64^2*Markiwitz!$J$4^2)+(2*L64*M64*Markiwitz!$B$8)+(2*L64*N64*Markiwitz!$E$8)+(2*L64*O64*Markiwitz!$H$8)+(2*L64*P64*Markiwitz!$B$11)+(2*L64*Q64*Markiwitz!$E$11)+(2*L64*R64*Markiwitz!$H$11)+(2*L64*S64*Markiwitz!$K$8)+(2*L64*T64*Markiwitz!$K$11)</f>
        <v>1.9608366570246186E-2</v>
      </c>
      <c r="V64" s="5">
        <f t="shared" ca="1" si="2"/>
        <v>0.14002987741994988</v>
      </c>
      <c r="W64" s="42">
        <f ca="1">SUMPRODUCT(L64:T64,Markiwitz!$B$3:$J$3)</f>
        <v>0.49240477903942359</v>
      </c>
    </row>
    <row r="65" spans="1:23" x14ac:dyDescent="0.25">
      <c r="A65">
        <v>64</v>
      </c>
      <c r="B65" s="25">
        <f t="shared" ca="1" si="0"/>
        <v>1.0000000000000002</v>
      </c>
      <c r="C65" s="46">
        <v>0</v>
      </c>
      <c r="D65">
        <f t="shared" ca="1" si="17"/>
        <v>0.9604947295086721</v>
      </c>
      <c r="E65">
        <f t="shared" ca="1" si="17"/>
        <v>0.10769070873301168</v>
      </c>
      <c r="F65">
        <f t="shared" ca="1" si="17"/>
        <v>0.4797801970159441</v>
      </c>
      <c r="G65">
        <f t="shared" ca="1" si="17"/>
        <v>7.3757649728128816E-2</v>
      </c>
      <c r="H65">
        <f t="shared" ca="1" si="17"/>
        <v>0.87259845045374873</v>
      </c>
      <c r="I65">
        <f t="shared" ca="1" si="17"/>
        <v>0.32804229984047972</v>
      </c>
      <c r="J65">
        <f t="shared" ca="1" si="17"/>
        <v>0.10091980703267456</v>
      </c>
      <c r="K65">
        <f t="shared" ca="1" si="17"/>
        <v>0.47229139714162149</v>
      </c>
      <c r="L65" s="42">
        <f t="shared" ca="1" si="3"/>
        <v>0</v>
      </c>
      <c r="M65" s="42">
        <f t="shared" ca="1" si="4"/>
        <v>0.28286657245829067</v>
      </c>
      <c r="N65" s="42">
        <f t="shared" ca="1" si="5"/>
        <v>3.1715011784076728E-2</v>
      </c>
      <c r="O65" s="42">
        <f t="shared" ca="1" si="6"/>
        <v>0.14129570490479013</v>
      </c>
      <c r="P65" s="42">
        <f t="shared" ca="1" si="7"/>
        <v>2.1721695007995982E-2</v>
      </c>
      <c r="Q65" s="42">
        <f t="shared" ca="1" si="8"/>
        <v>0.25698103823904317</v>
      </c>
      <c r="R65" s="42">
        <f t="shared" ca="1" si="9"/>
        <v>9.6608756015431715E-2</v>
      </c>
      <c r="S65" s="42">
        <f t="shared" ca="1" si="10"/>
        <v>2.9720975067804377E-2</v>
      </c>
      <c r="T65" s="42">
        <f t="shared" ca="1" si="11"/>
        <v>0.13909024652256732</v>
      </c>
      <c r="U65">
        <f ca="1">+(L65^2*Markiwitz!$B$4^2)+(M65^2*Markiwitz!$C$4^2)+(N65^2*Markiwitz!$D$4^2)+(O65^2*Markiwitz!$E$4^2)+(P65^2*Markiwitz!$F$4^2)+(Q65^2*Markiwitz!$G$4^2)+(R65^2*Markiwitz!$H$4^2)+(S65^2*Markiwitz!$I$4^2)+(T65^2*Markiwitz!$J$4^2)+(2*L65*M65*Markiwitz!$B$8)+(2*L65*N65*Markiwitz!$E$8)+(2*L65*O65*Markiwitz!$H$8)+(2*L65*P65*Markiwitz!$B$11)+(2*L65*Q65*Markiwitz!$E$11)+(2*L65*R65*Markiwitz!$H$11)+(2*L65*S65*Markiwitz!$K$8)+(2*L65*T65*Markiwitz!$K$11)</f>
        <v>2.3408344482041897E-2</v>
      </c>
      <c r="V65" s="5">
        <f t="shared" ca="1" si="2"/>
        <v>0.1529978577694534</v>
      </c>
      <c r="W65" s="42">
        <f ca="1">SUMPRODUCT(L65:T65,Markiwitz!$B$3:$J$3)</f>
        <v>0.81572066032555313</v>
      </c>
    </row>
    <row r="66" spans="1:23" x14ac:dyDescent="0.25">
      <c r="A66">
        <v>65</v>
      </c>
      <c r="B66" s="25">
        <f t="shared" ref="B66:B129" ca="1" si="18">SUM(L66:T66)</f>
        <v>1</v>
      </c>
      <c r="C66" s="46">
        <v>0</v>
      </c>
      <c r="D66">
        <f t="shared" ca="1" si="17"/>
        <v>0.83244143315586994</v>
      </c>
      <c r="E66">
        <f t="shared" ca="1" si="17"/>
        <v>0.30245940820181194</v>
      </c>
      <c r="F66">
        <f t="shared" ca="1" si="17"/>
        <v>0.32909372954064198</v>
      </c>
      <c r="G66">
        <f t="shared" ca="1" si="17"/>
        <v>0.85417000421100941</v>
      </c>
      <c r="H66">
        <f t="shared" ca="1" si="17"/>
        <v>0.12971758419489543</v>
      </c>
      <c r="I66">
        <f t="shared" ca="1" si="17"/>
        <v>0.63974544056656635</v>
      </c>
      <c r="J66">
        <f t="shared" ca="1" si="17"/>
        <v>0.72912149615449762</v>
      </c>
      <c r="K66">
        <f t="shared" ca="1" si="17"/>
        <v>0.1013928980504275</v>
      </c>
      <c r="L66" s="42">
        <f t="shared" ca="1" si="3"/>
        <v>0</v>
      </c>
      <c r="M66" s="42">
        <f t="shared" ca="1" si="4"/>
        <v>0.21245820963470233</v>
      </c>
      <c r="N66" s="42">
        <f t="shared" ca="1" si="5"/>
        <v>7.7194601078555705E-2</v>
      </c>
      <c r="O66" s="42">
        <f t="shared" ca="1" si="6"/>
        <v>8.3992292785262976E-2</v>
      </c>
      <c r="P66" s="42">
        <f t="shared" ca="1" si="7"/>
        <v>0.2180038409793533</v>
      </c>
      <c r="Q66" s="42">
        <f t="shared" ca="1" si="8"/>
        <v>3.3106912508793725E-2</v>
      </c>
      <c r="R66" s="42">
        <f t="shared" ca="1" si="9"/>
        <v>0.1632777580633549</v>
      </c>
      <c r="S66" s="42">
        <f t="shared" ca="1" si="10"/>
        <v>0.18608858414445892</v>
      </c>
      <c r="T66" s="42">
        <f t="shared" ca="1" si="11"/>
        <v>2.5877800805518238E-2</v>
      </c>
      <c r="U66">
        <f ca="1">+(L66^2*Markiwitz!$B$4^2)+(M66^2*Markiwitz!$C$4^2)+(N66^2*Markiwitz!$D$4^2)+(O66^2*Markiwitz!$E$4^2)+(P66^2*Markiwitz!$F$4^2)+(Q66^2*Markiwitz!$G$4^2)+(R66^2*Markiwitz!$H$4^2)+(S66^2*Markiwitz!$I$4^2)+(T66^2*Markiwitz!$J$4^2)+(2*L66*M66*Markiwitz!$B$8)+(2*L66*N66*Markiwitz!$E$8)+(2*L66*O66*Markiwitz!$H$8)+(2*L66*P66*Markiwitz!$B$11)+(2*L66*Q66*Markiwitz!$E$11)+(2*L66*R66*Markiwitz!$H$11)+(2*L66*S66*Markiwitz!$K$8)+(2*L66*T66*Markiwitz!$K$11)</f>
        <v>1.4471431332062775E-2</v>
      </c>
      <c r="V66" s="5">
        <f t="shared" ref="V66:V129" ca="1" si="19">SQRT(U66)</f>
        <v>0.12029726236312602</v>
      </c>
      <c r="W66" s="42">
        <f ca="1">SUMPRODUCT(L66:T66,Markiwitz!$B$3:$J$3)</f>
        <v>0.23162440866384948</v>
      </c>
    </row>
    <row r="67" spans="1:23" x14ac:dyDescent="0.25">
      <c r="A67">
        <v>66</v>
      </c>
      <c r="B67" s="25">
        <f t="shared" ca="1" si="18"/>
        <v>1</v>
      </c>
      <c r="C67" s="46">
        <v>0</v>
      </c>
      <c r="D67">
        <f t="shared" ca="1" si="17"/>
        <v>0.86244630381621701</v>
      </c>
      <c r="E67">
        <f t="shared" ca="1" si="17"/>
        <v>0.2811407295804994</v>
      </c>
      <c r="F67">
        <f t="shared" ca="1" si="17"/>
        <v>0.83802397559197928</v>
      </c>
      <c r="G67">
        <f t="shared" ca="1" si="17"/>
        <v>0.44754004207503206</v>
      </c>
      <c r="H67">
        <f t="shared" ca="1" si="17"/>
        <v>0.19682737877324141</v>
      </c>
      <c r="I67">
        <f t="shared" ca="1" si="17"/>
        <v>3.9719005821845177E-2</v>
      </c>
      <c r="J67">
        <f t="shared" ca="1" si="17"/>
        <v>0.42641031997756029</v>
      </c>
      <c r="K67">
        <f t="shared" ca="1" si="17"/>
        <v>0.29327922370392367</v>
      </c>
      <c r="L67" s="42">
        <f t="shared" ref="L67:L130" ca="1" si="20">C67/SUM($C67:$K67)</f>
        <v>0</v>
      </c>
      <c r="M67" s="42">
        <f t="shared" ref="M67:M130" ca="1" si="21">D67/SUM($C67:$K67)</f>
        <v>0.25475560374024941</v>
      </c>
      <c r="N67" s="42">
        <f t="shared" ref="N67:N130" ca="1" si="22">E67/SUM($C67:$K67)</f>
        <v>8.3045374515880191E-2</v>
      </c>
      <c r="O67" s="42">
        <f t="shared" ref="O67:O130" ca="1" si="23">F67/SUM($C67:$K67)</f>
        <v>0.24754156044969575</v>
      </c>
      <c r="P67" s="42">
        <f t="shared" ref="P67:P130" ca="1" si="24">G67/SUM($C67:$K67)</f>
        <v>0.13219760246205089</v>
      </c>
      <c r="Q67" s="42">
        <f t="shared" ref="Q67:Q130" ca="1" si="25">H67/SUM($C67:$K67)</f>
        <v>5.8140289418728924E-2</v>
      </c>
      <c r="R67" s="42">
        <f t="shared" ref="R67:R130" ca="1" si="26">I67/SUM($C67:$K67)</f>
        <v>1.173248614242178E-2</v>
      </c>
      <c r="S67" s="42">
        <f t="shared" ref="S67:S130" ca="1" si="27">J67/SUM($C67:$K67)</f>
        <v>0.1259561528947139</v>
      </c>
      <c r="T67" s="42">
        <f t="shared" ref="T67:T130" ca="1" si="28">K67/SUM($C67:$K67)</f>
        <v>8.6630930376259158E-2</v>
      </c>
      <c r="U67">
        <f ca="1">+(L67^2*Markiwitz!$B$4^2)+(M67^2*Markiwitz!$C$4^2)+(N67^2*Markiwitz!$D$4^2)+(O67^2*Markiwitz!$E$4^2)+(P67^2*Markiwitz!$F$4^2)+(Q67^2*Markiwitz!$G$4^2)+(R67^2*Markiwitz!$H$4^2)+(S67^2*Markiwitz!$I$4^2)+(T67^2*Markiwitz!$J$4^2)+(2*L67*M67*Markiwitz!$B$8)+(2*L67*N67*Markiwitz!$E$8)+(2*L67*O67*Markiwitz!$H$8)+(2*L67*P67*Markiwitz!$B$11)+(2*L67*Q67*Markiwitz!$E$11)+(2*L67*R67*Markiwitz!$H$11)+(2*L67*S67*Markiwitz!$K$8)+(2*L67*T67*Markiwitz!$K$11)</f>
        <v>1.2770665237575553E-2</v>
      </c>
      <c r="V67" s="5">
        <f t="shared" ca="1" si="19"/>
        <v>0.11300736806764218</v>
      </c>
      <c r="W67" s="42">
        <f ca="1">SUMPRODUCT(L67:T67,Markiwitz!$B$3:$J$3)</f>
        <v>0.32603926495384761</v>
      </c>
    </row>
    <row r="68" spans="1:23" x14ac:dyDescent="0.25">
      <c r="A68">
        <v>67</v>
      </c>
      <c r="B68" s="25">
        <f t="shared" ca="1" si="18"/>
        <v>1</v>
      </c>
      <c r="C68" s="46">
        <v>0</v>
      </c>
      <c r="D68">
        <f t="shared" ca="1" si="17"/>
        <v>0.91919530906066738</v>
      </c>
      <c r="E68">
        <f t="shared" ca="1" si="17"/>
        <v>0.86508170842525989</v>
      </c>
      <c r="F68">
        <f t="shared" ca="1" si="17"/>
        <v>0.55437438818225449</v>
      </c>
      <c r="G68">
        <f t="shared" ca="1" si="17"/>
        <v>0.12366849240414179</v>
      </c>
      <c r="H68">
        <f t="shared" ca="1" si="17"/>
        <v>0.47697296191472005</v>
      </c>
      <c r="I68">
        <f t="shared" ca="1" si="17"/>
        <v>0.97067003355963688</v>
      </c>
      <c r="J68">
        <f t="shared" ca="1" si="17"/>
        <v>0.79347960936868522</v>
      </c>
      <c r="K68">
        <f t="shared" ca="1" si="17"/>
        <v>0.82297698512517647</v>
      </c>
      <c r="L68" s="42">
        <f t="shared" ca="1" si="20"/>
        <v>0</v>
      </c>
      <c r="M68" s="42">
        <f t="shared" ca="1" si="21"/>
        <v>0.1663274586827608</v>
      </c>
      <c r="N68" s="42">
        <f t="shared" ca="1" si="22"/>
        <v>0.15653565754415522</v>
      </c>
      <c r="O68" s="42">
        <f t="shared" ca="1" si="23"/>
        <v>0.10031348314798567</v>
      </c>
      <c r="P68" s="42">
        <f t="shared" ca="1" si="24"/>
        <v>2.2377688243132254E-2</v>
      </c>
      <c r="Q68" s="42">
        <f t="shared" ca="1" si="25"/>
        <v>8.6307773585938288E-2</v>
      </c>
      <c r="R68" s="42">
        <f t="shared" ca="1" si="26"/>
        <v>0.17564175786152628</v>
      </c>
      <c r="S68" s="42">
        <f t="shared" ca="1" si="27"/>
        <v>0.14357933035771464</v>
      </c>
      <c r="T68" s="42">
        <f t="shared" ca="1" si="28"/>
        <v>0.14891685057678689</v>
      </c>
      <c r="U68">
        <f ca="1">+(L68^2*Markiwitz!$B$4^2)+(M68^2*Markiwitz!$C$4^2)+(N68^2*Markiwitz!$D$4^2)+(O68^2*Markiwitz!$E$4^2)+(P68^2*Markiwitz!$F$4^2)+(Q68^2*Markiwitz!$G$4^2)+(R68^2*Markiwitz!$H$4^2)+(S68^2*Markiwitz!$I$4^2)+(T68^2*Markiwitz!$J$4^2)+(2*L68*M68*Markiwitz!$B$8)+(2*L68*N68*Markiwitz!$E$8)+(2*L68*O68*Markiwitz!$H$8)+(2*L68*P68*Markiwitz!$B$11)+(2*L68*Q68*Markiwitz!$E$11)+(2*L68*R68*Markiwitz!$H$11)+(2*L68*S68*Markiwitz!$K$8)+(2*L68*T68*Markiwitz!$K$11)</f>
        <v>1.1112621892544491E-2</v>
      </c>
      <c r="V68" s="5">
        <f t="shared" ca="1" si="19"/>
        <v>0.10541642136092692</v>
      </c>
      <c r="W68" s="42">
        <f ca="1">SUMPRODUCT(L68:T68,Markiwitz!$B$3:$J$3)</f>
        <v>0.33998241149873026</v>
      </c>
    </row>
    <row r="69" spans="1:23" x14ac:dyDescent="0.25">
      <c r="A69">
        <v>68</v>
      </c>
      <c r="B69" s="25">
        <f t="shared" ca="1" si="18"/>
        <v>1</v>
      </c>
      <c r="C69" s="46">
        <v>0</v>
      </c>
      <c r="D69">
        <f t="shared" ca="1" si="17"/>
        <v>8.4210251639371902E-2</v>
      </c>
      <c r="E69">
        <f t="shared" ca="1" si="17"/>
        <v>0.32455630502860477</v>
      </c>
      <c r="F69">
        <f t="shared" ca="1" si="17"/>
        <v>1.7939441372603615E-2</v>
      </c>
      <c r="G69">
        <f t="shared" ca="1" si="17"/>
        <v>0.45835758326350229</v>
      </c>
      <c r="H69">
        <f t="shared" ca="1" si="17"/>
        <v>0.57663562543424529</v>
      </c>
      <c r="I69">
        <f t="shared" ca="1" si="17"/>
        <v>0.8057134179510107</v>
      </c>
      <c r="J69">
        <f t="shared" ca="1" si="17"/>
        <v>7.2352205381964851E-2</v>
      </c>
      <c r="K69">
        <f t="shared" ca="1" si="17"/>
        <v>0.27966465311191013</v>
      </c>
      <c r="L69" s="42">
        <f t="shared" ca="1" si="20"/>
        <v>0</v>
      </c>
      <c r="M69" s="42">
        <f t="shared" ca="1" si="21"/>
        <v>3.2148317860817899E-2</v>
      </c>
      <c r="N69" s="42">
        <f t="shared" ca="1" si="22"/>
        <v>0.12390343283232563</v>
      </c>
      <c r="O69" s="42">
        <f t="shared" ca="1" si="23"/>
        <v>6.8486063426311588E-3</v>
      </c>
      <c r="P69" s="42">
        <f t="shared" ca="1" si="24"/>
        <v>0.17498374596688576</v>
      </c>
      <c r="Q69" s="42">
        <f t="shared" ca="1" si="25"/>
        <v>0.22013786938577914</v>
      </c>
      <c r="R69" s="42">
        <f t="shared" ca="1" si="26"/>
        <v>0.30759118469258512</v>
      </c>
      <c r="S69" s="42">
        <f t="shared" ca="1" si="27"/>
        <v>2.7621360241406521E-2</v>
      </c>
      <c r="T69" s="42">
        <f t="shared" ca="1" si="28"/>
        <v>0.1067654826775687</v>
      </c>
      <c r="U69">
        <f ca="1">+(L69^2*Markiwitz!$B$4^2)+(M69^2*Markiwitz!$C$4^2)+(N69^2*Markiwitz!$D$4^2)+(O69^2*Markiwitz!$E$4^2)+(P69^2*Markiwitz!$F$4^2)+(Q69^2*Markiwitz!$G$4^2)+(R69^2*Markiwitz!$H$4^2)+(S69^2*Markiwitz!$I$4^2)+(T69^2*Markiwitz!$J$4^2)+(2*L69*M69*Markiwitz!$B$8)+(2*L69*N69*Markiwitz!$E$8)+(2*L69*O69*Markiwitz!$H$8)+(2*L69*P69*Markiwitz!$B$11)+(2*L69*Q69*Markiwitz!$E$11)+(2*L69*R69*Markiwitz!$H$11)+(2*L69*S69*Markiwitz!$K$8)+(2*L69*T69*Markiwitz!$K$11)</f>
        <v>2.6724449570999478E-2</v>
      </c>
      <c r="V69" s="5">
        <f t="shared" ca="1" si="19"/>
        <v>0.1634761437366305</v>
      </c>
      <c r="W69" s="42">
        <f ca="1">SUMPRODUCT(L69:T69,Markiwitz!$B$3:$J$3)</f>
        <v>0.72065014275530925</v>
      </c>
    </row>
    <row r="70" spans="1:23" x14ac:dyDescent="0.25">
      <c r="A70">
        <v>69</v>
      </c>
      <c r="B70" s="25">
        <f t="shared" ca="1" si="18"/>
        <v>1</v>
      </c>
      <c r="C70" s="46">
        <v>0</v>
      </c>
      <c r="D70">
        <f t="shared" ca="1" si="17"/>
        <v>0.42162436212435261</v>
      </c>
      <c r="E70">
        <f t="shared" ca="1" si="17"/>
        <v>0.28639819545812695</v>
      </c>
      <c r="F70">
        <f t="shared" ca="1" si="17"/>
        <v>0.80857631284366538</v>
      </c>
      <c r="G70">
        <f t="shared" ca="1" si="17"/>
        <v>0.30871518555325406</v>
      </c>
      <c r="H70">
        <f t="shared" ca="1" si="17"/>
        <v>0.75856978459015201</v>
      </c>
      <c r="I70">
        <f t="shared" ca="1" si="17"/>
        <v>8.728515602604292E-2</v>
      </c>
      <c r="J70">
        <f t="shared" ca="1" si="17"/>
        <v>0.21563347593448523</v>
      </c>
      <c r="K70">
        <f t="shared" ca="1" si="17"/>
        <v>1.0554652992817992E-3</v>
      </c>
      <c r="L70" s="42">
        <f t="shared" ca="1" si="20"/>
        <v>0</v>
      </c>
      <c r="M70" s="42">
        <f t="shared" ca="1" si="21"/>
        <v>0.14599899690400414</v>
      </c>
      <c r="N70" s="42">
        <f t="shared" ca="1" si="22"/>
        <v>9.9173228608813169E-2</v>
      </c>
      <c r="O70" s="42">
        <f t="shared" ca="1" si="23"/>
        <v>0.27999172059392452</v>
      </c>
      <c r="P70" s="42">
        <f t="shared" ca="1" si="24"/>
        <v>0.1069010983917366</v>
      </c>
      <c r="Q70" s="42">
        <f t="shared" ca="1" si="25"/>
        <v>0.26267558893853549</v>
      </c>
      <c r="R70" s="42">
        <f t="shared" ca="1" si="26"/>
        <v>3.0224878752744405E-2</v>
      </c>
      <c r="S70" s="42">
        <f t="shared" ca="1" si="27"/>
        <v>7.4669004008058898E-2</v>
      </c>
      <c r="T70" s="42">
        <f t="shared" ca="1" si="28"/>
        <v>3.6548380218284998E-4</v>
      </c>
      <c r="U70">
        <f ca="1">+(L70^2*Markiwitz!$B$4^2)+(M70^2*Markiwitz!$C$4^2)+(N70^2*Markiwitz!$D$4^2)+(O70^2*Markiwitz!$E$4^2)+(P70^2*Markiwitz!$F$4^2)+(Q70^2*Markiwitz!$G$4^2)+(R70^2*Markiwitz!$H$4^2)+(S70^2*Markiwitz!$I$4^2)+(T70^2*Markiwitz!$J$4^2)+(2*L70*M70*Markiwitz!$B$8)+(2*L70*N70*Markiwitz!$E$8)+(2*L70*O70*Markiwitz!$H$8)+(2*L70*P70*Markiwitz!$B$11)+(2*L70*Q70*Markiwitz!$E$11)+(2*L70*R70*Markiwitz!$H$11)+(2*L70*S70*Markiwitz!$K$8)+(2*L70*T70*Markiwitz!$K$11)</f>
        <v>2.9269573020877317E-2</v>
      </c>
      <c r="V70" s="5">
        <f t="shared" ca="1" si="19"/>
        <v>0.17108352644505934</v>
      </c>
      <c r="W70" s="42">
        <f ca="1">SUMPRODUCT(L70:T70,Markiwitz!$B$3:$J$3)</f>
        <v>0.87908246619944574</v>
      </c>
    </row>
    <row r="71" spans="1:23" x14ac:dyDescent="0.25">
      <c r="A71">
        <v>70</v>
      </c>
      <c r="B71" s="25">
        <f t="shared" ca="1" si="18"/>
        <v>1</v>
      </c>
      <c r="C71" s="46">
        <v>0</v>
      </c>
      <c r="D71">
        <f t="shared" ca="1" si="17"/>
        <v>0.44161879405203497</v>
      </c>
      <c r="E71">
        <f t="shared" ca="1" si="17"/>
        <v>0.568828933034634</v>
      </c>
      <c r="F71">
        <f t="shared" ca="1" si="17"/>
        <v>0.36585615581197062</v>
      </c>
      <c r="G71">
        <f t="shared" ca="1" si="17"/>
        <v>0.87827145892523495</v>
      </c>
      <c r="H71">
        <f t="shared" ca="1" si="17"/>
        <v>0.52970007907617989</v>
      </c>
      <c r="I71">
        <f t="shared" ca="1" si="17"/>
        <v>0.42559480045668674</v>
      </c>
      <c r="J71">
        <f t="shared" ca="1" si="17"/>
        <v>0.74629408536832764</v>
      </c>
      <c r="K71">
        <f t="shared" ca="1" si="17"/>
        <v>0.87352113097566242</v>
      </c>
      <c r="L71" s="42">
        <f t="shared" ca="1" si="20"/>
        <v>0</v>
      </c>
      <c r="M71" s="42">
        <f t="shared" ca="1" si="21"/>
        <v>9.1438417625450255E-2</v>
      </c>
      <c r="N71" s="42">
        <f t="shared" ca="1" si="22"/>
        <v>0.11777763590861032</v>
      </c>
      <c r="O71" s="42">
        <f t="shared" ca="1" si="23"/>
        <v>7.5751549563887077E-2</v>
      </c>
      <c r="P71" s="42">
        <f t="shared" ca="1" si="24"/>
        <v>0.18184858418923319</v>
      </c>
      <c r="Q71" s="42">
        <f t="shared" ca="1" si="25"/>
        <v>0.10967589626879598</v>
      </c>
      <c r="R71" s="42">
        <f t="shared" ca="1" si="26"/>
        <v>8.812060452932928E-2</v>
      </c>
      <c r="S71" s="42">
        <f t="shared" ca="1" si="27"/>
        <v>0.1545222965335846</v>
      </c>
      <c r="T71" s="42">
        <f t="shared" ca="1" si="28"/>
        <v>0.1808650153811093</v>
      </c>
      <c r="U71">
        <f ca="1">+(L71^2*Markiwitz!$B$4^2)+(M71^2*Markiwitz!$C$4^2)+(N71^2*Markiwitz!$D$4^2)+(O71^2*Markiwitz!$E$4^2)+(P71^2*Markiwitz!$F$4^2)+(Q71^2*Markiwitz!$G$4^2)+(R71^2*Markiwitz!$H$4^2)+(S71^2*Markiwitz!$I$4^2)+(T71^2*Markiwitz!$J$4^2)+(2*L71*M71*Markiwitz!$B$8)+(2*L71*N71*Markiwitz!$E$8)+(2*L71*O71*Markiwitz!$H$8)+(2*L71*P71*Markiwitz!$B$11)+(2*L71*Q71*Markiwitz!$E$11)+(2*L71*R71*Markiwitz!$H$11)+(2*L71*S71*Markiwitz!$K$8)+(2*L71*T71*Markiwitz!$K$11)</f>
        <v>1.2919519900596659E-2</v>
      </c>
      <c r="V71" s="5">
        <f t="shared" ca="1" si="19"/>
        <v>0.11366406600415392</v>
      </c>
      <c r="W71" s="42">
        <f ca="1">SUMPRODUCT(L71:T71,Markiwitz!$B$3:$J$3)</f>
        <v>0.42754211559634236</v>
      </c>
    </row>
    <row r="72" spans="1:23" x14ac:dyDescent="0.25">
      <c r="A72">
        <v>71</v>
      </c>
      <c r="B72" s="25">
        <f t="shared" ca="1" si="18"/>
        <v>1</v>
      </c>
      <c r="C72" s="46">
        <v>0</v>
      </c>
      <c r="D72">
        <f t="shared" ref="D72:K81" ca="1" si="29">RAND()</f>
        <v>0.77763332961958009</v>
      </c>
      <c r="E72">
        <f t="shared" ca="1" si="29"/>
        <v>0.47115457958884355</v>
      </c>
      <c r="F72">
        <f t="shared" ca="1" si="29"/>
        <v>0.88056882875772891</v>
      </c>
      <c r="G72">
        <f t="shared" ca="1" si="29"/>
        <v>0.73964567541972948</v>
      </c>
      <c r="H72">
        <f t="shared" ca="1" si="29"/>
        <v>0.1067230391625037</v>
      </c>
      <c r="I72">
        <f t="shared" ca="1" si="29"/>
        <v>0.99821717777080121</v>
      </c>
      <c r="J72">
        <f t="shared" ca="1" si="29"/>
        <v>0.56390172335131827</v>
      </c>
      <c r="K72">
        <f t="shared" ca="1" si="29"/>
        <v>0.8408818918697919</v>
      </c>
      <c r="L72" s="42">
        <f t="shared" ca="1" si="20"/>
        <v>0</v>
      </c>
      <c r="M72" s="42">
        <f t="shared" ca="1" si="21"/>
        <v>0.14457574044865082</v>
      </c>
      <c r="N72" s="42">
        <f t="shared" ca="1" si="22"/>
        <v>8.7595939648256946E-2</v>
      </c>
      <c r="O72" s="42">
        <f t="shared" ca="1" si="23"/>
        <v>0.16371326380252973</v>
      </c>
      <c r="P72" s="42">
        <f t="shared" ca="1" si="24"/>
        <v>0.13751316606473463</v>
      </c>
      <c r="Q72" s="42">
        <f t="shared" ca="1" si="25"/>
        <v>1.9841693793394257E-2</v>
      </c>
      <c r="R72" s="42">
        <f t="shared" ca="1" si="26"/>
        <v>0.18558616523725491</v>
      </c>
      <c r="S72" s="42">
        <f t="shared" ca="1" si="27"/>
        <v>0.10483926818526418</v>
      </c>
      <c r="T72" s="42">
        <f t="shared" ca="1" si="28"/>
        <v>0.15633476281991457</v>
      </c>
      <c r="U72">
        <f ca="1">+(L72^2*Markiwitz!$B$4^2)+(M72^2*Markiwitz!$C$4^2)+(N72^2*Markiwitz!$D$4^2)+(O72^2*Markiwitz!$E$4^2)+(P72^2*Markiwitz!$F$4^2)+(Q72^2*Markiwitz!$G$4^2)+(R72^2*Markiwitz!$H$4^2)+(S72^2*Markiwitz!$I$4^2)+(T72^2*Markiwitz!$J$4^2)+(2*L72*M72*Markiwitz!$B$8)+(2*L72*N72*Markiwitz!$E$8)+(2*L72*O72*Markiwitz!$H$8)+(2*L72*P72*Markiwitz!$B$11)+(2*L72*Q72*Markiwitz!$E$11)+(2*L72*R72*Markiwitz!$H$11)+(2*L72*S72*Markiwitz!$K$8)+(2*L72*T72*Markiwitz!$K$11)</f>
        <v>1.0703364109449436E-2</v>
      </c>
      <c r="V72" s="5">
        <f t="shared" ca="1" si="19"/>
        <v>0.10345706408674778</v>
      </c>
      <c r="W72" s="42">
        <f ca="1">SUMPRODUCT(L72:T72,Markiwitz!$B$3:$J$3)</f>
        <v>0.20005483433161514</v>
      </c>
    </row>
    <row r="73" spans="1:23" x14ac:dyDescent="0.25">
      <c r="A73">
        <v>72</v>
      </c>
      <c r="B73" s="25">
        <f t="shared" ca="1" si="18"/>
        <v>1</v>
      </c>
      <c r="C73" s="46">
        <v>0</v>
      </c>
      <c r="D73">
        <f t="shared" ca="1" si="29"/>
        <v>0.29209934242562696</v>
      </c>
      <c r="E73">
        <f t="shared" ca="1" si="29"/>
        <v>0.51908980086364076</v>
      </c>
      <c r="F73">
        <f t="shared" ca="1" si="29"/>
        <v>0.46597578048029831</v>
      </c>
      <c r="G73">
        <f t="shared" ca="1" si="29"/>
        <v>0.6747805772625789</v>
      </c>
      <c r="H73">
        <f t="shared" ca="1" si="29"/>
        <v>3.9204180700531555E-2</v>
      </c>
      <c r="I73">
        <f t="shared" ca="1" si="29"/>
        <v>0.65815536735291202</v>
      </c>
      <c r="J73">
        <f t="shared" ca="1" si="29"/>
        <v>0.38042432611256027</v>
      </c>
      <c r="K73">
        <f t="shared" ca="1" si="29"/>
        <v>0.38098786429144393</v>
      </c>
      <c r="L73" s="42">
        <f t="shared" ca="1" si="20"/>
        <v>0</v>
      </c>
      <c r="M73" s="42">
        <f t="shared" ca="1" si="21"/>
        <v>8.5641617852009064E-2</v>
      </c>
      <c r="N73" s="42">
        <f t="shared" ca="1" si="22"/>
        <v>0.1521937365119489</v>
      </c>
      <c r="O73" s="42">
        <f t="shared" ca="1" si="23"/>
        <v>0.13662105292259016</v>
      </c>
      <c r="P73" s="42">
        <f t="shared" ca="1" si="24"/>
        <v>0.19784125445812639</v>
      </c>
      <c r="Q73" s="42">
        <f t="shared" ca="1" si="25"/>
        <v>1.1494409517922508E-2</v>
      </c>
      <c r="R73" s="42">
        <f t="shared" ca="1" si="26"/>
        <v>0.19296685158556379</v>
      </c>
      <c r="S73" s="42">
        <f t="shared" ca="1" si="27"/>
        <v>0.11153792572071734</v>
      </c>
      <c r="T73" s="42">
        <f t="shared" ca="1" si="28"/>
        <v>0.11170315143112187</v>
      </c>
      <c r="U73">
        <f ca="1">+(L73^2*Markiwitz!$B$4^2)+(M73^2*Markiwitz!$C$4^2)+(N73^2*Markiwitz!$D$4^2)+(O73^2*Markiwitz!$E$4^2)+(P73^2*Markiwitz!$F$4^2)+(Q73^2*Markiwitz!$G$4^2)+(R73^2*Markiwitz!$H$4^2)+(S73^2*Markiwitz!$I$4^2)+(T73^2*Markiwitz!$J$4^2)+(2*L73*M73*Markiwitz!$B$8)+(2*L73*N73*Markiwitz!$E$8)+(2*L73*O73*Markiwitz!$H$8)+(2*L73*P73*Markiwitz!$B$11)+(2*L73*Q73*Markiwitz!$E$11)+(2*L73*R73*Markiwitz!$H$11)+(2*L73*S73*Markiwitz!$K$8)+(2*L73*T73*Markiwitz!$K$11)</f>
        <v>1.317967462057329E-2</v>
      </c>
      <c r="V73" s="5">
        <f t="shared" ca="1" si="19"/>
        <v>0.11480276399361336</v>
      </c>
      <c r="W73" s="42">
        <f ca="1">SUMPRODUCT(L73:T73,Markiwitz!$B$3:$J$3)</f>
        <v>0.19111980220787392</v>
      </c>
    </row>
    <row r="74" spans="1:23" x14ac:dyDescent="0.25">
      <c r="A74">
        <v>73</v>
      </c>
      <c r="B74" s="25">
        <f t="shared" ca="1" si="18"/>
        <v>1</v>
      </c>
      <c r="C74" s="46">
        <v>0</v>
      </c>
      <c r="D74">
        <f t="shared" ca="1" si="29"/>
        <v>0.36734173077922538</v>
      </c>
      <c r="E74">
        <f t="shared" ca="1" si="29"/>
        <v>0.16324507088351092</v>
      </c>
      <c r="F74">
        <f t="shared" ca="1" si="29"/>
        <v>0.96165206240127543</v>
      </c>
      <c r="G74">
        <f t="shared" ca="1" si="29"/>
        <v>0.83992706502560144</v>
      </c>
      <c r="H74">
        <f t="shared" ca="1" si="29"/>
        <v>0.41228542781739486</v>
      </c>
      <c r="I74">
        <f t="shared" ca="1" si="29"/>
        <v>0.47531755560884104</v>
      </c>
      <c r="J74">
        <f t="shared" ca="1" si="29"/>
        <v>0.59753106846681303</v>
      </c>
      <c r="K74">
        <f t="shared" ca="1" si="29"/>
        <v>0.30129414321528281</v>
      </c>
      <c r="L74" s="42">
        <f t="shared" ca="1" si="20"/>
        <v>0</v>
      </c>
      <c r="M74" s="42">
        <f t="shared" ca="1" si="21"/>
        <v>8.9191049106049386E-2</v>
      </c>
      <c r="N74" s="42">
        <f t="shared" ca="1" si="22"/>
        <v>3.9636115130742888E-2</v>
      </c>
      <c r="O74" s="42">
        <f t="shared" ca="1" si="23"/>
        <v>0.23349036914108343</v>
      </c>
      <c r="P74" s="42">
        <f t="shared" ca="1" si="24"/>
        <v>0.20393538175825199</v>
      </c>
      <c r="Q74" s="42">
        <f t="shared" ca="1" si="25"/>
        <v>0.10010343709157875</v>
      </c>
      <c r="R74" s="42">
        <f t="shared" ca="1" si="26"/>
        <v>0.11540771954590315</v>
      </c>
      <c r="S74" s="42">
        <f t="shared" ca="1" si="27"/>
        <v>0.1450813191220138</v>
      </c>
      <c r="T74" s="42">
        <f t="shared" ca="1" si="28"/>
        <v>7.3154609104376558E-2</v>
      </c>
      <c r="U74">
        <f ca="1">+(L74^2*Markiwitz!$B$4^2)+(M74^2*Markiwitz!$C$4^2)+(N74^2*Markiwitz!$D$4^2)+(O74^2*Markiwitz!$E$4^2)+(P74^2*Markiwitz!$F$4^2)+(Q74^2*Markiwitz!$G$4^2)+(R74^2*Markiwitz!$H$4^2)+(S74^2*Markiwitz!$I$4^2)+(T74^2*Markiwitz!$J$4^2)+(2*L74*M74*Markiwitz!$B$8)+(2*L74*N74*Markiwitz!$E$8)+(2*L74*O74*Markiwitz!$H$8)+(2*L74*P74*Markiwitz!$B$11)+(2*L74*Q74*Markiwitz!$E$11)+(2*L74*R74*Markiwitz!$H$11)+(2*L74*S74*Markiwitz!$K$8)+(2*L74*T74*Markiwitz!$K$11)</f>
        <v>1.6551568009602623E-2</v>
      </c>
      <c r="V74" s="5">
        <f t="shared" ca="1" si="19"/>
        <v>0.12865289740072947</v>
      </c>
      <c r="W74" s="42">
        <f ca="1">SUMPRODUCT(L74:T74,Markiwitz!$B$3:$J$3)</f>
        <v>0.43411851233956589</v>
      </c>
    </row>
    <row r="75" spans="1:23" x14ac:dyDescent="0.25">
      <c r="A75">
        <v>74</v>
      </c>
      <c r="B75" s="25">
        <f t="shared" ca="1" si="18"/>
        <v>1</v>
      </c>
      <c r="C75" s="46">
        <v>0</v>
      </c>
      <c r="D75">
        <f t="shared" ca="1" si="29"/>
        <v>0.31373468275354743</v>
      </c>
      <c r="E75">
        <f t="shared" ca="1" si="29"/>
        <v>0.62676853831715995</v>
      </c>
      <c r="F75">
        <f t="shared" ca="1" si="29"/>
        <v>0.90915047739336985</v>
      </c>
      <c r="G75">
        <f t="shared" ca="1" si="29"/>
        <v>4.4790440946936405E-2</v>
      </c>
      <c r="H75">
        <f t="shared" ca="1" si="29"/>
        <v>0.9533670092596549</v>
      </c>
      <c r="I75">
        <f t="shared" ca="1" si="29"/>
        <v>0.15682480168994828</v>
      </c>
      <c r="J75">
        <f t="shared" ca="1" si="29"/>
        <v>0.30881987367080832</v>
      </c>
      <c r="K75">
        <f t="shared" ca="1" si="29"/>
        <v>0.31046778983123613</v>
      </c>
      <c r="L75" s="42">
        <f t="shared" ca="1" si="20"/>
        <v>0</v>
      </c>
      <c r="M75" s="42">
        <f t="shared" ca="1" si="21"/>
        <v>8.6573205228005462E-2</v>
      </c>
      <c r="N75" s="42">
        <f t="shared" ca="1" si="22"/>
        <v>0.17295302139359967</v>
      </c>
      <c r="O75" s="42">
        <f t="shared" ca="1" si="23"/>
        <v>0.25087462492740736</v>
      </c>
      <c r="P75" s="42">
        <f t="shared" ca="1" si="24"/>
        <v>1.2359653712235741E-2</v>
      </c>
      <c r="Q75" s="42">
        <f t="shared" ca="1" si="25"/>
        <v>0.26307591186876084</v>
      </c>
      <c r="R75" s="42">
        <f t="shared" ca="1" si="26"/>
        <v>4.3274864042399649E-2</v>
      </c>
      <c r="S75" s="42">
        <f t="shared" ca="1" si="27"/>
        <v>8.5216993120239615E-2</v>
      </c>
      <c r="T75" s="42">
        <f t="shared" ca="1" si="28"/>
        <v>8.5671725707351556E-2</v>
      </c>
      <c r="U75">
        <f ca="1">+(L75^2*Markiwitz!$B$4^2)+(M75^2*Markiwitz!$C$4^2)+(N75^2*Markiwitz!$D$4^2)+(O75^2*Markiwitz!$E$4^2)+(P75^2*Markiwitz!$F$4^2)+(Q75^2*Markiwitz!$G$4^2)+(R75^2*Markiwitz!$H$4^2)+(S75^2*Markiwitz!$I$4^2)+(T75^2*Markiwitz!$J$4^2)+(2*L75*M75*Markiwitz!$B$8)+(2*L75*N75*Markiwitz!$E$8)+(2*L75*O75*Markiwitz!$H$8)+(2*L75*P75*Markiwitz!$B$11)+(2*L75*Q75*Markiwitz!$E$11)+(2*L75*R75*Markiwitz!$H$11)+(2*L75*S75*Markiwitz!$K$8)+(2*L75*T75*Markiwitz!$K$11)</f>
        <v>2.8126053539522067E-2</v>
      </c>
      <c r="V75" s="5">
        <f t="shared" ca="1" si="19"/>
        <v>0.16770823933105394</v>
      </c>
      <c r="W75" s="42">
        <f ca="1">SUMPRODUCT(L75:T75,Markiwitz!$B$3:$J$3)</f>
        <v>0.85276487997131878</v>
      </c>
    </row>
    <row r="76" spans="1:23" x14ac:dyDescent="0.25">
      <c r="A76">
        <v>75</v>
      </c>
      <c r="B76" s="25">
        <f t="shared" ca="1" si="18"/>
        <v>1</v>
      </c>
      <c r="C76" s="46">
        <v>0</v>
      </c>
      <c r="D76">
        <f t="shared" ca="1" si="29"/>
        <v>0.57024961816453978</v>
      </c>
      <c r="E76">
        <f t="shared" ca="1" si="29"/>
        <v>8.3341212328702174E-2</v>
      </c>
      <c r="F76">
        <f t="shared" ca="1" si="29"/>
        <v>0.80698379570180956</v>
      </c>
      <c r="G76">
        <f t="shared" ca="1" si="29"/>
        <v>0.14601782237458416</v>
      </c>
      <c r="H76">
        <f t="shared" ca="1" si="29"/>
        <v>0.26527504475847541</v>
      </c>
      <c r="I76">
        <f t="shared" ca="1" si="29"/>
        <v>0.94598588849018939</v>
      </c>
      <c r="J76">
        <f t="shared" ca="1" si="29"/>
        <v>0.52547264184095199</v>
      </c>
      <c r="K76">
        <f t="shared" ca="1" si="29"/>
        <v>0.25530300512361503</v>
      </c>
      <c r="L76" s="42">
        <f t="shared" ca="1" si="20"/>
        <v>0</v>
      </c>
      <c r="M76" s="42">
        <f t="shared" ca="1" si="21"/>
        <v>0.15846301844494659</v>
      </c>
      <c r="N76" s="42">
        <f t="shared" ca="1" si="22"/>
        <v>2.3159156351520327E-2</v>
      </c>
      <c r="O76" s="42">
        <f t="shared" ca="1" si="23"/>
        <v>0.22424756462734047</v>
      </c>
      <c r="P76" s="42">
        <f t="shared" ca="1" si="24"/>
        <v>4.0575958568302463E-2</v>
      </c>
      <c r="Q76" s="42">
        <f t="shared" ca="1" si="25"/>
        <v>7.3715585195564606E-2</v>
      </c>
      <c r="R76" s="42">
        <f t="shared" ca="1" si="26"/>
        <v>0.26287396698129284</v>
      </c>
      <c r="S76" s="42">
        <f t="shared" ca="1" si="27"/>
        <v>0.14602023093741284</v>
      </c>
      <c r="T76" s="42">
        <f t="shared" ca="1" si="28"/>
        <v>7.0944518893619857E-2</v>
      </c>
      <c r="U76">
        <f ca="1">+(L76^2*Markiwitz!$B$4^2)+(M76^2*Markiwitz!$C$4^2)+(N76^2*Markiwitz!$D$4^2)+(O76^2*Markiwitz!$E$4^2)+(P76^2*Markiwitz!$F$4^2)+(Q76^2*Markiwitz!$G$4^2)+(R76^2*Markiwitz!$H$4^2)+(S76^2*Markiwitz!$I$4^2)+(T76^2*Markiwitz!$J$4^2)+(2*L76*M76*Markiwitz!$B$8)+(2*L76*N76*Markiwitz!$E$8)+(2*L76*O76*Markiwitz!$H$8)+(2*L76*P76*Markiwitz!$B$11)+(2*L76*Q76*Markiwitz!$E$11)+(2*L76*R76*Markiwitz!$H$11)+(2*L76*S76*Markiwitz!$K$8)+(2*L76*T76*Markiwitz!$K$11)</f>
        <v>1.5748619610890524E-2</v>
      </c>
      <c r="V76" s="5">
        <f t="shared" ca="1" si="19"/>
        <v>0.12549350425775241</v>
      </c>
      <c r="W76" s="42">
        <f ca="1">SUMPRODUCT(L76:T76,Markiwitz!$B$3:$J$3)</f>
        <v>0.31985579680817333</v>
      </c>
    </row>
    <row r="77" spans="1:23" x14ac:dyDescent="0.25">
      <c r="A77">
        <v>76</v>
      </c>
      <c r="B77" s="25">
        <f t="shared" ca="1" si="18"/>
        <v>1</v>
      </c>
      <c r="C77" s="46">
        <v>0</v>
      </c>
      <c r="D77">
        <f t="shared" ca="1" si="29"/>
        <v>0.67132003840841148</v>
      </c>
      <c r="E77">
        <f t="shared" ca="1" si="29"/>
        <v>0.60669160412622947</v>
      </c>
      <c r="F77">
        <f t="shared" ca="1" si="29"/>
        <v>0.92126783557278991</v>
      </c>
      <c r="G77">
        <f t="shared" ca="1" si="29"/>
        <v>0.92302948178174282</v>
      </c>
      <c r="H77">
        <f t="shared" ca="1" si="29"/>
        <v>0.72610216818188145</v>
      </c>
      <c r="I77">
        <f t="shared" ca="1" si="29"/>
        <v>0.32514506716267511</v>
      </c>
      <c r="J77">
        <f t="shared" ca="1" si="29"/>
        <v>1.5157227531360951E-2</v>
      </c>
      <c r="K77">
        <f t="shared" ca="1" si="29"/>
        <v>0.94837156934409728</v>
      </c>
      <c r="L77" s="42">
        <f t="shared" ca="1" si="20"/>
        <v>0</v>
      </c>
      <c r="M77" s="42">
        <f t="shared" ca="1" si="21"/>
        <v>0.13068112352425384</v>
      </c>
      <c r="N77" s="42">
        <f t="shared" ca="1" si="22"/>
        <v>0.11810036334966954</v>
      </c>
      <c r="O77" s="42">
        <f t="shared" ca="1" si="23"/>
        <v>0.17933669327797808</v>
      </c>
      <c r="P77" s="42">
        <f t="shared" ca="1" si="24"/>
        <v>0.17967962048507294</v>
      </c>
      <c r="Q77" s="42">
        <f t="shared" ca="1" si="25"/>
        <v>0.14134517324459486</v>
      </c>
      <c r="R77" s="42">
        <f t="shared" ca="1" si="26"/>
        <v>6.3293690422119492E-2</v>
      </c>
      <c r="S77" s="42">
        <f t="shared" ca="1" si="27"/>
        <v>2.9505502740646079E-3</v>
      </c>
      <c r="T77" s="42">
        <f t="shared" ca="1" si="28"/>
        <v>0.18461278542224666</v>
      </c>
      <c r="U77">
        <f ca="1">+(L77^2*Markiwitz!$B$4^2)+(M77^2*Markiwitz!$C$4^2)+(N77^2*Markiwitz!$D$4^2)+(O77^2*Markiwitz!$E$4^2)+(P77^2*Markiwitz!$F$4^2)+(Q77^2*Markiwitz!$G$4^2)+(R77^2*Markiwitz!$H$4^2)+(S77^2*Markiwitz!$I$4^2)+(T77^2*Markiwitz!$J$4^2)+(2*L77*M77*Markiwitz!$B$8)+(2*L77*N77*Markiwitz!$E$8)+(2*L77*O77*Markiwitz!$H$8)+(2*L77*P77*Markiwitz!$B$11)+(2*L77*Q77*Markiwitz!$E$11)+(2*L77*R77*Markiwitz!$H$11)+(2*L77*S77*Markiwitz!$K$8)+(2*L77*T77*Markiwitz!$K$11)</f>
        <v>1.4608012166233485E-2</v>
      </c>
      <c r="V77" s="5">
        <f t="shared" ca="1" si="19"/>
        <v>0.12086360976833964</v>
      </c>
      <c r="W77" s="42">
        <f ca="1">SUMPRODUCT(L77:T77,Markiwitz!$B$3:$J$3)</f>
        <v>0.55930277130140205</v>
      </c>
    </row>
    <row r="78" spans="1:23" x14ac:dyDescent="0.25">
      <c r="A78">
        <v>77</v>
      </c>
      <c r="B78" s="25">
        <f t="shared" ca="1" si="18"/>
        <v>1</v>
      </c>
      <c r="C78" s="46">
        <v>0</v>
      </c>
      <c r="D78">
        <f t="shared" ca="1" si="29"/>
        <v>0.56789099593265202</v>
      </c>
      <c r="E78">
        <f t="shared" ca="1" si="29"/>
        <v>0.58463996751924385</v>
      </c>
      <c r="F78">
        <f t="shared" ca="1" si="29"/>
        <v>0.48956967618275682</v>
      </c>
      <c r="G78">
        <f t="shared" ca="1" si="29"/>
        <v>0.8008787979607187</v>
      </c>
      <c r="H78">
        <f t="shared" ca="1" si="29"/>
        <v>0.92173744066694208</v>
      </c>
      <c r="I78">
        <f t="shared" ca="1" si="29"/>
        <v>5.6169595743419398E-2</v>
      </c>
      <c r="J78">
        <f t="shared" ca="1" si="29"/>
        <v>0.51601314782555308</v>
      </c>
      <c r="K78">
        <f t="shared" ca="1" si="29"/>
        <v>0.38803261391199761</v>
      </c>
      <c r="L78" s="42">
        <f t="shared" ca="1" si="20"/>
        <v>0</v>
      </c>
      <c r="M78" s="42">
        <f t="shared" ca="1" si="21"/>
        <v>0.13130633382861645</v>
      </c>
      <c r="N78" s="42">
        <f t="shared" ca="1" si="22"/>
        <v>0.13517898909201467</v>
      </c>
      <c r="O78" s="42">
        <f t="shared" ca="1" si="23"/>
        <v>0.1131970744273683</v>
      </c>
      <c r="P78" s="42">
        <f t="shared" ca="1" si="24"/>
        <v>0.18517718990875232</v>
      </c>
      <c r="Q78" s="42">
        <f t="shared" ca="1" si="25"/>
        <v>0.21312182259163934</v>
      </c>
      <c r="R78" s="42">
        <f t="shared" ca="1" si="26"/>
        <v>1.2987393254212708E-2</v>
      </c>
      <c r="S78" s="42">
        <f t="shared" ca="1" si="27"/>
        <v>0.11931126771443415</v>
      </c>
      <c r="T78" s="42">
        <f t="shared" ca="1" si="28"/>
        <v>8.9719929182962177E-2</v>
      </c>
      <c r="U78">
        <f ca="1">+(L78^2*Markiwitz!$B$4^2)+(M78^2*Markiwitz!$C$4^2)+(N78^2*Markiwitz!$D$4^2)+(O78^2*Markiwitz!$E$4^2)+(P78^2*Markiwitz!$F$4^2)+(Q78^2*Markiwitz!$G$4^2)+(R78^2*Markiwitz!$H$4^2)+(S78^2*Markiwitz!$I$4^2)+(T78^2*Markiwitz!$J$4^2)+(2*L78*M78*Markiwitz!$B$8)+(2*L78*N78*Markiwitz!$E$8)+(2*L78*O78*Markiwitz!$H$8)+(2*L78*P78*Markiwitz!$B$11)+(2*L78*Q78*Markiwitz!$E$11)+(2*L78*R78*Markiwitz!$H$11)+(2*L78*S78*Markiwitz!$K$8)+(2*L78*T78*Markiwitz!$K$11)</f>
        <v>2.1093347428872665E-2</v>
      </c>
      <c r="V78" s="5">
        <f t="shared" ca="1" si="19"/>
        <v>0.14523548956392396</v>
      </c>
      <c r="W78" s="42">
        <f ca="1">SUMPRODUCT(L78:T78,Markiwitz!$B$3:$J$3)</f>
        <v>0.72598126523051942</v>
      </c>
    </row>
    <row r="79" spans="1:23" x14ac:dyDescent="0.25">
      <c r="A79">
        <v>78</v>
      </c>
      <c r="B79" s="25">
        <f t="shared" ca="1" si="18"/>
        <v>1</v>
      </c>
      <c r="C79" s="46">
        <v>0</v>
      </c>
      <c r="D79">
        <f t="shared" ca="1" si="29"/>
        <v>0.50338739232499174</v>
      </c>
      <c r="E79">
        <f t="shared" ca="1" si="29"/>
        <v>0.32394509337857147</v>
      </c>
      <c r="F79">
        <f t="shared" ca="1" si="29"/>
        <v>0.58721075550227808</v>
      </c>
      <c r="G79">
        <f t="shared" ca="1" si="29"/>
        <v>0.19098221315105024</v>
      </c>
      <c r="H79">
        <f t="shared" ca="1" si="29"/>
        <v>0.56647607620442508</v>
      </c>
      <c r="I79">
        <f t="shared" ca="1" si="29"/>
        <v>0.67647999287246208</v>
      </c>
      <c r="J79">
        <f t="shared" ca="1" si="29"/>
        <v>0.19875154858897071</v>
      </c>
      <c r="K79">
        <f t="shared" ca="1" si="29"/>
        <v>0.88119700207426743</v>
      </c>
      <c r="L79" s="42">
        <f t="shared" ca="1" si="20"/>
        <v>0</v>
      </c>
      <c r="M79" s="42">
        <f t="shared" ca="1" si="21"/>
        <v>0.12813958319996305</v>
      </c>
      <c r="N79" s="42">
        <f t="shared" ca="1" si="22"/>
        <v>8.2461718108354773E-2</v>
      </c>
      <c r="O79" s="42">
        <f t="shared" ca="1" si="23"/>
        <v>0.14947720703346196</v>
      </c>
      <c r="P79" s="42">
        <f t="shared" ca="1" si="24"/>
        <v>4.8615403494218772E-2</v>
      </c>
      <c r="Q79" s="42">
        <f t="shared" ca="1" si="25"/>
        <v>0.14419909875438838</v>
      </c>
      <c r="R79" s="42">
        <f t="shared" ca="1" si="26"/>
        <v>0.17220110326844923</v>
      </c>
      <c r="S79" s="42">
        <f t="shared" ca="1" si="27"/>
        <v>5.0593123675404972E-2</v>
      </c>
      <c r="T79" s="42">
        <f t="shared" ca="1" si="28"/>
        <v>0.22431276246575879</v>
      </c>
      <c r="U79">
        <f ca="1">+(L79^2*Markiwitz!$B$4^2)+(M79^2*Markiwitz!$C$4^2)+(N79^2*Markiwitz!$D$4^2)+(O79^2*Markiwitz!$E$4^2)+(P79^2*Markiwitz!$F$4^2)+(Q79^2*Markiwitz!$G$4^2)+(R79^2*Markiwitz!$H$4^2)+(S79^2*Markiwitz!$I$4^2)+(T79^2*Markiwitz!$J$4^2)+(2*L79*M79*Markiwitz!$B$8)+(2*L79*N79*Markiwitz!$E$8)+(2*L79*O79*Markiwitz!$H$8)+(2*L79*P79*Markiwitz!$B$11)+(2*L79*Q79*Markiwitz!$E$11)+(2*L79*R79*Markiwitz!$H$11)+(2*L79*S79*Markiwitz!$K$8)+(2*L79*T79*Markiwitz!$K$11)</f>
        <v>1.2852144936756633E-2</v>
      </c>
      <c r="V79" s="5">
        <f t="shared" ca="1" si="19"/>
        <v>0.11336730100322859</v>
      </c>
      <c r="W79" s="42">
        <f ca="1">SUMPRODUCT(L79:T79,Markiwitz!$B$3:$J$3)</f>
        <v>0.51360660046780804</v>
      </c>
    </row>
    <row r="80" spans="1:23" x14ac:dyDescent="0.25">
      <c r="A80">
        <v>79</v>
      </c>
      <c r="B80" s="25">
        <f t="shared" ca="1" si="18"/>
        <v>0.99999999999999989</v>
      </c>
      <c r="C80" s="46">
        <v>0</v>
      </c>
      <c r="D80">
        <f t="shared" ca="1" si="29"/>
        <v>0.85453685755691067</v>
      </c>
      <c r="E80">
        <f t="shared" ca="1" si="29"/>
        <v>0.75069533901885666</v>
      </c>
      <c r="F80">
        <f t="shared" ca="1" si="29"/>
        <v>3.2397798971558811E-2</v>
      </c>
      <c r="G80">
        <f t="shared" ca="1" si="29"/>
        <v>0.62927469849303463</v>
      </c>
      <c r="H80">
        <f t="shared" ca="1" si="29"/>
        <v>0.53476451001592684</v>
      </c>
      <c r="I80">
        <f t="shared" ca="1" si="29"/>
        <v>0.54006598351685464</v>
      </c>
      <c r="J80">
        <f t="shared" ca="1" si="29"/>
        <v>0.45988992226395076</v>
      </c>
      <c r="K80">
        <f t="shared" ca="1" si="29"/>
        <v>0.25595623022793257</v>
      </c>
      <c r="L80" s="42">
        <f t="shared" ca="1" si="20"/>
        <v>0</v>
      </c>
      <c r="M80" s="42">
        <f t="shared" ca="1" si="21"/>
        <v>0.21060252055063328</v>
      </c>
      <c r="N80" s="42">
        <f t="shared" ca="1" si="22"/>
        <v>0.18501054596402156</v>
      </c>
      <c r="O80" s="42">
        <f t="shared" ca="1" si="23"/>
        <v>7.9845100458391834E-3</v>
      </c>
      <c r="P80" s="42">
        <f t="shared" ca="1" si="24"/>
        <v>0.1550861574306604</v>
      </c>
      <c r="Q80" s="42">
        <f t="shared" ca="1" si="25"/>
        <v>0.1317939100161962</v>
      </c>
      <c r="R80" s="42">
        <f t="shared" ca="1" si="26"/>
        <v>0.13310047002241973</v>
      </c>
      <c r="S80" s="42">
        <f t="shared" ca="1" si="27"/>
        <v>0.11334090033462661</v>
      </c>
      <c r="T80" s="42">
        <f t="shared" ca="1" si="28"/>
        <v>6.3080985635602979E-2</v>
      </c>
      <c r="U80">
        <f ca="1">+(L80^2*Markiwitz!$B$4^2)+(M80^2*Markiwitz!$C$4^2)+(N80^2*Markiwitz!$D$4^2)+(O80^2*Markiwitz!$E$4^2)+(P80^2*Markiwitz!$F$4^2)+(Q80^2*Markiwitz!$G$4^2)+(R80^2*Markiwitz!$H$4^2)+(S80^2*Markiwitz!$I$4^2)+(T80^2*Markiwitz!$J$4^2)+(2*L80*M80*Markiwitz!$B$8)+(2*L80*N80*Markiwitz!$E$8)+(2*L80*O80*Markiwitz!$H$8)+(2*L80*P80*Markiwitz!$B$11)+(2*L80*Q80*Markiwitz!$E$11)+(2*L80*R80*Markiwitz!$H$11)+(2*L80*S80*Markiwitz!$K$8)+(2*L80*T80*Markiwitz!$K$11)</f>
        <v>1.4363006608006513E-2</v>
      </c>
      <c r="V80" s="5">
        <f t="shared" ca="1" si="19"/>
        <v>0.11984576174402878</v>
      </c>
      <c r="W80" s="42">
        <f ca="1">SUMPRODUCT(L80:T80,Markiwitz!$B$3:$J$3)</f>
        <v>0.48793245902225818</v>
      </c>
    </row>
    <row r="81" spans="1:23" x14ac:dyDescent="0.25">
      <c r="A81">
        <v>80</v>
      </c>
      <c r="B81" s="25">
        <f t="shared" ca="1" si="18"/>
        <v>0.99999999999999989</v>
      </c>
      <c r="C81" s="46">
        <v>0</v>
      </c>
      <c r="D81">
        <f t="shared" ca="1" si="29"/>
        <v>0.46132462757108861</v>
      </c>
      <c r="E81">
        <f t="shared" ca="1" si="29"/>
        <v>0.86722390295105212</v>
      </c>
      <c r="F81">
        <f t="shared" ca="1" si="29"/>
        <v>0.42897005546956135</v>
      </c>
      <c r="G81">
        <f t="shared" ca="1" si="29"/>
        <v>0.82275190116764163</v>
      </c>
      <c r="H81">
        <f t="shared" ca="1" si="29"/>
        <v>0.97650566260745686</v>
      </c>
      <c r="I81">
        <f t="shared" ca="1" si="29"/>
        <v>0.17405657089141302</v>
      </c>
      <c r="J81">
        <f t="shared" ca="1" si="29"/>
        <v>0.39671046196826865</v>
      </c>
      <c r="K81">
        <f t="shared" ca="1" si="29"/>
        <v>0.99178575788259848</v>
      </c>
      <c r="L81" s="42">
        <f t="shared" ca="1" si="20"/>
        <v>0</v>
      </c>
      <c r="M81" s="42">
        <f t="shared" ca="1" si="21"/>
        <v>9.0114277267991524E-2</v>
      </c>
      <c r="N81" s="42">
        <f t="shared" ca="1" si="22"/>
        <v>0.16940187142278318</v>
      </c>
      <c r="O81" s="42">
        <f t="shared" ca="1" si="23"/>
        <v>8.3794196554774103E-2</v>
      </c>
      <c r="P81" s="42">
        <f t="shared" ca="1" si="24"/>
        <v>0.1607147949914359</v>
      </c>
      <c r="Q81" s="42">
        <f t="shared" ca="1" si="25"/>
        <v>0.19074876296391111</v>
      </c>
      <c r="R81" s="42">
        <f t="shared" ca="1" si="26"/>
        <v>3.3999880240964619E-2</v>
      </c>
      <c r="S81" s="42">
        <f t="shared" ca="1" si="27"/>
        <v>7.7492668781080243E-2</v>
      </c>
      <c r="T81" s="42">
        <f t="shared" ca="1" si="28"/>
        <v>0.19373354777705931</v>
      </c>
      <c r="U81">
        <f ca="1">+(L81^2*Markiwitz!$B$4^2)+(M81^2*Markiwitz!$C$4^2)+(N81^2*Markiwitz!$D$4^2)+(O81^2*Markiwitz!$E$4^2)+(P81^2*Markiwitz!$F$4^2)+(Q81^2*Markiwitz!$G$4^2)+(R81^2*Markiwitz!$H$4^2)+(S81^2*Markiwitz!$I$4^2)+(T81^2*Markiwitz!$J$4^2)+(2*L81*M81*Markiwitz!$B$8)+(2*L81*N81*Markiwitz!$E$8)+(2*L81*O81*Markiwitz!$H$8)+(2*L81*P81*Markiwitz!$B$11)+(2*L81*Q81*Markiwitz!$E$11)+(2*L81*R81*Markiwitz!$H$11)+(2*L81*S81*Markiwitz!$K$8)+(2*L81*T81*Markiwitz!$K$11)</f>
        <v>1.7360204728943566E-2</v>
      </c>
      <c r="V81" s="5">
        <f t="shared" ca="1" si="19"/>
        <v>0.13175812965029354</v>
      </c>
      <c r="W81" s="42">
        <f ca="1">SUMPRODUCT(L81:T81,Markiwitz!$B$3:$J$3)</f>
        <v>0.65967956529955507</v>
      </c>
    </row>
    <row r="82" spans="1:23" x14ac:dyDescent="0.25">
      <c r="A82">
        <v>81</v>
      </c>
      <c r="B82" s="25">
        <f t="shared" ca="1" si="18"/>
        <v>1</v>
      </c>
      <c r="C82" s="46">
        <v>0</v>
      </c>
      <c r="D82">
        <f t="shared" ref="D82:K91" ca="1" si="30">RAND()</f>
        <v>0.43007068905015222</v>
      </c>
      <c r="E82">
        <f t="shared" ca="1" si="30"/>
        <v>0.64283808061488612</v>
      </c>
      <c r="F82">
        <f t="shared" ca="1" si="30"/>
        <v>0.30996099721254255</v>
      </c>
      <c r="G82">
        <f t="shared" ca="1" si="30"/>
        <v>5.1588226960094796E-2</v>
      </c>
      <c r="H82">
        <f t="shared" ca="1" si="30"/>
        <v>0.3479247319849712</v>
      </c>
      <c r="I82">
        <f t="shared" ca="1" si="30"/>
        <v>0.93436867042463423</v>
      </c>
      <c r="J82">
        <f t="shared" ca="1" si="30"/>
        <v>0.85568743963692995</v>
      </c>
      <c r="K82">
        <f t="shared" ca="1" si="30"/>
        <v>0.70124900428038872</v>
      </c>
      <c r="L82" s="42">
        <f t="shared" ca="1" si="20"/>
        <v>0</v>
      </c>
      <c r="M82" s="42">
        <f t="shared" ca="1" si="21"/>
        <v>0.10063221862118693</v>
      </c>
      <c r="N82" s="42">
        <f t="shared" ca="1" si="22"/>
        <v>0.15041764973412924</v>
      </c>
      <c r="O82" s="42">
        <f t="shared" ca="1" si="23"/>
        <v>7.2527757947011051E-2</v>
      </c>
      <c r="P82" s="42">
        <f t="shared" ca="1" si="24"/>
        <v>1.2071126598265513E-2</v>
      </c>
      <c r="Q82" s="42">
        <f t="shared" ca="1" si="25"/>
        <v>8.1410890312375028E-2</v>
      </c>
      <c r="R82" s="42">
        <f t="shared" ca="1" si="26"/>
        <v>0.21863287759188496</v>
      </c>
      <c r="S82" s="42">
        <f t="shared" ca="1" si="27"/>
        <v>0.20022226040823174</v>
      </c>
      <c r="T82" s="42">
        <f t="shared" ca="1" si="28"/>
        <v>0.16408521878691551</v>
      </c>
      <c r="U82">
        <f ca="1">+(L82^2*Markiwitz!$B$4^2)+(M82^2*Markiwitz!$C$4^2)+(N82^2*Markiwitz!$D$4^2)+(O82^2*Markiwitz!$E$4^2)+(P82^2*Markiwitz!$F$4^2)+(Q82^2*Markiwitz!$G$4^2)+(R82^2*Markiwitz!$H$4^2)+(S82^2*Markiwitz!$I$4^2)+(T82^2*Markiwitz!$J$4^2)+(2*L82*M82*Markiwitz!$B$8)+(2*L82*N82*Markiwitz!$E$8)+(2*L82*O82*Markiwitz!$H$8)+(2*L82*P82*Markiwitz!$B$11)+(2*L82*Q82*Markiwitz!$E$11)+(2*L82*R82*Markiwitz!$H$11)+(2*L82*S82*Markiwitz!$K$8)+(2*L82*T82*Markiwitz!$K$11)</f>
        <v>1.3640900371147973E-2</v>
      </c>
      <c r="V82" s="5">
        <f t="shared" ca="1" si="19"/>
        <v>0.11679426514665851</v>
      </c>
      <c r="W82" s="42">
        <f ca="1">SUMPRODUCT(L82:T82,Markiwitz!$B$3:$J$3)</f>
        <v>0.30437173745535973</v>
      </c>
    </row>
    <row r="83" spans="1:23" x14ac:dyDescent="0.25">
      <c r="A83">
        <v>82</v>
      </c>
      <c r="B83" s="25">
        <f t="shared" ca="1" si="18"/>
        <v>1.0000000000000002</v>
      </c>
      <c r="C83" s="46">
        <v>0</v>
      </c>
      <c r="D83">
        <f t="shared" ca="1" si="30"/>
        <v>0.71936467293366424</v>
      </c>
      <c r="E83">
        <f t="shared" ca="1" si="30"/>
        <v>0.12697438646732573</v>
      </c>
      <c r="F83">
        <f t="shared" ca="1" si="30"/>
        <v>0.85359651139858106</v>
      </c>
      <c r="G83">
        <f t="shared" ca="1" si="30"/>
        <v>0.1166876757021017</v>
      </c>
      <c r="H83">
        <f t="shared" ca="1" si="30"/>
        <v>0.73598407903208984</v>
      </c>
      <c r="I83">
        <f t="shared" ca="1" si="30"/>
        <v>0.65070506293378849</v>
      </c>
      <c r="J83">
        <f t="shared" ca="1" si="30"/>
        <v>0.85942119690292684</v>
      </c>
      <c r="K83">
        <f t="shared" ca="1" si="30"/>
        <v>0.62939809192435403</v>
      </c>
      <c r="L83" s="42">
        <f t="shared" ca="1" si="20"/>
        <v>0</v>
      </c>
      <c r="M83" s="42">
        <f t="shared" ca="1" si="21"/>
        <v>0.1533129763631019</v>
      </c>
      <c r="N83" s="42">
        <f t="shared" ca="1" si="22"/>
        <v>2.7061130249552298E-2</v>
      </c>
      <c r="O83" s="42">
        <f t="shared" ca="1" si="23"/>
        <v>0.18192083473043272</v>
      </c>
      <c r="P83" s="42">
        <f t="shared" ca="1" si="24"/>
        <v>2.4868798176903677E-2</v>
      </c>
      <c r="Q83" s="42">
        <f t="shared" ca="1" si="25"/>
        <v>0.15685494987140022</v>
      </c>
      <c r="R83" s="42">
        <f t="shared" ca="1" si="26"/>
        <v>0.13868005156004945</v>
      </c>
      <c r="S83" s="42">
        <f t="shared" ca="1" si="27"/>
        <v>0.18316220771502548</v>
      </c>
      <c r="T83" s="42">
        <f t="shared" ca="1" si="28"/>
        <v>0.13413905133353435</v>
      </c>
      <c r="U83">
        <f ca="1">+(L83^2*Markiwitz!$B$4^2)+(M83^2*Markiwitz!$C$4^2)+(N83^2*Markiwitz!$D$4^2)+(O83^2*Markiwitz!$E$4^2)+(P83^2*Markiwitz!$F$4^2)+(Q83^2*Markiwitz!$G$4^2)+(R83^2*Markiwitz!$H$4^2)+(S83^2*Markiwitz!$I$4^2)+(T83^2*Markiwitz!$J$4^2)+(2*L83*M83*Markiwitz!$B$8)+(2*L83*N83*Markiwitz!$E$8)+(2*L83*O83*Markiwitz!$H$8)+(2*L83*P83*Markiwitz!$B$11)+(2*L83*Q83*Markiwitz!$E$11)+(2*L83*R83*Markiwitz!$H$11)+(2*L83*S83*Markiwitz!$K$8)+(2*L83*T83*Markiwitz!$K$11)</f>
        <v>1.6392815343112519E-2</v>
      </c>
      <c r="V83" s="5">
        <f t="shared" ca="1" si="19"/>
        <v>0.12803443030338565</v>
      </c>
      <c r="W83" s="42">
        <f ca="1">SUMPRODUCT(L83:T83,Markiwitz!$B$3:$J$3)</f>
        <v>0.52540448157948538</v>
      </c>
    </row>
    <row r="84" spans="1:23" x14ac:dyDescent="0.25">
      <c r="A84">
        <v>83</v>
      </c>
      <c r="B84" s="25">
        <f t="shared" ca="1" si="18"/>
        <v>1</v>
      </c>
      <c r="C84" s="46">
        <v>0</v>
      </c>
      <c r="D84">
        <f t="shared" ca="1" si="30"/>
        <v>0.68561829734480306</v>
      </c>
      <c r="E84">
        <f t="shared" ca="1" si="30"/>
        <v>0.42964014857259814</v>
      </c>
      <c r="F84">
        <f t="shared" ca="1" si="30"/>
        <v>0.49614601130395586</v>
      </c>
      <c r="G84">
        <f t="shared" ca="1" si="30"/>
        <v>0.97434722733489798</v>
      </c>
      <c r="H84">
        <f t="shared" ca="1" si="30"/>
        <v>0.28892876602576723</v>
      </c>
      <c r="I84">
        <f t="shared" ca="1" si="30"/>
        <v>0.45069659694991071</v>
      </c>
      <c r="J84">
        <f t="shared" ca="1" si="30"/>
        <v>0.61951599837967042</v>
      </c>
      <c r="K84">
        <f t="shared" ca="1" si="30"/>
        <v>0.32473399427601424</v>
      </c>
      <c r="L84" s="42">
        <f t="shared" ca="1" si="20"/>
        <v>0</v>
      </c>
      <c r="M84" s="42">
        <f t="shared" ca="1" si="21"/>
        <v>0.16058037174944334</v>
      </c>
      <c r="N84" s="42">
        <f t="shared" ca="1" si="22"/>
        <v>0.10062709096804828</v>
      </c>
      <c r="O84" s="42">
        <f t="shared" ca="1" si="23"/>
        <v>0.11620359498242123</v>
      </c>
      <c r="P84" s="42">
        <f t="shared" ca="1" si="24"/>
        <v>0.22820429469925851</v>
      </c>
      <c r="Q84" s="42">
        <f t="shared" ca="1" si="25"/>
        <v>6.767072704623657E-2</v>
      </c>
      <c r="R84" s="42">
        <f t="shared" ca="1" si="26"/>
        <v>0.10555877426945143</v>
      </c>
      <c r="S84" s="42">
        <f t="shared" ca="1" si="27"/>
        <v>0.14509838741147926</v>
      </c>
      <c r="T84" s="42">
        <f t="shared" ca="1" si="28"/>
        <v>7.6056758873661395E-2</v>
      </c>
      <c r="U84">
        <f ca="1">+(L84^2*Markiwitz!$B$4^2)+(M84^2*Markiwitz!$C$4^2)+(N84^2*Markiwitz!$D$4^2)+(O84^2*Markiwitz!$E$4^2)+(P84^2*Markiwitz!$F$4^2)+(Q84^2*Markiwitz!$G$4^2)+(R84^2*Markiwitz!$H$4^2)+(S84^2*Markiwitz!$I$4^2)+(T84^2*Markiwitz!$J$4^2)+(2*L84*M84*Markiwitz!$B$8)+(2*L84*N84*Markiwitz!$E$8)+(2*L84*O84*Markiwitz!$H$8)+(2*L84*P84*Markiwitz!$B$11)+(2*L84*Q84*Markiwitz!$E$11)+(2*L84*R84*Markiwitz!$H$11)+(2*L84*S84*Markiwitz!$K$8)+(2*L84*T84*Markiwitz!$K$11)</f>
        <v>1.3461420364235286E-2</v>
      </c>
      <c r="V84" s="5">
        <f t="shared" ca="1" si="19"/>
        <v>0.11602336128657575</v>
      </c>
      <c r="W84" s="42">
        <f ca="1">SUMPRODUCT(L84:T84,Markiwitz!$B$3:$J$3)</f>
        <v>0.33989689221008434</v>
      </c>
    </row>
    <row r="85" spans="1:23" x14ac:dyDescent="0.25">
      <c r="A85">
        <v>84</v>
      </c>
      <c r="B85" s="25">
        <f t="shared" ca="1" si="18"/>
        <v>1</v>
      </c>
      <c r="C85" s="46">
        <v>0</v>
      </c>
      <c r="D85">
        <f t="shared" ca="1" si="30"/>
        <v>0.26270539314104013</v>
      </c>
      <c r="E85">
        <f t="shared" ca="1" si="30"/>
        <v>6.0399670292600405E-2</v>
      </c>
      <c r="F85">
        <f t="shared" ca="1" si="30"/>
        <v>0.44154606403208818</v>
      </c>
      <c r="G85">
        <f t="shared" ca="1" si="30"/>
        <v>0.19779260863196346</v>
      </c>
      <c r="H85">
        <f t="shared" ca="1" si="30"/>
        <v>0.18357322262643694</v>
      </c>
      <c r="I85">
        <f t="shared" ca="1" si="30"/>
        <v>0.74727358772313324</v>
      </c>
      <c r="J85">
        <f t="shared" ca="1" si="30"/>
        <v>3.0351876184741E-3</v>
      </c>
      <c r="K85">
        <f t="shared" ca="1" si="30"/>
        <v>0.31338271571030696</v>
      </c>
      <c r="L85" s="42">
        <f t="shared" ca="1" si="20"/>
        <v>0</v>
      </c>
      <c r="M85" s="42">
        <f t="shared" ca="1" si="21"/>
        <v>0.11888690255389377</v>
      </c>
      <c r="N85" s="42">
        <f t="shared" ca="1" si="22"/>
        <v>2.733377351148835E-2</v>
      </c>
      <c r="O85" s="42">
        <f t="shared" ca="1" si="23"/>
        <v>0.19982096012568507</v>
      </c>
      <c r="P85" s="42">
        <f t="shared" ca="1" si="24"/>
        <v>8.9510726472539839E-2</v>
      </c>
      <c r="Q85" s="42">
        <f t="shared" ca="1" si="25"/>
        <v>8.3075766237415749E-2</v>
      </c>
      <c r="R85" s="42">
        <f t="shared" ca="1" si="26"/>
        <v>0.33817745856874026</v>
      </c>
      <c r="S85" s="42">
        <f t="shared" ca="1" si="27"/>
        <v>1.3735692682813969E-3</v>
      </c>
      <c r="T85" s="42">
        <f t="shared" ca="1" si="28"/>
        <v>0.14182084326195551</v>
      </c>
      <c r="U85">
        <f ca="1">+(L85^2*Markiwitz!$B$4^2)+(M85^2*Markiwitz!$C$4^2)+(N85^2*Markiwitz!$D$4^2)+(O85^2*Markiwitz!$E$4^2)+(P85^2*Markiwitz!$F$4^2)+(Q85^2*Markiwitz!$G$4^2)+(R85^2*Markiwitz!$H$4^2)+(S85^2*Markiwitz!$I$4^2)+(T85^2*Markiwitz!$J$4^2)+(2*L85*M85*Markiwitz!$B$8)+(2*L85*N85*Markiwitz!$E$8)+(2*L85*O85*Markiwitz!$H$8)+(2*L85*P85*Markiwitz!$B$11)+(2*L85*Q85*Markiwitz!$E$11)+(2*L85*R85*Markiwitz!$H$11)+(2*L85*S85*Markiwitz!$K$8)+(2*L85*T85*Markiwitz!$K$11)</f>
        <v>1.7595385505426553E-2</v>
      </c>
      <c r="V85" s="5">
        <f t="shared" ca="1" si="19"/>
        <v>0.13264759894331504</v>
      </c>
      <c r="W85" s="42">
        <f ca="1">SUMPRODUCT(L85:T85,Markiwitz!$B$3:$J$3)</f>
        <v>0.36931921689059449</v>
      </c>
    </row>
    <row r="86" spans="1:23" x14ac:dyDescent="0.25">
      <c r="A86">
        <v>85</v>
      </c>
      <c r="B86" s="25">
        <f t="shared" ca="1" si="18"/>
        <v>0.99999999999999978</v>
      </c>
      <c r="C86" s="46">
        <v>0</v>
      </c>
      <c r="D86">
        <f t="shared" ca="1" si="30"/>
        <v>0.45101309107268717</v>
      </c>
      <c r="E86">
        <f t="shared" ca="1" si="30"/>
        <v>0.11313787193884794</v>
      </c>
      <c r="F86">
        <f t="shared" ca="1" si="30"/>
        <v>0.75693941211528271</v>
      </c>
      <c r="G86">
        <f t="shared" ca="1" si="30"/>
        <v>0.99571578998223431</v>
      </c>
      <c r="H86">
        <f t="shared" ca="1" si="30"/>
        <v>0.98136625993710891</v>
      </c>
      <c r="I86">
        <f t="shared" ca="1" si="30"/>
        <v>0.42888295136708388</v>
      </c>
      <c r="J86">
        <f t="shared" ca="1" si="30"/>
        <v>0.71898164187125613</v>
      </c>
      <c r="K86">
        <f t="shared" ca="1" si="30"/>
        <v>0.2977184927710872</v>
      </c>
      <c r="L86" s="42">
        <f t="shared" ca="1" si="20"/>
        <v>0</v>
      </c>
      <c r="M86" s="42">
        <f t="shared" ca="1" si="21"/>
        <v>9.5075112960939026E-2</v>
      </c>
      <c r="N86" s="42">
        <f t="shared" ca="1" si="22"/>
        <v>2.3849853070035707E-2</v>
      </c>
      <c r="O86" s="42">
        <f t="shared" ca="1" si="23"/>
        <v>0.15956543509698018</v>
      </c>
      <c r="P86" s="42">
        <f t="shared" ca="1" si="24"/>
        <v>0.20990031793621375</v>
      </c>
      <c r="Q86" s="42">
        <f t="shared" ca="1" si="25"/>
        <v>0.206875387580574</v>
      </c>
      <c r="R86" s="42">
        <f t="shared" ca="1" si="26"/>
        <v>9.0410003291178903E-2</v>
      </c>
      <c r="S86" s="42">
        <f t="shared" ca="1" si="27"/>
        <v>0.15156380639677339</v>
      </c>
      <c r="T86" s="42">
        <f t="shared" ca="1" si="28"/>
        <v>6.2760083667304845E-2</v>
      </c>
      <c r="U86">
        <f ca="1">+(L86^2*Markiwitz!$B$4^2)+(M86^2*Markiwitz!$C$4^2)+(N86^2*Markiwitz!$D$4^2)+(O86^2*Markiwitz!$E$4^2)+(P86^2*Markiwitz!$F$4^2)+(Q86^2*Markiwitz!$G$4^2)+(R86^2*Markiwitz!$H$4^2)+(S86^2*Markiwitz!$I$4^2)+(T86^2*Markiwitz!$J$4^2)+(2*L86*M86*Markiwitz!$B$8)+(2*L86*N86*Markiwitz!$E$8)+(2*L86*O86*Markiwitz!$H$8)+(2*L86*P86*Markiwitz!$B$11)+(2*L86*Q86*Markiwitz!$E$11)+(2*L86*R86*Markiwitz!$H$11)+(2*L86*S86*Markiwitz!$K$8)+(2*L86*T86*Markiwitz!$K$11)</f>
        <v>2.2786391797199306E-2</v>
      </c>
      <c r="V86" s="5">
        <f t="shared" ca="1" si="19"/>
        <v>0.15095162071736529</v>
      </c>
      <c r="W86" s="42">
        <f ca="1">SUMPRODUCT(L86:T86,Markiwitz!$B$3:$J$3)</f>
        <v>0.70386949748589489</v>
      </c>
    </row>
    <row r="87" spans="1:23" x14ac:dyDescent="0.25">
      <c r="A87">
        <v>86</v>
      </c>
      <c r="B87" s="25">
        <f t="shared" ca="1" si="18"/>
        <v>1</v>
      </c>
      <c r="C87" s="46">
        <v>0</v>
      </c>
      <c r="D87">
        <f t="shared" ca="1" si="30"/>
        <v>1.7344967260655819E-2</v>
      </c>
      <c r="E87">
        <f t="shared" ca="1" si="30"/>
        <v>0.68719744743588418</v>
      </c>
      <c r="F87">
        <f t="shared" ca="1" si="30"/>
        <v>0.80445657009198213</v>
      </c>
      <c r="G87">
        <f t="shared" ca="1" si="30"/>
        <v>0.2009948153743929</v>
      </c>
      <c r="H87">
        <f t="shared" ca="1" si="30"/>
        <v>0.98132254017259424</v>
      </c>
      <c r="I87">
        <f t="shared" ca="1" si="30"/>
        <v>0.15582633147801395</v>
      </c>
      <c r="J87">
        <f t="shared" ca="1" si="30"/>
        <v>0.81806115673850388</v>
      </c>
      <c r="K87">
        <f t="shared" ca="1" si="30"/>
        <v>0.25812483133715081</v>
      </c>
      <c r="L87" s="42">
        <f t="shared" ca="1" si="20"/>
        <v>0</v>
      </c>
      <c r="M87" s="42">
        <f t="shared" ca="1" si="21"/>
        <v>4.4209824779619057E-3</v>
      </c>
      <c r="N87" s="42">
        <f t="shared" ca="1" si="22"/>
        <v>0.17515673730359757</v>
      </c>
      <c r="O87" s="42">
        <f t="shared" ca="1" si="23"/>
        <v>0.20504439975077327</v>
      </c>
      <c r="P87" s="42">
        <f t="shared" ca="1" si="24"/>
        <v>5.1230685165201122E-2</v>
      </c>
      <c r="Q87" s="42">
        <f t="shared" ca="1" si="25"/>
        <v>0.25012498957971918</v>
      </c>
      <c r="R87" s="42">
        <f t="shared" ca="1" si="26"/>
        <v>3.9717888809859631E-2</v>
      </c>
      <c r="S87" s="42">
        <f t="shared" ca="1" si="27"/>
        <v>0.20851201305210348</v>
      </c>
      <c r="T87" s="42">
        <f t="shared" ca="1" si="28"/>
        <v>6.5792303860783885E-2</v>
      </c>
      <c r="U87">
        <f ca="1">+(L87^2*Markiwitz!$B$4^2)+(M87^2*Markiwitz!$C$4^2)+(N87^2*Markiwitz!$D$4^2)+(O87^2*Markiwitz!$E$4^2)+(P87^2*Markiwitz!$F$4^2)+(Q87^2*Markiwitz!$G$4^2)+(R87^2*Markiwitz!$H$4^2)+(S87^2*Markiwitz!$I$4^2)+(T87^2*Markiwitz!$J$4^2)+(2*L87*M87*Markiwitz!$B$8)+(2*L87*N87*Markiwitz!$E$8)+(2*L87*O87*Markiwitz!$H$8)+(2*L87*P87*Markiwitz!$B$11)+(2*L87*Q87*Markiwitz!$E$11)+(2*L87*R87*Markiwitz!$H$11)+(2*L87*S87*Markiwitz!$K$8)+(2*L87*T87*Markiwitz!$K$11)</f>
        <v>2.8599952031528465E-2</v>
      </c>
      <c r="V87" s="5">
        <f t="shared" ca="1" si="19"/>
        <v>0.16911520343105899</v>
      </c>
      <c r="W87" s="42">
        <f ca="1">SUMPRODUCT(L87:T87,Markiwitz!$B$3:$J$3)</f>
        <v>0.79551927243122311</v>
      </c>
    </row>
    <row r="88" spans="1:23" x14ac:dyDescent="0.25">
      <c r="A88">
        <v>87</v>
      </c>
      <c r="B88" s="25">
        <f t="shared" ca="1" si="18"/>
        <v>0.99999999999999989</v>
      </c>
      <c r="C88" s="46">
        <v>0</v>
      </c>
      <c r="D88">
        <f t="shared" ca="1" si="30"/>
        <v>0.92505380311336749</v>
      </c>
      <c r="E88">
        <f t="shared" ca="1" si="30"/>
        <v>0.61361733726426271</v>
      </c>
      <c r="F88">
        <f t="shared" ca="1" si="30"/>
        <v>0.34738316845100614</v>
      </c>
      <c r="G88">
        <f t="shared" ca="1" si="30"/>
        <v>0.5024208406745887</v>
      </c>
      <c r="H88">
        <f t="shared" ca="1" si="30"/>
        <v>0.94408683287913375</v>
      </c>
      <c r="I88">
        <f t="shared" ca="1" si="30"/>
        <v>0.92041291144544057</v>
      </c>
      <c r="J88">
        <f t="shared" ca="1" si="30"/>
        <v>0.78698573534497196</v>
      </c>
      <c r="K88">
        <f t="shared" ca="1" si="30"/>
        <v>0.59300561555099229</v>
      </c>
      <c r="L88" s="42">
        <f t="shared" ca="1" si="20"/>
        <v>0</v>
      </c>
      <c r="M88" s="42">
        <f t="shared" ca="1" si="21"/>
        <v>0.16422143555002458</v>
      </c>
      <c r="N88" s="42">
        <f t="shared" ca="1" si="22"/>
        <v>0.1089332530332523</v>
      </c>
      <c r="O88" s="42">
        <f t="shared" ca="1" si="23"/>
        <v>6.1669669825625155E-2</v>
      </c>
      <c r="P88" s="42">
        <f t="shared" ca="1" si="24"/>
        <v>8.9192943619215148E-2</v>
      </c>
      <c r="Q88" s="42">
        <f t="shared" ca="1" si="25"/>
        <v>0.16760030006631632</v>
      </c>
      <c r="R88" s="42">
        <f t="shared" ca="1" si="26"/>
        <v>0.16339755493964919</v>
      </c>
      <c r="S88" s="42">
        <f t="shared" ca="1" si="27"/>
        <v>0.13971071388580017</v>
      </c>
      <c r="T88" s="42">
        <f t="shared" ca="1" si="28"/>
        <v>0.10527412908011716</v>
      </c>
      <c r="U88">
        <f ca="1">+(L88^2*Markiwitz!$B$4^2)+(M88^2*Markiwitz!$C$4^2)+(N88^2*Markiwitz!$D$4^2)+(O88^2*Markiwitz!$E$4^2)+(P88^2*Markiwitz!$F$4^2)+(Q88^2*Markiwitz!$G$4^2)+(R88^2*Markiwitz!$H$4^2)+(S88^2*Markiwitz!$I$4^2)+(T88^2*Markiwitz!$J$4^2)+(2*L88*M88*Markiwitz!$B$8)+(2*L88*N88*Markiwitz!$E$8)+(2*L88*O88*Markiwitz!$H$8)+(2*L88*P88*Markiwitz!$B$11)+(2*L88*Q88*Markiwitz!$E$11)+(2*L88*R88*Markiwitz!$H$11)+(2*L88*S88*Markiwitz!$K$8)+(2*L88*T88*Markiwitz!$K$11)</f>
        <v>1.5362070245783644E-2</v>
      </c>
      <c r="V88" s="5">
        <f t="shared" ca="1" si="19"/>
        <v>0.12394381890914788</v>
      </c>
      <c r="W88" s="42">
        <f ca="1">SUMPRODUCT(L88:T88,Markiwitz!$B$3:$J$3)</f>
        <v>0.56173078874778914</v>
      </c>
    </row>
    <row r="89" spans="1:23" x14ac:dyDescent="0.25">
      <c r="A89">
        <v>88</v>
      </c>
      <c r="B89" s="25">
        <f t="shared" ca="1" si="18"/>
        <v>1</v>
      </c>
      <c r="C89" s="46">
        <v>0</v>
      </c>
      <c r="D89">
        <f t="shared" ca="1" si="30"/>
        <v>0.16356956385062671</v>
      </c>
      <c r="E89">
        <f t="shared" ca="1" si="30"/>
        <v>0.83734534772776126</v>
      </c>
      <c r="F89">
        <f t="shared" ca="1" si="30"/>
        <v>0.39398640229293658</v>
      </c>
      <c r="G89">
        <f t="shared" ca="1" si="30"/>
        <v>9.3233071866976269E-2</v>
      </c>
      <c r="H89">
        <f t="shared" ca="1" si="30"/>
        <v>7.136795218127534E-2</v>
      </c>
      <c r="I89">
        <f t="shared" ca="1" si="30"/>
        <v>0.7663504949357135</v>
      </c>
      <c r="J89">
        <f t="shared" ca="1" si="30"/>
        <v>0.242510210961423</v>
      </c>
      <c r="K89">
        <f t="shared" ca="1" si="30"/>
        <v>0.48500348677192595</v>
      </c>
      <c r="L89" s="42">
        <f t="shared" ca="1" si="20"/>
        <v>0</v>
      </c>
      <c r="M89" s="42">
        <f t="shared" ca="1" si="21"/>
        <v>5.3570235414578025E-2</v>
      </c>
      <c r="N89" s="42">
        <f t="shared" ca="1" si="22"/>
        <v>0.27423676107641587</v>
      </c>
      <c r="O89" s="42">
        <f t="shared" ca="1" si="23"/>
        <v>0.12903344500110916</v>
      </c>
      <c r="P89" s="42">
        <f t="shared" ca="1" si="24"/>
        <v>3.0534516879309109E-2</v>
      </c>
      <c r="Q89" s="42">
        <f t="shared" ca="1" si="25"/>
        <v>2.3373529337637949E-2</v>
      </c>
      <c r="R89" s="42">
        <f t="shared" ca="1" si="26"/>
        <v>0.25098542453335071</v>
      </c>
      <c r="S89" s="42">
        <f t="shared" ca="1" si="27"/>
        <v>7.942387804803476E-2</v>
      </c>
      <c r="T89" s="42">
        <f t="shared" ca="1" si="28"/>
        <v>0.15884220970956453</v>
      </c>
      <c r="U89">
        <f ca="1">+(L89^2*Markiwitz!$B$4^2)+(M89^2*Markiwitz!$C$4^2)+(N89^2*Markiwitz!$D$4^2)+(O89^2*Markiwitz!$E$4^2)+(P89^2*Markiwitz!$F$4^2)+(Q89^2*Markiwitz!$G$4^2)+(R89^2*Markiwitz!$H$4^2)+(S89^2*Markiwitz!$I$4^2)+(T89^2*Markiwitz!$J$4^2)+(2*L89*M89*Markiwitz!$B$8)+(2*L89*N89*Markiwitz!$E$8)+(2*L89*O89*Markiwitz!$H$8)+(2*L89*P89*Markiwitz!$B$11)+(2*L89*Q89*Markiwitz!$E$11)+(2*L89*R89*Markiwitz!$H$11)+(2*L89*S89*Markiwitz!$K$8)+(2*L89*T89*Markiwitz!$K$11)</f>
        <v>1.424655437770599E-2</v>
      </c>
      <c r="V89" s="5">
        <f t="shared" ca="1" si="19"/>
        <v>0.11935893086696944</v>
      </c>
      <c r="W89" s="42">
        <f ca="1">SUMPRODUCT(L89:T89,Markiwitz!$B$3:$J$3)</f>
        <v>0.19565380569462695</v>
      </c>
    </row>
    <row r="90" spans="1:23" x14ac:dyDescent="0.25">
      <c r="A90">
        <v>89</v>
      </c>
      <c r="B90" s="25">
        <f t="shared" ca="1" si="18"/>
        <v>1</v>
      </c>
      <c r="C90" s="46">
        <v>0</v>
      </c>
      <c r="D90">
        <f t="shared" ca="1" si="30"/>
        <v>8.793370776855336E-2</v>
      </c>
      <c r="E90">
        <f t="shared" ca="1" si="30"/>
        <v>0.82600838576178726</v>
      </c>
      <c r="F90">
        <f t="shared" ca="1" si="30"/>
        <v>1.143948688287022E-2</v>
      </c>
      <c r="G90">
        <f t="shared" ca="1" si="30"/>
        <v>0.70608272286728646</v>
      </c>
      <c r="H90">
        <f t="shared" ca="1" si="30"/>
        <v>3.4280441288542574E-2</v>
      </c>
      <c r="I90">
        <f t="shared" ca="1" si="30"/>
        <v>0.8774495761670752</v>
      </c>
      <c r="J90">
        <f t="shared" ca="1" si="30"/>
        <v>0.97125021288372726</v>
      </c>
      <c r="K90">
        <f t="shared" ca="1" si="30"/>
        <v>0.41539045865099811</v>
      </c>
      <c r="L90" s="42">
        <f t="shared" ca="1" si="20"/>
        <v>0</v>
      </c>
      <c r="M90" s="42">
        <f t="shared" ca="1" si="21"/>
        <v>2.2375928745481801E-2</v>
      </c>
      <c r="N90" s="42">
        <f t="shared" ca="1" si="22"/>
        <v>0.21018907597554912</v>
      </c>
      <c r="O90" s="42">
        <f t="shared" ca="1" si="23"/>
        <v>2.910933132146588E-3</v>
      </c>
      <c r="P90" s="42">
        <f t="shared" ca="1" si="24"/>
        <v>0.17967235882829757</v>
      </c>
      <c r="Q90" s="42">
        <f t="shared" ca="1" si="25"/>
        <v>8.7231248528157022E-3</v>
      </c>
      <c r="R90" s="42">
        <f t="shared" ca="1" si="26"/>
        <v>0.22327898700399229</v>
      </c>
      <c r="S90" s="42">
        <f t="shared" ca="1" si="27"/>
        <v>0.24714783567095622</v>
      </c>
      <c r="T90" s="42">
        <f t="shared" ca="1" si="28"/>
        <v>0.10570175579076063</v>
      </c>
      <c r="U90">
        <f ca="1">+(L90^2*Markiwitz!$B$4^2)+(M90^2*Markiwitz!$C$4^2)+(N90^2*Markiwitz!$D$4^2)+(O90^2*Markiwitz!$E$4^2)+(P90^2*Markiwitz!$F$4^2)+(Q90^2*Markiwitz!$G$4^2)+(R90^2*Markiwitz!$H$4^2)+(S90^2*Markiwitz!$I$4^2)+(T90^2*Markiwitz!$J$4^2)+(2*L90*M90*Markiwitz!$B$8)+(2*L90*N90*Markiwitz!$E$8)+(2*L90*O90*Markiwitz!$H$8)+(2*L90*P90*Markiwitz!$B$11)+(2*L90*Q90*Markiwitz!$E$11)+(2*L90*R90*Markiwitz!$H$11)+(2*L90*S90*Markiwitz!$K$8)+(2*L90*T90*Markiwitz!$K$11)</f>
        <v>1.8688108260314102E-2</v>
      </c>
      <c r="V90" s="5">
        <f t="shared" ca="1" si="19"/>
        <v>0.13670445589048699</v>
      </c>
      <c r="W90" s="42">
        <f ca="1">SUMPRODUCT(L90:T90,Markiwitz!$B$3:$J$3)</f>
        <v>0.13335138799251828</v>
      </c>
    </row>
    <row r="91" spans="1:23" x14ac:dyDescent="0.25">
      <c r="A91">
        <v>90</v>
      </c>
      <c r="B91" s="25">
        <f t="shared" ca="1" si="18"/>
        <v>0.99999999999999989</v>
      </c>
      <c r="C91" s="46">
        <v>0</v>
      </c>
      <c r="D91">
        <f t="shared" ca="1" si="30"/>
        <v>0.40376711624065587</v>
      </c>
      <c r="E91">
        <f t="shared" ca="1" si="30"/>
        <v>0.5373276480261745</v>
      </c>
      <c r="F91">
        <f t="shared" ca="1" si="30"/>
        <v>0.50021276059112385</v>
      </c>
      <c r="G91">
        <f t="shared" ca="1" si="30"/>
        <v>0.96046435015952081</v>
      </c>
      <c r="H91">
        <f t="shared" ca="1" si="30"/>
        <v>0.39064151816243453</v>
      </c>
      <c r="I91">
        <f t="shared" ca="1" si="30"/>
        <v>0.74833644031326285</v>
      </c>
      <c r="J91">
        <f t="shared" ca="1" si="30"/>
        <v>0.66429750017798783</v>
      </c>
      <c r="K91">
        <f t="shared" ca="1" si="30"/>
        <v>0.71189384553943091</v>
      </c>
      <c r="L91" s="42">
        <f t="shared" ca="1" si="20"/>
        <v>0</v>
      </c>
      <c r="M91" s="42">
        <f t="shared" ca="1" si="21"/>
        <v>8.2117540463536753E-2</v>
      </c>
      <c r="N91" s="42">
        <f t="shared" ca="1" si="22"/>
        <v>0.10928087777377921</v>
      </c>
      <c r="O91" s="42">
        <f t="shared" ca="1" si="23"/>
        <v>0.10173250855757285</v>
      </c>
      <c r="P91" s="42">
        <f t="shared" ca="1" si="24"/>
        <v>0.19533777508270336</v>
      </c>
      <c r="Q91" s="42">
        <f t="shared" ca="1" si="25"/>
        <v>7.9448076339434973E-2</v>
      </c>
      <c r="R91" s="42">
        <f t="shared" ca="1" si="26"/>
        <v>0.15219552421682767</v>
      </c>
      <c r="S91" s="42">
        <f t="shared" ca="1" si="27"/>
        <v>0.13510381270915262</v>
      </c>
      <c r="T91" s="42">
        <f t="shared" ca="1" si="28"/>
        <v>0.14478388485699242</v>
      </c>
      <c r="U91">
        <f ca="1">+(L91^2*Markiwitz!$B$4^2)+(M91^2*Markiwitz!$C$4^2)+(N91^2*Markiwitz!$D$4^2)+(O91^2*Markiwitz!$E$4^2)+(P91^2*Markiwitz!$F$4^2)+(Q91^2*Markiwitz!$G$4^2)+(R91^2*Markiwitz!$H$4^2)+(S91^2*Markiwitz!$I$4^2)+(T91^2*Markiwitz!$J$4^2)+(2*L91*M91*Markiwitz!$B$8)+(2*L91*N91*Markiwitz!$E$8)+(2*L91*O91*Markiwitz!$H$8)+(2*L91*P91*Markiwitz!$B$11)+(2*L91*Q91*Markiwitz!$E$11)+(2*L91*R91*Markiwitz!$H$11)+(2*L91*S91*Markiwitz!$K$8)+(2*L91*T91*Markiwitz!$K$11)</f>
        <v>1.270881122853971E-2</v>
      </c>
      <c r="V91" s="5">
        <f t="shared" ca="1" si="19"/>
        <v>0.11273336342245675</v>
      </c>
      <c r="W91" s="42">
        <f ca="1">SUMPRODUCT(L91:T91,Markiwitz!$B$3:$J$3)</f>
        <v>0.35627186549596568</v>
      </c>
    </row>
    <row r="92" spans="1:23" x14ac:dyDescent="0.25">
      <c r="A92">
        <v>91</v>
      </c>
      <c r="B92" s="25">
        <f t="shared" ca="1" si="18"/>
        <v>1</v>
      </c>
      <c r="C92" s="46">
        <v>0</v>
      </c>
      <c r="D92">
        <f t="shared" ref="D92:K101" ca="1" si="31">RAND()</f>
        <v>0.54793490821986301</v>
      </c>
      <c r="E92">
        <f t="shared" ca="1" si="31"/>
        <v>0.92602266344447703</v>
      </c>
      <c r="F92">
        <f t="shared" ca="1" si="31"/>
        <v>4.0816237137061284E-2</v>
      </c>
      <c r="G92">
        <f t="shared" ca="1" si="31"/>
        <v>0.78153535823847231</v>
      </c>
      <c r="H92">
        <f t="shared" ca="1" si="31"/>
        <v>0.97773212352082761</v>
      </c>
      <c r="I92">
        <f t="shared" ca="1" si="31"/>
        <v>0.73691056908004615</v>
      </c>
      <c r="J92">
        <f t="shared" ca="1" si="31"/>
        <v>0.75001531726914117</v>
      </c>
      <c r="K92">
        <f t="shared" ca="1" si="31"/>
        <v>0.90027241744747799</v>
      </c>
      <c r="L92" s="42">
        <f t="shared" ca="1" si="20"/>
        <v>0</v>
      </c>
      <c r="M92" s="42">
        <f t="shared" ca="1" si="21"/>
        <v>9.6787090369041637E-2</v>
      </c>
      <c r="N92" s="42">
        <f t="shared" ca="1" si="22"/>
        <v>0.1635724204938184</v>
      </c>
      <c r="O92" s="42">
        <f t="shared" ca="1" si="23"/>
        <v>7.2097703085634065E-3</v>
      </c>
      <c r="P92" s="42">
        <f t="shared" ca="1" si="24"/>
        <v>0.13805021766212458</v>
      </c>
      <c r="Q92" s="42">
        <f t="shared" ca="1" si="25"/>
        <v>0.17270636708175122</v>
      </c>
      <c r="R92" s="42">
        <f t="shared" ca="1" si="26"/>
        <v>0.13016770564074603</v>
      </c>
      <c r="S92" s="42">
        <f t="shared" ca="1" si="27"/>
        <v>0.13248252520820555</v>
      </c>
      <c r="T92" s="42">
        <f t="shared" ca="1" si="28"/>
        <v>0.15902390323574922</v>
      </c>
      <c r="U92">
        <f ca="1">+(L92^2*Markiwitz!$B$4^2)+(M92^2*Markiwitz!$C$4^2)+(N92^2*Markiwitz!$D$4^2)+(O92^2*Markiwitz!$E$4^2)+(P92^2*Markiwitz!$F$4^2)+(Q92^2*Markiwitz!$G$4^2)+(R92^2*Markiwitz!$H$4^2)+(S92^2*Markiwitz!$I$4^2)+(T92^2*Markiwitz!$J$4^2)+(2*L92*M92*Markiwitz!$B$8)+(2*L92*N92*Markiwitz!$E$8)+(2*L92*O92*Markiwitz!$H$8)+(2*L92*P92*Markiwitz!$B$11)+(2*L92*Q92*Markiwitz!$E$11)+(2*L92*R92*Markiwitz!$H$11)+(2*L92*S92*Markiwitz!$K$8)+(2*L92*T92*Markiwitz!$K$11)</f>
        <v>1.6555901661910621E-2</v>
      </c>
      <c r="V92" s="5">
        <f t="shared" ca="1" si="19"/>
        <v>0.12866973871859155</v>
      </c>
      <c r="W92" s="42">
        <f ca="1">SUMPRODUCT(L92:T92,Markiwitz!$B$3:$J$3)</f>
        <v>0.57961381465177553</v>
      </c>
    </row>
    <row r="93" spans="1:23" x14ac:dyDescent="0.25">
      <c r="A93">
        <v>92</v>
      </c>
      <c r="B93" s="25">
        <f t="shared" ca="1" si="18"/>
        <v>1</v>
      </c>
      <c r="C93" s="46">
        <v>0</v>
      </c>
      <c r="D93">
        <f t="shared" ca="1" si="31"/>
        <v>0.43848992053291502</v>
      </c>
      <c r="E93">
        <f t="shared" ca="1" si="31"/>
        <v>0.3825764037797087</v>
      </c>
      <c r="F93">
        <f t="shared" ca="1" si="31"/>
        <v>0.61267309292246919</v>
      </c>
      <c r="G93">
        <f t="shared" ca="1" si="31"/>
        <v>0.76854656163954016</v>
      </c>
      <c r="H93">
        <f t="shared" ca="1" si="31"/>
        <v>0.51514224846792633</v>
      </c>
      <c r="I93">
        <f t="shared" ca="1" si="31"/>
        <v>0.72818394296142452</v>
      </c>
      <c r="J93">
        <f t="shared" ca="1" si="31"/>
        <v>0.93670432229062373</v>
      </c>
      <c r="K93">
        <f t="shared" ca="1" si="31"/>
        <v>0.36280684432127974</v>
      </c>
      <c r="L93" s="42">
        <f t="shared" ca="1" si="20"/>
        <v>0</v>
      </c>
      <c r="M93" s="42">
        <f t="shared" ca="1" si="21"/>
        <v>9.2408540178834098E-2</v>
      </c>
      <c r="N93" s="42">
        <f t="shared" ca="1" si="22"/>
        <v>8.0625175915525496E-2</v>
      </c>
      <c r="O93" s="42">
        <f t="shared" ca="1" si="23"/>
        <v>0.12911636841049504</v>
      </c>
      <c r="P93" s="42">
        <f t="shared" ca="1" si="24"/>
        <v>0.16196556065475429</v>
      </c>
      <c r="Q93" s="42">
        <f t="shared" ca="1" si="25"/>
        <v>0.10856245705148419</v>
      </c>
      <c r="R93" s="42">
        <f t="shared" ca="1" si="26"/>
        <v>0.15345943429885867</v>
      </c>
      <c r="S93" s="42">
        <f t="shared" ca="1" si="27"/>
        <v>0.19740357747991408</v>
      </c>
      <c r="T93" s="42">
        <f t="shared" ca="1" si="28"/>
        <v>7.6458886010134272E-2</v>
      </c>
      <c r="U93">
        <f ca="1">+(L93^2*Markiwitz!$B$4^2)+(M93^2*Markiwitz!$C$4^2)+(N93^2*Markiwitz!$D$4^2)+(O93^2*Markiwitz!$E$4^2)+(P93^2*Markiwitz!$F$4^2)+(Q93^2*Markiwitz!$G$4^2)+(R93^2*Markiwitz!$H$4^2)+(S93^2*Markiwitz!$I$4^2)+(T93^2*Markiwitz!$J$4^2)+(2*L93*M93*Markiwitz!$B$8)+(2*L93*N93*Markiwitz!$E$8)+(2*L93*O93*Markiwitz!$H$8)+(2*L93*P93*Markiwitz!$B$11)+(2*L93*Q93*Markiwitz!$E$11)+(2*L93*R93*Markiwitz!$H$11)+(2*L93*S93*Markiwitz!$K$8)+(2*L93*T93*Markiwitz!$K$11)</f>
        <v>1.5156710622426553E-2</v>
      </c>
      <c r="V93" s="5">
        <f t="shared" ca="1" si="19"/>
        <v>0.12311259327309515</v>
      </c>
      <c r="W93" s="42">
        <f ca="1">SUMPRODUCT(L93:T93,Markiwitz!$B$3:$J$3)</f>
        <v>0.420633040090995</v>
      </c>
    </row>
    <row r="94" spans="1:23" x14ac:dyDescent="0.25">
      <c r="A94">
        <v>93</v>
      </c>
      <c r="B94" s="25">
        <f t="shared" ca="1" si="18"/>
        <v>1</v>
      </c>
      <c r="C94" s="46">
        <v>0</v>
      </c>
      <c r="D94">
        <f t="shared" ca="1" si="31"/>
        <v>0.72551633378725489</v>
      </c>
      <c r="E94">
        <f t="shared" ca="1" si="31"/>
        <v>0.20950842966757022</v>
      </c>
      <c r="F94">
        <f t="shared" ca="1" si="31"/>
        <v>0.30518829215765464</v>
      </c>
      <c r="G94">
        <f t="shared" ca="1" si="31"/>
        <v>0.88006877324620303</v>
      </c>
      <c r="H94">
        <f t="shared" ca="1" si="31"/>
        <v>3.4467457196303619E-2</v>
      </c>
      <c r="I94">
        <f t="shared" ca="1" si="31"/>
        <v>0.55380880026096801</v>
      </c>
      <c r="J94">
        <f t="shared" ca="1" si="31"/>
        <v>0.207614659393215</v>
      </c>
      <c r="K94">
        <f t="shared" ca="1" si="31"/>
        <v>0.85534606566592464</v>
      </c>
      <c r="L94" s="42">
        <f t="shared" ca="1" si="20"/>
        <v>0</v>
      </c>
      <c r="M94" s="42">
        <f t="shared" ca="1" si="21"/>
        <v>0.19236715235227261</v>
      </c>
      <c r="N94" s="42">
        <f t="shared" ca="1" si="22"/>
        <v>5.5550148400607749E-2</v>
      </c>
      <c r="O94" s="42">
        <f t="shared" ca="1" si="23"/>
        <v>8.0919201897440118E-2</v>
      </c>
      <c r="P94" s="42">
        <f t="shared" ca="1" si="24"/>
        <v>0.2333459853340438</v>
      </c>
      <c r="Q94" s="42">
        <f t="shared" ca="1" si="25"/>
        <v>9.1388798306793542E-3</v>
      </c>
      <c r="R94" s="42">
        <f t="shared" ca="1" si="26"/>
        <v>0.14683972902127712</v>
      </c>
      <c r="S94" s="42">
        <f t="shared" ca="1" si="27"/>
        <v>5.5048024357465364E-2</v>
      </c>
      <c r="T94" s="42">
        <f t="shared" ca="1" si="28"/>
        <v>0.22679087880621385</v>
      </c>
      <c r="U94">
        <f ca="1">+(L94^2*Markiwitz!$B$4^2)+(M94^2*Markiwitz!$C$4^2)+(N94^2*Markiwitz!$D$4^2)+(O94^2*Markiwitz!$E$4^2)+(P94^2*Markiwitz!$F$4^2)+(Q94^2*Markiwitz!$G$4^2)+(R94^2*Markiwitz!$H$4^2)+(S94^2*Markiwitz!$I$4^2)+(T94^2*Markiwitz!$J$4^2)+(2*L94*M94*Markiwitz!$B$8)+(2*L94*N94*Markiwitz!$E$8)+(2*L94*O94*Markiwitz!$H$8)+(2*L94*P94*Markiwitz!$B$11)+(2*L94*Q94*Markiwitz!$E$11)+(2*L94*R94*Markiwitz!$H$11)+(2*L94*S94*Markiwitz!$K$8)+(2*L94*T94*Markiwitz!$K$11)</f>
        <v>1.1429176703542449E-2</v>
      </c>
      <c r="V94" s="5">
        <f t="shared" ca="1" si="19"/>
        <v>0.10690732764194627</v>
      </c>
      <c r="W94" s="42">
        <f ca="1">SUMPRODUCT(L94:T94,Markiwitz!$B$3:$J$3)</f>
        <v>0.18340733652341287</v>
      </c>
    </row>
    <row r="95" spans="1:23" x14ac:dyDescent="0.25">
      <c r="A95">
        <v>94</v>
      </c>
      <c r="B95" s="25">
        <f t="shared" ca="1" si="18"/>
        <v>0.99999999999999978</v>
      </c>
      <c r="C95" s="46">
        <v>0</v>
      </c>
      <c r="D95">
        <f t="shared" ca="1" si="31"/>
        <v>0.77753682853185535</v>
      </c>
      <c r="E95">
        <f t="shared" ca="1" si="31"/>
        <v>0.88618736453538693</v>
      </c>
      <c r="F95">
        <f t="shared" ca="1" si="31"/>
        <v>0.70991141792803825</v>
      </c>
      <c r="G95">
        <f t="shared" ca="1" si="31"/>
        <v>0.28407943692936721</v>
      </c>
      <c r="H95">
        <f t="shared" ca="1" si="31"/>
        <v>0.49379281795796404</v>
      </c>
      <c r="I95">
        <f t="shared" ca="1" si="31"/>
        <v>0.43273668678159949</v>
      </c>
      <c r="J95">
        <f t="shared" ca="1" si="31"/>
        <v>0.14581820846208127</v>
      </c>
      <c r="K95">
        <f t="shared" ca="1" si="31"/>
        <v>0.7910989734193149</v>
      </c>
      <c r="L95" s="42">
        <f t="shared" ca="1" si="20"/>
        <v>0</v>
      </c>
      <c r="M95" s="42">
        <f t="shared" ca="1" si="21"/>
        <v>0.17197722049861605</v>
      </c>
      <c r="N95" s="42">
        <f t="shared" ca="1" si="22"/>
        <v>0.19600877309124881</v>
      </c>
      <c r="O95" s="42">
        <f t="shared" ca="1" si="23"/>
        <v>0.15701969086920683</v>
      </c>
      <c r="P95" s="42">
        <f t="shared" ca="1" si="24"/>
        <v>6.2833283480826008E-2</v>
      </c>
      <c r="Q95" s="42">
        <f t="shared" ca="1" si="25"/>
        <v>0.10921812732001102</v>
      </c>
      <c r="R95" s="42">
        <f t="shared" ca="1" si="26"/>
        <v>9.5713604641726235E-2</v>
      </c>
      <c r="S95" s="42">
        <f t="shared" ca="1" si="27"/>
        <v>3.2252376053681808E-2</v>
      </c>
      <c r="T95" s="42">
        <f t="shared" ca="1" si="28"/>
        <v>0.17497692404468318</v>
      </c>
      <c r="U95">
        <f ca="1">+(L95^2*Markiwitz!$B$4^2)+(M95^2*Markiwitz!$C$4^2)+(N95^2*Markiwitz!$D$4^2)+(O95^2*Markiwitz!$E$4^2)+(P95^2*Markiwitz!$F$4^2)+(Q95^2*Markiwitz!$G$4^2)+(R95^2*Markiwitz!$H$4^2)+(S95^2*Markiwitz!$I$4^2)+(T95^2*Markiwitz!$J$4^2)+(2*L95*M95*Markiwitz!$B$8)+(2*L95*N95*Markiwitz!$E$8)+(2*L95*O95*Markiwitz!$H$8)+(2*L95*P95*Markiwitz!$B$11)+(2*L95*Q95*Markiwitz!$E$11)+(2*L95*R95*Markiwitz!$H$11)+(2*L95*S95*Markiwitz!$K$8)+(2*L95*T95*Markiwitz!$K$11)</f>
        <v>1.1102288647231721E-2</v>
      </c>
      <c r="V95" s="5">
        <f t="shared" ca="1" si="19"/>
        <v>0.10536739840781741</v>
      </c>
      <c r="W95" s="42">
        <f ca="1">SUMPRODUCT(L95:T95,Markiwitz!$B$3:$J$3)</f>
        <v>0.44638410336797274</v>
      </c>
    </row>
    <row r="96" spans="1:23" x14ac:dyDescent="0.25">
      <c r="A96">
        <v>95</v>
      </c>
      <c r="B96" s="25">
        <f t="shared" ca="1" si="18"/>
        <v>1</v>
      </c>
      <c r="C96" s="46">
        <v>0</v>
      </c>
      <c r="D96">
        <f t="shared" ca="1" si="31"/>
        <v>0.35984152906288858</v>
      </c>
      <c r="E96">
        <f t="shared" ca="1" si="31"/>
        <v>0.37057838201012916</v>
      </c>
      <c r="F96">
        <f t="shared" ca="1" si="31"/>
        <v>0.6668027063416333</v>
      </c>
      <c r="G96">
        <f t="shared" ca="1" si="31"/>
        <v>2.7581066293431489E-2</v>
      </c>
      <c r="H96">
        <f t="shared" ca="1" si="31"/>
        <v>0.56564906194177478</v>
      </c>
      <c r="I96">
        <f t="shared" ca="1" si="31"/>
        <v>0.82054058248738027</v>
      </c>
      <c r="J96">
        <f t="shared" ca="1" si="31"/>
        <v>2.3411873561392071E-2</v>
      </c>
      <c r="K96">
        <f t="shared" ca="1" si="31"/>
        <v>0.91719478890463957</v>
      </c>
      <c r="L96" s="42">
        <f t="shared" ca="1" si="20"/>
        <v>0</v>
      </c>
      <c r="M96" s="42">
        <f t="shared" ca="1" si="21"/>
        <v>9.5916816815276973E-2</v>
      </c>
      <c r="N96" s="42">
        <f t="shared" ca="1" si="22"/>
        <v>9.8778756514107724E-2</v>
      </c>
      <c r="O96" s="42">
        <f t="shared" ca="1" si="23"/>
        <v>0.17773822049573287</v>
      </c>
      <c r="P96" s="42">
        <f t="shared" ca="1" si="24"/>
        <v>7.3518142559213422E-3</v>
      </c>
      <c r="Q96" s="42">
        <f t="shared" ca="1" si="25"/>
        <v>0.15077541938334865</v>
      </c>
      <c r="R96" s="42">
        <f t="shared" ca="1" si="26"/>
        <v>0.21871750307671653</v>
      </c>
      <c r="S96" s="42">
        <f t="shared" ca="1" si="27"/>
        <v>6.2405036837702328E-3</v>
      </c>
      <c r="T96" s="42">
        <f t="shared" ca="1" si="28"/>
        <v>0.24448096577512565</v>
      </c>
      <c r="U96">
        <f ca="1">+(L96^2*Markiwitz!$B$4^2)+(M96^2*Markiwitz!$C$4^2)+(N96^2*Markiwitz!$D$4^2)+(O96^2*Markiwitz!$E$4^2)+(P96^2*Markiwitz!$F$4^2)+(Q96^2*Markiwitz!$G$4^2)+(R96^2*Markiwitz!$H$4^2)+(S96^2*Markiwitz!$I$4^2)+(T96^2*Markiwitz!$J$4^2)+(2*L96*M96*Markiwitz!$B$8)+(2*L96*N96*Markiwitz!$E$8)+(2*L96*O96*Markiwitz!$H$8)+(2*L96*P96*Markiwitz!$B$11)+(2*L96*Q96*Markiwitz!$E$11)+(2*L96*R96*Markiwitz!$H$11)+(2*L96*S96*Markiwitz!$K$8)+(2*L96*T96*Markiwitz!$K$11)</f>
        <v>1.5512707027567147E-2</v>
      </c>
      <c r="V96" s="5">
        <f t="shared" ca="1" si="19"/>
        <v>0.12455001817569979</v>
      </c>
      <c r="W96" s="42">
        <f ca="1">SUMPRODUCT(L96:T96,Markiwitz!$B$3:$J$3)</f>
        <v>0.53259493318337747</v>
      </c>
    </row>
    <row r="97" spans="1:23" x14ac:dyDescent="0.25">
      <c r="A97">
        <v>96</v>
      </c>
      <c r="B97" s="25">
        <f t="shared" ca="1" si="18"/>
        <v>1.0000000000000002</v>
      </c>
      <c r="C97" s="46">
        <v>0</v>
      </c>
      <c r="D97">
        <f t="shared" ca="1" si="31"/>
        <v>0.7426009325829892</v>
      </c>
      <c r="E97">
        <f t="shared" ca="1" si="31"/>
        <v>0.9578123324057729</v>
      </c>
      <c r="F97">
        <f t="shared" ca="1" si="31"/>
        <v>0.94183616276795823</v>
      </c>
      <c r="G97">
        <f t="shared" ca="1" si="31"/>
        <v>0.87580906927821911</v>
      </c>
      <c r="H97">
        <f t="shared" ca="1" si="31"/>
        <v>0.3506015530708676</v>
      </c>
      <c r="I97">
        <f t="shared" ca="1" si="31"/>
        <v>0.44048488788154327</v>
      </c>
      <c r="J97">
        <f t="shared" ca="1" si="31"/>
        <v>0.76221509372395424</v>
      </c>
      <c r="K97">
        <f t="shared" ca="1" si="31"/>
        <v>0.52487044642767533</v>
      </c>
      <c r="L97" s="42">
        <f t="shared" ca="1" si="20"/>
        <v>0</v>
      </c>
      <c r="M97" s="42">
        <f t="shared" ca="1" si="21"/>
        <v>0.13269663132779699</v>
      </c>
      <c r="N97" s="42">
        <f t="shared" ca="1" si="22"/>
        <v>0.17115312461617779</v>
      </c>
      <c r="O97" s="42">
        <f t="shared" ca="1" si="23"/>
        <v>0.16829831552634067</v>
      </c>
      <c r="P97" s="42">
        <f t="shared" ca="1" si="24"/>
        <v>0.15649982120991351</v>
      </c>
      <c r="Q97" s="42">
        <f t="shared" ca="1" si="25"/>
        <v>6.2649591442034344E-2</v>
      </c>
      <c r="R97" s="42">
        <f t="shared" ca="1" si="26"/>
        <v>7.8710998341159466E-2</v>
      </c>
      <c r="S97" s="42">
        <f t="shared" ca="1" si="27"/>
        <v>0.1362015193443977</v>
      </c>
      <c r="T97" s="42">
        <f t="shared" ca="1" si="28"/>
        <v>9.3789998192179619E-2</v>
      </c>
      <c r="U97">
        <f ca="1">+(L97^2*Markiwitz!$B$4^2)+(M97^2*Markiwitz!$C$4^2)+(N97^2*Markiwitz!$D$4^2)+(O97^2*Markiwitz!$E$4^2)+(P97^2*Markiwitz!$F$4^2)+(Q97^2*Markiwitz!$G$4^2)+(R97^2*Markiwitz!$H$4^2)+(S97^2*Markiwitz!$I$4^2)+(T97^2*Markiwitz!$J$4^2)+(2*L97*M97*Markiwitz!$B$8)+(2*L97*N97*Markiwitz!$E$8)+(2*L97*O97*Markiwitz!$H$8)+(2*L97*P97*Markiwitz!$B$11)+(2*L97*Q97*Markiwitz!$E$11)+(2*L97*R97*Markiwitz!$H$11)+(2*L97*S97*Markiwitz!$K$8)+(2*L97*T97*Markiwitz!$K$11)</f>
        <v>1.1953455846052841E-2</v>
      </c>
      <c r="V97" s="5">
        <f t="shared" ca="1" si="19"/>
        <v>0.10933186107467868</v>
      </c>
      <c r="W97" s="42">
        <f ca="1">SUMPRODUCT(L97:T97,Markiwitz!$B$3:$J$3)</f>
        <v>0.32824177461448734</v>
      </c>
    </row>
    <row r="98" spans="1:23" x14ac:dyDescent="0.25">
      <c r="A98">
        <v>97</v>
      </c>
      <c r="B98" s="25">
        <f t="shared" ca="1" si="18"/>
        <v>0.99999999999999978</v>
      </c>
      <c r="C98" s="46">
        <v>0</v>
      </c>
      <c r="D98">
        <f t="shared" ca="1" si="31"/>
        <v>0.43994937763426778</v>
      </c>
      <c r="E98">
        <f t="shared" ca="1" si="31"/>
        <v>0.72518977397322515</v>
      </c>
      <c r="F98">
        <f t="shared" ca="1" si="31"/>
        <v>0.61406594329385733</v>
      </c>
      <c r="G98">
        <f t="shared" ca="1" si="31"/>
        <v>0.43511621632837683</v>
      </c>
      <c r="H98">
        <f t="shared" ca="1" si="31"/>
        <v>0.36552932393400672</v>
      </c>
      <c r="I98">
        <f t="shared" ca="1" si="31"/>
        <v>0.79648798264819642</v>
      </c>
      <c r="J98">
        <f t="shared" ca="1" si="31"/>
        <v>7.1705574031207808E-3</v>
      </c>
      <c r="K98">
        <f t="shared" ca="1" si="31"/>
        <v>0.70827149903750386</v>
      </c>
      <c r="L98" s="42">
        <f t="shared" ca="1" si="20"/>
        <v>0</v>
      </c>
      <c r="M98" s="42">
        <f t="shared" ca="1" si="21"/>
        <v>0.10752027360670627</v>
      </c>
      <c r="N98" s="42">
        <f t="shared" ca="1" si="22"/>
        <v>0.17723085172586761</v>
      </c>
      <c r="O98" s="42">
        <f t="shared" ca="1" si="23"/>
        <v>0.15007303474447067</v>
      </c>
      <c r="P98" s="42">
        <f t="shared" ca="1" si="24"/>
        <v>0.10633908583281029</v>
      </c>
      <c r="Q98" s="42">
        <f t="shared" ca="1" si="25"/>
        <v>8.9332579879975588E-2</v>
      </c>
      <c r="R98" s="42">
        <f t="shared" ca="1" si="26"/>
        <v>0.19465559033016616</v>
      </c>
      <c r="S98" s="42">
        <f t="shared" ca="1" si="27"/>
        <v>1.752429559150461E-3</v>
      </c>
      <c r="T98" s="42">
        <f t="shared" ca="1" si="28"/>
        <v>0.1730961543208529</v>
      </c>
      <c r="U98">
        <f ca="1">+(L98^2*Markiwitz!$B$4^2)+(M98^2*Markiwitz!$C$4^2)+(N98^2*Markiwitz!$D$4^2)+(O98^2*Markiwitz!$E$4^2)+(P98^2*Markiwitz!$F$4^2)+(Q98^2*Markiwitz!$G$4^2)+(R98^2*Markiwitz!$H$4^2)+(S98^2*Markiwitz!$I$4^2)+(T98^2*Markiwitz!$J$4^2)+(2*L98*M98*Markiwitz!$B$8)+(2*L98*N98*Markiwitz!$E$8)+(2*L98*O98*Markiwitz!$H$8)+(2*L98*P98*Markiwitz!$B$11)+(2*L98*Q98*Markiwitz!$E$11)+(2*L98*R98*Markiwitz!$H$11)+(2*L98*S98*Markiwitz!$K$8)+(2*L98*T98*Markiwitz!$K$11)</f>
        <v>1.2143408599140076E-2</v>
      </c>
      <c r="V98" s="5">
        <f t="shared" ca="1" si="19"/>
        <v>0.11019713516757174</v>
      </c>
      <c r="W98" s="42">
        <f ca="1">SUMPRODUCT(L98:T98,Markiwitz!$B$3:$J$3)</f>
        <v>0.39935165267844175</v>
      </c>
    </row>
    <row r="99" spans="1:23" x14ac:dyDescent="0.25">
      <c r="A99">
        <v>98</v>
      </c>
      <c r="B99" s="25">
        <f t="shared" ca="1" si="18"/>
        <v>0.99999999999999989</v>
      </c>
      <c r="C99" s="46">
        <v>0</v>
      </c>
      <c r="D99">
        <f t="shared" ca="1" si="31"/>
        <v>0.48023386411746161</v>
      </c>
      <c r="E99">
        <f t="shared" ca="1" si="31"/>
        <v>0.52461969956854315</v>
      </c>
      <c r="F99">
        <f t="shared" ca="1" si="31"/>
        <v>0.8827218175690309</v>
      </c>
      <c r="G99">
        <f t="shared" ca="1" si="31"/>
        <v>0.307464142147438</v>
      </c>
      <c r="H99">
        <f t="shared" ca="1" si="31"/>
        <v>0.12820909721914608</v>
      </c>
      <c r="I99">
        <f t="shared" ca="1" si="31"/>
        <v>0.83352421067711358</v>
      </c>
      <c r="J99">
        <f t="shared" ca="1" si="31"/>
        <v>0.37261571488667655</v>
      </c>
      <c r="K99">
        <f t="shared" ca="1" si="31"/>
        <v>7.3895603869941873E-2</v>
      </c>
      <c r="L99" s="42">
        <f t="shared" ca="1" si="20"/>
        <v>0</v>
      </c>
      <c r="M99" s="42">
        <f t="shared" ca="1" si="21"/>
        <v>0.13327671205449743</v>
      </c>
      <c r="N99" s="42">
        <f t="shared" ca="1" si="22"/>
        <v>0.14559487337696755</v>
      </c>
      <c r="O99" s="42">
        <f t="shared" ca="1" si="23"/>
        <v>0.24497702118648371</v>
      </c>
      <c r="P99" s="42">
        <f t="shared" ca="1" si="24"/>
        <v>8.5328863709711836E-2</v>
      </c>
      <c r="Q99" s="42">
        <f t="shared" ca="1" si="25"/>
        <v>3.5581178691438085E-2</v>
      </c>
      <c r="R99" s="42">
        <f t="shared" ca="1" si="26"/>
        <v>0.23132347490949592</v>
      </c>
      <c r="S99" s="42">
        <f t="shared" ca="1" si="27"/>
        <v>0.10341002801040618</v>
      </c>
      <c r="T99" s="42">
        <f t="shared" ca="1" si="28"/>
        <v>2.0507848060999218E-2</v>
      </c>
      <c r="U99">
        <f ca="1">+(L99^2*Markiwitz!$B$4^2)+(M99^2*Markiwitz!$C$4^2)+(N99^2*Markiwitz!$D$4^2)+(O99^2*Markiwitz!$E$4^2)+(P99^2*Markiwitz!$F$4^2)+(Q99^2*Markiwitz!$G$4^2)+(R99^2*Markiwitz!$H$4^2)+(S99^2*Markiwitz!$I$4^2)+(T99^2*Markiwitz!$J$4^2)+(2*L99*M99*Markiwitz!$B$8)+(2*L99*N99*Markiwitz!$E$8)+(2*L99*O99*Markiwitz!$H$8)+(2*L99*P99*Markiwitz!$B$11)+(2*L99*Q99*Markiwitz!$E$11)+(2*L99*R99*Markiwitz!$H$11)+(2*L99*S99*Markiwitz!$K$8)+(2*L99*T99*Markiwitz!$K$11)</f>
        <v>1.4756181105476832E-2</v>
      </c>
      <c r="V99" s="5">
        <f t="shared" ca="1" si="19"/>
        <v>0.12147502255804209</v>
      </c>
      <c r="W99" s="42">
        <f ca="1">SUMPRODUCT(L99:T99,Markiwitz!$B$3:$J$3)</f>
        <v>0.25463215881283335</v>
      </c>
    </row>
    <row r="100" spans="1:23" x14ac:dyDescent="0.25">
      <c r="A100">
        <v>99</v>
      </c>
      <c r="B100" s="25">
        <f t="shared" ca="1" si="18"/>
        <v>1.0000000000000002</v>
      </c>
      <c r="C100" s="46">
        <v>0</v>
      </c>
      <c r="D100">
        <f t="shared" ca="1" si="31"/>
        <v>0.6193987328982099</v>
      </c>
      <c r="E100">
        <f t="shared" ca="1" si="31"/>
        <v>0.9243908431609722</v>
      </c>
      <c r="F100">
        <f t="shared" ca="1" si="31"/>
        <v>0.29828907242322122</v>
      </c>
      <c r="G100">
        <f t="shared" ca="1" si="31"/>
        <v>7.3297848609298666E-2</v>
      </c>
      <c r="H100">
        <f t="shared" ca="1" si="31"/>
        <v>0.87500885100076808</v>
      </c>
      <c r="I100">
        <f t="shared" ca="1" si="31"/>
        <v>0.50729002114462429</v>
      </c>
      <c r="J100">
        <f t="shared" ca="1" si="31"/>
        <v>0.32510092508327271</v>
      </c>
      <c r="K100">
        <f t="shared" ca="1" si="31"/>
        <v>0.5019419949071986</v>
      </c>
      <c r="L100" s="42">
        <f t="shared" ca="1" si="20"/>
        <v>0</v>
      </c>
      <c r="M100" s="42">
        <f t="shared" ca="1" si="21"/>
        <v>0.15016752405027994</v>
      </c>
      <c r="N100" s="42">
        <f t="shared" ca="1" si="22"/>
        <v>0.22411005512186932</v>
      </c>
      <c r="O100" s="42">
        <f t="shared" ca="1" si="23"/>
        <v>7.2317441218290271E-2</v>
      </c>
      <c r="P100" s="42">
        <f t="shared" ca="1" si="24"/>
        <v>1.777038902286467E-2</v>
      </c>
      <c r="Q100" s="42">
        <f t="shared" ca="1" si="25"/>
        <v>0.21213784545868483</v>
      </c>
      <c r="R100" s="42">
        <f t="shared" ca="1" si="26"/>
        <v>0.12298779833510141</v>
      </c>
      <c r="S100" s="42">
        <f t="shared" ca="1" si="27"/>
        <v>7.8817728214877494E-2</v>
      </c>
      <c r="T100" s="42">
        <f t="shared" ca="1" si="28"/>
        <v>0.12169121857803218</v>
      </c>
      <c r="U100">
        <f ca="1">+(L100^2*Markiwitz!$B$4^2)+(M100^2*Markiwitz!$C$4^2)+(N100^2*Markiwitz!$D$4^2)+(O100^2*Markiwitz!$E$4^2)+(P100^2*Markiwitz!$F$4^2)+(Q100^2*Markiwitz!$G$4^2)+(R100^2*Markiwitz!$H$4^2)+(S100^2*Markiwitz!$I$4^2)+(T100^2*Markiwitz!$J$4^2)+(2*L100*M100*Markiwitz!$B$8)+(2*L100*N100*Markiwitz!$E$8)+(2*L100*O100*Markiwitz!$H$8)+(2*L100*P100*Markiwitz!$B$11)+(2*L100*Q100*Markiwitz!$E$11)+(2*L100*R100*Markiwitz!$H$11)+(2*L100*S100*Markiwitz!$K$8)+(2*L100*T100*Markiwitz!$K$11)</f>
        <v>1.9404640612119588E-2</v>
      </c>
      <c r="V100" s="5">
        <f t="shared" ca="1" si="19"/>
        <v>0.13930054060239533</v>
      </c>
      <c r="W100" s="42">
        <f ca="1">SUMPRODUCT(L100:T100,Markiwitz!$B$3:$J$3)</f>
        <v>0.68833964223905186</v>
      </c>
    </row>
    <row r="101" spans="1:23" x14ac:dyDescent="0.25">
      <c r="A101">
        <v>100</v>
      </c>
      <c r="B101" s="25">
        <f t="shared" ca="1" si="18"/>
        <v>1</v>
      </c>
      <c r="C101" s="46">
        <v>0</v>
      </c>
      <c r="D101">
        <f t="shared" ca="1" si="31"/>
        <v>0.64978479055309346</v>
      </c>
      <c r="E101">
        <f t="shared" ca="1" si="31"/>
        <v>0.48201125078898088</v>
      </c>
      <c r="F101">
        <f t="shared" ca="1" si="31"/>
        <v>4.7873205144415176E-2</v>
      </c>
      <c r="G101">
        <f t="shared" ca="1" si="31"/>
        <v>0.12875292943663375</v>
      </c>
      <c r="H101">
        <f t="shared" ca="1" si="31"/>
        <v>0.749105253573632</v>
      </c>
      <c r="I101">
        <f t="shared" ca="1" si="31"/>
        <v>0.99359168816702448</v>
      </c>
      <c r="J101">
        <f t="shared" ca="1" si="31"/>
        <v>0.57279239392085279</v>
      </c>
      <c r="K101">
        <f t="shared" ca="1" si="31"/>
        <v>0.51352990163121193</v>
      </c>
      <c r="L101" s="42">
        <f t="shared" ca="1" si="20"/>
        <v>0</v>
      </c>
      <c r="M101" s="42">
        <f t="shared" ca="1" si="21"/>
        <v>0.15704990733585888</v>
      </c>
      <c r="N101" s="42">
        <f t="shared" ca="1" si="22"/>
        <v>0.11649983713348475</v>
      </c>
      <c r="O101" s="42">
        <f t="shared" ca="1" si="23"/>
        <v>1.1570727017788879E-2</v>
      </c>
      <c r="P101" s="42">
        <f t="shared" ca="1" si="24"/>
        <v>3.1118973437393029E-2</v>
      </c>
      <c r="Q101" s="42">
        <f t="shared" ca="1" si="25"/>
        <v>0.1810551929945968</v>
      </c>
      <c r="R101" s="42">
        <f t="shared" ca="1" si="26"/>
        <v>0.24014640666410089</v>
      </c>
      <c r="S101" s="42">
        <f t="shared" ca="1" si="27"/>
        <v>0.13844120960631257</v>
      </c>
      <c r="T101" s="42">
        <f t="shared" ca="1" si="28"/>
        <v>0.12411774581046418</v>
      </c>
      <c r="U101">
        <f ca="1">+(L101^2*Markiwitz!$B$4^2)+(M101^2*Markiwitz!$C$4^2)+(N101^2*Markiwitz!$D$4^2)+(O101^2*Markiwitz!$E$4^2)+(P101^2*Markiwitz!$F$4^2)+(Q101^2*Markiwitz!$G$4^2)+(R101^2*Markiwitz!$H$4^2)+(S101^2*Markiwitz!$I$4^2)+(T101^2*Markiwitz!$J$4^2)+(2*L101*M101*Markiwitz!$B$8)+(2*L101*N101*Markiwitz!$E$8)+(2*L101*O101*Markiwitz!$H$8)+(2*L101*P101*Markiwitz!$B$11)+(2*L101*Q101*Markiwitz!$E$11)+(2*L101*R101*Markiwitz!$H$11)+(2*L101*S101*Markiwitz!$K$8)+(2*L101*T101*Markiwitz!$K$11)</f>
        <v>1.8395583238118848E-2</v>
      </c>
      <c r="V101" s="5">
        <f t="shared" ca="1" si="19"/>
        <v>0.13563031828510486</v>
      </c>
      <c r="W101" s="42">
        <f ca="1">SUMPRODUCT(L101:T101,Markiwitz!$B$3:$J$3)</f>
        <v>0.57159290009247854</v>
      </c>
    </row>
    <row r="102" spans="1:23" x14ac:dyDescent="0.25">
      <c r="A102">
        <v>101</v>
      </c>
      <c r="B102" s="25">
        <f t="shared" ca="1" si="18"/>
        <v>1</v>
      </c>
      <c r="C102" s="46">
        <v>0</v>
      </c>
      <c r="D102">
        <f t="shared" ref="D102:K111" ca="1" si="32">RAND()</f>
        <v>0.53182788124350422</v>
      </c>
      <c r="E102">
        <f t="shared" ca="1" si="32"/>
        <v>0.29143775005673278</v>
      </c>
      <c r="F102">
        <f t="shared" ca="1" si="32"/>
        <v>0.13845189828443327</v>
      </c>
      <c r="G102">
        <f t="shared" ca="1" si="32"/>
        <v>0.72208010444992032</v>
      </c>
      <c r="H102">
        <f t="shared" ca="1" si="32"/>
        <v>0.1315084804841038</v>
      </c>
      <c r="I102">
        <f t="shared" ca="1" si="32"/>
        <v>0.86513019374763789</v>
      </c>
      <c r="J102">
        <f t="shared" ca="1" si="32"/>
        <v>0.94617889750877804</v>
      </c>
      <c r="K102">
        <f t="shared" ca="1" si="32"/>
        <v>0.5686381123254054</v>
      </c>
      <c r="L102" s="42">
        <f t="shared" ca="1" si="20"/>
        <v>0</v>
      </c>
      <c r="M102" s="42">
        <f t="shared" ca="1" si="21"/>
        <v>0.12676895551191647</v>
      </c>
      <c r="N102" s="42">
        <f t="shared" ca="1" si="22"/>
        <v>6.9468451118152502E-2</v>
      </c>
      <c r="O102" s="42">
        <f t="shared" ca="1" si="23"/>
        <v>3.3002035344821587E-2</v>
      </c>
      <c r="P102" s="42">
        <f t="shared" ca="1" si="24"/>
        <v>0.17211835607983178</v>
      </c>
      <c r="Q102" s="42">
        <f t="shared" ca="1" si="25"/>
        <v>3.1346970138062334E-2</v>
      </c>
      <c r="R102" s="42">
        <f t="shared" ca="1" si="26"/>
        <v>0.20621643751880583</v>
      </c>
      <c r="S102" s="42">
        <f t="shared" ca="1" si="27"/>
        <v>0.225535581707657</v>
      </c>
      <c r="T102" s="42">
        <f t="shared" ca="1" si="28"/>
        <v>0.13554321258075247</v>
      </c>
      <c r="U102">
        <f ca="1">+(L102^2*Markiwitz!$B$4^2)+(M102^2*Markiwitz!$C$4^2)+(N102^2*Markiwitz!$D$4^2)+(O102^2*Markiwitz!$E$4^2)+(P102^2*Markiwitz!$F$4^2)+(Q102^2*Markiwitz!$G$4^2)+(R102^2*Markiwitz!$H$4^2)+(S102^2*Markiwitz!$I$4^2)+(T102^2*Markiwitz!$J$4^2)+(2*L102*M102*Markiwitz!$B$8)+(2*L102*N102*Markiwitz!$E$8)+(2*L102*O102*Markiwitz!$H$8)+(2*L102*P102*Markiwitz!$B$11)+(2*L102*Q102*Markiwitz!$E$11)+(2*L102*R102*Markiwitz!$H$11)+(2*L102*S102*Markiwitz!$K$8)+(2*L102*T102*Markiwitz!$K$11)</f>
        <v>1.4581335114760953E-2</v>
      </c>
      <c r="V102" s="5">
        <f t="shared" ca="1" si="19"/>
        <v>0.1207531991905844</v>
      </c>
      <c r="W102" s="42">
        <f ca="1">SUMPRODUCT(L102:T102,Markiwitz!$B$3:$J$3)</f>
        <v>0.19026295053630823</v>
      </c>
    </row>
    <row r="103" spans="1:23" x14ac:dyDescent="0.25">
      <c r="A103">
        <v>102</v>
      </c>
      <c r="B103" s="25">
        <f t="shared" ca="1" si="18"/>
        <v>0.99999999999999978</v>
      </c>
      <c r="C103" s="46">
        <v>0</v>
      </c>
      <c r="D103">
        <f t="shared" ca="1" si="32"/>
        <v>0.3279313404161277</v>
      </c>
      <c r="E103">
        <f t="shared" ca="1" si="32"/>
        <v>0.43829805340822292</v>
      </c>
      <c r="F103">
        <f t="shared" ca="1" si="32"/>
        <v>0.20640344453287474</v>
      </c>
      <c r="G103">
        <f t="shared" ca="1" si="32"/>
        <v>0.79524259066958702</v>
      </c>
      <c r="H103">
        <f t="shared" ca="1" si="32"/>
        <v>0.50359351334702729</v>
      </c>
      <c r="I103">
        <f t="shared" ca="1" si="32"/>
        <v>0.37133395449892581</v>
      </c>
      <c r="J103">
        <f t="shared" ca="1" si="32"/>
        <v>0.33886836099487139</v>
      </c>
      <c r="K103">
        <f t="shared" ca="1" si="32"/>
        <v>0.20653578829392394</v>
      </c>
      <c r="L103" s="42">
        <f t="shared" ca="1" si="20"/>
        <v>0</v>
      </c>
      <c r="M103" s="42">
        <f t="shared" ca="1" si="21"/>
        <v>0.1028576048130062</v>
      </c>
      <c r="N103" s="42">
        <f t="shared" ca="1" si="22"/>
        <v>0.13747477722185936</v>
      </c>
      <c r="O103" s="42">
        <f t="shared" ca="1" si="23"/>
        <v>6.4739661365899662E-2</v>
      </c>
      <c r="P103" s="42">
        <f t="shared" ca="1" si="24"/>
        <v>0.24943254285414698</v>
      </c>
      <c r="Q103" s="42">
        <f t="shared" ca="1" si="25"/>
        <v>0.15795508448967521</v>
      </c>
      <c r="R103" s="42">
        <f t="shared" ca="1" si="26"/>
        <v>0.1164710914700452</v>
      </c>
      <c r="S103" s="42">
        <f t="shared" ca="1" si="27"/>
        <v>0.10628806601592942</v>
      </c>
      <c r="T103" s="42">
        <f t="shared" ca="1" si="28"/>
        <v>6.4781171769437776E-2</v>
      </c>
      <c r="U103">
        <f ca="1">+(L103^2*Markiwitz!$B$4^2)+(M103^2*Markiwitz!$C$4^2)+(N103^2*Markiwitz!$D$4^2)+(O103^2*Markiwitz!$E$4^2)+(P103^2*Markiwitz!$F$4^2)+(Q103^2*Markiwitz!$G$4^2)+(R103^2*Markiwitz!$H$4^2)+(S103^2*Markiwitz!$I$4^2)+(T103^2*Markiwitz!$J$4^2)+(2*L103*M103*Markiwitz!$B$8)+(2*L103*N103*Markiwitz!$E$8)+(2*L103*O103*Markiwitz!$H$8)+(2*L103*P103*Markiwitz!$B$11)+(2*L103*Q103*Markiwitz!$E$11)+(2*L103*R103*Markiwitz!$H$11)+(2*L103*S103*Markiwitz!$K$8)+(2*L103*T103*Markiwitz!$K$11)</f>
        <v>1.8628452474703017E-2</v>
      </c>
      <c r="V103" s="5">
        <f t="shared" ca="1" si="19"/>
        <v>0.13648608894207137</v>
      </c>
      <c r="W103" s="42">
        <f ca="1">SUMPRODUCT(L103:T103,Markiwitz!$B$3:$J$3)</f>
        <v>0.58306482859376629</v>
      </c>
    </row>
    <row r="104" spans="1:23" x14ac:dyDescent="0.25">
      <c r="A104">
        <v>103</v>
      </c>
      <c r="B104" s="25">
        <f t="shared" ca="1" si="18"/>
        <v>1</v>
      </c>
      <c r="C104" s="46">
        <v>0</v>
      </c>
      <c r="D104">
        <f t="shared" ca="1" si="32"/>
        <v>0.43323789043923</v>
      </c>
      <c r="E104">
        <f t="shared" ca="1" si="32"/>
        <v>0.43306445153532902</v>
      </c>
      <c r="F104">
        <f t="shared" ca="1" si="32"/>
        <v>0.8616732644949826</v>
      </c>
      <c r="G104">
        <f t="shared" ca="1" si="32"/>
        <v>9.9137874274023097E-2</v>
      </c>
      <c r="H104">
        <f t="shared" ca="1" si="32"/>
        <v>0.38957827346751184</v>
      </c>
      <c r="I104">
        <f t="shared" ca="1" si="32"/>
        <v>0.97322759327341857</v>
      </c>
      <c r="J104">
        <f t="shared" ca="1" si="32"/>
        <v>0.24750856984568836</v>
      </c>
      <c r="K104">
        <f t="shared" ca="1" si="32"/>
        <v>0.95067415820485612</v>
      </c>
      <c r="L104" s="42">
        <f t="shared" ca="1" si="20"/>
        <v>0</v>
      </c>
      <c r="M104" s="42">
        <f t="shared" ca="1" si="21"/>
        <v>9.8730130471362268E-2</v>
      </c>
      <c r="N104" s="42">
        <f t="shared" ca="1" si="22"/>
        <v>9.8690605660654698E-2</v>
      </c>
      <c r="O104" s="42">
        <f t="shared" ca="1" si="23"/>
        <v>0.19636582049881307</v>
      </c>
      <c r="P104" s="42">
        <f t="shared" ca="1" si="24"/>
        <v>2.2592426649950995E-2</v>
      </c>
      <c r="Q104" s="42">
        <f t="shared" ca="1" si="25"/>
        <v>8.878058594842754E-2</v>
      </c>
      <c r="R104" s="42">
        <f t="shared" ca="1" si="26"/>
        <v>0.22178782000068978</v>
      </c>
      <c r="S104" s="42">
        <f t="shared" ca="1" si="27"/>
        <v>5.6404469537210969E-2</v>
      </c>
      <c r="T104" s="42">
        <f t="shared" ca="1" si="28"/>
        <v>0.21664814123289072</v>
      </c>
      <c r="U104">
        <f ca="1">+(L104^2*Markiwitz!$B$4^2)+(M104^2*Markiwitz!$C$4^2)+(N104^2*Markiwitz!$D$4^2)+(O104^2*Markiwitz!$E$4^2)+(P104^2*Markiwitz!$F$4^2)+(Q104^2*Markiwitz!$G$4^2)+(R104^2*Markiwitz!$H$4^2)+(S104^2*Markiwitz!$I$4^2)+(T104^2*Markiwitz!$J$4^2)+(2*L104*M104*Markiwitz!$B$8)+(2*L104*N104*Markiwitz!$E$8)+(2*L104*O104*Markiwitz!$H$8)+(2*L104*P104*Markiwitz!$B$11)+(2*L104*Q104*Markiwitz!$E$11)+(2*L104*R104*Markiwitz!$H$11)+(2*L104*S104*Markiwitz!$K$8)+(2*L104*T104*Markiwitz!$K$11)</f>
        <v>1.2407989689895005E-2</v>
      </c>
      <c r="V104" s="5">
        <f t="shared" ca="1" si="19"/>
        <v>0.11139115624633315</v>
      </c>
      <c r="W104" s="42">
        <f ca="1">SUMPRODUCT(L104:T104,Markiwitz!$B$3:$J$3)</f>
        <v>0.36736139452726635</v>
      </c>
    </row>
    <row r="105" spans="1:23" x14ac:dyDescent="0.25">
      <c r="A105">
        <v>104</v>
      </c>
      <c r="B105" s="25">
        <f t="shared" ca="1" si="18"/>
        <v>1</v>
      </c>
      <c r="C105" s="46">
        <v>0</v>
      </c>
      <c r="D105">
        <f t="shared" ca="1" si="32"/>
        <v>0.22346480913490352</v>
      </c>
      <c r="E105">
        <f t="shared" ca="1" si="32"/>
        <v>5.2206903392615689E-2</v>
      </c>
      <c r="F105">
        <f t="shared" ca="1" si="32"/>
        <v>0.32490532302149744</v>
      </c>
      <c r="G105">
        <f t="shared" ca="1" si="32"/>
        <v>0.81352394474416889</v>
      </c>
      <c r="H105">
        <f t="shared" ca="1" si="32"/>
        <v>1.6991122625877542E-2</v>
      </c>
      <c r="I105">
        <f t="shared" ca="1" si="32"/>
        <v>0.57210172980995222</v>
      </c>
      <c r="J105">
        <f t="shared" ca="1" si="32"/>
        <v>0.8112398417441623</v>
      </c>
      <c r="K105">
        <f t="shared" ca="1" si="32"/>
        <v>0.74250947315251259</v>
      </c>
      <c r="L105" s="42">
        <f t="shared" ca="1" si="20"/>
        <v>0</v>
      </c>
      <c r="M105" s="42">
        <f t="shared" ca="1" si="21"/>
        <v>6.2824959483558082E-2</v>
      </c>
      <c r="N105" s="42">
        <f t="shared" ca="1" si="22"/>
        <v>1.4677463548289924E-2</v>
      </c>
      <c r="O105" s="42">
        <f t="shared" ca="1" si="23"/>
        <v>9.1343974175796525E-2</v>
      </c>
      <c r="P105" s="42">
        <f t="shared" ca="1" si="24"/>
        <v>0.22871435133485551</v>
      </c>
      <c r="Q105" s="42">
        <f t="shared" ca="1" si="25"/>
        <v>4.7768890085351399E-3</v>
      </c>
      <c r="R105" s="42">
        <f t="shared" ca="1" si="26"/>
        <v>0.16084084171877705</v>
      </c>
      <c r="S105" s="42">
        <f t="shared" ca="1" si="27"/>
        <v>0.22807219797304784</v>
      </c>
      <c r="T105" s="42">
        <f t="shared" ca="1" si="28"/>
        <v>0.20874932275714</v>
      </c>
      <c r="U105">
        <f ca="1">+(L105^2*Markiwitz!$B$4^2)+(M105^2*Markiwitz!$C$4^2)+(N105^2*Markiwitz!$D$4^2)+(O105^2*Markiwitz!$E$4^2)+(P105^2*Markiwitz!$F$4^2)+(Q105^2*Markiwitz!$G$4^2)+(R105^2*Markiwitz!$H$4^2)+(S105^2*Markiwitz!$I$4^2)+(T105^2*Markiwitz!$J$4^2)+(2*L105*M105*Markiwitz!$B$8)+(2*L105*N105*Markiwitz!$E$8)+(2*L105*O105*Markiwitz!$H$8)+(2*L105*P105*Markiwitz!$B$11)+(2*L105*Q105*Markiwitz!$E$11)+(2*L105*R105*Markiwitz!$H$11)+(2*L105*S105*Markiwitz!$K$8)+(2*L105*T105*Markiwitz!$K$11)</f>
        <v>1.6052968483895997E-2</v>
      </c>
      <c r="V105" s="5">
        <f t="shared" ca="1" si="19"/>
        <v>0.12670030972296792</v>
      </c>
      <c r="W105" s="42">
        <f ca="1">SUMPRODUCT(L105:T105,Markiwitz!$B$3:$J$3)</f>
        <v>0.13457024599739748</v>
      </c>
    </row>
    <row r="106" spans="1:23" x14ac:dyDescent="0.25">
      <c r="A106">
        <v>105</v>
      </c>
      <c r="B106" s="25">
        <f t="shared" ca="1" si="18"/>
        <v>0.99999999999999989</v>
      </c>
      <c r="C106" s="46">
        <v>0</v>
      </c>
      <c r="D106">
        <f t="shared" ca="1" si="32"/>
        <v>0.59147725005196905</v>
      </c>
      <c r="E106">
        <f t="shared" ca="1" si="32"/>
        <v>0.75116759952263323</v>
      </c>
      <c r="F106">
        <f t="shared" ca="1" si="32"/>
        <v>0.72313807581423384</v>
      </c>
      <c r="G106">
        <f t="shared" ca="1" si="32"/>
        <v>0.68950340469806992</v>
      </c>
      <c r="H106">
        <f t="shared" ca="1" si="32"/>
        <v>0.41955382193560986</v>
      </c>
      <c r="I106">
        <f t="shared" ca="1" si="32"/>
        <v>0.1186164531270294</v>
      </c>
      <c r="J106">
        <f t="shared" ca="1" si="32"/>
        <v>0.39353213912386842</v>
      </c>
      <c r="K106">
        <f t="shared" ca="1" si="32"/>
        <v>0.31289942843150542</v>
      </c>
      <c r="L106" s="42">
        <f t="shared" ca="1" si="20"/>
        <v>0</v>
      </c>
      <c r="M106" s="42">
        <f t="shared" ca="1" si="21"/>
        <v>0.14787344658487872</v>
      </c>
      <c r="N106" s="42">
        <f t="shared" ca="1" si="22"/>
        <v>0.18779715009248799</v>
      </c>
      <c r="O106" s="42">
        <f t="shared" ca="1" si="23"/>
        <v>0.18078957325579748</v>
      </c>
      <c r="P106" s="42">
        <f t="shared" ca="1" si="24"/>
        <v>0.17238067039054097</v>
      </c>
      <c r="Q106" s="42">
        <f t="shared" ca="1" si="25"/>
        <v>0.10489138791394939</v>
      </c>
      <c r="R106" s="42">
        <f t="shared" ca="1" si="26"/>
        <v>2.9654942339754256E-2</v>
      </c>
      <c r="S106" s="42">
        <f t="shared" ca="1" si="27"/>
        <v>9.8385785335029216E-2</v>
      </c>
      <c r="T106" s="42">
        <f t="shared" ca="1" si="28"/>
        <v>7.8227044087561981E-2</v>
      </c>
      <c r="U106">
        <f ca="1">+(L106^2*Markiwitz!$B$4^2)+(M106^2*Markiwitz!$C$4^2)+(N106^2*Markiwitz!$D$4^2)+(O106^2*Markiwitz!$E$4^2)+(P106^2*Markiwitz!$F$4^2)+(Q106^2*Markiwitz!$G$4^2)+(R106^2*Markiwitz!$H$4^2)+(S106^2*Markiwitz!$I$4^2)+(T106^2*Markiwitz!$J$4^2)+(2*L106*M106*Markiwitz!$B$8)+(2*L106*N106*Markiwitz!$E$8)+(2*L106*O106*Markiwitz!$H$8)+(2*L106*P106*Markiwitz!$B$11)+(2*L106*Q106*Markiwitz!$E$11)+(2*L106*R106*Markiwitz!$H$11)+(2*L106*S106*Markiwitz!$K$8)+(2*L106*T106*Markiwitz!$K$11)</f>
        <v>1.3889251432592805E-2</v>
      </c>
      <c r="V106" s="5">
        <f t="shared" ca="1" si="19"/>
        <v>0.11785266833038956</v>
      </c>
      <c r="W106" s="42">
        <f ca="1">SUMPRODUCT(L106:T106,Markiwitz!$B$3:$J$3)</f>
        <v>0.45772123960955974</v>
      </c>
    </row>
    <row r="107" spans="1:23" x14ac:dyDescent="0.25">
      <c r="A107">
        <v>106</v>
      </c>
      <c r="B107" s="25">
        <f t="shared" ca="1" si="18"/>
        <v>1</v>
      </c>
      <c r="C107" s="46">
        <v>0</v>
      </c>
      <c r="D107">
        <f t="shared" ca="1" si="32"/>
        <v>0.61014400475461839</v>
      </c>
      <c r="E107">
        <f t="shared" ca="1" si="32"/>
        <v>0.4814057107120101</v>
      </c>
      <c r="F107">
        <f t="shared" ca="1" si="32"/>
        <v>0.33609459357311333</v>
      </c>
      <c r="G107">
        <f t="shared" ca="1" si="32"/>
        <v>0.62119217262535076</v>
      </c>
      <c r="H107">
        <f t="shared" ca="1" si="32"/>
        <v>0.74651459399765374</v>
      </c>
      <c r="I107">
        <f t="shared" ca="1" si="32"/>
        <v>0.46251380309603052</v>
      </c>
      <c r="J107">
        <f t="shared" ca="1" si="32"/>
        <v>0.79005663284509442</v>
      </c>
      <c r="K107">
        <f t="shared" ca="1" si="32"/>
        <v>0.53024101751623176</v>
      </c>
      <c r="L107" s="42">
        <f t="shared" ca="1" si="20"/>
        <v>0</v>
      </c>
      <c r="M107" s="42">
        <f t="shared" ca="1" si="21"/>
        <v>0.13327268328149211</v>
      </c>
      <c r="N107" s="42">
        <f t="shared" ca="1" si="22"/>
        <v>0.10515260383395203</v>
      </c>
      <c r="O107" s="42">
        <f t="shared" ca="1" si="23"/>
        <v>7.3412551746542903E-2</v>
      </c>
      <c r="P107" s="42">
        <f t="shared" ca="1" si="24"/>
        <v>0.13568591518412965</v>
      </c>
      <c r="Q107" s="42">
        <f t="shared" ca="1" si="25"/>
        <v>0.16305987156404639</v>
      </c>
      <c r="R107" s="42">
        <f t="shared" ca="1" si="26"/>
        <v>0.10102607763576342</v>
      </c>
      <c r="S107" s="42">
        <f t="shared" ca="1" si="27"/>
        <v>0.17257068263081932</v>
      </c>
      <c r="T107" s="42">
        <f t="shared" ca="1" si="28"/>
        <v>0.11581961412325417</v>
      </c>
      <c r="U107">
        <f ca="1">+(L107^2*Markiwitz!$B$4^2)+(M107^2*Markiwitz!$C$4^2)+(N107^2*Markiwitz!$D$4^2)+(O107^2*Markiwitz!$E$4^2)+(P107^2*Markiwitz!$F$4^2)+(Q107^2*Markiwitz!$G$4^2)+(R107^2*Markiwitz!$H$4^2)+(S107^2*Markiwitz!$I$4^2)+(T107^2*Markiwitz!$J$4^2)+(2*L107*M107*Markiwitz!$B$8)+(2*L107*N107*Markiwitz!$E$8)+(2*L107*O107*Markiwitz!$H$8)+(2*L107*P107*Markiwitz!$B$11)+(2*L107*Q107*Markiwitz!$E$11)+(2*L107*R107*Markiwitz!$H$11)+(2*L107*S107*Markiwitz!$K$8)+(2*L107*T107*Markiwitz!$K$11)</f>
        <v>1.5726468919323562E-2</v>
      </c>
      <c r="V107" s="5">
        <f t="shared" ca="1" si="19"/>
        <v>0.1254052188679704</v>
      </c>
      <c r="W107" s="42">
        <f ca="1">SUMPRODUCT(L107:T107,Markiwitz!$B$3:$J$3)</f>
        <v>0.5574868900544534</v>
      </c>
    </row>
    <row r="108" spans="1:23" x14ac:dyDescent="0.25">
      <c r="A108">
        <v>107</v>
      </c>
      <c r="B108" s="25">
        <f t="shared" ca="1" si="18"/>
        <v>1</v>
      </c>
      <c r="C108" s="46">
        <v>0</v>
      </c>
      <c r="D108">
        <f t="shared" ca="1" si="32"/>
        <v>0.14316553842370339</v>
      </c>
      <c r="E108">
        <f t="shared" ca="1" si="32"/>
        <v>0.79898712329988597</v>
      </c>
      <c r="F108">
        <f t="shared" ca="1" si="32"/>
        <v>0.98910745108572196</v>
      </c>
      <c r="G108">
        <f t="shared" ca="1" si="32"/>
        <v>0.58411954712107017</v>
      </c>
      <c r="H108">
        <f t="shared" ca="1" si="32"/>
        <v>0.44982308107959923</v>
      </c>
      <c r="I108">
        <f t="shared" ca="1" si="32"/>
        <v>0.41021721022028224</v>
      </c>
      <c r="J108">
        <f t="shared" ca="1" si="32"/>
        <v>0.75186306445838058</v>
      </c>
      <c r="K108">
        <f t="shared" ca="1" si="32"/>
        <v>1.4756545770136964E-2</v>
      </c>
      <c r="L108" s="42">
        <f t="shared" ca="1" si="20"/>
        <v>0</v>
      </c>
      <c r="M108" s="42">
        <f t="shared" ca="1" si="21"/>
        <v>3.4564020043613988E-2</v>
      </c>
      <c r="N108" s="42">
        <f t="shared" ca="1" si="22"/>
        <v>0.19289702849156071</v>
      </c>
      <c r="O108" s="42">
        <f t="shared" ca="1" si="23"/>
        <v>0.23879720036700211</v>
      </c>
      <c r="P108" s="42">
        <f t="shared" ca="1" si="24"/>
        <v>0.14102220378487881</v>
      </c>
      <c r="Q108" s="42">
        <f t="shared" ca="1" si="25"/>
        <v>0.10859941688272444</v>
      </c>
      <c r="R108" s="42">
        <f t="shared" ca="1" si="26"/>
        <v>9.9037492069681793E-2</v>
      </c>
      <c r="S108" s="42">
        <f t="shared" ca="1" si="27"/>
        <v>0.18152001044470534</v>
      </c>
      <c r="T108" s="42">
        <f t="shared" ca="1" si="28"/>
        <v>3.5626279158328155E-3</v>
      </c>
      <c r="U108">
        <f ca="1">+(L108^2*Markiwitz!$B$4^2)+(M108^2*Markiwitz!$C$4^2)+(N108^2*Markiwitz!$D$4^2)+(O108^2*Markiwitz!$E$4^2)+(P108^2*Markiwitz!$F$4^2)+(Q108^2*Markiwitz!$G$4^2)+(R108^2*Markiwitz!$H$4^2)+(S108^2*Markiwitz!$I$4^2)+(T108^2*Markiwitz!$J$4^2)+(2*L108*M108*Markiwitz!$B$8)+(2*L108*N108*Markiwitz!$E$8)+(2*L108*O108*Markiwitz!$H$8)+(2*L108*P108*Markiwitz!$B$11)+(2*L108*Q108*Markiwitz!$E$11)+(2*L108*R108*Markiwitz!$H$11)+(2*L108*S108*Markiwitz!$K$8)+(2*L108*T108*Markiwitz!$K$11)</f>
        <v>1.8116657119231414E-2</v>
      </c>
      <c r="V108" s="5">
        <f t="shared" ca="1" si="19"/>
        <v>0.13459813193068995</v>
      </c>
      <c r="W108" s="42">
        <f ca="1">SUMPRODUCT(L108:T108,Markiwitz!$B$3:$J$3)</f>
        <v>0.45393661497665311</v>
      </c>
    </row>
    <row r="109" spans="1:23" x14ac:dyDescent="0.25">
      <c r="A109">
        <v>108</v>
      </c>
      <c r="B109" s="25">
        <f t="shared" ca="1" si="18"/>
        <v>1</v>
      </c>
      <c r="C109" s="46">
        <v>0</v>
      </c>
      <c r="D109">
        <f t="shared" ca="1" si="32"/>
        <v>0.90146886353036659</v>
      </c>
      <c r="E109">
        <f t="shared" ca="1" si="32"/>
        <v>0.91842872813434551</v>
      </c>
      <c r="F109">
        <f t="shared" ca="1" si="32"/>
        <v>0.2340025313904025</v>
      </c>
      <c r="G109">
        <f t="shared" ca="1" si="32"/>
        <v>0.75404945678923019</v>
      </c>
      <c r="H109">
        <f t="shared" ca="1" si="32"/>
        <v>9.7573108203546921E-2</v>
      </c>
      <c r="I109">
        <f t="shared" ca="1" si="32"/>
        <v>0.28950695124326264</v>
      </c>
      <c r="J109">
        <f t="shared" ca="1" si="32"/>
        <v>0.56569501819173307</v>
      </c>
      <c r="K109">
        <f t="shared" ca="1" si="32"/>
        <v>0.85356555107856291</v>
      </c>
      <c r="L109" s="42">
        <f t="shared" ca="1" si="20"/>
        <v>0</v>
      </c>
      <c r="M109" s="42">
        <f t="shared" ca="1" si="21"/>
        <v>0.19536457890267986</v>
      </c>
      <c r="N109" s="42">
        <f t="shared" ca="1" si="22"/>
        <v>0.19904008777563961</v>
      </c>
      <c r="O109" s="42">
        <f t="shared" ca="1" si="23"/>
        <v>5.0712573508321888E-2</v>
      </c>
      <c r="P109" s="42">
        <f t="shared" ca="1" si="24"/>
        <v>0.16341613177908729</v>
      </c>
      <c r="Q109" s="42">
        <f t="shared" ca="1" si="25"/>
        <v>2.1145854246988571E-2</v>
      </c>
      <c r="R109" s="42">
        <f t="shared" ca="1" si="26"/>
        <v>6.2741383432300249E-2</v>
      </c>
      <c r="S109" s="42">
        <f t="shared" ca="1" si="27"/>
        <v>0.1225963241631683</v>
      </c>
      <c r="T109" s="42">
        <f t="shared" ca="1" si="28"/>
        <v>0.1849830661918142</v>
      </c>
      <c r="U109">
        <f ca="1">+(L109^2*Markiwitz!$B$4^2)+(M109^2*Markiwitz!$C$4^2)+(N109^2*Markiwitz!$D$4^2)+(O109^2*Markiwitz!$E$4^2)+(P109^2*Markiwitz!$F$4^2)+(Q109^2*Markiwitz!$G$4^2)+(R109^2*Markiwitz!$H$4^2)+(S109^2*Markiwitz!$I$4^2)+(T109^2*Markiwitz!$J$4^2)+(2*L109*M109*Markiwitz!$B$8)+(2*L109*N109*Markiwitz!$E$8)+(2*L109*O109*Markiwitz!$H$8)+(2*L109*P109*Markiwitz!$B$11)+(2*L109*Q109*Markiwitz!$E$11)+(2*L109*R109*Markiwitz!$H$11)+(2*L109*S109*Markiwitz!$K$8)+(2*L109*T109*Markiwitz!$K$11)</f>
        <v>1.0109470417466194E-2</v>
      </c>
      <c r="V109" s="5">
        <f t="shared" ca="1" si="19"/>
        <v>0.10054586225930033</v>
      </c>
      <c r="W109" s="42">
        <f ca="1">SUMPRODUCT(L109:T109,Markiwitz!$B$3:$J$3)</f>
        <v>0.20147507104944187</v>
      </c>
    </row>
    <row r="110" spans="1:23" x14ac:dyDescent="0.25">
      <c r="A110">
        <v>109</v>
      </c>
      <c r="B110" s="25">
        <f t="shared" ca="1" si="18"/>
        <v>1</v>
      </c>
      <c r="C110" s="46">
        <v>0</v>
      </c>
      <c r="D110">
        <f t="shared" ca="1" si="32"/>
        <v>0.13311962148189005</v>
      </c>
      <c r="E110">
        <f t="shared" ca="1" si="32"/>
        <v>0.43707477412736728</v>
      </c>
      <c r="F110">
        <f t="shared" ca="1" si="32"/>
        <v>0.8065491790271927</v>
      </c>
      <c r="G110">
        <f t="shared" ca="1" si="32"/>
        <v>8.4900507352203558E-2</v>
      </c>
      <c r="H110">
        <f t="shared" ca="1" si="32"/>
        <v>0.89524723973492237</v>
      </c>
      <c r="I110">
        <f t="shared" ca="1" si="32"/>
        <v>0.75253378325998466</v>
      </c>
      <c r="J110">
        <f t="shared" ca="1" si="32"/>
        <v>1.5906612254199981E-2</v>
      </c>
      <c r="K110">
        <f t="shared" ca="1" si="32"/>
        <v>0.5128552907294005</v>
      </c>
      <c r="L110" s="42">
        <f t="shared" ca="1" si="20"/>
        <v>0</v>
      </c>
      <c r="M110" s="42">
        <f t="shared" ca="1" si="21"/>
        <v>3.6589548912789593E-2</v>
      </c>
      <c r="N110" s="42">
        <f t="shared" ca="1" si="22"/>
        <v>0.12013532376709328</v>
      </c>
      <c r="O110" s="42">
        <f t="shared" ca="1" si="23"/>
        <v>0.22168986290725404</v>
      </c>
      <c r="P110" s="42">
        <f t="shared" ca="1" si="24"/>
        <v>2.3335938247891704E-2</v>
      </c>
      <c r="Q110" s="42">
        <f t="shared" ca="1" si="25"/>
        <v>0.24606960493631752</v>
      </c>
      <c r="R110" s="42">
        <f t="shared" ca="1" si="26"/>
        <v>0.20684307365510146</v>
      </c>
      <c r="S110" s="42">
        <f t="shared" ca="1" si="27"/>
        <v>4.3721260670126494E-3</v>
      </c>
      <c r="T110" s="42">
        <f t="shared" ca="1" si="28"/>
        <v>0.14096452150653979</v>
      </c>
      <c r="U110">
        <f ca="1">+(L110^2*Markiwitz!$B$4^2)+(M110^2*Markiwitz!$C$4^2)+(N110^2*Markiwitz!$D$4^2)+(O110^2*Markiwitz!$E$4^2)+(P110^2*Markiwitz!$F$4^2)+(Q110^2*Markiwitz!$G$4^2)+(R110^2*Markiwitz!$H$4^2)+(S110^2*Markiwitz!$I$4^2)+(T110^2*Markiwitz!$J$4^2)+(2*L110*M110*Markiwitz!$B$8)+(2*L110*N110*Markiwitz!$E$8)+(2*L110*O110*Markiwitz!$H$8)+(2*L110*P110*Markiwitz!$B$11)+(2*L110*Q110*Markiwitz!$E$11)+(2*L110*R110*Markiwitz!$H$11)+(2*L110*S110*Markiwitz!$K$8)+(2*L110*T110*Markiwitz!$K$11)</f>
        <v>2.6362703348770843E-2</v>
      </c>
      <c r="V110" s="5">
        <f t="shared" ca="1" si="19"/>
        <v>0.16236595501758011</v>
      </c>
      <c r="W110" s="42">
        <f ca="1">SUMPRODUCT(L110:T110,Markiwitz!$B$3:$J$3)</f>
        <v>0.80266707879535004</v>
      </c>
    </row>
    <row r="111" spans="1:23" x14ac:dyDescent="0.25">
      <c r="A111">
        <v>110</v>
      </c>
      <c r="B111" s="25">
        <f t="shared" ca="1" si="18"/>
        <v>1</v>
      </c>
      <c r="C111" s="46">
        <v>0</v>
      </c>
      <c r="D111">
        <f t="shared" ca="1" si="32"/>
        <v>0.20109581394452669</v>
      </c>
      <c r="E111">
        <f t="shared" ca="1" si="32"/>
        <v>0.76116964938442377</v>
      </c>
      <c r="F111">
        <f t="shared" ca="1" si="32"/>
        <v>5.0499646957013367E-2</v>
      </c>
      <c r="G111">
        <f t="shared" ca="1" si="32"/>
        <v>0.64993464347984131</v>
      </c>
      <c r="H111">
        <f t="shared" ca="1" si="32"/>
        <v>0.33043865654958027</v>
      </c>
      <c r="I111">
        <f t="shared" ca="1" si="32"/>
        <v>9.9426665362385425E-3</v>
      </c>
      <c r="J111">
        <f t="shared" ca="1" si="32"/>
        <v>0.45757084413708271</v>
      </c>
      <c r="K111">
        <f t="shared" ca="1" si="32"/>
        <v>0.45412327740461544</v>
      </c>
      <c r="L111" s="42">
        <f t="shared" ca="1" si="20"/>
        <v>0</v>
      </c>
      <c r="M111" s="42">
        <f t="shared" ca="1" si="21"/>
        <v>6.8991877677350349E-2</v>
      </c>
      <c r="N111" s="42">
        <f t="shared" ca="1" si="22"/>
        <v>0.26114180256645331</v>
      </c>
      <c r="O111" s="42">
        <f t="shared" ca="1" si="23"/>
        <v>1.7325400252084518E-2</v>
      </c>
      <c r="P111" s="42">
        <f t="shared" ca="1" si="24"/>
        <v>0.22297933776783102</v>
      </c>
      <c r="Q111" s="42">
        <f t="shared" ca="1" si="25"/>
        <v>0.11336677241240564</v>
      </c>
      <c r="R111" s="42">
        <f t="shared" ca="1" si="26"/>
        <v>3.4111263680708971E-3</v>
      </c>
      <c r="S111" s="42">
        <f t="shared" ca="1" si="27"/>
        <v>0.15698323643940162</v>
      </c>
      <c r="T111" s="42">
        <f t="shared" ca="1" si="28"/>
        <v>0.15580044651640254</v>
      </c>
      <c r="U111">
        <f ca="1">+(L111^2*Markiwitz!$B$4^2)+(M111^2*Markiwitz!$C$4^2)+(N111^2*Markiwitz!$D$4^2)+(O111^2*Markiwitz!$E$4^2)+(P111^2*Markiwitz!$F$4^2)+(Q111^2*Markiwitz!$G$4^2)+(R111^2*Markiwitz!$H$4^2)+(S111^2*Markiwitz!$I$4^2)+(T111^2*Markiwitz!$J$4^2)+(2*L111*M111*Markiwitz!$B$8)+(2*L111*N111*Markiwitz!$E$8)+(2*L111*O111*Markiwitz!$H$8)+(2*L111*P111*Markiwitz!$B$11)+(2*L111*Q111*Markiwitz!$E$11)+(2*L111*R111*Markiwitz!$H$11)+(2*L111*S111*Markiwitz!$K$8)+(2*L111*T111*Markiwitz!$K$11)</f>
        <v>1.7672987936763102E-2</v>
      </c>
      <c r="V111" s="5">
        <f t="shared" ca="1" si="19"/>
        <v>0.13293979064510031</v>
      </c>
      <c r="W111" s="42">
        <f ca="1">SUMPRODUCT(L111:T111,Markiwitz!$B$3:$J$3)</f>
        <v>0.4530451727199728</v>
      </c>
    </row>
    <row r="112" spans="1:23" x14ac:dyDescent="0.25">
      <c r="A112">
        <v>111</v>
      </c>
      <c r="B112" s="25">
        <f t="shared" ca="1" si="18"/>
        <v>0.99999999999999989</v>
      </c>
      <c r="C112" s="46">
        <v>0</v>
      </c>
      <c r="D112">
        <f t="shared" ref="D112:K121" ca="1" si="33">RAND()</f>
        <v>0.14349155338140185</v>
      </c>
      <c r="E112">
        <f t="shared" ca="1" si="33"/>
        <v>0.154011537645934</v>
      </c>
      <c r="F112">
        <f t="shared" ca="1" si="33"/>
        <v>0.19541448061073441</v>
      </c>
      <c r="G112">
        <f t="shared" ca="1" si="33"/>
        <v>0.78014526159836572</v>
      </c>
      <c r="H112">
        <f t="shared" ca="1" si="33"/>
        <v>0.75728911354261319</v>
      </c>
      <c r="I112">
        <f t="shared" ca="1" si="33"/>
        <v>0.690702820678333</v>
      </c>
      <c r="J112">
        <f t="shared" ca="1" si="33"/>
        <v>0.65044726090504701</v>
      </c>
      <c r="K112">
        <f t="shared" ca="1" si="33"/>
        <v>0.61627879256502793</v>
      </c>
      <c r="L112" s="42">
        <f t="shared" ca="1" si="20"/>
        <v>0</v>
      </c>
      <c r="M112" s="42">
        <f t="shared" ca="1" si="21"/>
        <v>3.5982808440316767E-2</v>
      </c>
      <c r="N112" s="42">
        <f t="shared" ca="1" si="22"/>
        <v>3.8620863222396162E-2</v>
      </c>
      <c r="O112" s="42">
        <f t="shared" ca="1" si="23"/>
        <v>4.9003315223650111E-2</v>
      </c>
      <c r="P112" s="42">
        <f t="shared" ca="1" si="24"/>
        <v>0.19563393692658454</v>
      </c>
      <c r="Q112" s="42">
        <f t="shared" ca="1" si="25"/>
        <v>0.18990239121679883</v>
      </c>
      <c r="R112" s="42">
        <f t="shared" ca="1" si="26"/>
        <v>0.17320481031795848</v>
      </c>
      <c r="S112" s="42">
        <f t="shared" ca="1" si="27"/>
        <v>0.16311008305460714</v>
      </c>
      <c r="T112" s="42">
        <f t="shared" ca="1" si="28"/>
        <v>0.15454179159768791</v>
      </c>
      <c r="U112">
        <f ca="1">+(L112^2*Markiwitz!$B$4^2)+(M112^2*Markiwitz!$C$4^2)+(N112^2*Markiwitz!$D$4^2)+(O112^2*Markiwitz!$E$4^2)+(P112^2*Markiwitz!$F$4^2)+(Q112^2*Markiwitz!$G$4^2)+(R112^2*Markiwitz!$H$4^2)+(S112^2*Markiwitz!$I$4^2)+(T112^2*Markiwitz!$J$4^2)+(2*L112*M112*Markiwitz!$B$8)+(2*L112*N112*Markiwitz!$E$8)+(2*L112*O112*Markiwitz!$H$8)+(2*L112*P112*Markiwitz!$B$11)+(2*L112*Q112*Markiwitz!$E$11)+(2*L112*R112*Markiwitz!$H$11)+(2*L112*S112*Markiwitz!$K$8)+(2*L112*T112*Markiwitz!$K$11)</f>
        <v>2.0805851630087316E-2</v>
      </c>
      <c r="V112" s="5">
        <f t="shared" ca="1" si="19"/>
        <v>0.14424233646917717</v>
      </c>
      <c r="W112" s="42">
        <f ca="1">SUMPRODUCT(L112:T112,Markiwitz!$B$3:$J$3)</f>
        <v>0.62494663928472516</v>
      </c>
    </row>
    <row r="113" spans="1:23" x14ac:dyDescent="0.25">
      <c r="A113">
        <v>112</v>
      </c>
      <c r="B113" s="25">
        <f t="shared" ca="1" si="18"/>
        <v>1</v>
      </c>
      <c r="C113" s="46">
        <v>0</v>
      </c>
      <c r="D113">
        <f t="shared" ca="1" si="33"/>
        <v>2.8532079789295506E-2</v>
      </c>
      <c r="E113">
        <f t="shared" ca="1" si="33"/>
        <v>0.2947314495638883</v>
      </c>
      <c r="F113">
        <f t="shared" ca="1" si="33"/>
        <v>0.65972864169151568</v>
      </c>
      <c r="G113">
        <f t="shared" ca="1" si="33"/>
        <v>0.68188305752638356</v>
      </c>
      <c r="H113">
        <f t="shared" ca="1" si="33"/>
        <v>0.31234437064225862</v>
      </c>
      <c r="I113">
        <f t="shared" ca="1" si="33"/>
        <v>0.8873075055800107</v>
      </c>
      <c r="J113">
        <f t="shared" ca="1" si="33"/>
        <v>0.51784288197078809</v>
      </c>
      <c r="K113">
        <f t="shared" ca="1" si="33"/>
        <v>0.98990972014070266</v>
      </c>
      <c r="L113" s="42">
        <f t="shared" ca="1" si="20"/>
        <v>0</v>
      </c>
      <c r="M113" s="42">
        <f t="shared" ca="1" si="21"/>
        <v>6.5256757805857522E-3</v>
      </c>
      <c r="N113" s="42">
        <f t="shared" ca="1" si="22"/>
        <v>6.7409102189514333E-2</v>
      </c>
      <c r="O113" s="42">
        <f t="shared" ca="1" si="23"/>
        <v>0.15088893801776937</v>
      </c>
      <c r="P113" s="42">
        <f t="shared" ca="1" si="24"/>
        <v>0.15595595507065391</v>
      </c>
      <c r="Q113" s="42">
        <f t="shared" ca="1" si="25"/>
        <v>7.1437417452729399E-2</v>
      </c>
      <c r="R113" s="42">
        <f t="shared" ca="1" si="26"/>
        <v>0.20293932800748007</v>
      </c>
      <c r="S113" s="42">
        <f t="shared" ca="1" si="27"/>
        <v>0.1184377296706325</v>
      </c>
      <c r="T113" s="42">
        <f t="shared" ca="1" si="28"/>
        <v>0.22640585381063472</v>
      </c>
      <c r="U113">
        <f ca="1">+(L113^2*Markiwitz!$B$4^2)+(M113^2*Markiwitz!$C$4^2)+(N113^2*Markiwitz!$D$4^2)+(O113^2*Markiwitz!$E$4^2)+(P113^2*Markiwitz!$F$4^2)+(Q113^2*Markiwitz!$G$4^2)+(R113^2*Markiwitz!$H$4^2)+(S113^2*Markiwitz!$I$4^2)+(T113^2*Markiwitz!$J$4^2)+(2*L113*M113*Markiwitz!$B$8)+(2*L113*N113*Markiwitz!$E$8)+(2*L113*O113*Markiwitz!$H$8)+(2*L113*P113*Markiwitz!$B$11)+(2*L113*Q113*Markiwitz!$E$11)+(2*L113*R113*Markiwitz!$H$11)+(2*L113*S113*Markiwitz!$K$8)+(2*L113*T113*Markiwitz!$K$11)</f>
        <v>1.2918821759572484E-2</v>
      </c>
      <c r="V113" s="5">
        <f t="shared" ca="1" si="19"/>
        <v>0.11366099489082648</v>
      </c>
      <c r="W113" s="42">
        <f ca="1">SUMPRODUCT(L113:T113,Markiwitz!$B$3:$J$3)</f>
        <v>0.32630144211691842</v>
      </c>
    </row>
    <row r="114" spans="1:23" x14ac:dyDescent="0.25">
      <c r="A114">
        <v>113</v>
      </c>
      <c r="B114" s="25">
        <f t="shared" ca="1" si="18"/>
        <v>1</v>
      </c>
      <c r="C114" s="46">
        <v>0</v>
      </c>
      <c r="D114">
        <f t="shared" ca="1" si="33"/>
        <v>3.7331928452673635E-2</v>
      </c>
      <c r="E114">
        <f t="shared" ca="1" si="33"/>
        <v>0.52304644776907805</v>
      </c>
      <c r="F114">
        <f t="shared" ca="1" si="33"/>
        <v>0.3498052789519891</v>
      </c>
      <c r="G114">
        <f t="shared" ca="1" si="33"/>
        <v>0.3477863129996549</v>
      </c>
      <c r="H114">
        <f t="shared" ca="1" si="33"/>
        <v>0.90611315312929297</v>
      </c>
      <c r="I114">
        <f t="shared" ca="1" si="33"/>
        <v>4.0621091944943677E-2</v>
      </c>
      <c r="J114">
        <f t="shared" ca="1" si="33"/>
        <v>0.80804812782166213</v>
      </c>
      <c r="K114">
        <f t="shared" ca="1" si="33"/>
        <v>0.81537498466018909</v>
      </c>
      <c r="L114" s="42">
        <f t="shared" ca="1" si="20"/>
        <v>0</v>
      </c>
      <c r="M114" s="42">
        <f t="shared" ca="1" si="21"/>
        <v>9.7520080384368366E-3</v>
      </c>
      <c r="N114" s="42">
        <f t="shared" ca="1" si="22"/>
        <v>0.13663245844870295</v>
      </c>
      <c r="O114" s="42">
        <f t="shared" ca="1" si="23"/>
        <v>9.137765000680341E-2</v>
      </c>
      <c r="P114" s="42">
        <f t="shared" ca="1" si="24"/>
        <v>9.0850246976406701E-2</v>
      </c>
      <c r="Q114" s="42">
        <f t="shared" ca="1" si="25"/>
        <v>0.23669880232017232</v>
      </c>
      <c r="R114" s="42">
        <f t="shared" ca="1" si="26"/>
        <v>1.061121757155843E-2</v>
      </c>
      <c r="S114" s="42">
        <f t="shared" ca="1" si="27"/>
        <v>0.21108183168063288</v>
      </c>
      <c r="T114" s="42">
        <f t="shared" ca="1" si="28"/>
        <v>0.21299578495728644</v>
      </c>
      <c r="U114">
        <f ca="1">+(L114^2*Markiwitz!$B$4^2)+(M114^2*Markiwitz!$C$4^2)+(N114^2*Markiwitz!$D$4^2)+(O114^2*Markiwitz!$E$4^2)+(P114^2*Markiwitz!$F$4^2)+(Q114^2*Markiwitz!$G$4^2)+(R114^2*Markiwitz!$H$4^2)+(S114^2*Markiwitz!$I$4^2)+(T114^2*Markiwitz!$J$4^2)+(2*L114*M114*Markiwitz!$B$8)+(2*L114*N114*Markiwitz!$E$8)+(2*L114*O114*Markiwitz!$H$8)+(2*L114*P114*Markiwitz!$B$11)+(2*L114*Q114*Markiwitz!$E$11)+(2*L114*R114*Markiwitz!$H$11)+(2*L114*S114*Markiwitz!$K$8)+(2*L114*T114*Markiwitz!$K$11)</f>
        <v>2.4301664949574257E-2</v>
      </c>
      <c r="V114" s="5">
        <f t="shared" ca="1" si="19"/>
        <v>0.15588991291797638</v>
      </c>
      <c r="W114" s="42">
        <f ca="1">SUMPRODUCT(L114:T114,Markiwitz!$B$3:$J$3)</f>
        <v>0.73846701533335624</v>
      </c>
    </row>
    <row r="115" spans="1:23" x14ac:dyDescent="0.25">
      <c r="A115">
        <v>114</v>
      </c>
      <c r="B115" s="25">
        <f t="shared" ca="1" si="18"/>
        <v>1.0000000000000002</v>
      </c>
      <c r="C115" s="46">
        <v>0</v>
      </c>
      <c r="D115">
        <f t="shared" ca="1" si="33"/>
        <v>0.79985652888627323</v>
      </c>
      <c r="E115">
        <f t="shared" ca="1" si="33"/>
        <v>0.40600958208885474</v>
      </c>
      <c r="F115">
        <f t="shared" ca="1" si="33"/>
        <v>0.88616556280371939</v>
      </c>
      <c r="G115">
        <f t="shared" ca="1" si="33"/>
        <v>0.8845805613030201</v>
      </c>
      <c r="H115">
        <f t="shared" ca="1" si="33"/>
        <v>0.62707122061547216</v>
      </c>
      <c r="I115">
        <f t="shared" ca="1" si="33"/>
        <v>0.12637361498852084</v>
      </c>
      <c r="J115">
        <f t="shared" ca="1" si="33"/>
        <v>0.89558687737883447</v>
      </c>
      <c r="K115">
        <f t="shared" ca="1" si="33"/>
        <v>3.2822415836165186E-2</v>
      </c>
      <c r="L115" s="42">
        <f t="shared" ca="1" si="20"/>
        <v>0</v>
      </c>
      <c r="M115" s="42">
        <f t="shared" ca="1" si="21"/>
        <v>0.17169953937726781</v>
      </c>
      <c r="N115" s="42">
        <f t="shared" ca="1" si="22"/>
        <v>8.7155203101836831E-2</v>
      </c>
      <c r="O115" s="42">
        <f t="shared" ca="1" si="23"/>
        <v>0.19022688876123409</v>
      </c>
      <c r="P115" s="42">
        <f t="shared" ca="1" si="24"/>
        <v>0.18988664770830266</v>
      </c>
      <c r="Q115" s="42">
        <f t="shared" ca="1" si="25"/>
        <v>0.13460894028874806</v>
      </c>
      <c r="R115" s="42">
        <f t="shared" ca="1" si="26"/>
        <v>2.7127729410650801E-2</v>
      </c>
      <c r="S115" s="42">
        <f t="shared" ca="1" si="27"/>
        <v>0.19224929567354374</v>
      </c>
      <c r="T115" s="42">
        <f t="shared" ca="1" si="28"/>
        <v>7.0457556784161652E-3</v>
      </c>
      <c r="U115">
        <f ca="1">+(L115^2*Markiwitz!$B$4^2)+(M115^2*Markiwitz!$C$4^2)+(N115^2*Markiwitz!$D$4^2)+(O115^2*Markiwitz!$E$4^2)+(P115^2*Markiwitz!$F$4^2)+(Q115^2*Markiwitz!$G$4^2)+(R115^2*Markiwitz!$H$4^2)+(S115^2*Markiwitz!$I$4^2)+(T115^2*Markiwitz!$J$4^2)+(2*L115*M115*Markiwitz!$B$8)+(2*L115*N115*Markiwitz!$E$8)+(2*L115*O115*Markiwitz!$H$8)+(2*L115*P115*Markiwitz!$B$11)+(2*L115*Q115*Markiwitz!$E$11)+(2*L115*R115*Markiwitz!$H$11)+(2*L115*S115*Markiwitz!$K$8)+(2*L115*T115*Markiwitz!$K$11)</f>
        <v>1.8046711438253031E-2</v>
      </c>
      <c r="V115" s="5">
        <f t="shared" ca="1" si="19"/>
        <v>0.13433804910840796</v>
      </c>
      <c r="W115" s="42">
        <f ca="1">SUMPRODUCT(L115:T115,Markiwitz!$B$3:$J$3)</f>
        <v>0.51991644402133708</v>
      </c>
    </row>
    <row r="116" spans="1:23" x14ac:dyDescent="0.25">
      <c r="A116">
        <v>115</v>
      </c>
      <c r="B116" s="25">
        <f t="shared" ca="1" si="18"/>
        <v>1</v>
      </c>
      <c r="C116" s="46">
        <v>0</v>
      </c>
      <c r="D116">
        <f t="shared" ca="1" si="33"/>
        <v>2.4073020386620181E-2</v>
      </c>
      <c r="E116">
        <f t="shared" ca="1" si="33"/>
        <v>0.69459495723830655</v>
      </c>
      <c r="F116">
        <f t="shared" ca="1" si="33"/>
        <v>0.22703276133508521</v>
      </c>
      <c r="G116">
        <f t="shared" ca="1" si="33"/>
        <v>0.27333396748498495</v>
      </c>
      <c r="H116">
        <f t="shared" ca="1" si="33"/>
        <v>0.56070913422905111</v>
      </c>
      <c r="I116">
        <f t="shared" ca="1" si="33"/>
        <v>0.11435579277375685</v>
      </c>
      <c r="J116">
        <f t="shared" ca="1" si="33"/>
        <v>0.36425383209538242</v>
      </c>
      <c r="K116">
        <f t="shared" ca="1" si="33"/>
        <v>0.78334044181800966</v>
      </c>
      <c r="L116" s="42">
        <f t="shared" ca="1" si="20"/>
        <v>0</v>
      </c>
      <c r="M116" s="42">
        <f t="shared" ca="1" si="21"/>
        <v>7.9143467816932909E-3</v>
      </c>
      <c r="N116" s="42">
        <f t="shared" ca="1" si="22"/>
        <v>0.22835794080308963</v>
      </c>
      <c r="O116" s="42">
        <f t="shared" ca="1" si="23"/>
        <v>7.4640239369794484E-2</v>
      </c>
      <c r="P116" s="42">
        <f t="shared" ca="1" si="24"/>
        <v>8.986241739298291E-2</v>
      </c>
      <c r="Q116" s="42">
        <f t="shared" ca="1" si="25"/>
        <v>0.18434107813152406</v>
      </c>
      <c r="R116" s="42">
        <f t="shared" ca="1" si="26"/>
        <v>3.7596088316777909E-2</v>
      </c>
      <c r="S116" s="42">
        <f t="shared" ca="1" si="27"/>
        <v>0.11975361202974846</v>
      </c>
      <c r="T116" s="42">
        <f t="shared" ca="1" si="28"/>
        <v>0.25753427717438931</v>
      </c>
      <c r="U116">
        <f ca="1">+(L116^2*Markiwitz!$B$4^2)+(M116^2*Markiwitz!$C$4^2)+(N116^2*Markiwitz!$D$4^2)+(O116^2*Markiwitz!$E$4^2)+(P116^2*Markiwitz!$F$4^2)+(Q116^2*Markiwitz!$G$4^2)+(R116^2*Markiwitz!$H$4^2)+(S116^2*Markiwitz!$I$4^2)+(T116^2*Markiwitz!$J$4^2)+(2*L116*M116*Markiwitz!$B$8)+(2*L116*N116*Markiwitz!$E$8)+(2*L116*O116*Markiwitz!$H$8)+(2*L116*P116*Markiwitz!$B$11)+(2*L116*Q116*Markiwitz!$E$11)+(2*L116*R116*Markiwitz!$H$11)+(2*L116*S116*Markiwitz!$K$8)+(2*L116*T116*Markiwitz!$K$11)</f>
        <v>1.7548181784193945E-2</v>
      </c>
      <c r="V116" s="5">
        <f t="shared" ca="1" si="19"/>
        <v>0.1324695504038341</v>
      </c>
      <c r="W116" s="42">
        <f ca="1">SUMPRODUCT(L116:T116,Markiwitz!$B$3:$J$3)</f>
        <v>0.61797125008744724</v>
      </c>
    </row>
    <row r="117" spans="1:23" x14ac:dyDescent="0.25">
      <c r="A117">
        <v>116</v>
      </c>
      <c r="B117" s="25">
        <f t="shared" ca="1" si="18"/>
        <v>0.99999999999999978</v>
      </c>
      <c r="C117" s="46">
        <v>0</v>
      </c>
      <c r="D117">
        <f t="shared" ca="1" si="33"/>
        <v>0.77541030856479032</v>
      </c>
      <c r="E117">
        <f t="shared" ca="1" si="33"/>
        <v>0.72379575136534058</v>
      </c>
      <c r="F117">
        <f t="shared" ca="1" si="33"/>
        <v>0.19317243831412911</v>
      </c>
      <c r="G117">
        <f t="shared" ca="1" si="33"/>
        <v>0.52245360493675486</v>
      </c>
      <c r="H117">
        <f t="shared" ca="1" si="33"/>
        <v>6.4822386645377761E-2</v>
      </c>
      <c r="I117">
        <f t="shared" ca="1" si="33"/>
        <v>0.14949410093185089</v>
      </c>
      <c r="J117">
        <f t="shared" ca="1" si="33"/>
        <v>0.24293693207383249</v>
      </c>
      <c r="K117">
        <f t="shared" ca="1" si="33"/>
        <v>0.22214175796355018</v>
      </c>
      <c r="L117" s="42">
        <f t="shared" ca="1" si="20"/>
        <v>0</v>
      </c>
      <c r="M117" s="42">
        <f t="shared" ca="1" si="21"/>
        <v>0.26791617704316195</v>
      </c>
      <c r="N117" s="42">
        <f t="shared" ca="1" si="22"/>
        <v>0.25008255438956689</v>
      </c>
      <c r="O117" s="42">
        <f t="shared" ca="1" si="23"/>
        <v>6.6744045844604777E-2</v>
      </c>
      <c r="P117" s="42">
        <f t="shared" ca="1" si="24"/>
        <v>0.18051574885063337</v>
      </c>
      <c r="Q117" s="42">
        <f t="shared" ca="1" si="25"/>
        <v>2.2397130686833275E-2</v>
      </c>
      <c r="R117" s="42">
        <f t="shared" ca="1" si="26"/>
        <v>5.1652509090700981E-2</v>
      </c>
      <c r="S117" s="42">
        <f t="shared" ca="1" si="27"/>
        <v>8.3938443150549269E-2</v>
      </c>
      <c r="T117" s="42">
        <f t="shared" ca="1" si="28"/>
        <v>7.675339094394934E-2</v>
      </c>
      <c r="U117">
        <f ca="1">+(L117^2*Markiwitz!$B$4^2)+(M117^2*Markiwitz!$C$4^2)+(N117^2*Markiwitz!$D$4^2)+(O117^2*Markiwitz!$E$4^2)+(P117^2*Markiwitz!$F$4^2)+(Q117^2*Markiwitz!$G$4^2)+(R117^2*Markiwitz!$H$4^2)+(S117^2*Markiwitz!$I$4^2)+(T117^2*Markiwitz!$J$4^2)+(2*L117*M117*Markiwitz!$B$8)+(2*L117*N117*Markiwitz!$E$8)+(2*L117*O117*Markiwitz!$H$8)+(2*L117*P117*Markiwitz!$B$11)+(2*L117*Q117*Markiwitz!$E$11)+(2*L117*R117*Markiwitz!$H$11)+(2*L117*S117*Markiwitz!$K$8)+(2*L117*T117*Markiwitz!$K$11)</f>
        <v>1.1993463297529892E-2</v>
      </c>
      <c r="V117" s="5">
        <f t="shared" ca="1" si="19"/>
        <v>0.10951467160855614</v>
      </c>
      <c r="W117" s="42">
        <f ca="1">SUMPRODUCT(L117:T117,Markiwitz!$B$3:$J$3)</f>
        <v>0.23066021478756712</v>
      </c>
    </row>
    <row r="118" spans="1:23" x14ac:dyDescent="0.25">
      <c r="A118">
        <v>117</v>
      </c>
      <c r="B118" s="25">
        <f t="shared" ca="1" si="18"/>
        <v>1</v>
      </c>
      <c r="C118" s="46">
        <v>0</v>
      </c>
      <c r="D118">
        <f t="shared" ca="1" si="33"/>
        <v>0.71461210475933357</v>
      </c>
      <c r="E118">
        <f t="shared" ca="1" si="33"/>
        <v>0.15809473230903026</v>
      </c>
      <c r="F118">
        <f t="shared" ca="1" si="33"/>
        <v>0.99675310371948267</v>
      </c>
      <c r="G118">
        <f t="shared" ca="1" si="33"/>
        <v>0.12045729322647025</v>
      </c>
      <c r="H118">
        <f t="shared" ca="1" si="33"/>
        <v>3.5794920882918801E-2</v>
      </c>
      <c r="I118">
        <f t="shared" ca="1" si="33"/>
        <v>0.6250671550079806</v>
      </c>
      <c r="J118">
        <f t="shared" ca="1" si="33"/>
        <v>0.96187818490264276</v>
      </c>
      <c r="K118">
        <f t="shared" ca="1" si="33"/>
        <v>0.38250298285771811</v>
      </c>
      <c r="L118" s="42">
        <f t="shared" ca="1" si="20"/>
        <v>0</v>
      </c>
      <c r="M118" s="42">
        <f t="shared" ca="1" si="21"/>
        <v>0.17886943684847686</v>
      </c>
      <c r="N118" s="42">
        <f t="shared" ca="1" si="22"/>
        <v>3.9571559939291102E-2</v>
      </c>
      <c r="O118" s="42">
        <f t="shared" ca="1" si="23"/>
        <v>0.24949012919298255</v>
      </c>
      <c r="P118" s="42">
        <f t="shared" ca="1" si="24"/>
        <v>3.0150802176751351E-2</v>
      </c>
      <c r="Q118" s="42">
        <f t="shared" ca="1" si="25"/>
        <v>8.9595702307893842E-3</v>
      </c>
      <c r="R118" s="42">
        <f t="shared" ca="1" si="26"/>
        <v>0.15645608192770652</v>
      </c>
      <c r="S118" s="42">
        <f t="shared" ca="1" si="27"/>
        <v>0.24076083808895715</v>
      </c>
      <c r="T118" s="42">
        <f t="shared" ca="1" si="28"/>
        <v>9.5741581595045075E-2</v>
      </c>
      <c r="U118">
        <f ca="1">+(L118^2*Markiwitz!$B$4^2)+(M118^2*Markiwitz!$C$4^2)+(N118^2*Markiwitz!$D$4^2)+(O118^2*Markiwitz!$E$4^2)+(P118^2*Markiwitz!$F$4^2)+(Q118^2*Markiwitz!$G$4^2)+(R118^2*Markiwitz!$H$4^2)+(S118^2*Markiwitz!$I$4^2)+(T118^2*Markiwitz!$J$4^2)+(2*L118*M118*Markiwitz!$B$8)+(2*L118*N118*Markiwitz!$E$8)+(2*L118*O118*Markiwitz!$H$8)+(2*L118*P118*Markiwitz!$B$11)+(2*L118*Q118*Markiwitz!$E$11)+(2*L118*R118*Markiwitz!$H$11)+(2*L118*S118*Markiwitz!$K$8)+(2*L118*T118*Markiwitz!$K$11)</f>
        <v>1.5798692671313803E-2</v>
      </c>
      <c r="V118" s="5">
        <f t="shared" ca="1" si="19"/>
        <v>0.12569285051789461</v>
      </c>
      <c r="W118" s="42">
        <f ca="1">SUMPRODUCT(L118:T118,Markiwitz!$B$3:$J$3)</f>
        <v>0.1396774197514741</v>
      </c>
    </row>
    <row r="119" spans="1:23" x14ac:dyDescent="0.25">
      <c r="A119">
        <v>118</v>
      </c>
      <c r="B119" s="25">
        <f t="shared" ca="1" si="18"/>
        <v>0.99999999999999978</v>
      </c>
      <c r="C119" s="46">
        <v>0</v>
      </c>
      <c r="D119">
        <f t="shared" ca="1" si="33"/>
        <v>0.39541586363584846</v>
      </c>
      <c r="E119">
        <f t="shared" ca="1" si="33"/>
        <v>0.43790409727460589</v>
      </c>
      <c r="F119">
        <f t="shared" ca="1" si="33"/>
        <v>0.66954204398178219</v>
      </c>
      <c r="G119">
        <f t="shared" ca="1" si="33"/>
        <v>0.52027163724262804</v>
      </c>
      <c r="H119">
        <f t="shared" ca="1" si="33"/>
        <v>0.44663470753548906</v>
      </c>
      <c r="I119">
        <f t="shared" ca="1" si="33"/>
        <v>0.39357858227966225</v>
      </c>
      <c r="J119">
        <f t="shared" ca="1" si="33"/>
        <v>0.81852339044824551</v>
      </c>
      <c r="K119">
        <f t="shared" ca="1" si="33"/>
        <v>0.63911140977219383</v>
      </c>
      <c r="L119" s="42">
        <f t="shared" ca="1" si="20"/>
        <v>0</v>
      </c>
      <c r="M119" s="42">
        <f t="shared" ca="1" si="21"/>
        <v>9.1510653861808539E-2</v>
      </c>
      <c r="N119" s="42">
        <f t="shared" ca="1" si="22"/>
        <v>0.1013436585520217</v>
      </c>
      <c r="O119" s="42">
        <f t="shared" ca="1" si="23"/>
        <v>0.15495137111942084</v>
      </c>
      <c r="P119" s="42">
        <f t="shared" ca="1" si="24"/>
        <v>0.12040588678473593</v>
      </c>
      <c r="Q119" s="42">
        <f t="shared" ca="1" si="25"/>
        <v>0.1033641739816247</v>
      </c>
      <c r="R119" s="42">
        <f t="shared" ca="1" si="26"/>
        <v>9.1085453879474129E-2</v>
      </c>
      <c r="S119" s="42">
        <f t="shared" ca="1" si="27"/>
        <v>0.18942995855645431</v>
      </c>
      <c r="T119" s="42">
        <f t="shared" ca="1" si="28"/>
        <v>0.14790884326445977</v>
      </c>
      <c r="U119">
        <f ca="1">+(L119^2*Markiwitz!$B$4^2)+(M119^2*Markiwitz!$C$4^2)+(N119^2*Markiwitz!$D$4^2)+(O119^2*Markiwitz!$E$4^2)+(P119^2*Markiwitz!$F$4^2)+(Q119^2*Markiwitz!$G$4^2)+(R119^2*Markiwitz!$H$4^2)+(S119^2*Markiwitz!$I$4^2)+(T119^2*Markiwitz!$J$4^2)+(2*L119*M119*Markiwitz!$B$8)+(2*L119*N119*Markiwitz!$E$8)+(2*L119*O119*Markiwitz!$H$8)+(2*L119*P119*Markiwitz!$B$11)+(2*L119*Q119*Markiwitz!$E$11)+(2*L119*R119*Markiwitz!$H$11)+(2*L119*S119*Markiwitz!$K$8)+(2*L119*T119*Markiwitz!$K$11)</f>
        <v>1.3022134643417664E-2</v>
      </c>
      <c r="V119" s="5">
        <f t="shared" ca="1" si="19"/>
        <v>0.11411456805954998</v>
      </c>
      <c r="W119" s="42">
        <f ca="1">SUMPRODUCT(L119:T119,Markiwitz!$B$3:$J$3)</f>
        <v>0.40547372412402188</v>
      </c>
    </row>
    <row r="120" spans="1:23" x14ac:dyDescent="0.25">
      <c r="A120">
        <v>119</v>
      </c>
      <c r="B120" s="25">
        <f t="shared" ca="1" si="18"/>
        <v>0.99999999999999989</v>
      </c>
      <c r="C120" s="46">
        <v>0</v>
      </c>
      <c r="D120">
        <f t="shared" ca="1" si="33"/>
        <v>0.62040490830690065</v>
      </c>
      <c r="E120">
        <f t="shared" ca="1" si="33"/>
        <v>0.79752991617849589</v>
      </c>
      <c r="F120">
        <f t="shared" ca="1" si="33"/>
        <v>0.63150105243469057</v>
      </c>
      <c r="G120">
        <f t="shared" ca="1" si="33"/>
        <v>0.76310794068057319</v>
      </c>
      <c r="H120">
        <f t="shared" ca="1" si="33"/>
        <v>3.9187270216495595E-2</v>
      </c>
      <c r="I120">
        <f t="shared" ca="1" si="33"/>
        <v>0.67989537280147982</v>
      </c>
      <c r="J120">
        <f t="shared" ca="1" si="33"/>
        <v>0.47527458972458603</v>
      </c>
      <c r="K120">
        <f t="shared" ca="1" si="33"/>
        <v>0.59461208850303038</v>
      </c>
      <c r="L120" s="42">
        <f t="shared" ca="1" si="20"/>
        <v>0</v>
      </c>
      <c r="M120" s="42">
        <f t="shared" ca="1" si="21"/>
        <v>0.13482628204826905</v>
      </c>
      <c r="N120" s="42">
        <f t="shared" ca="1" si="22"/>
        <v>0.17331905660459818</v>
      </c>
      <c r="O120" s="42">
        <f t="shared" ca="1" si="23"/>
        <v>0.13723769407578573</v>
      </c>
      <c r="P120" s="42">
        <f t="shared" ca="1" si="24"/>
        <v>0.16583847913817082</v>
      </c>
      <c r="Q120" s="42">
        <f t="shared" ca="1" si="25"/>
        <v>8.5161704496015209E-3</v>
      </c>
      <c r="R120" s="42">
        <f t="shared" ca="1" si="26"/>
        <v>0.14775473899265046</v>
      </c>
      <c r="S120" s="42">
        <f t="shared" ca="1" si="27"/>
        <v>0.10328658756014172</v>
      </c>
      <c r="T120" s="42">
        <f t="shared" ca="1" si="28"/>
        <v>0.12922099113078242</v>
      </c>
      <c r="U120">
        <f ca="1">+(L120^2*Markiwitz!$B$4^2)+(M120^2*Markiwitz!$C$4^2)+(N120^2*Markiwitz!$D$4^2)+(O120^2*Markiwitz!$E$4^2)+(P120^2*Markiwitz!$F$4^2)+(Q120^2*Markiwitz!$G$4^2)+(R120^2*Markiwitz!$H$4^2)+(S120^2*Markiwitz!$I$4^2)+(T120^2*Markiwitz!$J$4^2)+(2*L120*M120*Markiwitz!$B$8)+(2*L120*N120*Markiwitz!$E$8)+(2*L120*O120*Markiwitz!$H$8)+(2*L120*P120*Markiwitz!$B$11)+(2*L120*Q120*Markiwitz!$E$11)+(2*L120*R120*Markiwitz!$H$11)+(2*L120*S120*Markiwitz!$K$8)+(2*L120*T120*Markiwitz!$K$11)</f>
        <v>1.1119843773775825E-2</v>
      </c>
      <c r="V120" s="5">
        <f t="shared" ca="1" si="19"/>
        <v>0.10545066985930353</v>
      </c>
      <c r="W120" s="42">
        <f ca="1">SUMPRODUCT(L120:T120,Markiwitz!$B$3:$J$3)</f>
        <v>0.18242573260507888</v>
      </c>
    </row>
    <row r="121" spans="1:23" x14ac:dyDescent="0.25">
      <c r="A121">
        <v>120</v>
      </c>
      <c r="B121" s="25">
        <f t="shared" ca="1" si="18"/>
        <v>1.0000000000000002</v>
      </c>
      <c r="C121" s="46">
        <v>0</v>
      </c>
      <c r="D121">
        <f t="shared" ca="1" si="33"/>
        <v>8.4069652354558766E-2</v>
      </c>
      <c r="E121">
        <f t="shared" ca="1" si="33"/>
        <v>0.20102917254401365</v>
      </c>
      <c r="F121">
        <f t="shared" ca="1" si="33"/>
        <v>0.83544839557089012</v>
      </c>
      <c r="G121">
        <f t="shared" ca="1" si="33"/>
        <v>0.34121981157021686</v>
      </c>
      <c r="H121">
        <f t="shared" ca="1" si="33"/>
        <v>0.37805733614019288</v>
      </c>
      <c r="I121">
        <f t="shared" ca="1" si="33"/>
        <v>0.33093651695459581</v>
      </c>
      <c r="J121">
        <f t="shared" ca="1" si="33"/>
        <v>0.13663846095916887</v>
      </c>
      <c r="K121">
        <f t="shared" ca="1" si="33"/>
        <v>0.83931569472944789</v>
      </c>
      <c r="L121" s="42">
        <f t="shared" ca="1" si="20"/>
        <v>0</v>
      </c>
      <c r="M121" s="42">
        <f t="shared" ca="1" si="21"/>
        <v>2.6716639817683879E-2</v>
      </c>
      <c r="N121" s="42">
        <f t="shared" ca="1" si="22"/>
        <v>6.3885407460165369E-2</v>
      </c>
      <c r="O121" s="42">
        <f t="shared" ca="1" si="23"/>
        <v>0.26549858653625097</v>
      </c>
      <c r="P121" s="42">
        <f t="shared" ca="1" si="24"/>
        <v>0.10843683242476389</v>
      </c>
      <c r="Q121" s="42">
        <f t="shared" ca="1" si="25"/>
        <v>0.12014349289197304</v>
      </c>
      <c r="R121" s="42">
        <f t="shared" ca="1" si="26"/>
        <v>0.10516888649314522</v>
      </c>
      <c r="S121" s="42">
        <f t="shared" ca="1" si="27"/>
        <v>4.3422572170191943E-2</v>
      </c>
      <c r="T121" s="42">
        <f t="shared" ca="1" si="28"/>
        <v>0.26672758220582587</v>
      </c>
      <c r="U121">
        <f ca="1">+(L121^2*Markiwitz!$B$4^2)+(M121^2*Markiwitz!$C$4^2)+(N121^2*Markiwitz!$D$4^2)+(O121^2*Markiwitz!$E$4^2)+(P121^2*Markiwitz!$F$4^2)+(Q121^2*Markiwitz!$G$4^2)+(R121^2*Markiwitz!$H$4^2)+(S121^2*Markiwitz!$I$4^2)+(T121^2*Markiwitz!$J$4^2)+(2*L121*M121*Markiwitz!$B$8)+(2*L121*N121*Markiwitz!$E$8)+(2*L121*O121*Markiwitz!$H$8)+(2*L121*P121*Markiwitz!$B$11)+(2*L121*Q121*Markiwitz!$E$11)+(2*L121*R121*Markiwitz!$H$11)+(2*L121*S121*Markiwitz!$K$8)+(2*L121*T121*Markiwitz!$K$11)</f>
        <v>1.462524277897911E-2</v>
      </c>
      <c r="V121" s="5">
        <f t="shared" ca="1" si="19"/>
        <v>0.12093486998785384</v>
      </c>
      <c r="W121" s="42">
        <f ca="1">SUMPRODUCT(L121:T121,Markiwitz!$B$3:$J$3)</f>
        <v>0.48242424461537264</v>
      </c>
    </row>
    <row r="122" spans="1:23" x14ac:dyDescent="0.25">
      <c r="A122">
        <v>121</v>
      </c>
      <c r="B122" s="25">
        <f t="shared" ca="1" si="18"/>
        <v>1</v>
      </c>
      <c r="C122" s="46">
        <v>0</v>
      </c>
      <c r="D122">
        <f t="shared" ref="D122:K131" ca="1" si="34">RAND()</f>
        <v>0.10450012915286522</v>
      </c>
      <c r="E122">
        <f t="shared" ca="1" si="34"/>
        <v>0.70445135891982547</v>
      </c>
      <c r="F122">
        <f t="shared" ca="1" si="34"/>
        <v>0.46270381810130323</v>
      </c>
      <c r="G122">
        <f t="shared" ca="1" si="34"/>
        <v>0.5787444990273839</v>
      </c>
      <c r="H122">
        <f t="shared" ca="1" si="34"/>
        <v>0.70611977698150785</v>
      </c>
      <c r="I122">
        <f t="shared" ca="1" si="34"/>
        <v>0.69267083352656589</v>
      </c>
      <c r="J122">
        <f t="shared" ca="1" si="34"/>
        <v>0.99810683177711801</v>
      </c>
      <c r="K122">
        <f t="shared" ca="1" si="34"/>
        <v>0.31956901108171476</v>
      </c>
      <c r="L122" s="42">
        <f t="shared" ca="1" si="20"/>
        <v>0</v>
      </c>
      <c r="M122" s="42">
        <f t="shared" ca="1" si="21"/>
        <v>2.2882239863452031E-2</v>
      </c>
      <c r="N122" s="42">
        <f t="shared" ca="1" si="22"/>
        <v>0.1542526798541877</v>
      </c>
      <c r="O122" s="42">
        <f t="shared" ca="1" si="23"/>
        <v>0.10131757575190328</v>
      </c>
      <c r="P122" s="42">
        <f t="shared" ca="1" si="24"/>
        <v>0.12672683329439577</v>
      </c>
      <c r="Q122" s="42">
        <f t="shared" ca="1" si="25"/>
        <v>0.15461801090774155</v>
      </c>
      <c r="R122" s="42">
        <f t="shared" ca="1" si="26"/>
        <v>0.15167311550387261</v>
      </c>
      <c r="S122" s="42">
        <f t="shared" ca="1" si="27"/>
        <v>0.21855398762871264</v>
      </c>
      <c r="T122" s="42">
        <f t="shared" ca="1" si="28"/>
        <v>6.997555719573445E-2</v>
      </c>
      <c r="U122">
        <f ca="1">+(L122^2*Markiwitz!$B$4^2)+(M122^2*Markiwitz!$C$4^2)+(N122^2*Markiwitz!$D$4^2)+(O122^2*Markiwitz!$E$4^2)+(P122^2*Markiwitz!$F$4^2)+(Q122^2*Markiwitz!$G$4^2)+(R122^2*Markiwitz!$H$4^2)+(S122^2*Markiwitz!$I$4^2)+(T122^2*Markiwitz!$J$4^2)+(2*L122*M122*Markiwitz!$B$8)+(2*L122*N122*Markiwitz!$E$8)+(2*L122*O122*Markiwitz!$H$8)+(2*L122*P122*Markiwitz!$B$11)+(2*L122*Q122*Markiwitz!$E$11)+(2*L122*R122*Markiwitz!$H$11)+(2*L122*S122*Markiwitz!$K$8)+(2*L122*T122*Markiwitz!$K$11)</f>
        <v>1.8678239980129668E-2</v>
      </c>
      <c r="V122" s="5">
        <f t="shared" ca="1" si="19"/>
        <v>0.13666835764041971</v>
      </c>
      <c r="W122" s="42">
        <f ca="1">SUMPRODUCT(L122:T122,Markiwitz!$B$3:$J$3)</f>
        <v>0.53129109662735552</v>
      </c>
    </row>
    <row r="123" spans="1:23" x14ac:dyDescent="0.25">
      <c r="A123">
        <v>122</v>
      </c>
      <c r="B123" s="25">
        <f t="shared" ca="1" si="18"/>
        <v>1.0000000000000002</v>
      </c>
      <c r="C123" s="46">
        <v>0</v>
      </c>
      <c r="D123">
        <f t="shared" ca="1" si="34"/>
        <v>0.61444618018721697</v>
      </c>
      <c r="E123">
        <f t="shared" ca="1" si="34"/>
        <v>0.76522893459062935</v>
      </c>
      <c r="F123">
        <f t="shared" ca="1" si="34"/>
        <v>0.76918187524448145</v>
      </c>
      <c r="G123">
        <f t="shared" ca="1" si="34"/>
        <v>0.17345423478702504</v>
      </c>
      <c r="H123">
        <f t="shared" ca="1" si="34"/>
        <v>0.22881714116854068</v>
      </c>
      <c r="I123">
        <f t="shared" ca="1" si="34"/>
        <v>0.33342106844138086</v>
      </c>
      <c r="J123">
        <f t="shared" ca="1" si="34"/>
        <v>0.34522021217910748</v>
      </c>
      <c r="K123">
        <f t="shared" ca="1" si="34"/>
        <v>0.57492680995051315</v>
      </c>
      <c r="L123" s="42">
        <f t="shared" ca="1" si="20"/>
        <v>0</v>
      </c>
      <c r="M123" s="42">
        <f t="shared" ca="1" si="21"/>
        <v>0.16149676779854322</v>
      </c>
      <c r="N123" s="42">
        <f t="shared" ca="1" si="22"/>
        <v>0.20112746005623308</v>
      </c>
      <c r="O123" s="42">
        <f t="shared" ca="1" si="23"/>
        <v>0.20216642353176817</v>
      </c>
      <c r="P123" s="42">
        <f t="shared" ca="1" si="24"/>
        <v>4.5589506749865463E-2</v>
      </c>
      <c r="Q123" s="42">
        <f t="shared" ca="1" si="25"/>
        <v>6.0140708669330384E-2</v>
      </c>
      <c r="R123" s="42">
        <f t="shared" ca="1" si="26"/>
        <v>8.7634078631285958E-2</v>
      </c>
      <c r="S123" s="42">
        <f t="shared" ca="1" si="27"/>
        <v>9.0735283647895668E-2</v>
      </c>
      <c r="T123" s="42">
        <f t="shared" ca="1" si="28"/>
        <v>0.15110977091507818</v>
      </c>
      <c r="U123">
        <f ca="1">+(L123^2*Markiwitz!$B$4^2)+(M123^2*Markiwitz!$C$4^2)+(N123^2*Markiwitz!$D$4^2)+(O123^2*Markiwitz!$E$4^2)+(P123^2*Markiwitz!$F$4^2)+(Q123^2*Markiwitz!$G$4^2)+(R123^2*Markiwitz!$H$4^2)+(S123^2*Markiwitz!$I$4^2)+(T123^2*Markiwitz!$J$4^2)+(2*L123*M123*Markiwitz!$B$8)+(2*L123*N123*Markiwitz!$E$8)+(2*L123*O123*Markiwitz!$H$8)+(2*L123*P123*Markiwitz!$B$11)+(2*L123*Q123*Markiwitz!$E$11)+(2*L123*R123*Markiwitz!$H$11)+(2*L123*S123*Markiwitz!$K$8)+(2*L123*T123*Markiwitz!$K$11)</f>
        <v>1.0696674670869419E-2</v>
      </c>
      <c r="V123" s="5">
        <f t="shared" ca="1" si="19"/>
        <v>0.10342472949381797</v>
      </c>
      <c r="W123" s="42">
        <f ca="1">SUMPRODUCT(L123:T123,Markiwitz!$B$3:$J$3)</f>
        <v>0.31207799950888376</v>
      </c>
    </row>
    <row r="124" spans="1:23" x14ac:dyDescent="0.25">
      <c r="A124">
        <v>123</v>
      </c>
      <c r="B124" s="25">
        <f t="shared" ca="1" si="18"/>
        <v>0.99999999999999989</v>
      </c>
      <c r="C124" s="46">
        <v>0</v>
      </c>
      <c r="D124">
        <f t="shared" ca="1" si="34"/>
        <v>0.81713452957292754</v>
      </c>
      <c r="E124">
        <f t="shared" ca="1" si="34"/>
        <v>7.20141995153456E-3</v>
      </c>
      <c r="F124">
        <f t="shared" ca="1" si="34"/>
        <v>0.56176035460489004</v>
      </c>
      <c r="G124">
        <f t="shared" ca="1" si="34"/>
        <v>0.67511232209439342</v>
      </c>
      <c r="H124">
        <f t="shared" ca="1" si="34"/>
        <v>3.4769609926714073E-2</v>
      </c>
      <c r="I124">
        <f t="shared" ca="1" si="34"/>
        <v>0.89850084009079489</v>
      </c>
      <c r="J124">
        <f t="shared" ca="1" si="34"/>
        <v>0.93500622129761934</v>
      </c>
      <c r="K124">
        <f t="shared" ca="1" si="34"/>
        <v>7.0775100460770513E-2</v>
      </c>
      <c r="L124" s="42">
        <f t="shared" ca="1" si="20"/>
        <v>0</v>
      </c>
      <c r="M124" s="42">
        <f t="shared" ca="1" si="21"/>
        <v>0.20427033449660947</v>
      </c>
      <c r="N124" s="42">
        <f t="shared" ca="1" si="22"/>
        <v>1.8002377933035748E-3</v>
      </c>
      <c r="O124" s="42">
        <f t="shared" ca="1" si="23"/>
        <v>0.14043094666682246</v>
      </c>
      <c r="P124" s="42">
        <f t="shared" ca="1" si="24"/>
        <v>0.16876709387018593</v>
      </c>
      <c r="Q124" s="42">
        <f t="shared" ca="1" si="25"/>
        <v>8.691836647459459E-3</v>
      </c>
      <c r="R124" s="42">
        <f t="shared" ca="1" si="26"/>
        <v>0.2246105879857461</v>
      </c>
      <c r="S124" s="42">
        <f t="shared" ca="1" si="27"/>
        <v>0.23373633920561149</v>
      </c>
      <c r="T124" s="42">
        <f t="shared" ca="1" si="28"/>
        <v>1.7692623334261449E-2</v>
      </c>
      <c r="U124">
        <f ca="1">+(L124^2*Markiwitz!$B$4^2)+(M124^2*Markiwitz!$C$4^2)+(N124^2*Markiwitz!$D$4^2)+(O124^2*Markiwitz!$E$4^2)+(P124^2*Markiwitz!$F$4^2)+(Q124^2*Markiwitz!$G$4^2)+(R124^2*Markiwitz!$H$4^2)+(S124^2*Markiwitz!$I$4^2)+(T124^2*Markiwitz!$J$4^2)+(2*L124*M124*Markiwitz!$B$8)+(2*L124*N124*Markiwitz!$E$8)+(2*L124*O124*Markiwitz!$H$8)+(2*L124*P124*Markiwitz!$B$11)+(2*L124*Q124*Markiwitz!$E$11)+(2*L124*R124*Markiwitz!$H$11)+(2*L124*S124*Markiwitz!$K$8)+(2*L124*T124*Markiwitz!$K$11)</f>
        <v>1.7044631419175883E-2</v>
      </c>
      <c r="V124" s="5">
        <f t="shared" ca="1" si="19"/>
        <v>0.13055508959506665</v>
      </c>
      <c r="W124" s="42">
        <f ca="1">SUMPRODUCT(L124:T124,Markiwitz!$B$3:$J$3)</f>
        <v>0.14820187967083037</v>
      </c>
    </row>
    <row r="125" spans="1:23" x14ac:dyDescent="0.25">
      <c r="A125">
        <v>124</v>
      </c>
      <c r="B125" s="25">
        <f t="shared" ca="1" si="18"/>
        <v>0.99999999999999989</v>
      </c>
      <c r="C125" s="46">
        <v>0</v>
      </c>
      <c r="D125">
        <f t="shared" ca="1" si="34"/>
        <v>0.79977995134565505</v>
      </c>
      <c r="E125">
        <f t="shared" ca="1" si="34"/>
        <v>0.7036192349855116</v>
      </c>
      <c r="F125">
        <f t="shared" ca="1" si="34"/>
        <v>0.27825203202795601</v>
      </c>
      <c r="G125">
        <f t="shared" ca="1" si="34"/>
        <v>0.54392163915663594</v>
      </c>
      <c r="H125">
        <f t="shared" ca="1" si="34"/>
        <v>0.38985032566464051</v>
      </c>
      <c r="I125">
        <f t="shared" ca="1" si="34"/>
        <v>5.4647905733371971E-2</v>
      </c>
      <c r="J125">
        <f t="shared" ca="1" si="34"/>
        <v>0.66928475137319299</v>
      </c>
      <c r="K125">
        <f t="shared" ca="1" si="34"/>
        <v>0.64130392532127278</v>
      </c>
      <c r="L125" s="42">
        <f t="shared" ca="1" si="20"/>
        <v>0</v>
      </c>
      <c r="M125" s="42">
        <f t="shared" ca="1" si="21"/>
        <v>0.19599280442005804</v>
      </c>
      <c r="N125" s="42">
        <f t="shared" ca="1" si="22"/>
        <v>0.17242781202089133</v>
      </c>
      <c r="O125" s="42">
        <f t="shared" ca="1" si="23"/>
        <v>6.8188000963241679E-2</v>
      </c>
      <c r="P125" s="42">
        <f t="shared" ca="1" si="24"/>
        <v>0.13329257286794713</v>
      </c>
      <c r="Q125" s="42">
        <f t="shared" ca="1" si="25"/>
        <v>9.5536101527085263E-2</v>
      </c>
      <c r="R125" s="42">
        <f t="shared" ca="1" si="26"/>
        <v>1.3391928970394448E-2</v>
      </c>
      <c r="S125" s="42">
        <f t="shared" ca="1" si="27"/>
        <v>0.1640138580074523</v>
      </c>
      <c r="T125" s="42">
        <f t="shared" ca="1" si="28"/>
        <v>0.15715692122292976</v>
      </c>
      <c r="U125">
        <f ca="1">+(L125^2*Markiwitz!$B$4^2)+(M125^2*Markiwitz!$C$4^2)+(N125^2*Markiwitz!$D$4^2)+(O125^2*Markiwitz!$E$4^2)+(P125^2*Markiwitz!$F$4^2)+(Q125^2*Markiwitz!$G$4^2)+(R125^2*Markiwitz!$H$4^2)+(S125^2*Markiwitz!$I$4^2)+(T125^2*Markiwitz!$J$4^2)+(2*L125*M125*Markiwitz!$B$8)+(2*L125*N125*Markiwitz!$E$8)+(2*L125*O125*Markiwitz!$H$8)+(2*L125*P125*Markiwitz!$B$11)+(2*L125*Q125*Markiwitz!$E$11)+(2*L125*R125*Markiwitz!$H$11)+(2*L125*S125*Markiwitz!$K$8)+(2*L125*T125*Markiwitz!$K$11)</f>
        <v>1.1744282651449518E-2</v>
      </c>
      <c r="V125" s="5">
        <f t="shared" ca="1" si="19"/>
        <v>0.10837104157222777</v>
      </c>
      <c r="W125" s="42">
        <f ca="1">SUMPRODUCT(L125:T125,Markiwitz!$B$3:$J$3)</f>
        <v>0.38887504487614938</v>
      </c>
    </row>
    <row r="126" spans="1:23" x14ac:dyDescent="0.25">
      <c r="A126">
        <v>125</v>
      </c>
      <c r="B126" s="25">
        <f t="shared" ca="1" si="18"/>
        <v>1</v>
      </c>
      <c r="C126" s="46">
        <v>0</v>
      </c>
      <c r="D126">
        <f t="shared" ca="1" si="34"/>
        <v>0.54369635696152929</v>
      </c>
      <c r="E126">
        <f t="shared" ca="1" si="34"/>
        <v>0.55190422866502675</v>
      </c>
      <c r="F126">
        <f t="shared" ca="1" si="34"/>
        <v>0.60518025534060294</v>
      </c>
      <c r="G126">
        <f t="shared" ca="1" si="34"/>
        <v>0.93993835135181436</v>
      </c>
      <c r="H126">
        <f t="shared" ca="1" si="34"/>
        <v>0.67962488834981538</v>
      </c>
      <c r="I126">
        <f t="shared" ca="1" si="34"/>
        <v>0.85345855754771005</v>
      </c>
      <c r="J126">
        <f t="shared" ca="1" si="34"/>
        <v>0.63524288929964312</v>
      </c>
      <c r="K126">
        <f t="shared" ca="1" si="34"/>
        <v>0.89051498529394257</v>
      </c>
      <c r="L126" s="42">
        <f t="shared" ca="1" si="20"/>
        <v>0</v>
      </c>
      <c r="M126" s="42">
        <f t="shared" ca="1" si="21"/>
        <v>9.5392680846100489E-2</v>
      </c>
      <c r="N126" s="42">
        <f t="shared" ca="1" si="22"/>
        <v>9.6832769373110569E-2</v>
      </c>
      <c r="O126" s="42">
        <f t="shared" ca="1" si="23"/>
        <v>0.10618016143182023</v>
      </c>
      <c r="P126" s="42">
        <f t="shared" ca="1" si="24"/>
        <v>0.16491418053010398</v>
      </c>
      <c r="Q126" s="42">
        <f t="shared" ca="1" si="25"/>
        <v>0.11924163044191213</v>
      </c>
      <c r="R126" s="42">
        <f t="shared" ca="1" si="26"/>
        <v>0.14974111699130374</v>
      </c>
      <c r="S126" s="42">
        <f t="shared" ca="1" si="27"/>
        <v>0.11145471442436636</v>
      </c>
      <c r="T126" s="42">
        <f t="shared" ca="1" si="28"/>
        <v>0.1562427459612824</v>
      </c>
      <c r="U126">
        <f ca="1">+(L126^2*Markiwitz!$B$4^2)+(M126^2*Markiwitz!$C$4^2)+(N126^2*Markiwitz!$D$4^2)+(O126^2*Markiwitz!$E$4^2)+(P126^2*Markiwitz!$F$4^2)+(Q126^2*Markiwitz!$G$4^2)+(R126^2*Markiwitz!$H$4^2)+(S126^2*Markiwitz!$I$4^2)+(T126^2*Markiwitz!$J$4^2)+(2*L126*M126*Markiwitz!$B$8)+(2*L126*N126*Markiwitz!$E$8)+(2*L126*O126*Markiwitz!$H$8)+(2*L126*P126*Markiwitz!$B$11)+(2*L126*Q126*Markiwitz!$E$11)+(2*L126*R126*Markiwitz!$H$11)+(2*L126*S126*Markiwitz!$K$8)+(2*L126*T126*Markiwitz!$K$11)</f>
        <v>1.2887530665860097E-2</v>
      </c>
      <c r="V126" s="5">
        <f t="shared" ca="1" si="19"/>
        <v>0.11352326046172255</v>
      </c>
      <c r="W126" s="42">
        <f ca="1">SUMPRODUCT(L126:T126,Markiwitz!$B$3:$J$3)</f>
        <v>0.45884653175148987</v>
      </c>
    </row>
    <row r="127" spans="1:23" x14ac:dyDescent="0.25">
      <c r="A127">
        <v>126</v>
      </c>
      <c r="B127" s="25">
        <f t="shared" ca="1" si="18"/>
        <v>1</v>
      </c>
      <c r="C127" s="46">
        <v>0</v>
      </c>
      <c r="D127">
        <f t="shared" ca="1" si="34"/>
        <v>0.93818787453558139</v>
      </c>
      <c r="E127">
        <f t="shared" ca="1" si="34"/>
        <v>0.78437103029835631</v>
      </c>
      <c r="F127">
        <f t="shared" ca="1" si="34"/>
        <v>4.2436786352434419E-2</v>
      </c>
      <c r="G127">
        <f t="shared" ca="1" si="34"/>
        <v>0.22977849971228559</v>
      </c>
      <c r="H127">
        <f t="shared" ca="1" si="34"/>
        <v>0.6738912694464233</v>
      </c>
      <c r="I127">
        <f t="shared" ca="1" si="34"/>
        <v>0.55648267068823865</v>
      </c>
      <c r="J127">
        <f t="shared" ca="1" si="34"/>
        <v>0.9236090630955851</v>
      </c>
      <c r="K127">
        <f t="shared" ca="1" si="34"/>
        <v>0.95195043289240944</v>
      </c>
      <c r="L127" s="42">
        <f t="shared" ca="1" si="20"/>
        <v>0</v>
      </c>
      <c r="M127" s="42">
        <f t="shared" ca="1" si="21"/>
        <v>0.18393288601084939</v>
      </c>
      <c r="N127" s="42">
        <f t="shared" ca="1" si="22"/>
        <v>0.15377690462850729</v>
      </c>
      <c r="O127" s="42">
        <f t="shared" ca="1" si="23"/>
        <v>8.3197841271322667E-3</v>
      </c>
      <c r="P127" s="42">
        <f t="shared" ca="1" si="24"/>
        <v>4.5048357309291714E-2</v>
      </c>
      <c r="Q127" s="42">
        <f t="shared" ca="1" si="25"/>
        <v>0.13211721171322244</v>
      </c>
      <c r="R127" s="42">
        <f t="shared" ca="1" si="26"/>
        <v>0.10909911160958086</v>
      </c>
      <c r="S127" s="42">
        <f t="shared" ca="1" si="27"/>
        <v>0.18107469210795557</v>
      </c>
      <c r="T127" s="42">
        <f t="shared" ca="1" si="28"/>
        <v>0.18663105249346054</v>
      </c>
      <c r="U127">
        <f ca="1">+(L127^2*Markiwitz!$B$4^2)+(M127^2*Markiwitz!$C$4^2)+(N127^2*Markiwitz!$D$4^2)+(O127^2*Markiwitz!$E$4^2)+(P127^2*Markiwitz!$F$4^2)+(Q127^2*Markiwitz!$G$4^2)+(R127^2*Markiwitz!$H$4^2)+(S127^2*Markiwitz!$I$4^2)+(T127^2*Markiwitz!$J$4^2)+(2*L127*M127*Markiwitz!$B$8)+(2*L127*N127*Markiwitz!$E$8)+(2*L127*O127*Markiwitz!$H$8)+(2*L127*P127*Markiwitz!$B$11)+(2*L127*Q127*Markiwitz!$E$11)+(2*L127*R127*Markiwitz!$H$11)+(2*L127*S127*Markiwitz!$K$8)+(2*L127*T127*Markiwitz!$K$11)</f>
        <v>1.3128713919506057E-2</v>
      </c>
      <c r="V127" s="5">
        <f t="shared" ca="1" si="19"/>
        <v>0.11458060010100338</v>
      </c>
      <c r="W127" s="42">
        <f ca="1">SUMPRODUCT(L127:T127,Markiwitz!$B$3:$J$3)</f>
        <v>0.44432005907472977</v>
      </c>
    </row>
    <row r="128" spans="1:23" x14ac:dyDescent="0.25">
      <c r="A128">
        <v>127</v>
      </c>
      <c r="B128" s="25">
        <f t="shared" ca="1" si="18"/>
        <v>1</v>
      </c>
      <c r="C128" s="46">
        <v>0</v>
      </c>
      <c r="D128">
        <f t="shared" ca="1" si="34"/>
        <v>0.59187774889946088</v>
      </c>
      <c r="E128">
        <f t="shared" ca="1" si="34"/>
        <v>2.2978572490672811E-2</v>
      </c>
      <c r="F128">
        <f t="shared" ca="1" si="34"/>
        <v>0.76198185222998482</v>
      </c>
      <c r="G128">
        <f t="shared" ca="1" si="34"/>
        <v>0.66084433722859914</v>
      </c>
      <c r="H128">
        <f t="shared" ca="1" si="34"/>
        <v>0.70423089065082212</v>
      </c>
      <c r="I128">
        <f t="shared" ca="1" si="34"/>
        <v>0.22104234598575501</v>
      </c>
      <c r="J128">
        <f t="shared" ca="1" si="34"/>
        <v>0.79680324055244278</v>
      </c>
      <c r="K128">
        <f t="shared" ca="1" si="34"/>
        <v>0.98070399804057629</v>
      </c>
      <c r="L128" s="42">
        <f t="shared" ca="1" si="20"/>
        <v>0</v>
      </c>
      <c r="M128" s="42">
        <f t="shared" ca="1" si="21"/>
        <v>0.12485652786187219</v>
      </c>
      <c r="N128" s="42">
        <f t="shared" ca="1" si="22"/>
        <v>4.8473266341612139E-3</v>
      </c>
      <c r="O128" s="42">
        <f t="shared" ca="1" si="23"/>
        <v>0.16073996452830791</v>
      </c>
      <c r="P128" s="42">
        <f t="shared" ca="1" si="24"/>
        <v>0.13940501996732219</v>
      </c>
      <c r="Q128" s="42">
        <f t="shared" ca="1" si="25"/>
        <v>0.14855740730789202</v>
      </c>
      <c r="R128" s="42">
        <f t="shared" ca="1" si="26"/>
        <v>4.6628851788297308E-2</v>
      </c>
      <c r="S128" s="42">
        <f t="shared" ca="1" si="27"/>
        <v>0.16808553149607469</v>
      </c>
      <c r="T128" s="42">
        <f t="shared" ca="1" si="28"/>
        <v>0.20687937041607241</v>
      </c>
      <c r="U128">
        <f ca="1">+(L128^2*Markiwitz!$B$4^2)+(M128^2*Markiwitz!$C$4^2)+(N128^2*Markiwitz!$D$4^2)+(O128^2*Markiwitz!$E$4^2)+(P128^2*Markiwitz!$F$4^2)+(Q128^2*Markiwitz!$G$4^2)+(R128^2*Markiwitz!$H$4^2)+(S128^2*Markiwitz!$I$4^2)+(T128^2*Markiwitz!$J$4^2)+(2*L128*M128*Markiwitz!$B$8)+(2*L128*N128*Markiwitz!$E$8)+(2*L128*O128*Markiwitz!$H$8)+(2*L128*P128*Markiwitz!$B$11)+(2*L128*Q128*Markiwitz!$E$11)+(2*L128*R128*Markiwitz!$H$11)+(2*L128*S128*Markiwitz!$K$8)+(2*L128*T128*Markiwitz!$K$11)</f>
        <v>1.5283198381401979E-2</v>
      </c>
      <c r="V128" s="5">
        <f t="shared" ca="1" si="19"/>
        <v>0.12362523359493392</v>
      </c>
      <c r="W128" s="42">
        <f ca="1">SUMPRODUCT(L128:T128,Markiwitz!$B$3:$J$3)</f>
        <v>0.52561918347983283</v>
      </c>
    </row>
    <row r="129" spans="1:23" x14ac:dyDescent="0.25">
      <c r="A129">
        <v>128</v>
      </c>
      <c r="B129" s="25">
        <f t="shared" ca="1" si="18"/>
        <v>1</v>
      </c>
      <c r="C129" s="46">
        <v>0</v>
      </c>
      <c r="D129">
        <f t="shared" ca="1" si="34"/>
        <v>0.90802288517620555</v>
      </c>
      <c r="E129">
        <f t="shared" ca="1" si="34"/>
        <v>0.512950935597136</v>
      </c>
      <c r="F129">
        <f t="shared" ca="1" si="34"/>
        <v>0.97874964956580512</v>
      </c>
      <c r="G129">
        <f t="shared" ca="1" si="34"/>
        <v>0.87735143431785267</v>
      </c>
      <c r="H129">
        <f t="shared" ca="1" si="34"/>
        <v>0.7305721493075743</v>
      </c>
      <c r="I129">
        <f t="shared" ca="1" si="34"/>
        <v>0.97709157620835485</v>
      </c>
      <c r="J129">
        <f t="shared" ca="1" si="34"/>
        <v>0.49812792066925049</v>
      </c>
      <c r="K129">
        <f t="shared" ca="1" si="34"/>
        <v>0.80220545405621091</v>
      </c>
      <c r="L129" s="42">
        <f t="shared" ca="1" si="20"/>
        <v>0</v>
      </c>
      <c r="M129" s="42">
        <f t="shared" ca="1" si="21"/>
        <v>0.14447294867402008</v>
      </c>
      <c r="N129" s="42">
        <f t="shared" ca="1" si="22"/>
        <v>8.1614170083868245E-2</v>
      </c>
      <c r="O129" s="42">
        <f t="shared" ca="1" si="23"/>
        <v>0.15572608377485542</v>
      </c>
      <c r="P129" s="42">
        <f t="shared" ca="1" si="24"/>
        <v>0.13959290102548902</v>
      </c>
      <c r="Q129" s="42">
        <f t="shared" ca="1" si="25"/>
        <v>0.11623926483868269</v>
      </c>
      <c r="R129" s="42">
        <f t="shared" ca="1" si="26"/>
        <v>0.15546227242056099</v>
      </c>
      <c r="S129" s="42">
        <f t="shared" ca="1" si="27"/>
        <v>7.9255722174865317E-2</v>
      </c>
      <c r="T129" s="42">
        <f t="shared" ca="1" si="28"/>
        <v>0.12763663700765829</v>
      </c>
      <c r="U129">
        <f ca="1">+(L129^2*Markiwitz!$B$4^2)+(M129^2*Markiwitz!$C$4^2)+(N129^2*Markiwitz!$D$4^2)+(O129^2*Markiwitz!$E$4^2)+(P129^2*Markiwitz!$F$4^2)+(Q129^2*Markiwitz!$G$4^2)+(R129^2*Markiwitz!$H$4^2)+(S129^2*Markiwitz!$I$4^2)+(T129^2*Markiwitz!$J$4^2)+(2*L129*M129*Markiwitz!$B$8)+(2*L129*N129*Markiwitz!$E$8)+(2*L129*O129*Markiwitz!$H$8)+(2*L129*P129*Markiwitz!$B$11)+(2*L129*Q129*Markiwitz!$E$11)+(2*L129*R129*Markiwitz!$H$11)+(2*L129*S129*Markiwitz!$K$8)+(2*L129*T129*Markiwitz!$K$11)</f>
        <v>1.2409373964618914E-2</v>
      </c>
      <c r="V129" s="5">
        <f t="shared" ca="1" si="19"/>
        <v>0.11139736964856448</v>
      </c>
      <c r="W129" s="42">
        <f ca="1">SUMPRODUCT(L129:T129,Markiwitz!$B$3:$J$3)</f>
        <v>0.46118517767942607</v>
      </c>
    </row>
    <row r="130" spans="1:23" x14ac:dyDescent="0.25">
      <c r="A130">
        <v>129</v>
      </c>
      <c r="B130" s="25">
        <f t="shared" ref="B130:B193" ca="1" si="35">SUM(L130:T130)</f>
        <v>1</v>
      </c>
      <c r="C130" s="46">
        <v>0</v>
      </c>
      <c r="D130">
        <f t="shared" ca="1" si="34"/>
        <v>0.68248291294464292</v>
      </c>
      <c r="E130">
        <f t="shared" ca="1" si="34"/>
        <v>0.6351081516345255</v>
      </c>
      <c r="F130">
        <f t="shared" ca="1" si="34"/>
        <v>0.99815264465492748</v>
      </c>
      <c r="G130">
        <f t="shared" ca="1" si="34"/>
        <v>0.89859102655218859</v>
      </c>
      <c r="H130">
        <f t="shared" ca="1" si="34"/>
        <v>4.6793406896379564E-2</v>
      </c>
      <c r="I130">
        <f t="shared" ca="1" si="34"/>
        <v>0.86189850420048575</v>
      </c>
      <c r="J130">
        <f t="shared" ca="1" si="34"/>
        <v>0.83622031770239258</v>
      </c>
      <c r="K130">
        <f t="shared" ca="1" si="34"/>
        <v>0.89495248396211691</v>
      </c>
      <c r="L130" s="42">
        <f t="shared" ca="1" si="20"/>
        <v>0</v>
      </c>
      <c r="M130" s="42">
        <f t="shared" ca="1" si="21"/>
        <v>0.11658005828857726</v>
      </c>
      <c r="N130" s="42">
        <f t="shared" ca="1" si="22"/>
        <v>0.10848761768649452</v>
      </c>
      <c r="O130" s="42">
        <f t="shared" ca="1" si="23"/>
        <v>0.17050198809037068</v>
      </c>
      <c r="P130" s="42">
        <f t="shared" ca="1" si="24"/>
        <v>0.15349511653128181</v>
      </c>
      <c r="Q130" s="42">
        <f t="shared" ca="1" si="25"/>
        <v>7.9931350661427026E-3</v>
      </c>
      <c r="R130" s="42">
        <f t="shared" ca="1" si="26"/>
        <v>0.14722738980379463</v>
      </c>
      <c r="S130" s="42">
        <f t="shared" ca="1" si="27"/>
        <v>0.14284110492850505</v>
      </c>
      <c r="T130" s="42">
        <f t="shared" ca="1" si="28"/>
        <v>0.15287358960483341</v>
      </c>
      <c r="U130">
        <f ca="1">+(L130^2*Markiwitz!$B$4^2)+(M130^2*Markiwitz!$C$4^2)+(N130^2*Markiwitz!$D$4^2)+(O130^2*Markiwitz!$E$4^2)+(P130^2*Markiwitz!$F$4^2)+(Q130^2*Markiwitz!$G$4^2)+(R130^2*Markiwitz!$H$4^2)+(S130^2*Markiwitz!$I$4^2)+(T130^2*Markiwitz!$J$4^2)+(2*L130*M130*Markiwitz!$B$8)+(2*L130*N130*Markiwitz!$E$8)+(2*L130*O130*Markiwitz!$H$8)+(2*L130*P130*Markiwitz!$B$11)+(2*L130*Q130*Markiwitz!$E$11)+(2*L130*R130*Markiwitz!$H$11)+(2*L130*S130*Markiwitz!$K$8)+(2*L130*T130*Markiwitz!$K$11)</f>
        <v>1.1361843057878638E-2</v>
      </c>
      <c r="V130" s="5">
        <f t="shared" ref="V130:V193" ca="1" si="36">SQRT(U130)</f>
        <v>0.10659194649634013</v>
      </c>
      <c r="W130" s="42">
        <f ca="1">SUMPRODUCT(L130:T130,Markiwitz!$B$3:$J$3)</f>
        <v>0.16977761073682357</v>
      </c>
    </row>
    <row r="131" spans="1:23" x14ac:dyDescent="0.25">
      <c r="A131">
        <v>130</v>
      </c>
      <c r="B131" s="25">
        <f t="shared" ca="1" si="35"/>
        <v>1</v>
      </c>
      <c r="C131" s="46">
        <v>0</v>
      </c>
      <c r="D131">
        <f t="shared" ca="1" si="34"/>
        <v>0.38154042662776599</v>
      </c>
      <c r="E131">
        <f t="shared" ca="1" si="34"/>
        <v>0.85824452824701003</v>
      </c>
      <c r="F131">
        <f t="shared" ca="1" si="34"/>
        <v>0.42796288058751308</v>
      </c>
      <c r="G131">
        <f t="shared" ca="1" si="34"/>
        <v>0.56914442471204074</v>
      </c>
      <c r="H131">
        <f t="shared" ca="1" si="34"/>
        <v>0.32634742693033403</v>
      </c>
      <c r="I131">
        <f t="shared" ca="1" si="34"/>
        <v>8.7874321235239194E-2</v>
      </c>
      <c r="J131">
        <f t="shared" ca="1" si="34"/>
        <v>0.59821751303076021</v>
      </c>
      <c r="K131">
        <f t="shared" ca="1" si="34"/>
        <v>0.75057934150617611</v>
      </c>
      <c r="L131" s="42">
        <f t="shared" ref="L131:L194" ca="1" si="37">C131/SUM($C131:$K131)</f>
        <v>0</v>
      </c>
      <c r="M131" s="42">
        <f t="shared" ref="M131:M194" ca="1" si="38">D131/SUM($C131:$K131)</f>
        <v>9.5387232292809709E-2</v>
      </c>
      <c r="N131" s="42">
        <f t="shared" ref="N131:N194" ca="1" si="39">E131/SUM($C131:$K131)</f>
        <v>0.21456591350881715</v>
      </c>
      <c r="O131" s="42">
        <f t="shared" ref="O131:O194" ca="1" si="40">F131/SUM($C131:$K131)</f>
        <v>0.10699310441125959</v>
      </c>
      <c r="P131" s="42">
        <f t="shared" ref="P131:P194" ca="1" si="41">G131/SUM($C131:$K131)</f>
        <v>0.14228927699221211</v>
      </c>
      <c r="Q131" s="42">
        <f t="shared" ref="Q131:Q194" ca="1" si="42">H131/SUM($C131:$K131)</f>
        <v>8.1588674877523776E-2</v>
      </c>
      <c r="R131" s="42">
        <f t="shared" ref="R131:R194" ca="1" si="43">I131/SUM($C131:$K131)</f>
        <v>2.1969069873731564E-2</v>
      </c>
      <c r="S131" s="42">
        <f t="shared" ref="S131:S194" ca="1" si="44">J131/SUM($C131:$K131)</f>
        <v>0.14955771104371729</v>
      </c>
      <c r="T131" s="42">
        <f t="shared" ref="T131:T194" ca="1" si="45">K131/SUM($C131:$K131)</f>
        <v>0.18764901699992886</v>
      </c>
      <c r="U131">
        <f ca="1">+(L131^2*Markiwitz!$B$4^2)+(M131^2*Markiwitz!$C$4^2)+(N131^2*Markiwitz!$D$4^2)+(O131^2*Markiwitz!$E$4^2)+(P131^2*Markiwitz!$F$4^2)+(Q131^2*Markiwitz!$G$4^2)+(R131^2*Markiwitz!$H$4^2)+(S131^2*Markiwitz!$I$4^2)+(T131^2*Markiwitz!$J$4^2)+(2*L131*M131*Markiwitz!$B$8)+(2*L131*N131*Markiwitz!$E$8)+(2*L131*O131*Markiwitz!$H$8)+(2*L131*P131*Markiwitz!$B$11)+(2*L131*Q131*Markiwitz!$E$11)+(2*L131*R131*Markiwitz!$H$11)+(2*L131*S131*Markiwitz!$K$8)+(2*L131*T131*Markiwitz!$K$11)</f>
        <v>1.2088424451338719E-2</v>
      </c>
      <c r="V131" s="5">
        <f t="shared" ca="1" si="36"/>
        <v>0.10994737127980241</v>
      </c>
      <c r="W131" s="42">
        <f ca="1">SUMPRODUCT(L131:T131,Markiwitz!$B$3:$J$3)</f>
        <v>0.36299241502646329</v>
      </c>
    </row>
    <row r="132" spans="1:23" x14ac:dyDescent="0.25">
      <c r="A132">
        <v>131</v>
      </c>
      <c r="B132" s="25">
        <f t="shared" ca="1" si="35"/>
        <v>0.99999999999999989</v>
      </c>
      <c r="C132" s="46">
        <v>0</v>
      </c>
      <c r="D132">
        <f t="shared" ref="D132:K141" ca="1" si="46">RAND()</f>
        <v>0.65139586218501255</v>
      </c>
      <c r="E132">
        <f t="shared" ca="1" si="46"/>
        <v>0.16367691435968479</v>
      </c>
      <c r="F132">
        <f t="shared" ca="1" si="46"/>
        <v>0.15022723685088157</v>
      </c>
      <c r="G132">
        <f t="shared" ca="1" si="46"/>
        <v>0.67200228732354761</v>
      </c>
      <c r="H132">
        <f t="shared" ca="1" si="46"/>
        <v>0.71733022734996144</v>
      </c>
      <c r="I132">
        <f t="shared" ca="1" si="46"/>
        <v>9.5469100153971476E-2</v>
      </c>
      <c r="J132">
        <f t="shared" ca="1" si="46"/>
        <v>0.92708738724883599</v>
      </c>
      <c r="K132">
        <f t="shared" ca="1" si="46"/>
        <v>3.6167839257788326E-2</v>
      </c>
      <c r="L132" s="42">
        <f t="shared" ca="1" si="37"/>
        <v>0</v>
      </c>
      <c r="M132" s="42">
        <f t="shared" ca="1" si="38"/>
        <v>0.19083731643306279</v>
      </c>
      <c r="N132" s="42">
        <f t="shared" ca="1" si="39"/>
        <v>4.7951890565701476E-2</v>
      </c>
      <c r="O132" s="42">
        <f t="shared" ca="1" si="40"/>
        <v>4.4011582510841404E-2</v>
      </c>
      <c r="P132" s="42">
        <f t="shared" ca="1" si="41"/>
        <v>0.19687431344671577</v>
      </c>
      <c r="Q132" s="42">
        <f t="shared" ca="1" si="42"/>
        <v>0.21015389186630165</v>
      </c>
      <c r="R132" s="42">
        <f t="shared" ca="1" si="43"/>
        <v>2.7969270198539502E-2</v>
      </c>
      <c r="S132" s="42">
        <f t="shared" ca="1" si="44"/>
        <v>0.27160576133849779</v>
      </c>
      <c r="T132" s="42">
        <f t="shared" ca="1" si="45"/>
        <v>1.0595973640339632E-2</v>
      </c>
      <c r="U132">
        <f ca="1">+(L132^2*Markiwitz!$B$4^2)+(M132^2*Markiwitz!$C$4^2)+(N132^2*Markiwitz!$D$4^2)+(O132^2*Markiwitz!$E$4^2)+(P132^2*Markiwitz!$F$4^2)+(Q132^2*Markiwitz!$G$4^2)+(R132^2*Markiwitz!$H$4^2)+(S132^2*Markiwitz!$I$4^2)+(T132^2*Markiwitz!$J$4^2)+(2*L132*M132*Markiwitz!$B$8)+(2*L132*N132*Markiwitz!$E$8)+(2*L132*O132*Markiwitz!$H$8)+(2*L132*P132*Markiwitz!$B$11)+(2*L132*Q132*Markiwitz!$E$11)+(2*L132*R132*Markiwitz!$H$11)+(2*L132*S132*Markiwitz!$K$8)+(2*L132*T132*Markiwitz!$K$11)</f>
        <v>2.6328798139034878E-2</v>
      </c>
      <c r="V132" s="5">
        <f t="shared" ca="1" si="36"/>
        <v>0.16226151157632815</v>
      </c>
      <c r="W132" s="42">
        <f ca="1">SUMPRODUCT(L132:T132,Markiwitz!$B$3:$J$3)</f>
        <v>0.67712134851964823</v>
      </c>
    </row>
    <row r="133" spans="1:23" x14ac:dyDescent="0.25">
      <c r="A133">
        <v>132</v>
      </c>
      <c r="B133" s="25">
        <f t="shared" ca="1" si="35"/>
        <v>1</v>
      </c>
      <c r="C133" s="46">
        <v>0</v>
      </c>
      <c r="D133">
        <f t="shared" ca="1" si="46"/>
        <v>0.18178659645355544</v>
      </c>
      <c r="E133">
        <f t="shared" ca="1" si="46"/>
        <v>0.36943759629581585</v>
      </c>
      <c r="F133">
        <f t="shared" ca="1" si="46"/>
        <v>0.91931502209224836</v>
      </c>
      <c r="G133">
        <f t="shared" ca="1" si="46"/>
        <v>0.46603837846360896</v>
      </c>
      <c r="H133">
        <f t="shared" ca="1" si="46"/>
        <v>0.45333971723183253</v>
      </c>
      <c r="I133">
        <f t="shared" ca="1" si="46"/>
        <v>0.52065484074470847</v>
      </c>
      <c r="J133">
        <f t="shared" ca="1" si="46"/>
        <v>0.62762250283067678</v>
      </c>
      <c r="K133">
        <f t="shared" ca="1" si="46"/>
        <v>0.63101683889840077</v>
      </c>
      <c r="L133" s="42">
        <f t="shared" ca="1" si="37"/>
        <v>0</v>
      </c>
      <c r="M133" s="42">
        <f t="shared" ca="1" si="38"/>
        <v>4.3602152771164894E-2</v>
      </c>
      <c r="N133" s="42">
        <f t="shared" ca="1" si="39"/>
        <v>8.861090326435371E-2</v>
      </c>
      <c r="O133" s="42">
        <f t="shared" ca="1" si="40"/>
        <v>0.22050093252245972</v>
      </c>
      <c r="P133" s="42">
        <f t="shared" ca="1" si="41"/>
        <v>0.11178093969204082</v>
      </c>
      <c r="Q133" s="42">
        <f t="shared" ca="1" si="42"/>
        <v>0.10873512125537381</v>
      </c>
      <c r="R133" s="42">
        <f t="shared" ca="1" si="43"/>
        <v>0.12488088973598967</v>
      </c>
      <c r="S133" s="42">
        <f t="shared" ca="1" si="44"/>
        <v>0.15053745867361396</v>
      </c>
      <c r="T133" s="42">
        <f t="shared" ca="1" si="45"/>
        <v>0.15135160208500342</v>
      </c>
      <c r="U133">
        <f ca="1">+(L133^2*Markiwitz!$B$4^2)+(M133^2*Markiwitz!$C$4^2)+(N133^2*Markiwitz!$D$4^2)+(O133^2*Markiwitz!$E$4^2)+(P133^2*Markiwitz!$F$4^2)+(Q133^2*Markiwitz!$G$4^2)+(R133^2*Markiwitz!$H$4^2)+(S133^2*Markiwitz!$I$4^2)+(T133^2*Markiwitz!$J$4^2)+(2*L133*M133*Markiwitz!$B$8)+(2*L133*N133*Markiwitz!$E$8)+(2*L133*O133*Markiwitz!$H$8)+(2*L133*P133*Markiwitz!$B$11)+(2*L133*Q133*Markiwitz!$E$11)+(2*L133*R133*Markiwitz!$H$11)+(2*L133*S133*Markiwitz!$K$8)+(2*L133*T133*Markiwitz!$K$11)</f>
        <v>1.4163261923208383E-2</v>
      </c>
      <c r="V133" s="5">
        <f t="shared" ca="1" si="36"/>
        <v>0.11900950349954571</v>
      </c>
      <c r="W133" s="42">
        <f ca="1">SUMPRODUCT(L133:T133,Markiwitz!$B$3:$J$3)</f>
        <v>0.43258590264135854</v>
      </c>
    </row>
    <row r="134" spans="1:23" x14ac:dyDescent="0.25">
      <c r="A134">
        <v>133</v>
      </c>
      <c r="B134" s="25">
        <f t="shared" ca="1" si="35"/>
        <v>0.99999999999999978</v>
      </c>
      <c r="C134" s="46">
        <v>0</v>
      </c>
      <c r="D134">
        <f t="shared" ca="1" si="46"/>
        <v>0.22097318715562164</v>
      </c>
      <c r="E134">
        <f t="shared" ca="1" si="46"/>
        <v>0.92940554402761488</v>
      </c>
      <c r="F134">
        <f t="shared" ca="1" si="46"/>
        <v>4.7054114270507652E-2</v>
      </c>
      <c r="G134">
        <f t="shared" ca="1" si="46"/>
        <v>1.1240013943580873E-3</v>
      </c>
      <c r="H134">
        <f t="shared" ca="1" si="46"/>
        <v>0.3132564342106865</v>
      </c>
      <c r="I134">
        <f t="shared" ca="1" si="46"/>
        <v>0.67888709355602717</v>
      </c>
      <c r="J134">
        <f t="shared" ca="1" si="46"/>
        <v>0.20545647715211712</v>
      </c>
      <c r="K134">
        <f t="shared" ca="1" si="46"/>
        <v>0.58900035200341627</v>
      </c>
      <c r="L134" s="42">
        <f t="shared" ca="1" si="37"/>
        <v>0</v>
      </c>
      <c r="M134" s="42">
        <f t="shared" ca="1" si="38"/>
        <v>7.4023969952579177E-2</v>
      </c>
      <c r="N134" s="42">
        <f t="shared" ca="1" si="39"/>
        <v>0.31134224450683728</v>
      </c>
      <c r="O134" s="42">
        <f t="shared" ca="1" si="40"/>
        <v>1.5762692233118172E-2</v>
      </c>
      <c r="P134" s="42">
        <f t="shared" ca="1" si="41"/>
        <v>3.7653005106010409E-4</v>
      </c>
      <c r="Q134" s="42">
        <f t="shared" ca="1" si="42"/>
        <v>0.10493800253301017</v>
      </c>
      <c r="R134" s="42">
        <f t="shared" ca="1" si="43"/>
        <v>0.22742088513749659</v>
      </c>
      <c r="S134" s="42">
        <f t="shared" ca="1" si="44"/>
        <v>6.882601589377571E-2</v>
      </c>
      <c r="T134" s="42">
        <f t="shared" ca="1" si="45"/>
        <v>0.19730965969212272</v>
      </c>
      <c r="U134">
        <f ca="1">+(L134^2*Markiwitz!$B$4^2)+(M134^2*Markiwitz!$C$4^2)+(N134^2*Markiwitz!$D$4^2)+(O134^2*Markiwitz!$E$4^2)+(P134^2*Markiwitz!$F$4^2)+(Q134^2*Markiwitz!$G$4^2)+(R134^2*Markiwitz!$H$4^2)+(S134^2*Markiwitz!$I$4^2)+(T134^2*Markiwitz!$J$4^2)+(2*L134*M134*Markiwitz!$B$8)+(2*L134*N134*Markiwitz!$E$8)+(2*L134*O134*Markiwitz!$H$8)+(2*L134*P134*Markiwitz!$B$11)+(2*L134*Q134*Markiwitz!$E$11)+(2*L134*R134*Markiwitz!$H$11)+(2*L134*S134*Markiwitz!$K$8)+(2*L134*T134*Markiwitz!$K$11)</f>
        <v>1.6216635887460064E-2</v>
      </c>
      <c r="V134" s="5">
        <f t="shared" ca="1" si="36"/>
        <v>0.12734455578256992</v>
      </c>
      <c r="W134" s="42">
        <f ca="1">SUMPRODUCT(L134:T134,Markiwitz!$B$3:$J$3)</f>
        <v>0.38948843094156194</v>
      </c>
    </row>
    <row r="135" spans="1:23" x14ac:dyDescent="0.25">
      <c r="A135">
        <v>134</v>
      </c>
      <c r="B135" s="25">
        <f t="shared" ca="1" si="35"/>
        <v>1</v>
      </c>
      <c r="C135" s="46">
        <v>0</v>
      </c>
      <c r="D135">
        <f t="shared" ca="1" si="46"/>
        <v>0.17304793191547563</v>
      </c>
      <c r="E135">
        <f t="shared" ca="1" si="46"/>
        <v>0.26942761647282831</v>
      </c>
      <c r="F135">
        <f t="shared" ca="1" si="46"/>
        <v>0.27405464889604936</v>
      </c>
      <c r="G135">
        <f t="shared" ca="1" si="46"/>
        <v>0.67695894799800926</v>
      </c>
      <c r="H135">
        <f t="shared" ca="1" si="46"/>
        <v>0.28186327273310852</v>
      </c>
      <c r="I135">
        <f t="shared" ca="1" si="46"/>
        <v>0.22263385900546651</v>
      </c>
      <c r="J135">
        <f t="shared" ca="1" si="46"/>
        <v>0.64931614463287146</v>
      </c>
      <c r="K135">
        <f t="shared" ca="1" si="46"/>
        <v>0.74570765066190836</v>
      </c>
      <c r="L135" s="42">
        <f t="shared" ca="1" si="37"/>
        <v>0</v>
      </c>
      <c r="M135" s="42">
        <f t="shared" ca="1" si="38"/>
        <v>5.255007671257577E-2</v>
      </c>
      <c r="N135" s="42">
        <f t="shared" ca="1" si="39"/>
        <v>8.1818035947688703E-2</v>
      </c>
      <c r="O135" s="42">
        <f t="shared" ca="1" si="40"/>
        <v>8.3223143226928573E-2</v>
      </c>
      <c r="P135" s="42">
        <f t="shared" ca="1" si="41"/>
        <v>0.20557451484560957</v>
      </c>
      <c r="Q135" s="42">
        <f t="shared" ca="1" si="42"/>
        <v>8.5594415608603369E-2</v>
      </c>
      <c r="R135" s="42">
        <f t="shared" ca="1" si="43"/>
        <v>6.760801033593726E-2</v>
      </c>
      <c r="S135" s="42">
        <f t="shared" ca="1" si="44"/>
        <v>0.19718012710974128</v>
      </c>
      <c r="T135" s="42">
        <f t="shared" ca="1" si="45"/>
        <v>0.22645167621291554</v>
      </c>
      <c r="U135">
        <f ca="1">+(L135^2*Markiwitz!$B$4^2)+(M135^2*Markiwitz!$C$4^2)+(N135^2*Markiwitz!$D$4^2)+(O135^2*Markiwitz!$E$4^2)+(P135^2*Markiwitz!$F$4^2)+(Q135^2*Markiwitz!$G$4^2)+(R135^2*Markiwitz!$H$4^2)+(S135^2*Markiwitz!$I$4^2)+(T135^2*Markiwitz!$J$4^2)+(2*L135*M135*Markiwitz!$B$8)+(2*L135*N135*Markiwitz!$E$8)+(2*L135*O135*Markiwitz!$H$8)+(2*L135*P135*Markiwitz!$B$11)+(2*L135*Q135*Markiwitz!$E$11)+(2*L135*R135*Markiwitz!$H$11)+(2*L135*S135*Markiwitz!$K$8)+(2*L135*T135*Markiwitz!$K$11)</f>
        <v>1.3917118850321097E-2</v>
      </c>
      <c r="V135" s="5">
        <f t="shared" ca="1" si="36"/>
        <v>0.11797083898286516</v>
      </c>
      <c r="W135" s="42">
        <f ca="1">SUMPRODUCT(L135:T135,Markiwitz!$B$3:$J$3)</f>
        <v>0.35717554372842575</v>
      </c>
    </row>
    <row r="136" spans="1:23" x14ac:dyDescent="0.25">
      <c r="A136">
        <v>135</v>
      </c>
      <c r="B136" s="25">
        <f t="shared" ca="1" si="35"/>
        <v>1</v>
      </c>
      <c r="C136" s="46">
        <v>0</v>
      </c>
      <c r="D136">
        <f t="shared" ca="1" si="46"/>
        <v>0.42655252616495876</v>
      </c>
      <c r="E136">
        <f t="shared" ca="1" si="46"/>
        <v>0.68606378908441024</v>
      </c>
      <c r="F136">
        <f t="shared" ca="1" si="46"/>
        <v>0.3526280256339126</v>
      </c>
      <c r="G136">
        <f t="shared" ca="1" si="46"/>
        <v>0.29118608249810196</v>
      </c>
      <c r="H136">
        <f t="shared" ca="1" si="46"/>
        <v>0.58509914563835985</v>
      </c>
      <c r="I136">
        <f t="shared" ca="1" si="46"/>
        <v>0.28020207296860267</v>
      </c>
      <c r="J136">
        <f t="shared" ca="1" si="46"/>
        <v>0.90775693505876354</v>
      </c>
      <c r="K136">
        <f t="shared" ca="1" si="46"/>
        <v>0.71138775508443763</v>
      </c>
      <c r="L136" s="42">
        <f t="shared" ca="1" si="37"/>
        <v>0</v>
      </c>
      <c r="M136" s="42">
        <f t="shared" ca="1" si="38"/>
        <v>0.1005812225490115</v>
      </c>
      <c r="N136" s="42">
        <f t="shared" ca="1" si="39"/>
        <v>0.16177406162173591</v>
      </c>
      <c r="O136" s="42">
        <f t="shared" ca="1" si="40"/>
        <v>8.3149801601659731E-2</v>
      </c>
      <c r="P136" s="42">
        <f t="shared" ca="1" si="41"/>
        <v>6.8661771693716456E-2</v>
      </c>
      <c r="Q136" s="42">
        <f t="shared" ca="1" si="42"/>
        <v>0.1379665662979325</v>
      </c>
      <c r="R136" s="42">
        <f t="shared" ca="1" si="43"/>
        <v>6.6071738721927703E-2</v>
      </c>
      <c r="S136" s="42">
        <f t="shared" ca="1" si="44"/>
        <v>0.21404937658309578</v>
      </c>
      <c r="T136" s="42">
        <f t="shared" ca="1" si="45"/>
        <v>0.16774546093092044</v>
      </c>
      <c r="U136">
        <f ca="1">+(L136^2*Markiwitz!$B$4^2)+(M136^2*Markiwitz!$C$4^2)+(N136^2*Markiwitz!$D$4^2)+(O136^2*Markiwitz!$E$4^2)+(P136^2*Markiwitz!$F$4^2)+(Q136^2*Markiwitz!$G$4^2)+(R136^2*Markiwitz!$H$4^2)+(S136^2*Markiwitz!$I$4^2)+(T136^2*Markiwitz!$J$4^2)+(2*L136*M136*Markiwitz!$B$8)+(2*L136*N136*Markiwitz!$E$8)+(2*L136*O136*Markiwitz!$H$8)+(2*L136*P136*Markiwitz!$B$11)+(2*L136*Q136*Markiwitz!$E$11)+(2*L136*R136*Markiwitz!$H$11)+(2*L136*S136*Markiwitz!$K$8)+(2*L136*T136*Markiwitz!$K$11)</f>
        <v>1.4713201718742094E-2</v>
      </c>
      <c r="V136" s="5">
        <f t="shared" ca="1" si="36"/>
        <v>0.12129798728232094</v>
      </c>
      <c r="W136" s="42">
        <f ca="1">SUMPRODUCT(L136:T136,Markiwitz!$B$3:$J$3)</f>
        <v>0.47425275644745801</v>
      </c>
    </row>
    <row r="137" spans="1:23" x14ac:dyDescent="0.25">
      <c r="A137">
        <v>136</v>
      </c>
      <c r="B137" s="25">
        <f t="shared" ca="1" si="35"/>
        <v>1.0000000000000002</v>
      </c>
      <c r="C137" s="46">
        <v>0</v>
      </c>
      <c r="D137">
        <f t="shared" ca="1" si="46"/>
        <v>0.52586428584722722</v>
      </c>
      <c r="E137">
        <f t="shared" ca="1" si="46"/>
        <v>0.70844592013478058</v>
      </c>
      <c r="F137">
        <f t="shared" ca="1" si="46"/>
        <v>0.16848385574257874</v>
      </c>
      <c r="G137">
        <f t="shared" ca="1" si="46"/>
        <v>0.331288342075019</v>
      </c>
      <c r="H137">
        <f t="shared" ca="1" si="46"/>
        <v>0.10875837219006024</v>
      </c>
      <c r="I137">
        <f t="shared" ca="1" si="46"/>
        <v>0.30718765775644841</v>
      </c>
      <c r="J137">
        <f t="shared" ca="1" si="46"/>
        <v>0.79138114663013692</v>
      </c>
      <c r="K137">
        <f t="shared" ca="1" si="46"/>
        <v>0.52731084876710099</v>
      </c>
      <c r="L137" s="42">
        <f t="shared" ca="1" si="37"/>
        <v>0</v>
      </c>
      <c r="M137" s="42">
        <f t="shared" ca="1" si="38"/>
        <v>0.15160180723388442</v>
      </c>
      <c r="N137" s="42">
        <f t="shared" ca="1" si="39"/>
        <v>0.20423840277890054</v>
      </c>
      <c r="O137" s="42">
        <f t="shared" ca="1" si="40"/>
        <v>4.857233645208707E-2</v>
      </c>
      <c r="P137" s="42">
        <f t="shared" ca="1" si="41"/>
        <v>9.5507363260415659E-2</v>
      </c>
      <c r="Q137" s="42">
        <f t="shared" ca="1" si="42"/>
        <v>3.1354032246674782E-2</v>
      </c>
      <c r="R137" s="42">
        <f t="shared" ca="1" si="43"/>
        <v>8.8559359000377161E-2</v>
      </c>
      <c r="S137" s="42">
        <f t="shared" ca="1" si="44"/>
        <v>0.22814786109054611</v>
      </c>
      <c r="T137" s="42">
        <f t="shared" ca="1" si="45"/>
        <v>0.15201883793711438</v>
      </c>
      <c r="U137">
        <f ca="1">+(L137^2*Markiwitz!$B$4^2)+(M137^2*Markiwitz!$C$4^2)+(N137^2*Markiwitz!$D$4^2)+(O137^2*Markiwitz!$E$4^2)+(P137^2*Markiwitz!$F$4^2)+(Q137^2*Markiwitz!$G$4^2)+(R137^2*Markiwitz!$H$4^2)+(S137^2*Markiwitz!$I$4^2)+(T137^2*Markiwitz!$J$4^2)+(2*L137*M137*Markiwitz!$B$8)+(2*L137*N137*Markiwitz!$E$8)+(2*L137*O137*Markiwitz!$H$8)+(2*L137*P137*Markiwitz!$B$11)+(2*L137*Q137*Markiwitz!$E$11)+(2*L137*R137*Markiwitz!$H$11)+(2*L137*S137*Markiwitz!$K$8)+(2*L137*T137*Markiwitz!$K$11)</f>
        <v>1.2310394409147933E-2</v>
      </c>
      <c r="V137" s="5">
        <f t="shared" ca="1" si="36"/>
        <v>0.11095221678338803</v>
      </c>
      <c r="W137" s="42">
        <f ca="1">SUMPRODUCT(L137:T137,Markiwitz!$B$3:$J$3)</f>
        <v>0.19383628834348579</v>
      </c>
    </row>
    <row r="138" spans="1:23" x14ac:dyDescent="0.25">
      <c r="A138">
        <v>137</v>
      </c>
      <c r="B138" s="25">
        <f t="shared" ca="1" si="35"/>
        <v>1</v>
      </c>
      <c r="C138" s="46">
        <v>0</v>
      </c>
      <c r="D138">
        <f t="shared" ca="1" si="46"/>
        <v>0.20374178726328362</v>
      </c>
      <c r="E138">
        <f t="shared" ca="1" si="46"/>
        <v>1.4780851205976386E-2</v>
      </c>
      <c r="F138">
        <f t="shared" ca="1" si="46"/>
        <v>0.34831823552672392</v>
      </c>
      <c r="G138">
        <f t="shared" ca="1" si="46"/>
        <v>0.1995780630072963</v>
      </c>
      <c r="H138">
        <f t="shared" ca="1" si="46"/>
        <v>0.52889934179442344</v>
      </c>
      <c r="I138">
        <f t="shared" ca="1" si="46"/>
        <v>3.8081896651359415E-2</v>
      </c>
      <c r="J138">
        <f t="shared" ca="1" si="46"/>
        <v>0.9551792597154698</v>
      </c>
      <c r="K138">
        <f t="shared" ca="1" si="46"/>
        <v>0.69058169987257989</v>
      </c>
      <c r="L138" s="42">
        <f t="shared" ca="1" si="37"/>
        <v>0</v>
      </c>
      <c r="M138" s="42">
        <f t="shared" ca="1" si="38"/>
        <v>6.8388978651450327E-2</v>
      </c>
      <c r="N138" s="42">
        <f t="shared" ca="1" si="39"/>
        <v>4.9614138128155514E-3</v>
      </c>
      <c r="O138" s="42">
        <f t="shared" ca="1" si="40"/>
        <v>0.11691822621819507</v>
      </c>
      <c r="P138" s="42">
        <f t="shared" ca="1" si="41"/>
        <v>6.6991362320121733E-2</v>
      </c>
      <c r="Q138" s="42">
        <f t="shared" ca="1" si="42"/>
        <v>0.1775329758347679</v>
      </c>
      <c r="R138" s="42">
        <f t="shared" ca="1" si="43"/>
        <v>1.2782758274968237E-2</v>
      </c>
      <c r="S138" s="42">
        <f t="shared" ca="1" si="44"/>
        <v>0.32062020697097027</v>
      </c>
      <c r="T138" s="42">
        <f t="shared" ca="1" si="45"/>
        <v>0.23180407791671095</v>
      </c>
      <c r="U138">
        <f ca="1">+(L138^2*Markiwitz!$B$4^2)+(M138^2*Markiwitz!$C$4^2)+(N138^2*Markiwitz!$D$4^2)+(O138^2*Markiwitz!$E$4^2)+(P138^2*Markiwitz!$F$4^2)+(Q138^2*Markiwitz!$G$4^2)+(R138^2*Markiwitz!$H$4^2)+(S138^2*Markiwitz!$I$4^2)+(T138^2*Markiwitz!$J$4^2)+(2*L138*M138*Markiwitz!$B$8)+(2*L138*N138*Markiwitz!$E$8)+(2*L138*O138*Markiwitz!$H$8)+(2*L138*P138*Markiwitz!$B$11)+(2*L138*Q138*Markiwitz!$E$11)+(2*L138*R138*Markiwitz!$H$11)+(2*L138*S138*Markiwitz!$K$8)+(2*L138*T138*Markiwitz!$K$11)</f>
        <v>2.326151861032898E-2</v>
      </c>
      <c r="V138" s="5">
        <f t="shared" ca="1" si="36"/>
        <v>0.15251727315399061</v>
      </c>
      <c r="W138" s="42">
        <f ca="1">SUMPRODUCT(L138:T138,Markiwitz!$B$3:$J$3)</f>
        <v>0.54996223845798919</v>
      </c>
    </row>
    <row r="139" spans="1:23" x14ac:dyDescent="0.25">
      <c r="A139">
        <v>138</v>
      </c>
      <c r="B139" s="25">
        <f t="shared" ca="1" si="35"/>
        <v>1</v>
      </c>
      <c r="C139" s="46">
        <v>0</v>
      </c>
      <c r="D139">
        <f t="shared" ca="1" si="46"/>
        <v>0.46610736981834766</v>
      </c>
      <c r="E139">
        <f t="shared" ca="1" si="46"/>
        <v>0.56586792054796753</v>
      </c>
      <c r="F139">
        <f t="shared" ca="1" si="46"/>
        <v>1.3869757766403756E-3</v>
      </c>
      <c r="G139">
        <f t="shared" ca="1" si="46"/>
        <v>0.17112259520299966</v>
      </c>
      <c r="H139">
        <f t="shared" ca="1" si="46"/>
        <v>0.87725795285204022</v>
      </c>
      <c r="I139">
        <f t="shared" ca="1" si="46"/>
        <v>0.59279645270232817</v>
      </c>
      <c r="J139">
        <f t="shared" ca="1" si="46"/>
        <v>0.18056286651693187</v>
      </c>
      <c r="K139">
        <f t="shared" ca="1" si="46"/>
        <v>0.42537910156637937</v>
      </c>
      <c r="L139" s="42">
        <f t="shared" ca="1" si="37"/>
        <v>0</v>
      </c>
      <c r="M139" s="42">
        <f t="shared" ca="1" si="38"/>
        <v>0.1420850589991785</v>
      </c>
      <c r="N139" s="42">
        <f t="shared" ca="1" si="39"/>
        <v>0.17249539930710514</v>
      </c>
      <c r="O139" s="42">
        <f t="shared" ca="1" si="40"/>
        <v>4.2279643664759289E-4</v>
      </c>
      <c r="P139" s="42">
        <f t="shared" ca="1" si="41"/>
        <v>5.2163869550027567E-2</v>
      </c>
      <c r="Q139" s="42">
        <f t="shared" ca="1" si="42"/>
        <v>0.26741745799268885</v>
      </c>
      <c r="R139" s="42">
        <f t="shared" ca="1" si="43"/>
        <v>0.1807041132808935</v>
      </c>
      <c r="S139" s="42">
        <f t="shared" ca="1" si="44"/>
        <v>5.5041578836476E-2</v>
      </c>
      <c r="T139" s="42">
        <f t="shared" ca="1" si="45"/>
        <v>0.12966972559698287</v>
      </c>
      <c r="U139">
        <f ca="1">+(L139^2*Markiwitz!$B$4^2)+(M139^2*Markiwitz!$C$4^2)+(N139^2*Markiwitz!$D$4^2)+(O139^2*Markiwitz!$E$4^2)+(P139^2*Markiwitz!$F$4^2)+(Q139^2*Markiwitz!$G$4^2)+(R139^2*Markiwitz!$H$4^2)+(S139^2*Markiwitz!$I$4^2)+(T139^2*Markiwitz!$J$4^2)+(2*L139*M139*Markiwitz!$B$8)+(2*L139*N139*Markiwitz!$E$8)+(2*L139*O139*Markiwitz!$H$8)+(2*L139*P139*Markiwitz!$B$11)+(2*L139*Q139*Markiwitz!$E$11)+(2*L139*R139*Markiwitz!$H$11)+(2*L139*S139*Markiwitz!$K$8)+(2*L139*T139*Markiwitz!$K$11)</f>
        <v>2.6113359545769398E-2</v>
      </c>
      <c r="V139" s="5">
        <f t="shared" ca="1" si="36"/>
        <v>0.16159628568061024</v>
      </c>
      <c r="W139" s="42">
        <f ca="1">SUMPRODUCT(L139:T139,Markiwitz!$B$3:$J$3)</f>
        <v>0.82525657604583302</v>
      </c>
    </row>
    <row r="140" spans="1:23" x14ac:dyDescent="0.25">
      <c r="A140">
        <v>139</v>
      </c>
      <c r="B140" s="25">
        <f t="shared" ca="1" si="35"/>
        <v>1.0000000000000002</v>
      </c>
      <c r="C140" s="46">
        <v>0</v>
      </c>
      <c r="D140">
        <f t="shared" ca="1" si="46"/>
        <v>0.8020044565810851</v>
      </c>
      <c r="E140">
        <f t="shared" ca="1" si="46"/>
        <v>0.7304135758046294</v>
      </c>
      <c r="F140">
        <f t="shared" ca="1" si="46"/>
        <v>3.7133464360007196E-2</v>
      </c>
      <c r="G140">
        <f t="shared" ca="1" si="46"/>
        <v>0.43995294919266026</v>
      </c>
      <c r="H140">
        <f t="shared" ca="1" si="46"/>
        <v>0.2957561064593679</v>
      </c>
      <c r="I140">
        <f t="shared" ca="1" si="46"/>
        <v>0.65880033292607632</v>
      </c>
      <c r="J140">
        <f t="shared" ca="1" si="46"/>
        <v>0.37840920148733803</v>
      </c>
      <c r="K140">
        <f t="shared" ca="1" si="46"/>
        <v>0.50846655607456681</v>
      </c>
      <c r="L140" s="42">
        <f t="shared" ca="1" si="37"/>
        <v>0</v>
      </c>
      <c r="M140" s="42">
        <f t="shared" ca="1" si="38"/>
        <v>0.20826217903707098</v>
      </c>
      <c r="N140" s="42">
        <f t="shared" ca="1" si="39"/>
        <v>0.18967166784060308</v>
      </c>
      <c r="O140" s="42">
        <f t="shared" ca="1" si="40"/>
        <v>9.6427097622101953E-3</v>
      </c>
      <c r="P140" s="42">
        <f t="shared" ca="1" si="41"/>
        <v>0.11424569916138062</v>
      </c>
      <c r="Q140" s="42">
        <f t="shared" ca="1" si="42"/>
        <v>7.6801083446997626E-2</v>
      </c>
      <c r="R140" s="42">
        <f t="shared" ca="1" si="43"/>
        <v>0.17107534971865934</v>
      </c>
      <c r="S140" s="42">
        <f t="shared" ca="1" si="44"/>
        <v>9.8264198188359186E-2</v>
      </c>
      <c r="T140" s="42">
        <f t="shared" ca="1" si="45"/>
        <v>0.13203711284471906</v>
      </c>
      <c r="U140">
        <f ca="1">+(L140^2*Markiwitz!$B$4^2)+(M140^2*Markiwitz!$C$4^2)+(N140^2*Markiwitz!$D$4^2)+(O140^2*Markiwitz!$E$4^2)+(P140^2*Markiwitz!$F$4^2)+(Q140^2*Markiwitz!$G$4^2)+(R140^2*Markiwitz!$H$4^2)+(S140^2*Markiwitz!$I$4^2)+(T140^2*Markiwitz!$J$4^2)+(2*L140*M140*Markiwitz!$B$8)+(2*L140*N140*Markiwitz!$E$8)+(2*L140*O140*Markiwitz!$H$8)+(2*L140*P140*Markiwitz!$B$11)+(2*L140*Q140*Markiwitz!$E$11)+(2*L140*R140*Markiwitz!$H$11)+(2*L140*S140*Markiwitz!$K$8)+(2*L140*T140*Markiwitz!$K$11)</f>
        <v>1.1011388733904681E-2</v>
      </c>
      <c r="V140" s="5">
        <f t="shared" ca="1" si="36"/>
        <v>0.10493516442977864</v>
      </c>
      <c r="W140" s="42">
        <f ca="1">SUMPRODUCT(L140:T140,Markiwitz!$B$3:$J$3)</f>
        <v>0.33166410249436229</v>
      </c>
    </row>
    <row r="141" spans="1:23" x14ac:dyDescent="0.25">
      <c r="A141">
        <v>140</v>
      </c>
      <c r="B141" s="25">
        <f t="shared" ca="1" si="35"/>
        <v>1</v>
      </c>
      <c r="C141" s="46">
        <v>0</v>
      </c>
      <c r="D141">
        <f t="shared" ca="1" si="46"/>
        <v>0.31823361844339215</v>
      </c>
      <c r="E141">
        <f t="shared" ca="1" si="46"/>
        <v>0.37249342466603175</v>
      </c>
      <c r="F141">
        <f t="shared" ca="1" si="46"/>
        <v>0.68235983335650063</v>
      </c>
      <c r="G141">
        <f t="shared" ca="1" si="46"/>
        <v>9.4529773822232821E-3</v>
      </c>
      <c r="H141">
        <f t="shared" ca="1" si="46"/>
        <v>0.85412195946012337</v>
      </c>
      <c r="I141">
        <f t="shared" ca="1" si="46"/>
        <v>9.427940977546978E-2</v>
      </c>
      <c r="J141">
        <f t="shared" ca="1" si="46"/>
        <v>1.7394756936454092E-2</v>
      </c>
      <c r="K141">
        <f t="shared" ca="1" si="46"/>
        <v>0.19671354448539757</v>
      </c>
      <c r="L141" s="42">
        <f t="shared" ca="1" si="37"/>
        <v>0</v>
      </c>
      <c r="M141" s="42">
        <f t="shared" ca="1" si="38"/>
        <v>0.12504024592810742</v>
      </c>
      <c r="N141" s="42">
        <f t="shared" ca="1" si="39"/>
        <v>0.14635999067184879</v>
      </c>
      <c r="O141" s="42">
        <f t="shared" ca="1" si="40"/>
        <v>0.26811259536847615</v>
      </c>
      <c r="P141" s="42">
        <f t="shared" ca="1" si="41"/>
        <v>3.7142606818465112E-3</v>
      </c>
      <c r="Q141" s="42">
        <f t="shared" ca="1" si="42"/>
        <v>0.33560131197291615</v>
      </c>
      <c r="R141" s="42">
        <f t="shared" ca="1" si="43"/>
        <v>3.7044233861729947E-2</v>
      </c>
      <c r="S141" s="42">
        <f t="shared" ca="1" si="44"/>
        <v>6.834742023274866E-3</v>
      </c>
      <c r="T141" s="42">
        <f t="shared" ca="1" si="45"/>
        <v>7.7292619491800107E-2</v>
      </c>
      <c r="U141">
        <f ca="1">+(L141^2*Markiwitz!$B$4^2)+(M141^2*Markiwitz!$C$4^2)+(N141^2*Markiwitz!$D$4^2)+(O141^2*Markiwitz!$E$4^2)+(P141^2*Markiwitz!$F$4^2)+(Q141^2*Markiwitz!$G$4^2)+(R141^2*Markiwitz!$H$4^2)+(S141^2*Markiwitz!$I$4^2)+(T141^2*Markiwitz!$J$4^2)+(2*L141*M141*Markiwitz!$B$8)+(2*L141*N141*Markiwitz!$E$8)+(2*L141*O141*Markiwitz!$H$8)+(2*L141*P141*Markiwitz!$B$11)+(2*L141*Q141*Markiwitz!$E$11)+(2*L141*R141*Markiwitz!$H$11)+(2*L141*S141*Markiwitz!$K$8)+(2*L141*T141*Markiwitz!$K$11)</f>
        <v>3.9445010062145854E-2</v>
      </c>
      <c r="V141" s="5">
        <f t="shared" ca="1" si="36"/>
        <v>0.19860767875927118</v>
      </c>
      <c r="W141" s="42">
        <f ca="1">SUMPRODUCT(L141:T141,Markiwitz!$B$3:$J$3)</f>
        <v>1.0594739249086509</v>
      </c>
    </row>
    <row r="142" spans="1:23" x14ac:dyDescent="0.25">
      <c r="A142">
        <v>141</v>
      </c>
      <c r="B142" s="25">
        <f t="shared" ca="1" si="35"/>
        <v>1</v>
      </c>
      <c r="C142" s="46">
        <v>0</v>
      </c>
      <c r="D142">
        <f t="shared" ref="D142:K151" ca="1" si="47">RAND()</f>
        <v>0.29849076069916125</v>
      </c>
      <c r="E142">
        <f t="shared" ca="1" si="47"/>
        <v>0.24170030235679774</v>
      </c>
      <c r="F142">
        <f t="shared" ca="1" si="47"/>
        <v>0.13934433055796025</v>
      </c>
      <c r="G142">
        <f t="shared" ca="1" si="47"/>
        <v>3.4339549818045101E-2</v>
      </c>
      <c r="H142">
        <f t="shared" ca="1" si="47"/>
        <v>3.8031176416901458E-2</v>
      </c>
      <c r="I142">
        <f t="shared" ca="1" si="47"/>
        <v>0.35827296014349153</v>
      </c>
      <c r="J142">
        <f t="shared" ca="1" si="47"/>
        <v>0.65372366372626067</v>
      </c>
      <c r="K142">
        <f t="shared" ca="1" si="47"/>
        <v>2.9893521266242118E-3</v>
      </c>
      <c r="L142" s="42">
        <f t="shared" ca="1" si="37"/>
        <v>0</v>
      </c>
      <c r="M142" s="42">
        <f t="shared" ca="1" si="38"/>
        <v>0.16893547795083089</v>
      </c>
      <c r="N142" s="42">
        <f t="shared" ca="1" si="39"/>
        <v>0.13679403678648167</v>
      </c>
      <c r="O142" s="42">
        <f t="shared" ca="1" si="40"/>
        <v>7.8864086202899114E-2</v>
      </c>
      <c r="P142" s="42">
        <f t="shared" ca="1" si="41"/>
        <v>1.9435001095309004E-2</v>
      </c>
      <c r="Q142" s="42">
        <f t="shared" ca="1" si="42"/>
        <v>2.1524334455018421E-2</v>
      </c>
      <c r="R142" s="42">
        <f t="shared" ca="1" si="43"/>
        <v>0.2027701414172107</v>
      </c>
      <c r="S142" s="42">
        <f t="shared" ca="1" si="44"/>
        <v>0.36998505186788655</v>
      </c>
      <c r="T142" s="42">
        <f t="shared" ca="1" si="45"/>
        <v>1.6918702243637418E-3</v>
      </c>
      <c r="U142">
        <f ca="1">+(L142^2*Markiwitz!$B$4^2)+(M142^2*Markiwitz!$C$4^2)+(N142^2*Markiwitz!$D$4^2)+(O142^2*Markiwitz!$E$4^2)+(P142^2*Markiwitz!$F$4^2)+(Q142^2*Markiwitz!$G$4^2)+(R142^2*Markiwitz!$H$4^2)+(S142^2*Markiwitz!$I$4^2)+(T142^2*Markiwitz!$J$4^2)+(2*L142*M142*Markiwitz!$B$8)+(2*L142*N142*Markiwitz!$E$8)+(2*L142*O142*Markiwitz!$H$8)+(2*L142*P142*Markiwitz!$B$11)+(2*L142*Q142*Markiwitz!$E$11)+(2*L142*R142*Markiwitz!$H$11)+(2*L142*S142*Markiwitz!$K$8)+(2*L142*T142*Markiwitz!$K$11)</f>
        <v>2.2224442749937894E-2</v>
      </c>
      <c r="V142" s="5">
        <f t="shared" ca="1" si="36"/>
        <v>0.1490786461903176</v>
      </c>
      <c r="W142" s="42">
        <f ca="1">SUMPRODUCT(L142:T142,Markiwitz!$B$3:$J$3)</f>
        <v>0.12691497080904166</v>
      </c>
    </row>
    <row r="143" spans="1:23" x14ac:dyDescent="0.25">
      <c r="A143">
        <v>142</v>
      </c>
      <c r="B143" s="25">
        <f t="shared" ca="1" si="35"/>
        <v>0.99999999999999978</v>
      </c>
      <c r="C143" s="46">
        <v>0</v>
      </c>
      <c r="D143">
        <f t="shared" ca="1" si="47"/>
        <v>0.50207481507653473</v>
      </c>
      <c r="E143">
        <f t="shared" ca="1" si="47"/>
        <v>0.56860281311460181</v>
      </c>
      <c r="F143">
        <f t="shared" ca="1" si="47"/>
        <v>0.31263514987574248</v>
      </c>
      <c r="G143">
        <f t="shared" ca="1" si="47"/>
        <v>0.38824981107936196</v>
      </c>
      <c r="H143">
        <f t="shared" ca="1" si="47"/>
        <v>3.0881442128193326E-2</v>
      </c>
      <c r="I143">
        <f t="shared" ca="1" si="47"/>
        <v>6.1966182880749399E-2</v>
      </c>
      <c r="J143">
        <f t="shared" ca="1" si="47"/>
        <v>0.28172182224066578</v>
      </c>
      <c r="K143">
        <f t="shared" ca="1" si="47"/>
        <v>0.586557821049006</v>
      </c>
      <c r="L143" s="42">
        <f t="shared" ca="1" si="37"/>
        <v>0</v>
      </c>
      <c r="M143" s="42">
        <f t="shared" ca="1" si="38"/>
        <v>0.18372916110794557</v>
      </c>
      <c r="N143" s="42">
        <f t="shared" ca="1" si="39"/>
        <v>0.20807440389384763</v>
      </c>
      <c r="O143" s="42">
        <f t="shared" ca="1" si="40"/>
        <v>0.1144056465185791</v>
      </c>
      <c r="P143" s="42">
        <f t="shared" ca="1" si="41"/>
        <v>0.14207606107280202</v>
      </c>
      <c r="Q143" s="42">
        <f t="shared" ca="1" si="42"/>
        <v>1.1300748983299689E-2</v>
      </c>
      <c r="R143" s="42">
        <f t="shared" ca="1" si="43"/>
        <v>2.2675893026034639E-2</v>
      </c>
      <c r="S143" s="42">
        <f t="shared" ca="1" si="44"/>
        <v>0.10309322935903302</v>
      </c>
      <c r="T143" s="42">
        <f t="shared" ca="1" si="45"/>
        <v>0.21464485603845823</v>
      </c>
      <c r="U143">
        <f ca="1">+(L143^2*Markiwitz!$B$4^2)+(M143^2*Markiwitz!$C$4^2)+(N143^2*Markiwitz!$D$4^2)+(O143^2*Markiwitz!$E$4^2)+(P143^2*Markiwitz!$F$4^2)+(Q143^2*Markiwitz!$G$4^2)+(R143^2*Markiwitz!$H$4^2)+(S143^2*Markiwitz!$I$4^2)+(T143^2*Markiwitz!$J$4^2)+(2*L143*M143*Markiwitz!$B$8)+(2*L143*N143*Markiwitz!$E$8)+(2*L143*O143*Markiwitz!$H$8)+(2*L143*P143*Markiwitz!$B$11)+(2*L143*Q143*Markiwitz!$E$11)+(2*L143*R143*Markiwitz!$H$11)+(2*L143*S143*Markiwitz!$K$8)+(2*L143*T143*Markiwitz!$K$11)</f>
        <v>9.7953910499552939E-3</v>
      </c>
      <c r="V143" s="5">
        <f t="shared" ca="1" si="36"/>
        <v>9.8971667915395328E-2</v>
      </c>
      <c r="W143" s="42">
        <f ca="1">SUMPRODUCT(L143:T143,Markiwitz!$B$3:$J$3)</f>
        <v>0.18697649618188988</v>
      </c>
    </row>
    <row r="144" spans="1:23" x14ac:dyDescent="0.25">
      <c r="A144">
        <v>143</v>
      </c>
      <c r="B144" s="25">
        <f t="shared" ca="1" si="35"/>
        <v>1</v>
      </c>
      <c r="C144" s="46">
        <v>0</v>
      </c>
      <c r="D144">
        <f t="shared" ca="1" si="47"/>
        <v>7.7150909001725498E-2</v>
      </c>
      <c r="E144">
        <f t="shared" ca="1" si="47"/>
        <v>2.7134210301126283E-2</v>
      </c>
      <c r="F144">
        <f t="shared" ca="1" si="47"/>
        <v>0.17100747316275411</v>
      </c>
      <c r="G144">
        <f t="shared" ca="1" si="47"/>
        <v>0.30699192207781378</v>
      </c>
      <c r="H144">
        <f t="shared" ca="1" si="47"/>
        <v>0.82731032777910862</v>
      </c>
      <c r="I144">
        <f t="shared" ca="1" si="47"/>
        <v>0.2742479927255943</v>
      </c>
      <c r="J144">
        <f t="shared" ca="1" si="47"/>
        <v>6.743742205944403E-2</v>
      </c>
      <c r="K144">
        <f t="shared" ca="1" si="47"/>
        <v>0.24761466760112294</v>
      </c>
      <c r="L144" s="42">
        <f t="shared" ca="1" si="37"/>
        <v>0</v>
      </c>
      <c r="M144" s="42">
        <f t="shared" ca="1" si="38"/>
        <v>3.859678067518689E-2</v>
      </c>
      <c r="N144" s="42">
        <f t="shared" ca="1" si="39"/>
        <v>1.3574605631199303E-2</v>
      </c>
      <c r="O144" s="42">
        <f t="shared" ca="1" si="40"/>
        <v>8.5551006733220858E-2</v>
      </c>
      <c r="P144" s="42">
        <f t="shared" ca="1" si="41"/>
        <v>0.1535808202237311</v>
      </c>
      <c r="Q144" s="42">
        <f t="shared" ca="1" si="42"/>
        <v>0.41388385029777258</v>
      </c>
      <c r="R144" s="42">
        <f t="shared" ca="1" si="43"/>
        <v>0.13719980441971558</v>
      </c>
      <c r="S144" s="42">
        <f t="shared" ca="1" si="44"/>
        <v>3.373735218686999E-2</v>
      </c>
      <c r="T144" s="42">
        <f t="shared" ca="1" si="45"/>
        <v>0.12387577983230372</v>
      </c>
      <c r="U144">
        <f ca="1">+(L144^2*Markiwitz!$B$4^2)+(M144^2*Markiwitz!$C$4^2)+(N144^2*Markiwitz!$D$4^2)+(O144^2*Markiwitz!$E$4^2)+(P144^2*Markiwitz!$F$4^2)+(Q144^2*Markiwitz!$G$4^2)+(R144^2*Markiwitz!$H$4^2)+(S144^2*Markiwitz!$I$4^2)+(T144^2*Markiwitz!$J$4^2)+(2*L144*M144*Markiwitz!$B$8)+(2*L144*N144*Markiwitz!$E$8)+(2*L144*O144*Markiwitz!$H$8)+(2*L144*P144*Markiwitz!$B$11)+(2*L144*Q144*Markiwitz!$E$11)+(2*L144*R144*Markiwitz!$H$11)+(2*L144*S144*Markiwitz!$K$8)+(2*L144*T144*Markiwitz!$K$11)</f>
        <v>5.2181377428214763E-2</v>
      </c>
      <c r="V144" s="5">
        <f t="shared" ca="1" si="36"/>
        <v>0.22843243514924663</v>
      </c>
      <c r="W144" s="42">
        <f ca="1">SUMPRODUCT(L144:T144,Markiwitz!$B$3:$J$3)</f>
        <v>1.2398185279358358</v>
      </c>
    </row>
    <row r="145" spans="1:23" x14ac:dyDescent="0.25">
      <c r="A145">
        <v>144</v>
      </c>
      <c r="B145" s="25">
        <f t="shared" ca="1" si="35"/>
        <v>0.99999999999999989</v>
      </c>
      <c r="C145" s="46">
        <v>0</v>
      </c>
      <c r="D145">
        <f t="shared" ca="1" si="47"/>
        <v>0.38214135190764043</v>
      </c>
      <c r="E145">
        <f t="shared" ca="1" si="47"/>
        <v>0.28325677919720771</v>
      </c>
      <c r="F145">
        <f t="shared" ca="1" si="47"/>
        <v>0.5975506687906863</v>
      </c>
      <c r="G145">
        <f t="shared" ca="1" si="47"/>
        <v>0.45680902924995392</v>
      </c>
      <c r="H145">
        <f t="shared" ca="1" si="47"/>
        <v>0.64304060469957158</v>
      </c>
      <c r="I145">
        <f t="shared" ca="1" si="47"/>
        <v>0.71485838809503999</v>
      </c>
      <c r="J145">
        <f t="shared" ca="1" si="47"/>
        <v>0.1417771814170834</v>
      </c>
      <c r="K145">
        <f t="shared" ca="1" si="47"/>
        <v>0.31808473547988003</v>
      </c>
      <c r="L145" s="42">
        <f t="shared" ca="1" si="37"/>
        <v>0</v>
      </c>
      <c r="M145" s="42">
        <f t="shared" ca="1" si="38"/>
        <v>0.10802525162969651</v>
      </c>
      <c r="N145" s="42">
        <f t="shared" ca="1" si="39"/>
        <v>8.00721636008426E-2</v>
      </c>
      <c r="O145" s="42">
        <f t="shared" ca="1" si="40"/>
        <v>0.16891802218046406</v>
      </c>
      <c r="P145" s="42">
        <f t="shared" ca="1" si="41"/>
        <v>0.12913261044664515</v>
      </c>
      <c r="Q145" s="42">
        <f t="shared" ca="1" si="42"/>
        <v>0.18177729990229452</v>
      </c>
      <c r="R145" s="42">
        <f t="shared" ca="1" si="43"/>
        <v>0.20207903925621185</v>
      </c>
      <c r="S145" s="42">
        <f t="shared" ca="1" si="44"/>
        <v>4.0078142869058475E-2</v>
      </c>
      <c r="T145" s="42">
        <f t="shared" ca="1" si="45"/>
        <v>8.9917470114786818E-2</v>
      </c>
      <c r="U145">
        <f ca="1">+(L145^2*Markiwitz!$B$4^2)+(M145^2*Markiwitz!$C$4^2)+(N145^2*Markiwitz!$D$4^2)+(O145^2*Markiwitz!$E$4^2)+(P145^2*Markiwitz!$F$4^2)+(Q145^2*Markiwitz!$G$4^2)+(R145^2*Markiwitz!$H$4^2)+(S145^2*Markiwitz!$I$4^2)+(T145^2*Markiwitz!$J$4^2)+(2*L145*M145*Markiwitz!$B$8)+(2*L145*N145*Markiwitz!$E$8)+(2*L145*O145*Markiwitz!$H$8)+(2*L145*P145*Markiwitz!$B$11)+(2*L145*Q145*Markiwitz!$E$11)+(2*L145*R145*Markiwitz!$H$11)+(2*L145*S145*Markiwitz!$K$8)+(2*L145*T145*Markiwitz!$K$11)</f>
        <v>1.8333279371822091E-2</v>
      </c>
      <c r="V145" s="5">
        <f t="shared" ca="1" si="36"/>
        <v>0.13540044081103314</v>
      </c>
      <c r="W145" s="42">
        <f ca="1">SUMPRODUCT(L145:T145,Markiwitz!$B$3:$J$3)</f>
        <v>0.64033094583954908</v>
      </c>
    </row>
    <row r="146" spans="1:23" x14ac:dyDescent="0.25">
      <c r="A146">
        <v>145</v>
      </c>
      <c r="B146" s="25">
        <f t="shared" ca="1" si="35"/>
        <v>1</v>
      </c>
      <c r="C146" s="46">
        <v>0</v>
      </c>
      <c r="D146">
        <f t="shared" ca="1" si="47"/>
        <v>0.62432173907616217</v>
      </c>
      <c r="E146">
        <f t="shared" ca="1" si="47"/>
        <v>0.68782112863149447</v>
      </c>
      <c r="F146">
        <f t="shared" ca="1" si="47"/>
        <v>0.18844284315211379</v>
      </c>
      <c r="G146">
        <f t="shared" ca="1" si="47"/>
        <v>0.44701446541032608</v>
      </c>
      <c r="H146">
        <f t="shared" ca="1" si="47"/>
        <v>0.91222419900082741</v>
      </c>
      <c r="I146">
        <f t="shared" ca="1" si="47"/>
        <v>0.61006509620295946</v>
      </c>
      <c r="J146">
        <f t="shared" ca="1" si="47"/>
        <v>0.81159137711346108</v>
      </c>
      <c r="K146">
        <f t="shared" ca="1" si="47"/>
        <v>0.23039968114949283</v>
      </c>
      <c r="L146" s="42">
        <f t="shared" ca="1" si="37"/>
        <v>0</v>
      </c>
      <c r="M146" s="42">
        <f t="shared" ca="1" si="38"/>
        <v>0.13837284364277633</v>
      </c>
      <c r="N146" s="42">
        <f t="shared" ca="1" si="39"/>
        <v>0.15244666256081316</v>
      </c>
      <c r="O146" s="42">
        <f t="shared" ca="1" si="40"/>
        <v>4.1765920420571291E-2</v>
      </c>
      <c r="P146" s="42">
        <f t="shared" ca="1" si="41"/>
        <v>9.907497826330941E-2</v>
      </c>
      <c r="Q146" s="42">
        <f t="shared" ca="1" si="42"/>
        <v>0.20218270253136211</v>
      </c>
      <c r="R146" s="42">
        <f t="shared" ca="1" si="43"/>
        <v>0.13521304302765802</v>
      </c>
      <c r="S146" s="42">
        <f t="shared" ca="1" si="44"/>
        <v>0.17987873831419879</v>
      </c>
      <c r="T146" s="42">
        <f t="shared" ca="1" si="45"/>
        <v>5.1065111239310956E-2</v>
      </c>
      <c r="U146">
        <f ca="1">+(L146^2*Markiwitz!$B$4^2)+(M146^2*Markiwitz!$C$4^2)+(N146^2*Markiwitz!$D$4^2)+(O146^2*Markiwitz!$E$4^2)+(P146^2*Markiwitz!$F$4^2)+(Q146^2*Markiwitz!$G$4^2)+(R146^2*Markiwitz!$H$4^2)+(S146^2*Markiwitz!$I$4^2)+(T146^2*Markiwitz!$J$4^2)+(2*L146*M146*Markiwitz!$B$8)+(2*L146*N146*Markiwitz!$E$8)+(2*L146*O146*Markiwitz!$H$8)+(2*L146*P146*Markiwitz!$B$11)+(2*L146*Q146*Markiwitz!$E$11)+(2*L146*R146*Markiwitz!$H$11)+(2*L146*S146*Markiwitz!$K$8)+(2*L146*T146*Markiwitz!$K$11)</f>
        <v>2.0031354140679282E-2</v>
      </c>
      <c r="V146" s="5">
        <f t="shared" ca="1" si="36"/>
        <v>0.14153216645229197</v>
      </c>
      <c r="W146" s="42">
        <f ca="1">SUMPRODUCT(L146:T146,Markiwitz!$B$3:$J$3)</f>
        <v>0.65181875531801869</v>
      </c>
    </row>
    <row r="147" spans="1:23" x14ac:dyDescent="0.25">
      <c r="A147">
        <v>146</v>
      </c>
      <c r="B147" s="25">
        <f t="shared" ca="1" si="35"/>
        <v>1.0000000000000002</v>
      </c>
      <c r="C147" s="46">
        <v>0</v>
      </c>
      <c r="D147">
        <f t="shared" ca="1" si="47"/>
        <v>0.8026841074747868</v>
      </c>
      <c r="E147">
        <f t="shared" ca="1" si="47"/>
        <v>9.4055958686035557E-2</v>
      </c>
      <c r="F147">
        <f t="shared" ca="1" si="47"/>
        <v>0.64315817139040987</v>
      </c>
      <c r="G147">
        <f t="shared" ca="1" si="47"/>
        <v>0.94672088802954801</v>
      </c>
      <c r="H147">
        <f t="shared" ca="1" si="47"/>
        <v>0.8125697521000329</v>
      </c>
      <c r="I147">
        <f t="shared" ca="1" si="47"/>
        <v>0.11745193791926567</v>
      </c>
      <c r="J147">
        <f t="shared" ca="1" si="47"/>
        <v>0.49179917570927145</v>
      </c>
      <c r="K147">
        <f t="shared" ca="1" si="47"/>
        <v>0.85006034268956465</v>
      </c>
      <c r="L147" s="42">
        <f t="shared" ca="1" si="37"/>
        <v>0</v>
      </c>
      <c r="M147" s="42">
        <f t="shared" ca="1" si="38"/>
        <v>0.16868425998411832</v>
      </c>
      <c r="N147" s="42">
        <f t="shared" ca="1" si="39"/>
        <v>1.9765882543711723E-2</v>
      </c>
      <c r="O147" s="42">
        <f t="shared" ca="1" si="40"/>
        <v>0.13515984580165349</v>
      </c>
      <c r="P147" s="42">
        <f t="shared" ca="1" si="41"/>
        <v>0.19895362437306996</v>
      </c>
      <c r="Q147" s="42">
        <f t="shared" ca="1" si="42"/>
        <v>0.1707617306011979</v>
      </c>
      <c r="R147" s="42">
        <f t="shared" ca="1" si="43"/>
        <v>2.468255325739617E-2</v>
      </c>
      <c r="S147" s="42">
        <f t="shared" ca="1" si="44"/>
        <v>0.10335171612691194</v>
      </c>
      <c r="T147" s="42">
        <f t="shared" ca="1" si="45"/>
        <v>0.17864038731194057</v>
      </c>
      <c r="U147">
        <f ca="1">+(L147^2*Markiwitz!$B$4^2)+(M147^2*Markiwitz!$C$4^2)+(N147^2*Markiwitz!$D$4^2)+(O147^2*Markiwitz!$E$4^2)+(P147^2*Markiwitz!$F$4^2)+(Q147^2*Markiwitz!$G$4^2)+(R147^2*Markiwitz!$H$4^2)+(S147^2*Markiwitz!$I$4^2)+(T147^2*Markiwitz!$J$4^2)+(2*L147*M147*Markiwitz!$B$8)+(2*L147*N147*Markiwitz!$E$8)+(2*L147*O147*Markiwitz!$H$8)+(2*L147*P147*Markiwitz!$B$11)+(2*L147*Q147*Markiwitz!$E$11)+(2*L147*R147*Markiwitz!$H$11)+(2*L147*S147*Markiwitz!$K$8)+(2*L147*T147*Markiwitz!$K$11)</f>
        <v>1.6869075887518716E-2</v>
      </c>
      <c r="V147" s="5">
        <f t="shared" ca="1" si="36"/>
        <v>0.12988100664654056</v>
      </c>
      <c r="W147" s="42">
        <f ca="1">SUMPRODUCT(L147:T147,Markiwitz!$B$3:$J$3)</f>
        <v>0.60936378954271009</v>
      </c>
    </row>
    <row r="148" spans="1:23" x14ac:dyDescent="0.25">
      <c r="A148">
        <v>147</v>
      </c>
      <c r="B148" s="25">
        <f t="shared" ca="1" si="35"/>
        <v>1</v>
      </c>
      <c r="C148" s="46">
        <v>0</v>
      </c>
      <c r="D148">
        <f t="shared" ca="1" si="47"/>
        <v>1.1435009341888014E-2</v>
      </c>
      <c r="E148">
        <f t="shared" ca="1" si="47"/>
        <v>0.30485711053518116</v>
      </c>
      <c r="F148">
        <f t="shared" ca="1" si="47"/>
        <v>0.20598448455725982</v>
      </c>
      <c r="G148">
        <f t="shared" ca="1" si="47"/>
        <v>0.97445797874084272</v>
      </c>
      <c r="H148">
        <f t="shared" ca="1" si="47"/>
        <v>0.145223771832938</v>
      </c>
      <c r="I148">
        <f t="shared" ca="1" si="47"/>
        <v>0.25396381963931258</v>
      </c>
      <c r="J148">
        <f t="shared" ca="1" si="47"/>
        <v>0.1749552850512528</v>
      </c>
      <c r="K148">
        <f t="shared" ca="1" si="47"/>
        <v>0.57676713604402785</v>
      </c>
      <c r="L148" s="42">
        <f t="shared" ca="1" si="37"/>
        <v>0</v>
      </c>
      <c r="M148" s="42">
        <f t="shared" ca="1" si="38"/>
        <v>4.3189366730999358E-3</v>
      </c>
      <c r="N148" s="42">
        <f t="shared" ca="1" si="39"/>
        <v>0.11514276161739311</v>
      </c>
      <c r="O148" s="42">
        <f t="shared" ca="1" si="40"/>
        <v>7.7799144525845312E-2</v>
      </c>
      <c r="P148" s="42">
        <f t="shared" ca="1" si="41"/>
        <v>0.36804712396358963</v>
      </c>
      <c r="Q148" s="42">
        <f t="shared" ca="1" si="42"/>
        <v>5.4850175913508742E-2</v>
      </c>
      <c r="R148" s="42">
        <f t="shared" ca="1" si="43"/>
        <v>9.5920660970764487E-2</v>
      </c>
      <c r="S148" s="42">
        <f t="shared" ca="1" si="44"/>
        <v>6.6079595929368046E-2</v>
      </c>
      <c r="T148" s="42">
        <f t="shared" ca="1" si="45"/>
        <v>0.21784160040643077</v>
      </c>
      <c r="U148">
        <f ca="1">+(L148^2*Markiwitz!$B$4^2)+(M148^2*Markiwitz!$C$4^2)+(N148^2*Markiwitz!$D$4^2)+(O148^2*Markiwitz!$E$4^2)+(P148^2*Markiwitz!$F$4^2)+(Q148^2*Markiwitz!$G$4^2)+(R148^2*Markiwitz!$H$4^2)+(S148^2*Markiwitz!$I$4^2)+(T148^2*Markiwitz!$J$4^2)+(2*L148*M148*Markiwitz!$B$8)+(2*L148*N148*Markiwitz!$E$8)+(2*L148*O148*Markiwitz!$H$8)+(2*L148*P148*Markiwitz!$B$11)+(2*L148*Q148*Markiwitz!$E$11)+(2*L148*R148*Markiwitz!$H$11)+(2*L148*S148*Markiwitz!$K$8)+(2*L148*T148*Markiwitz!$K$11)</f>
        <v>2.0244643547193117E-2</v>
      </c>
      <c r="V148" s="5">
        <f t="shared" ca="1" si="36"/>
        <v>0.14228367280609927</v>
      </c>
      <c r="W148" s="42">
        <f ca="1">SUMPRODUCT(L148:T148,Markiwitz!$B$3:$J$3)</f>
        <v>0.33481483990091504</v>
      </c>
    </row>
    <row r="149" spans="1:23" x14ac:dyDescent="0.25">
      <c r="A149">
        <v>148</v>
      </c>
      <c r="B149" s="25">
        <f t="shared" ca="1" si="35"/>
        <v>1.0000000000000002</v>
      </c>
      <c r="C149" s="46">
        <v>0</v>
      </c>
      <c r="D149">
        <f t="shared" ca="1" si="47"/>
        <v>0.59334629346828371</v>
      </c>
      <c r="E149">
        <f t="shared" ca="1" si="47"/>
        <v>1.7912963757721334E-2</v>
      </c>
      <c r="F149">
        <f t="shared" ca="1" si="47"/>
        <v>0.64969589676476314</v>
      </c>
      <c r="G149">
        <f t="shared" ca="1" si="47"/>
        <v>0.31609355973012487</v>
      </c>
      <c r="H149">
        <f t="shared" ca="1" si="47"/>
        <v>1.3843839467009844E-2</v>
      </c>
      <c r="I149">
        <f t="shared" ca="1" si="47"/>
        <v>0.45980963461598356</v>
      </c>
      <c r="J149">
        <f t="shared" ca="1" si="47"/>
        <v>0.44563311132694949</v>
      </c>
      <c r="K149">
        <f t="shared" ca="1" si="47"/>
        <v>0.38146660782609676</v>
      </c>
      <c r="L149" s="42">
        <f t="shared" ca="1" si="37"/>
        <v>0</v>
      </c>
      <c r="M149" s="42">
        <f t="shared" ca="1" si="38"/>
        <v>0.20618038094766034</v>
      </c>
      <c r="N149" s="42">
        <f t="shared" ca="1" si="39"/>
        <v>6.2245298102060814E-3</v>
      </c>
      <c r="O149" s="42">
        <f t="shared" ca="1" si="40"/>
        <v>0.225761159999984</v>
      </c>
      <c r="P149" s="42">
        <f t="shared" ca="1" si="41"/>
        <v>0.1098385399516157</v>
      </c>
      <c r="Q149" s="42">
        <f t="shared" ca="1" si="42"/>
        <v>4.8105602520948721E-3</v>
      </c>
      <c r="R149" s="42">
        <f t="shared" ca="1" si="43"/>
        <v>0.15977807002782865</v>
      </c>
      <c r="S149" s="42">
        <f t="shared" ca="1" si="44"/>
        <v>0.15485190632810938</v>
      </c>
      <c r="T149" s="42">
        <f t="shared" ca="1" si="45"/>
        <v>0.13255485268250106</v>
      </c>
      <c r="U149">
        <f ca="1">+(L149^2*Markiwitz!$B$4^2)+(M149^2*Markiwitz!$C$4^2)+(N149^2*Markiwitz!$D$4^2)+(O149^2*Markiwitz!$E$4^2)+(P149^2*Markiwitz!$F$4^2)+(Q149^2*Markiwitz!$G$4^2)+(R149^2*Markiwitz!$H$4^2)+(S149^2*Markiwitz!$I$4^2)+(T149^2*Markiwitz!$J$4^2)+(2*L149*M149*Markiwitz!$B$8)+(2*L149*N149*Markiwitz!$E$8)+(2*L149*O149*Markiwitz!$H$8)+(2*L149*P149*Markiwitz!$B$11)+(2*L149*Q149*Markiwitz!$E$11)+(2*L149*R149*Markiwitz!$H$11)+(2*L149*S149*Markiwitz!$K$8)+(2*L149*T149*Markiwitz!$K$11)</f>
        <v>1.2592531448826034E-2</v>
      </c>
      <c r="V149" s="5">
        <f t="shared" ca="1" si="36"/>
        <v>0.1122164491009497</v>
      </c>
      <c r="W149" s="42">
        <f ca="1">SUMPRODUCT(L149:T149,Markiwitz!$B$3:$J$3)</f>
        <v>0.1530538208737286</v>
      </c>
    </row>
    <row r="150" spans="1:23" x14ac:dyDescent="0.25">
      <c r="A150">
        <v>149</v>
      </c>
      <c r="B150" s="25">
        <f t="shared" ca="1" si="35"/>
        <v>1</v>
      </c>
      <c r="C150" s="46">
        <v>0</v>
      </c>
      <c r="D150">
        <f t="shared" ca="1" si="47"/>
        <v>4.3046059074050125E-2</v>
      </c>
      <c r="E150">
        <f t="shared" ca="1" si="47"/>
        <v>0.141475301630271</v>
      </c>
      <c r="F150">
        <f t="shared" ca="1" si="47"/>
        <v>0.7021894387998816</v>
      </c>
      <c r="G150">
        <f t="shared" ca="1" si="47"/>
        <v>0.10487126821391712</v>
      </c>
      <c r="H150">
        <f t="shared" ca="1" si="47"/>
        <v>0.39538957281680198</v>
      </c>
      <c r="I150">
        <f t="shared" ca="1" si="47"/>
        <v>0.20890711998824019</v>
      </c>
      <c r="J150">
        <f t="shared" ca="1" si="47"/>
        <v>0.36587938262219111</v>
      </c>
      <c r="K150">
        <f t="shared" ca="1" si="47"/>
        <v>0.50413444222076842</v>
      </c>
      <c r="L150" s="42">
        <f t="shared" ca="1" si="37"/>
        <v>0</v>
      </c>
      <c r="M150" s="42">
        <f t="shared" ca="1" si="38"/>
        <v>1.7456583198111563E-2</v>
      </c>
      <c r="N150" s="42">
        <f t="shared" ca="1" si="39"/>
        <v>5.7372856575285722E-2</v>
      </c>
      <c r="O150" s="42">
        <f t="shared" ca="1" si="40"/>
        <v>0.28476075680142593</v>
      </c>
      <c r="P150" s="42">
        <f t="shared" ca="1" si="41"/>
        <v>4.2528725231697977E-2</v>
      </c>
      <c r="Q150" s="42">
        <f t="shared" ca="1" si="42"/>
        <v>0.16034338850088103</v>
      </c>
      <c r="R150" s="42">
        <f t="shared" ca="1" si="43"/>
        <v>8.4718661805466625E-2</v>
      </c>
      <c r="S150" s="42">
        <f t="shared" ca="1" si="44"/>
        <v>0.14837604232784027</v>
      </c>
      <c r="T150" s="42">
        <f t="shared" ca="1" si="45"/>
        <v>0.20444298555929086</v>
      </c>
      <c r="U150">
        <f ca="1">+(L150^2*Markiwitz!$B$4^2)+(M150^2*Markiwitz!$C$4^2)+(N150^2*Markiwitz!$D$4^2)+(O150^2*Markiwitz!$E$4^2)+(P150^2*Markiwitz!$F$4^2)+(Q150^2*Markiwitz!$G$4^2)+(R150^2*Markiwitz!$H$4^2)+(S150^2*Markiwitz!$I$4^2)+(T150^2*Markiwitz!$J$4^2)+(2*L150*M150*Markiwitz!$B$8)+(2*L150*N150*Markiwitz!$E$8)+(2*L150*O150*Markiwitz!$H$8)+(2*L150*P150*Markiwitz!$B$11)+(2*L150*Q150*Markiwitz!$E$11)+(2*L150*R150*Markiwitz!$H$11)+(2*L150*S150*Markiwitz!$K$8)+(2*L150*T150*Markiwitz!$K$11)</f>
        <v>1.8824458564266244E-2</v>
      </c>
      <c r="V150" s="5">
        <f t="shared" ca="1" si="36"/>
        <v>0.13720225422443411</v>
      </c>
      <c r="W150" s="42">
        <f ca="1">SUMPRODUCT(L150:T150,Markiwitz!$B$3:$J$3)</f>
        <v>0.56212534680783222</v>
      </c>
    </row>
    <row r="151" spans="1:23" x14ac:dyDescent="0.25">
      <c r="A151">
        <v>150</v>
      </c>
      <c r="B151" s="25">
        <f t="shared" ca="1" si="35"/>
        <v>1</v>
      </c>
      <c r="C151" s="46">
        <v>0</v>
      </c>
      <c r="D151">
        <f t="shared" ca="1" si="47"/>
        <v>0.38523564047751613</v>
      </c>
      <c r="E151">
        <f t="shared" ca="1" si="47"/>
        <v>0.53203778429845516</v>
      </c>
      <c r="F151">
        <f t="shared" ca="1" si="47"/>
        <v>0.7267688236773725</v>
      </c>
      <c r="G151">
        <f t="shared" ca="1" si="47"/>
        <v>0.23415737092904909</v>
      </c>
      <c r="H151">
        <f t="shared" ca="1" si="47"/>
        <v>0.59742908711346387</v>
      </c>
      <c r="I151">
        <f t="shared" ca="1" si="47"/>
        <v>0.90611148992876922</v>
      </c>
      <c r="J151">
        <f t="shared" ca="1" si="47"/>
        <v>0.89418347775332796</v>
      </c>
      <c r="K151">
        <f t="shared" ca="1" si="47"/>
        <v>0.68188100379220462</v>
      </c>
      <c r="L151" s="42">
        <f t="shared" ca="1" si="37"/>
        <v>0</v>
      </c>
      <c r="M151" s="42">
        <f t="shared" ca="1" si="38"/>
        <v>7.7702867599705572E-2</v>
      </c>
      <c r="N151" s="42">
        <f t="shared" ca="1" si="39"/>
        <v>0.10731317969474423</v>
      </c>
      <c r="O151" s="42">
        <f t="shared" ca="1" si="40"/>
        <v>0.14659085439705719</v>
      </c>
      <c r="P151" s="42">
        <f t="shared" ca="1" si="41"/>
        <v>4.7230051633441641E-2</v>
      </c>
      <c r="Q151" s="42">
        <f t="shared" ca="1" si="42"/>
        <v>0.12050274787308994</v>
      </c>
      <c r="R151" s="42">
        <f t="shared" ca="1" si="43"/>
        <v>0.18276466072877895</v>
      </c>
      <c r="S151" s="42">
        <f t="shared" ca="1" si="44"/>
        <v>0.18035875469774004</v>
      </c>
      <c r="T151" s="42">
        <f t="shared" ca="1" si="45"/>
        <v>0.13753688337544243</v>
      </c>
      <c r="U151">
        <f ca="1">+(L151^2*Markiwitz!$B$4^2)+(M151^2*Markiwitz!$C$4^2)+(N151^2*Markiwitz!$D$4^2)+(O151^2*Markiwitz!$E$4^2)+(P151^2*Markiwitz!$F$4^2)+(Q151^2*Markiwitz!$G$4^2)+(R151^2*Markiwitz!$H$4^2)+(S151^2*Markiwitz!$I$4^2)+(T151^2*Markiwitz!$J$4^2)+(2*L151*M151*Markiwitz!$B$8)+(2*L151*N151*Markiwitz!$E$8)+(2*L151*O151*Markiwitz!$H$8)+(2*L151*P151*Markiwitz!$B$11)+(2*L151*Q151*Markiwitz!$E$11)+(2*L151*R151*Markiwitz!$H$11)+(2*L151*S151*Markiwitz!$K$8)+(2*L151*T151*Markiwitz!$K$11)</f>
        <v>1.4270709685001449E-2</v>
      </c>
      <c r="V151" s="5">
        <f t="shared" ca="1" si="36"/>
        <v>0.11946007569477532</v>
      </c>
      <c r="W151" s="42">
        <f ca="1">SUMPRODUCT(L151:T151,Markiwitz!$B$3:$J$3)</f>
        <v>0.43115751540394248</v>
      </c>
    </row>
    <row r="152" spans="1:23" x14ac:dyDescent="0.25">
      <c r="A152">
        <v>151</v>
      </c>
      <c r="B152" s="25">
        <f t="shared" ca="1" si="35"/>
        <v>1</v>
      </c>
      <c r="C152" s="46">
        <v>0</v>
      </c>
      <c r="D152">
        <f t="shared" ref="D152:K161" ca="1" si="48">RAND()</f>
        <v>0.92766202391370445</v>
      </c>
      <c r="E152">
        <f t="shared" ca="1" si="48"/>
        <v>0.94960356636439525</v>
      </c>
      <c r="F152">
        <f t="shared" ca="1" si="48"/>
        <v>0.46324499713727862</v>
      </c>
      <c r="G152">
        <f t="shared" ca="1" si="48"/>
        <v>0.97680356360487419</v>
      </c>
      <c r="H152">
        <f t="shared" ca="1" si="48"/>
        <v>0.67972472880632095</v>
      </c>
      <c r="I152">
        <f t="shared" ca="1" si="48"/>
        <v>0.14640181839004163</v>
      </c>
      <c r="J152">
        <f t="shared" ca="1" si="48"/>
        <v>0.21264094012096491</v>
      </c>
      <c r="K152">
        <f t="shared" ca="1" si="48"/>
        <v>0.70999473816726111</v>
      </c>
      <c r="L152" s="42">
        <f t="shared" ca="1" si="37"/>
        <v>0</v>
      </c>
      <c r="M152" s="42">
        <f t="shared" ca="1" si="38"/>
        <v>0.18311252238832451</v>
      </c>
      <c r="N152" s="42">
        <f t="shared" ca="1" si="39"/>
        <v>0.18744359456726953</v>
      </c>
      <c r="O152" s="42">
        <f t="shared" ca="1" si="40"/>
        <v>9.1440586897917647E-2</v>
      </c>
      <c r="P152" s="42">
        <f t="shared" ca="1" si="41"/>
        <v>0.19281264059401826</v>
      </c>
      <c r="Q152" s="42">
        <f t="shared" ca="1" si="42"/>
        <v>0.13417182811508913</v>
      </c>
      <c r="R152" s="42">
        <f t="shared" ca="1" si="43"/>
        <v>2.8898462539770544E-2</v>
      </c>
      <c r="S152" s="42">
        <f t="shared" ca="1" si="44"/>
        <v>4.197349670982832E-2</v>
      </c>
      <c r="T152" s="42">
        <f t="shared" ca="1" si="45"/>
        <v>0.14014686818778219</v>
      </c>
      <c r="U152">
        <f ca="1">+(L152^2*Markiwitz!$B$4^2)+(M152^2*Markiwitz!$C$4^2)+(N152^2*Markiwitz!$D$4^2)+(O152^2*Markiwitz!$E$4^2)+(P152^2*Markiwitz!$F$4^2)+(Q152^2*Markiwitz!$G$4^2)+(R152^2*Markiwitz!$H$4^2)+(S152^2*Markiwitz!$I$4^2)+(T152^2*Markiwitz!$J$4^2)+(2*L152*M152*Markiwitz!$B$8)+(2*L152*N152*Markiwitz!$E$8)+(2*L152*O152*Markiwitz!$H$8)+(2*L152*P152*Markiwitz!$B$11)+(2*L152*Q152*Markiwitz!$E$11)+(2*L152*R152*Markiwitz!$H$11)+(2*L152*S152*Markiwitz!$K$8)+(2*L152*T152*Markiwitz!$K$11)</f>
        <v>1.4095179685159043E-2</v>
      </c>
      <c r="V152" s="5">
        <f t="shared" ca="1" si="36"/>
        <v>0.11872312194833425</v>
      </c>
      <c r="W152" s="42">
        <f ca="1">SUMPRODUCT(L152:T152,Markiwitz!$B$3:$J$3)</f>
        <v>0.5315654104264631</v>
      </c>
    </row>
    <row r="153" spans="1:23" x14ac:dyDescent="0.25">
      <c r="A153">
        <v>152</v>
      </c>
      <c r="B153" s="25">
        <f t="shared" ca="1" si="35"/>
        <v>1</v>
      </c>
      <c r="C153" s="46">
        <v>0</v>
      </c>
      <c r="D153">
        <f t="shared" ca="1" si="48"/>
        <v>0.44854292411071239</v>
      </c>
      <c r="E153">
        <f t="shared" ca="1" si="48"/>
        <v>0.20183244784463639</v>
      </c>
      <c r="F153">
        <f t="shared" ca="1" si="48"/>
        <v>0.27981136951992769</v>
      </c>
      <c r="G153">
        <f t="shared" ca="1" si="48"/>
        <v>0.73067992608629495</v>
      </c>
      <c r="H153">
        <f t="shared" ca="1" si="48"/>
        <v>0.92178717520619857</v>
      </c>
      <c r="I153">
        <f t="shared" ca="1" si="48"/>
        <v>0.67688271593393412</v>
      </c>
      <c r="J153">
        <f t="shared" ca="1" si="48"/>
        <v>0.8720574706376184</v>
      </c>
      <c r="K153">
        <f t="shared" ca="1" si="48"/>
        <v>0.22446519983180246</v>
      </c>
      <c r="L153" s="42">
        <f t="shared" ca="1" si="37"/>
        <v>0</v>
      </c>
      <c r="M153" s="42">
        <f t="shared" ca="1" si="38"/>
        <v>0.10296988643013966</v>
      </c>
      <c r="N153" s="42">
        <f t="shared" ca="1" si="39"/>
        <v>4.6333724411511561E-2</v>
      </c>
      <c r="O153" s="42">
        <f t="shared" ca="1" si="40"/>
        <v>6.423497817617381E-2</v>
      </c>
      <c r="P153" s="42">
        <f t="shared" ca="1" si="41"/>
        <v>0.16773874909532152</v>
      </c>
      <c r="Q153" s="42">
        <f t="shared" ca="1" si="42"/>
        <v>0.21161034015177915</v>
      </c>
      <c r="R153" s="42">
        <f t="shared" ca="1" si="43"/>
        <v>0.15538877694799663</v>
      </c>
      <c r="S153" s="42">
        <f t="shared" ca="1" si="44"/>
        <v>0.20019412610318302</v>
      </c>
      <c r="T153" s="42">
        <f t="shared" ca="1" si="45"/>
        <v>5.1529418683894691E-2</v>
      </c>
      <c r="U153">
        <f ca="1">+(L153^2*Markiwitz!$B$4^2)+(M153^2*Markiwitz!$C$4^2)+(N153^2*Markiwitz!$D$4^2)+(O153^2*Markiwitz!$E$4^2)+(P153^2*Markiwitz!$F$4^2)+(Q153^2*Markiwitz!$G$4^2)+(R153^2*Markiwitz!$H$4^2)+(S153^2*Markiwitz!$I$4^2)+(T153^2*Markiwitz!$J$4^2)+(2*L153*M153*Markiwitz!$B$8)+(2*L153*N153*Markiwitz!$E$8)+(2*L153*O153*Markiwitz!$H$8)+(2*L153*P153*Markiwitz!$B$11)+(2*L153*Q153*Markiwitz!$E$11)+(2*L153*R153*Markiwitz!$H$11)+(2*L153*S153*Markiwitz!$K$8)+(2*L153*T153*Markiwitz!$K$11)</f>
        <v>2.3064893858465184E-2</v>
      </c>
      <c r="V153" s="5">
        <f t="shared" ca="1" si="36"/>
        <v>0.15187130689654707</v>
      </c>
      <c r="W153" s="42">
        <f ca="1">SUMPRODUCT(L153:T153,Markiwitz!$B$3:$J$3)</f>
        <v>0.68060315618164557</v>
      </c>
    </row>
    <row r="154" spans="1:23" x14ac:dyDescent="0.25">
      <c r="A154">
        <v>153</v>
      </c>
      <c r="B154" s="25">
        <f t="shared" ca="1" si="35"/>
        <v>1</v>
      </c>
      <c r="C154" s="46">
        <v>0</v>
      </c>
      <c r="D154">
        <f t="shared" ca="1" si="48"/>
        <v>0.44126296366711892</v>
      </c>
      <c r="E154">
        <f t="shared" ca="1" si="48"/>
        <v>0.17232924715455988</v>
      </c>
      <c r="F154">
        <f t="shared" ca="1" si="48"/>
        <v>0.53617074459928971</v>
      </c>
      <c r="G154">
        <f t="shared" ca="1" si="48"/>
        <v>0.15646038570450904</v>
      </c>
      <c r="H154">
        <f t="shared" ca="1" si="48"/>
        <v>5.6915403306681212E-2</v>
      </c>
      <c r="I154">
        <f t="shared" ca="1" si="48"/>
        <v>8.458442653707765E-3</v>
      </c>
      <c r="J154">
        <f t="shared" ca="1" si="48"/>
        <v>0.16796897550606937</v>
      </c>
      <c r="K154">
        <f t="shared" ca="1" si="48"/>
        <v>3.2949882055270496E-2</v>
      </c>
      <c r="L154" s="42">
        <f t="shared" ca="1" si="37"/>
        <v>0</v>
      </c>
      <c r="M154" s="42">
        <f t="shared" ca="1" si="38"/>
        <v>0.2806095143952036</v>
      </c>
      <c r="N154" s="42">
        <f t="shared" ca="1" si="39"/>
        <v>0.10958822820356146</v>
      </c>
      <c r="O154" s="42">
        <f t="shared" ca="1" si="40"/>
        <v>0.34096360824069016</v>
      </c>
      <c r="P154" s="42">
        <f t="shared" ca="1" si="41"/>
        <v>9.9496845349906049E-2</v>
      </c>
      <c r="Q154" s="42">
        <f t="shared" ca="1" si="42"/>
        <v>3.6193845843684326E-2</v>
      </c>
      <c r="R154" s="42">
        <f t="shared" ca="1" si="43"/>
        <v>5.3789229575749191E-3</v>
      </c>
      <c r="S154" s="42">
        <f t="shared" ca="1" si="44"/>
        <v>0.10681542873780546</v>
      </c>
      <c r="T154" s="42">
        <f t="shared" ca="1" si="45"/>
        <v>2.0953606271574034E-2</v>
      </c>
      <c r="U154">
        <f ca="1">+(L154^2*Markiwitz!$B$4^2)+(M154^2*Markiwitz!$C$4^2)+(N154^2*Markiwitz!$D$4^2)+(O154^2*Markiwitz!$E$4^2)+(P154^2*Markiwitz!$F$4^2)+(Q154^2*Markiwitz!$G$4^2)+(R154^2*Markiwitz!$H$4^2)+(S154^2*Markiwitz!$I$4^2)+(T154^2*Markiwitz!$J$4^2)+(2*L154*M154*Markiwitz!$B$8)+(2*L154*N154*Markiwitz!$E$8)+(2*L154*O154*Markiwitz!$H$8)+(2*L154*P154*Markiwitz!$B$11)+(2*L154*Q154*Markiwitz!$E$11)+(2*L154*R154*Markiwitz!$H$11)+(2*L154*S154*Markiwitz!$K$8)+(2*L154*T154*Markiwitz!$K$11)</f>
        <v>1.6446199166558702E-2</v>
      </c>
      <c r="V154" s="5">
        <f t="shared" ca="1" si="36"/>
        <v>0.12824273533638739</v>
      </c>
      <c r="W154" s="42">
        <f ca="1">SUMPRODUCT(L154:T154,Markiwitz!$B$3:$J$3)</f>
        <v>0.28782609851624352</v>
      </c>
    </row>
    <row r="155" spans="1:23" x14ac:dyDescent="0.25">
      <c r="A155">
        <v>154</v>
      </c>
      <c r="B155" s="25">
        <f t="shared" ca="1" si="35"/>
        <v>1.0000000000000002</v>
      </c>
      <c r="C155" s="46">
        <v>0</v>
      </c>
      <c r="D155">
        <f t="shared" ca="1" si="48"/>
        <v>0.32612511711501158</v>
      </c>
      <c r="E155">
        <f t="shared" ca="1" si="48"/>
        <v>0.707012549003601</v>
      </c>
      <c r="F155">
        <f t="shared" ca="1" si="48"/>
        <v>0.79250850872709888</v>
      </c>
      <c r="G155">
        <f t="shared" ca="1" si="48"/>
        <v>0.40938274894448501</v>
      </c>
      <c r="H155">
        <f t="shared" ca="1" si="48"/>
        <v>0.77833809952685951</v>
      </c>
      <c r="I155">
        <f t="shared" ca="1" si="48"/>
        <v>0.80929766065899478</v>
      </c>
      <c r="J155">
        <f t="shared" ca="1" si="48"/>
        <v>0.77622547956416532</v>
      </c>
      <c r="K155">
        <f t="shared" ca="1" si="48"/>
        <v>0.13508814308135397</v>
      </c>
      <c r="L155" s="42">
        <f t="shared" ca="1" si="37"/>
        <v>0</v>
      </c>
      <c r="M155" s="42">
        <f t="shared" ca="1" si="38"/>
        <v>6.889028550444555E-2</v>
      </c>
      <c r="N155" s="42">
        <f t="shared" ca="1" si="39"/>
        <v>0.14934849786165677</v>
      </c>
      <c r="O155" s="42">
        <f t="shared" ca="1" si="40"/>
        <v>0.16740856366379869</v>
      </c>
      <c r="P155" s="42">
        <f t="shared" ca="1" si="41"/>
        <v>8.6477529559412653E-2</v>
      </c>
      <c r="Q155" s="42">
        <f t="shared" ca="1" si="42"/>
        <v>0.16441522311966927</v>
      </c>
      <c r="R155" s="42">
        <f t="shared" ca="1" si="43"/>
        <v>0.17095508433720616</v>
      </c>
      <c r="S155" s="42">
        <f t="shared" ca="1" si="44"/>
        <v>0.16396895576780179</v>
      </c>
      <c r="T155" s="42">
        <f t="shared" ca="1" si="45"/>
        <v>2.853586018600926E-2</v>
      </c>
      <c r="U155">
        <f ca="1">+(L155^2*Markiwitz!$B$4^2)+(M155^2*Markiwitz!$C$4^2)+(N155^2*Markiwitz!$D$4^2)+(O155^2*Markiwitz!$E$4^2)+(P155^2*Markiwitz!$F$4^2)+(Q155^2*Markiwitz!$G$4^2)+(R155^2*Markiwitz!$H$4^2)+(S155^2*Markiwitz!$I$4^2)+(T155^2*Markiwitz!$J$4^2)+(2*L155*M155*Markiwitz!$B$8)+(2*L155*N155*Markiwitz!$E$8)+(2*L155*O155*Markiwitz!$H$8)+(2*L155*P155*Markiwitz!$B$11)+(2*L155*Q155*Markiwitz!$E$11)+(2*L155*R155*Markiwitz!$H$11)+(2*L155*S155*Markiwitz!$K$8)+(2*L155*T155*Markiwitz!$K$11)</f>
        <v>1.8262037620002447E-2</v>
      </c>
      <c r="V155" s="5">
        <f t="shared" ca="1" si="36"/>
        <v>0.13513710674719379</v>
      </c>
      <c r="W155" s="42">
        <f ca="1">SUMPRODUCT(L155:T155,Markiwitz!$B$3:$J$3)</f>
        <v>0.57212923253102577</v>
      </c>
    </row>
    <row r="156" spans="1:23" x14ac:dyDescent="0.25">
      <c r="A156">
        <v>155</v>
      </c>
      <c r="B156" s="25">
        <f t="shared" ca="1" si="35"/>
        <v>1</v>
      </c>
      <c r="C156" s="46">
        <v>0</v>
      </c>
      <c r="D156">
        <f t="shared" ca="1" si="48"/>
        <v>0.37749968786965105</v>
      </c>
      <c r="E156">
        <f t="shared" ca="1" si="48"/>
        <v>0.2588662535043853</v>
      </c>
      <c r="F156">
        <f t="shared" ca="1" si="48"/>
        <v>0.80598000927197699</v>
      </c>
      <c r="G156">
        <f t="shared" ca="1" si="48"/>
        <v>0.21270507162765961</v>
      </c>
      <c r="H156">
        <f t="shared" ca="1" si="48"/>
        <v>0.89480402267788672</v>
      </c>
      <c r="I156">
        <f t="shared" ca="1" si="48"/>
        <v>0.36302463284670172</v>
      </c>
      <c r="J156">
        <f t="shared" ca="1" si="48"/>
        <v>0.38581313599860612</v>
      </c>
      <c r="K156">
        <f t="shared" ca="1" si="48"/>
        <v>0.74197893893472777</v>
      </c>
      <c r="L156" s="42">
        <f t="shared" ca="1" si="37"/>
        <v>0</v>
      </c>
      <c r="M156" s="42">
        <f t="shared" ca="1" si="38"/>
        <v>9.3424982520406874E-2</v>
      </c>
      <c r="N156" s="42">
        <f t="shared" ca="1" si="39"/>
        <v>6.4065152862116365E-2</v>
      </c>
      <c r="O156" s="42">
        <f t="shared" ca="1" si="40"/>
        <v>0.19946683586141695</v>
      </c>
      <c r="P156" s="42">
        <f t="shared" ca="1" si="41"/>
        <v>5.2641017297152551E-2</v>
      </c>
      <c r="Q156" s="42">
        <f t="shared" ca="1" si="42"/>
        <v>0.22144932264616071</v>
      </c>
      <c r="R156" s="42">
        <f t="shared" ca="1" si="43"/>
        <v>8.9842643763697952E-2</v>
      </c>
      <c r="S156" s="42">
        <f t="shared" ca="1" si="44"/>
        <v>9.5482424608677216E-2</v>
      </c>
      <c r="T156" s="42">
        <f t="shared" ca="1" si="45"/>
        <v>0.18362762044037145</v>
      </c>
      <c r="U156">
        <f ca="1">+(L156^2*Markiwitz!$B$4^2)+(M156^2*Markiwitz!$C$4^2)+(N156^2*Markiwitz!$D$4^2)+(O156^2*Markiwitz!$E$4^2)+(P156^2*Markiwitz!$F$4^2)+(Q156^2*Markiwitz!$G$4^2)+(R156^2*Markiwitz!$H$4^2)+(S156^2*Markiwitz!$I$4^2)+(T156^2*Markiwitz!$J$4^2)+(2*L156*M156*Markiwitz!$B$8)+(2*L156*N156*Markiwitz!$E$8)+(2*L156*O156*Markiwitz!$H$8)+(2*L156*P156*Markiwitz!$B$11)+(2*L156*Q156*Markiwitz!$E$11)+(2*L156*R156*Markiwitz!$H$11)+(2*L156*S156*Markiwitz!$K$8)+(2*L156*T156*Markiwitz!$K$11)</f>
        <v>2.0252735999930698E-2</v>
      </c>
      <c r="V156" s="5">
        <f t="shared" ca="1" si="36"/>
        <v>0.1423121077067257</v>
      </c>
      <c r="W156" s="42">
        <f ca="1">SUMPRODUCT(L156:T156,Markiwitz!$B$3:$J$3)</f>
        <v>0.7234170406348448</v>
      </c>
    </row>
    <row r="157" spans="1:23" x14ac:dyDescent="0.25">
      <c r="A157">
        <v>156</v>
      </c>
      <c r="B157" s="25">
        <f t="shared" ca="1" si="35"/>
        <v>1.0000000000000002</v>
      </c>
      <c r="C157" s="46">
        <v>0</v>
      </c>
      <c r="D157">
        <f t="shared" ca="1" si="48"/>
        <v>0.59052198623604524</v>
      </c>
      <c r="E157">
        <f t="shared" ca="1" si="48"/>
        <v>0.80381895390147051</v>
      </c>
      <c r="F157">
        <f t="shared" ca="1" si="48"/>
        <v>0.74289127188364457</v>
      </c>
      <c r="G157">
        <f t="shared" ca="1" si="48"/>
        <v>0.45009207152409625</v>
      </c>
      <c r="H157">
        <f t="shared" ca="1" si="48"/>
        <v>0.69312355209281973</v>
      </c>
      <c r="I157">
        <f t="shared" ca="1" si="48"/>
        <v>0.57519465675687276</v>
      </c>
      <c r="J157">
        <f t="shared" ca="1" si="48"/>
        <v>0.19949101135753611</v>
      </c>
      <c r="K157">
        <f t="shared" ca="1" si="48"/>
        <v>0.50380302980455161</v>
      </c>
      <c r="L157" s="42">
        <f t="shared" ca="1" si="37"/>
        <v>0</v>
      </c>
      <c r="M157" s="42">
        <f t="shared" ca="1" si="38"/>
        <v>0.12953064423893176</v>
      </c>
      <c r="N157" s="42">
        <f t="shared" ca="1" si="39"/>
        <v>0.17631720643285723</v>
      </c>
      <c r="O157" s="42">
        <f t="shared" ca="1" si="40"/>
        <v>0.16295275584896457</v>
      </c>
      <c r="P157" s="42">
        <f t="shared" ca="1" si="41"/>
        <v>9.8727426497626461E-2</v>
      </c>
      <c r="Q157" s="42">
        <f t="shared" ca="1" si="42"/>
        <v>0.1520362363000525</v>
      </c>
      <c r="R157" s="42">
        <f t="shared" ca="1" si="43"/>
        <v>0.12616860369145927</v>
      </c>
      <c r="S157" s="42">
        <f t="shared" ca="1" si="44"/>
        <v>4.3758233940994679E-2</v>
      </c>
      <c r="T157" s="42">
        <f t="shared" ca="1" si="45"/>
        <v>0.1105088930491137</v>
      </c>
      <c r="U157">
        <f ca="1">+(L157^2*Markiwitz!$B$4^2)+(M157^2*Markiwitz!$C$4^2)+(N157^2*Markiwitz!$D$4^2)+(O157^2*Markiwitz!$E$4^2)+(P157^2*Markiwitz!$F$4^2)+(Q157^2*Markiwitz!$G$4^2)+(R157^2*Markiwitz!$H$4^2)+(S157^2*Markiwitz!$I$4^2)+(T157^2*Markiwitz!$J$4^2)+(2*L157*M157*Markiwitz!$B$8)+(2*L157*N157*Markiwitz!$E$8)+(2*L157*O157*Markiwitz!$H$8)+(2*L157*P157*Markiwitz!$B$11)+(2*L157*Q157*Markiwitz!$E$11)+(2*L157*R157*Markiwitz!$H$11)+(2*L157*S157*Markiwitz!$K$8)+(2*L157*T157*Markiwitz!$K$11)</f>
        <v>1.4460571896700745E-2</v>
      </c>
      <c r="V157" s="5">
        <f t="shared" ca="1" si="36"/>
        <v>0.12025211805494632</v>
      </c>
      <c r="W157" s="42">
        <f ca="1">SUMPRODUCT(L157:T157,Markiwitz!$B$3:$J$3)</f>
        <v>0.56527403794390518</v>
      </c>
    </row>
    <row r="158" spans="1:23" x14ac:dyDescent="0.25">
      <c r="A158">
        <v>157</v>
      </c>
      <c r="B158" s="25">
        <f t="shared" ca="1" si="35"/>
        <v>1</v>
      </c>
      <c r="C158" s="46">
        <v>0</v>
      </c>
      <c r="D158">
        <f t="shared" ca="1" si="48"/>
        <v>0.62576150136331443</v>
      </c>
      <c r="E158">
        <f t="shared" ca="1" si="48"/>
        <v>8.4850283132004489E-2</v>
      </c>
      <c r="F158">
        <f t="shared" ca="1" si="48"/>
        <v>0.53975112964918637</v>
      </c>
      <c r="G158">
        <f t="shared" ca="1" si="48"/>
        <v>0.54042697368387937</v>
      </c>
      <c r="H158">
        <f t="shared" ca="1" si="48"/>
        <v>0.53292617856359836</v>
      </c>
      <c r="I158">
        <f t="shared" ca="1" si="48"/>
        <v>0.76244172143104749</v>
      </c>
      <c r="J158">
        <f t="shared" ca="1" si="48"/>
        <v>0.93343968283156387</v>
      </c>
      <c r="K158">
        <f t="shared" ca="1" si="48"/>
        <v>0.21624042479353456</v>
      </c>
      <c r="L158" s="42">
        <f t="shared" ca="1" si="37"/>
        <v>0</v>
      </c>
      <c r="M158" s="42">
        <f t="shared" ca="1" si="38"/>
        <v>0.14773027599468894</v>
      </c>
      <c r="N158" s="42">
        <f t="shared" ca="1" si="39"/>
        <v>2.0031522741506561E-2</v>
      </c>
      <c r="O158" s="42">
        <f t="shared" ca="1" si="40"/>
        <v>0.1274248786123775</v>
      </c>
      <c r="P158" s="42">
        <f t="shared" ca="1" si="41"/>
        <v>0.12758443241291817</v>
      </c>
      <c r="Q158" s="42">
        <f t="shared" ca="1" si="42"/>
        <v>0.12581363869856441</v>
      </c>
      <c r="R158" s="42">
        <f t="shared" ca="1" si="43"/>
        <v>0.17999785172382882</v>
      </c>
      <c r="S158" s="42">
        <f t="shared" ca="1" si="44"/>
        <v>0.22036718728888252</v>
      </c>
      <c r="T158" s="42">
        <f t="shared" ca="1" si="45"/>
        <v>5.1050212527233053E-2</v>
      </c>
      <c r="U158">
        <f ca="1">+(L158^2*Markiwitz!$B$4^2)+(M158^2*Markiwitz!$C$4^2)+(N158^2*Markiwitz!$D$4^2)+(O158^2*Markiwitz!$E$4^2)+(P158^2*Markiwitz!$F$4^2)+(Q158^2*Markiwitz!$G$4^2)+(R158^2*Markiwitz!$H$4^2)+(S158^2*Markiwitz!$I$4^2)+(T158^2*Markiwitz!$J$4^2)+(2*L158*M158*Markiwitz!$B$8)+(2*L158*N158*Markiwitz!$E$8)+(2*L158*O158*Markiwitz!$H$8)+(2*L158*P158*Markiwitz!$B$11)+(2*L158*Q158*Markiwitz!$E$11)+(2*L158*R158*Markiwitz!$H$11)+(2*L158*S158*Markiwitz!$K$8)+(2*L158*T158*Markiwitz!$K$11)</f>
        <v>1.6812688728796824E-2</v>
      </c>
      <c r="V158" s="5">
        <f t="shared" ca="1" si="36"/>
        <v>0.12966375256330054</v>
      </c>
      <c r="W158" s="42">
        <f ca="1">SUMPRODUCT(L158:T158,Markiwitz!$B$3:$J$3)</f>
        <v>0.4501355044442088</v>
      </c>
    </row>
    <row r="159" spans="1:23" x14ac:dyDescent="0.25">
      <c r="A159">
        <v>158</v>
      </c>
      <c r="B159" s="25">
        <f t="shared" ca="1" si="35"/>
        <v>0.99999999999999978</v>
      </c>
      <c r="C159" s="46">
        <v>0</v>
      </c>
      <c r="D159">
        <f t="shared" ca="1" si="48"/>
        <v>2.9367290478641728E-2</v>
      </c>
      <c r="E159">
        <f t="shared" ca="1" si="48"/>
        <v>0.6374550889089069</v>
      </c>
      <c r="F159">
        <f t="shared" ca="1" si="48"/>
        <v>0.46903054290675694</v>
      </c>
      <c r="G159">
        <f t="shared" ca="1" si="48"/>
        <v>0.34866242830650218</v>
      </c>
      <c r="H159">
        <f t="shared" ca="1" si="48"/>
        <v>0.8236087705078734</v>
      </c>
      <c r="I159">
        <f t="shared" ca="1" si="48"/>
        <v>0.8881748459310026</v>
      </c>
      <c r="J159">
        <f t="shared" ca="1" si="48"/>
        <v>0.23408932217818379</v>
      </c>
      <c r="K159">
        <f t="shared" ca="1" si="48"/>
        <v>0.45343618274745223</v>
      </c>
      <c r="L159" s="42">
        <f t="shared" ca="1" si="37"/>
        <v>0</v>
      </c>
      <c r="M159" s="42">
        <f t="shared" ca="1" si="38"/>
        <v>7.5614360768938363E-3</v>
      </c>
      <c r="N159" s="42">
        <f t="shared" ca="1" si="39"/>
        <v>0.16413076685371863</v>
      </c>
      <c r="O159" s="42">
        <f t="shared" ca="1" si="40"/>
        <v>0.12076512373109766</v>
      </c>
      <c r="P159" s="42">
        <f t="shared" ca="1" si="41"/>
        <v>8.9772962404263745E-2</v>
      </c>
      <c r="Q159" s="42">
        <f t="shared" ca="1" si="42"/>
        <v>0.21206127528495258</v>
      </c>
      <c r="R159" s="42">
        <f t="shared" ca="1" si="43"/>
        <v>0.22868562993568092</v>
      </c>
      <c r="S159" s="42">
        <f t="shared" ca="1" si="44"/>
        <v>6.0272889227593815E-2</v>
      </c>
      <c r="T159" s="42">
        <f t="shared" ca="1" si="45"/>
        <v>0.11674991648579866</v>
      </c>
      <c r="U159">
        <f ca="1">+(L159^2*Markiwitz!$B$4^2)+(M159^2*Markiwitz!$C$4^2)+(N159^2*Markiwitz!$D$4^2)+(O159^2*Markiwitz!$E$4^2)+(P159^2*Markiwitz!$F$4^2)+(Q159^2*Markiwitz!$G$4^2)+(R159^2*Markiwitz!$H$4^2)+(S159^2*Markiwitz!$I$4^2)+(T159^2*Markiwitz!$J$4^2)+(2*L159*M159*Markiwitz!$B$8)+(2*L159*N159*Markiwitz!$E$8)+(2*L159*O159*Markiwitz!$H$8)+(2*L159*P159*Markiwitz!$B$11)+(2*L159*Q159*Markiwitz!$E$11)+(2*L159*R159*Markiwitz!$H$11)+(2*L159*S159*Markiwitz!$K$8)+(2*L159*T159*Markiwitz!$K$11)</f>
        <v>2.1867514187944057E-2</v>
      </c>
      <c r="V159" s="5">
        <f t="shared" ca="1" si="36"/>
        <v>0.14787668574844398</v>
      </c>
      <c r="W159" s="42">
        <f ca="1">SUMPRODUCT(L159:T159,Markiwitz!$B$3:$J$3)</f>
        <v>0.70196786653742838</v>
      </c>
    </row>
    <row r="160" spans="1:23" x14ac:dyDescent="0.25">
      <c r="A160">
        <v>159</v>
      </c>
      <c r="B160" s="25">
        <f t="shared" ca="1" si="35"/>
        <v>1</v>
      </c>
      <c r="C160" s="46">
        <v>0</v>
      </c>
      <c r="D160">
        <f t="shared" ca="1" si="48"/>
        <v>0.85935202901081875</v>
      </c>
      <c r="E160">
        <f t="shared" ca="1" si="48"/>
        <v>0.80985275374027577</v>
      </c>
      <c r="F160">
        <f t="shared" ca="1" si="48"/>
        <v>0.99297262426492594</v>
      </c>
      <c r="G160">
        <f t="shared" ca="1" si="48"/>
        <v>0.1486660029214677</v>
      </c>
      <c r="H160">
        <f t="shared" ca="1" si="48"/>
        <v>0.74526612555735472</v>
      </c>
      <c r="I160">
        <f t="shared" ca="1" si="48"/>
        <v>0.35920441190443331</v>
      </c>
      <c r="J160">
        <f t="shared" ca="1" si="48"/>
        <v>0.33125123539002066</v>
      </c>
      <c r="K160">
        <f t="shared" ca="1" si="48"/>
        <v>0.33267149178504529</v>
      </c>
      <c r="L160" s="42">
        <f t="shared" ca="1" si="37"/>
        <v>0</v>
      </c>
      <c r="M160" s="42">
        <f t="shared" ca="1" si="38"/>
        <v>0.18766272417895913</v>
      </c>
      <c r="N160" s="42">
        <f t="shared" ca="1" si="39"/>
        <v>0.17685322058955485</v>
      </c>
      <c r="O160" s="42">
        <f t="shared" ca="1" si="40"/>
        <v>0.21684238986342122</v>
      </c>
      <c r="P160" s="42">
        <f t="shared" ca="1" si="41"/>
        <v>3.2465236782129585E-2</v>
      </c>
      <c r="Q160" s="42">
        <f t="shared" ca="1" si="42"/>
        <v>0.16274898602541221</v>
      </c>
      <c r="R160" s="42">
        <f t="shared" ca="1" si="43"/>
        <v>7.8441984424799965E-2</v>
      </c>
      <c r="S160" s="42">
        <f t="shared" ca="1" si="44"/>
        <v>7.2337653397399851E-2</v>
      </c>
      <c r="T160" s="42">
        <f t="shared" ca="1" si="45"/>
        <v>7.2647804738323205E-2</v>
      </c>
      <c r="U160">
        <f ca="1">+(L160^2*Markiwitz!$B$4^2)+(M160^2*Markiwitz!$C$4^2)+(N160^2*Markiwitz!$D$4^2)+(O160^2*Markiwitz!$E$4^2)+(P160^2*Markiwitz!$F$4^2)+(Q160^2*Markiwitz!$G$4^2)+(R160^2*Markiwitz!$H$4^2)+(S160^2*Markiwitz!$I$4^2)+(T160^2*Markiwitz!$J$4^2)+(2*L160*M160*Markiwitz!$B$8)+(2*L160*N160*Markiwitz!$E$8)+(2*L160*O160*Markiwitz!$H$8)+(2*L160*P160*Markiwitz!$B$11)+(2*L160*Q160*Markiwitz!$E$11)+(2*L160*R160*Markiwitz!$H$11)+(2*L160*S160*Markiwitz!$K$8)+(2*L160*T160*Markiwitz!$K$11)</f>
        <v>1.6120514277885713E-2</v>
      </c>
      <c r="V160" s="5">
        <f t="shared" ca="1" si="36"/>
        <v>0.12696658724989701</v>
      </c>
      <c r="W160" s="42">
        <f ca="1">SUMPRODUCT(L160:T160,Markiwitz!$B$3:$J$3)</f>
        <v>0.58951442538316645</v>
      </c>
    </row>
    <row r="161" spans="1:23" x14ac:dyDescent="0.25">
      <c r="A161">
        <v>160</v>
      </c>
      <c r="B161" s="25">
        <f t="shared" ca="1" si="35"/>
        <v>1</v>
      </c>
      <c r="C161" s="46">
        <v>0</v>
      </c>
      <c r="D161">
        <f t="shared" ca="1" si="48"/>
        <v>0.74731022141163972</v>
      </c>
      <c r="E161">
        <f t="shared" ca="1" si="48"/>
        <v>0.51826390723425331</v>
      </c>
      <c r="F161">
        <f t="shared" ca="1" si="48"/>
        <v>0.76686273920314563</v>
      </c>
      <c r="G161">
        <f t="shared" ca="1" si="48"/>
        <v>0.6043715034722108</v>
      </c>
      <c r="H161">
        <f t="shared" ca="1" si="48"/>
        <v>0.51551007991793374</v>
      </c>
      <c r="I161">
        <f t="shared" ca="1" si="48"/>
        <v>0.91617774382123629</v>
      </c>
      <c r="J161">
        <f t="shared" ca="1" si="48"/>
        <v>0.47267695279957367</v>
      </c>
      <c r="K161">
        <f t="shared" ca="1" si="48"/>
        <v>0.80576451423400564</v>
      </c>
      <c r="L161" s="42">
        <f t="shared" ca="1" si="37"/>
        <v>0</v>
      </c>
      <c r="M161" s="42">
        <f t="shared" ca="1" si="38"/>
        <v>0.13976415448220764</v>
      </c>
      <c r="N161" s="42">
        <f t="shared" ca="1" si="39"/>
        <v>9.6927239475480972E-2</v>
      </c>
      <c r="O161" s="42">
        <f t="shared" ca="1" si="40"/>
        <v>0.14342092383826718</v>
      </c>
      <c r="P161" s="42">
        <f t="shared" ca="1" si="41"/>
        <v>0.11303133525508943</v>
      </c>
      <c r="Q161" s="42">
        <f t="shared" ca="1" si="42"/>
        <v>9.6412210595334821E-2</v>
      </c>
      <c r="R161" s="42">
        <f t="shared" ca="1" si="43"/>
        <v>0.17134625494444938</v>
      </c>
      <c r="S161" s="42">
        <f t="shared" ca="1" si="44"/>
        <v>8.8401433244774591E-2</v>
      </c>
      <c r="T161" s="42">
        <f t="shared" ca="1" si="45"/>
        <v>0.15069644816439615</v>
      </c>
      <c r="U161">
        <f ca="1">+(L161^2*Markiwitz!$B$4^2)+(M161^2*Markiwitz!$C$4^2)+(N161^2*Markiwitz!$D$4^2)+(O161^2*Markiwitz!$E$4^2)+(P161^2*Markiwitz!$F$4^2)+(Q161^2*Markiwitz!$G$4^2)+(R161^2*Markiwitz!$H$4^2)+(S161^2*Markiwitz!$I$4^2)+(T161^2*Markiwitz!$J$4^2)+(2*L161*M161*Markiwitz!$B$8)+(2*L161*N161*Markiwitz!$E$8)+(2*L161*O161*Markiwitz!$H$8)+(2*L161*P161*Markiwitz!$B$11)+(2*L161*Q161*Markiwitz!$E$11)+(2*L161*R161*Markiwitz!$H$11)+(2*L161*S161*Markiwitz!$K$8)+(2*L161*T161*Markiwitz!$K$11)</f>
        <v>1.1081291254963295E-2</v>
      </c>
      <c r="V161" s="5">
        <f t="shared" ca="1" si="36"/>
        <v>0.10526771230991626</v>
      </c>
      <c r="W161" s="42">
        <f ca="1">SUMPRODUCT(L161:T161,Markiwitz!$B$3:$J$3)</f>
        <v>0.39838909957776758</v>
      </c>
    </row>
    <row r="162" spans="1:23" x14ac:dyDescent="0.25">
      <c r="A162">
        <v>161</v>
      </c>
      <c r="B162" s="25">
        <f t="shared" ca="1" si="35"/>
        <v>1</v>
      </c>
      <c r="C162" s="46">
        <v>0</v>
      </c>
      <c r="D162">
        <f t="shared" ref="D162:K171" ca="1" si="49">RAND()</f>
        <v>0.4866336166858487</v>
      </c>
      <c r="E162">
        <f t="shared" ca="1" si="49"/>
        <v>0.71705078936661926</v>
      </c>
      <c r="F162">
        <f t="shared" ca="1" si="49"/>
        <v>0.14597991918699238</v>
      </c>
      <c r="G162">
        <f t="shared" ca="1" si="49"/>
        <v>0.37336792389325102</v>
      </c>
      <c r="H162">
        <f t="shared" ca="1" si="49"/>
        <v>0.97180427713126571</v>
      </c>
      <c r="I162">
        <f t="shared" ca="1" si="49"/>
        <v>0.71344508637748116</v>
      </c>
      <c r="J162">
        <f t="shared" ca="1" si="49"/>
        <v>0.91821397189819542</v>
      </c>
      <c r="K162">
        <f t="shared" ca="1" si="49"/>
        <v>0.128773587846573</v>
      </c>
      <c r="L162" s="42">
        <f t="shared" ca="1" si="37"/>
        <v>0</v>
      </c>
      <c r="M162" s="42">
        <f t="shared" ca="1" si="38"/>
        <v>0.10922653555973801</v>
      </c>
      <c r="N162" s="42">
        <f t="shared" ca="1" si="39"/>
        <v>0.160944437164628</v>
      </c>
      <c r="O162" s="42">
        <f t="shared" ca="1" si="40"/>
        <v>3.2765678916052123E-2</v>
      </c>
      <c r="P162" s="42">
        <f t="shared" ca="1" si="41"/>
        <v>8.3803673683149532E-2</v>
      </c>
      <c r="Q162" s="42">
        <f t="shared" ca="1" si="42"/>
        <v>0.21812470572025411</v>
      </c>
      <c r="R162" s="42">
        <f t="shared" ca="1" si="43"/>
        <v>0.16013512512317241</v>
      </c>
      <c r="S162" s="42">
        <f t="shared" ca="1" si="44"/>
        <v>0.20609618327648727</v>
      </c>
      <c r="T162" s="42">
        <f t="shared" ca="1" si="45"/>
        <v>2.8903660556518589E-2</v>
      </c>
      <c r="U162">
        <f ca="1">+(L162^2*Markiwitz!$B$4^2)+(M162^2*Markiwitz!$C$4^2)+(N162^2*Markiwitz!$D$4^2)+(O162^2*Markiwitz!$E$4^2)+(P162^2*Markiwitz!$F$4^2)+(Q162^2*Markiwitz!$G$4^2)+(R162^2*Markiwitz!$H$4^2)+(S162^2*Markiwitz!$I$4^2)+(T162^2*Markiwitz!$J$4^2)+(2*L162*M162*Markiwitz!$B$8)+(2*L162*N162*Markiwitz!$E$8)+(2*L162*O162*Markiwitz!$H$8)+(2*L162*P162*Markiwitz!$B$11)+(2*L162*Q162*Markiwitz!$E$11)+(2*L162*R162*Markiwitz!$H$11)+(2*L162*S162*Markiwitz!$K$8)+(2*L162*T162*Markiwitz!$K$11)</f>
        <v>2.3254818586603356E-2</v>
      </c>
      <c r="V162" s="5">
        <f t="shared" ca="1" si="36"/>
        <v>0.15249530676910472</v>
      </c>
      <c r="W162" s="42">
        <f ca="1">SUMPRODUCT(L162:T162,Markiwitz!$B$3:$J$3)</f>
        <v>0.6841618175421692</v>
      </c>
    </row>
    <row r="163" spans="1:23" x14ac:dyDescent="0.25">
      <c r="A163">
        <v>162</v>
      </c>
      <c r="B163" s="25">
        <f t="shared" ca="1" si="35"/>
        <v>0.99999999999999989</v>
      </c>
      <c r="C163" s="46">
        <v>0</v>
      </c>
      <c r="D163">
        <f t="shared" ca="1" si="49"/>
        <v>0.54752607096349482</v>
      </c>
      <c r="E163">
        <f t="shared" ca="1" si="49"/>
        <v>0.14601812148785809</v>
      </c>
      <c r="F163">
        <f t="shared" ca="1" si="49"/>
        <v>2.9284472216973834E-3</v>
      </c>
      <c r="G163">
        <f t="shared" ca="1" si="49"/>
        <v>0.74740071222762705</v>
      </c>
      <c r="H163">
        <f t="shared" ca="1" si="49"/>
        <v>0.96513546875756706</v>
      </c>
      <c r="I163">
        <f t="shared" ca="1" si="49"/>
        <v>0.15098730569202623</v>
      </c>
      <c r="J163">
        <f t="shared" ca="1" si="49"/>
        <v>0.42338813064238856</v>
      </c>
      <c r="K163">
        <f t="shared" ca="1" si="49"/>
        <v>0.10676610575262457</v>
      </c>
      <c r="L163" s="42">
        <f t="shared" ca="1" si="37"/>
        <v>0</v>
      </c>
      <c r="M163" s="42">
        <f t="shared" ca="1" si="38"/>
        <v>0.17718428124548399</v>
      </c>
      <c r="N163" s="42">
        <f t="shared" ca="1" si="39"/>
        <v>4.7252756127418943E-2</v>
      </c>
      <c r="O163" s="42">
        <f t="shared" ca="1" si="40"/>
        <v>9.4767143275699894E-4</v>
      </c>
      <c r="P163" s="42">
        <f t="shared" ca="1" si="41"/>
        <v>0.24186548371181446</v>
      </c>
      <c r="Q163" s="42">
        <f t="shared" ca="1" si="42"/>
        <v>0.31232637751003883</v>
      </c>
      <c r="R163" s="42">
        <f t="shared" ca="1" si="43"/>
        <v>4.8860828104781727E-2</v>
      </c>
      <c r="S163" s="42">
        <f t="shared" ca="1" si="44"/>
        <v>0.13701214534630324</v>
      </c>
      <c r="T163" s="42">
        <f t="shared" ca="1" si="45"/>
        <v>3.4550456521401686E-2</v>
      </c>
      <c r="U163">
        <f ca="1">+(L163^2*Markiwitz!$B$4^2)+(M163^2*Markiwitz!$C$4^2)+(N163^2*Markiwitz!$D$4^2)+(O163^2*Markiwitz!$E$4^2)+(P163^2*Markiwitz!$F$4^2)+(Q163^2*Markiwitz!$G$4^2)+(R163^2*Markiwitz!$H$4^2)+(S163^2*Markiwitz!$I$4^2)+(T163^2*Markiwitz!$J$4^2)+(2*L163*M163*Markiwitz!$B$8)+(2*L163*N163*Markiwitz!$E$8)+(2*L163*O163*Markiwitz!$H$8)+(2*L163*P163*Markiwitz!$B$11)+(2*L163*Q163*Markiwitz!$E$11)+(2*L163*R163*Markiwitz!$H$11)+(2*L163*S163*Markiwitz!$K$8)+(2*L163*T163*Markiwitz!$K$11)</f>
        <v>3.6702277346852837E-2</v>
      </c>
      <c r="V163" s="5">
        <f t="shared" ca="1" si="36"/>
        <v>0.19157838434137822</v>
      </c>
      <c r="W163" s="42">
        <f ca="1">SUMPRODUCT(L163:T163,Markiwitz!$B$3:$J$3)</f>
        <v>0.9713502210510504</v>
      </c>
    </row>
    <row r="164" spans="1:23" x14ac:dyDescent="0.25">
      <c r="A164">
        <v>163</v>
      </c>
      <c r="B164" s="25">
        <f t="shared" ca="1" si="35"/>
        <v>1</v>
      </c>
      <c r="C164" s="46">
        <v>0</v>
      </c>
      <c r="D164">
        <f t="shared" ca="1" si="49"/>
        <v>0.74654450153628027</v>
      </c>
      <c r="E164">
        <f t="shared" ca="1" si="49"/>
        <v>0.95741179026667289</v>
      </c>
      <c r="F164">
        <f t="shared" ca="1" si="49"/>
        <v>0.25870535270000894</v>
      </c>
      <c r="G164">
        <f t="shared" ca="1" si="49"/>
        <v>0.49988255094604628</v>
      </c>
      <c r="H164">
        <f t="shared" ca="1" si="49"/>
        <v>0.13647517114080132</v>
      </c>
      <c r="I164">
        <f t="shared" ca="1" si="49"/>
        <v>0.4880575238497441</v>
      </c>
      <c r="J164">
        <f t="shared" ca="1" si="49"/>
        <v>0.78357768401936745</v>
      </c>
      <c r="K164">
        <f t="shared" ca="1" si="49"/>
        <v>0.6568652716619402</v>
      </c>
      <c r="L164" s="42">
        <f t="shared" ca="1" si="37"/>
        <v>0</v>
      </c>
      <c r="M164" s="42">
        <f t="shared" ca="1" si="38"/>
        <v>0.16489038743273826</v>
      </c>
      <c r="N164" s="42">
        <f t="shared" ca="1" si="39"/>
        <v>0.21146495715241861</v>
      </c>
      <c r="O164" s="42">
        <f t="shared" ca="1" si="40"/>
        <v>5.7140633612388331E-2</v>
      </c>
      <c r="P164" s="42">
        <f t="shared" ca="1" si="41"/>
        <v>0.11040979784425267</v>
      </c>
      <c r="Q164" s="42">
        <f t="shared" ca="1" si="42"/>
        <v>3.0143472757547831E-2</v>
      </c>
      <c r="R164" s="42">
        <f t="shared" ca="1" si="43"/>
        <v>0.10779798663232971</v>
      </c>
      <c r="S164" s="42">
        <f t="shared" ca="1" si="44"/>
        <v>0.17306996118210941</v>
      </c>
      <c r="T164" s="42">
        <f t="shared" ca="1" si="45"/>
        <v>0.14508280338621521</v>
      </c>
      <c r="U164">
        <f ca="1">+(L164^2*Markiwitz!$B$4^2)+(M164^2*Markiwitz!$C$4^2)+(N164^2*Markiwitz!$D$4^2)+(O164^2*Markiwitz!$E$4^2)+(P164^2*Markiwitz!$F$4^2)+(Q164^2*Markiwitz!$G$4^2)+(R164^2*Markiwitz!$H$4^2)+(S164^2*Markiwitz!$I$4^2)+(T164^2*Markiwitz!$J$4^2)+(2*L164*M164*Markiwitz!$B$8)+(2*L164*N164*Markiwitz!$E$8)+(2*L164*O164*Markiwitz!$H$8)+(2*L164*P164*Markiwitz!$B$11)+(2*L164*Q164*Markiwitz!$E$11)+(2*L164*R164*Markiwitz!$H$11)+(2*L164*S164*Markiwitz!$K$8)+(2*L164*T164*Markiwitz!$K$11)</f>
        <v>1.0839042594780052E-2</v>
      </c>
      <c r="V164" s="5">
        <f t="shared" ca="1" si="36"/>
        <v>0.10411072276562128</v>
      </c>
      <c r="W164" s="42">
        <f ca="1">SUMPRODUCT(L164:T164,Markiwitz!$B$3:$J$3)</f>
        <v>0.20579780182750668</v>
      </c>
    </row>
    <row r="165" spans="1:23" x14ac:dyDescent="0.25">
      <c r="A165">
        <v>164</v>
      </c>
      <c r="B165" s="25">
        <f t="shared" ca="1" si="35"/>
        <v>1</v>
      </c>
      <c r="C165" s="46">
        <v>0</v>
      </c>
      <c r="D165">
        <f t="shared" ca="1" si="49"/>
        <v>0.48727677656950152</v>
      </c>
      <c r="E165">
        <f t="shared" ca="1" si="49"/>
        <v>0.27820235564824014</v>
      </c>
      <c r="F165">
        <f t="shared" ca="1" si="49"/>
        <v>0.33526145188649947</v>
      </c>
      <c r="G165">
        <f t="shared" ca="1" si="49"/>
        <v>0.74407215573994112</v>
      </c>
      <c r="H165">
        <f t="shared" ca="1" si="49"/>
        <v>0.4043461806385843</v>
      </c>
      <c r="I165">
        <f t="shared" ca="1" si="49"/>
        <v>0.85263264537516925</v>
      </c>
      <c r="J165">
        <f t="shared" ca="1" si="49"/>
        <v>0.88391358627656225</v>
      </c>
      <c r="K165">
        <f t="shared" ca="1" si="49"/>
        <v>0.6349269876423711</v>
      </c>
      <c r="L165" s="42">
        <f t="shared" ca="1" si="37"/>
        <v>0</v>
      </c>
      <c r="M165" s="42">
        <f t="shared" ca="1" si="38"/>
        <v>0.10545673445301192</v>
      </c>
      <c r="N165" s="42">
        <f t="shared" ca="1" si="39"/>
        <v>6.020872193077776E-2</v>
      </c>
      <c r="O165" s="42">
        <f t="shared" ca="1" si="40"/>
        <v>7.2557486020233E-2</v>
      </c>
      <c r="P165" s="42">
        <f t="shared" ca="1" si="41"/>
        <v>0.16103254559794333</v>
      </c>
      <c r="Q165" s="42">
        <f t="shared" ca="1" si="42"/>
        <v>8.7508844765580115E-2</v>
      </c>
      <c r="R165" s="42">
        <f t="shared" ca="1" si="43"/>
        <v>0.18452727236934793</v>
      </c>
      <c r="S165" s="42">
        <f t="shared" ca="1" si="44"/>
        <v>0.19129711250271625</v>
      </c>
      <c r="T165" s="42">
        <f t="shared" ca="1" si="45"/>
        <v>0.13741128236038974</v>
      </c>
      <c r="U165">
        <f ca="1">+(L165^2*Markiwitz!$B$4^2)+(M165^2*Markiwitz!$C$4^2)+(N165^2*Markiwitz!$D$4^2)+(O165^2*Markiwitz!$E$4^2)+(P165^2*Markiwitz!$F$4^2)+(Q165^2*Markiwitz!$G$4^2)+(R165^2*Markiwitz!$H$4^2)+(S165^2*Markiwitz!$I$4^2)+(T165^2*Markiwitz!$J$4^2)+(2*L165*M165*Markiwitz!$B$8)+(2*L165*N165*Markiwitz!$E$8)+(2*L165*O165*Markiwitz!$H$8)+(2*L165*P165*Markiwitz!$B$11)+(2*L165*Q165*Markiwitz!$E$11)+(2*L165*R165*Markiwitz!$H$11)+(2*L165*S165*Markiwitz!$K$8)+(2*L165*T165*Markiwitz!$K$11)</f>
        <v>1.3744827001249805E-2</v>
      </c>
      <c r="V165" s="5">
        <f t="shared" ca="1" si="36"/>
        <v>0.11723833417978015</v>
      </c>
      <c r="W165" s="42">
        <f ca="1">SUMPRODUCT(L165:T165,Markiwitz!$B$3:$J$3)</f>
        <v>0.34952018014919128</v>
      </c>
    </row>
    <row r="166" spans="1:23" x14ac:dyDescent="0.25">
      <c r="A166">
        <v>165</v>
      </c>
      <c r="B166" s="25">
        <f t="shared" ca="1" si="35"/>
        <v>0.99999999999999989</v>
      </c>
      <c r="C166" s="46">
        <v>0</v>
      </c>
      <c r="D166">
        <f t="shared" ca="1" si="49"/>
        <v>0.78529381631491657</v>
      </c>
      <c r="E166">
        <f t="shared" ca="1" si="49"/>
        <v>7.7889094565023353E-2</v>
      </c>
      <c r="F166">
        <f t="shared" ca="1" si="49"/>
        <v>6.4419144750155199E-2</v>
      </c>
      <c r="G166">
        <f t="shared" ca="1" si="49"/>
        <v>0.40322805067268097</v>
      </c>
      <c r="H166">
        <f t="shared" ca="1" si="49"/>
        <v>0.23126753840630077</v>
      </c>
      <c r="I166">
        <f t="shared" ca="1" si="49"/>
        <v>0.73198604417535418</v>
      </c>
      <c r="J166">
        <f t="shared" ca="1" si="49"/>
        <v>0.77100317908792826</v>
      </c>
      <c r="K166">
        <f t="shared" ca="1" si="49"/>
        <v>0.75596764760298896</v>
      </c>
      <c r="L166" s="42">
        <f t="shared" ca="1" si="37"/>
        <v>0</v>
      </c>
      <c r="M166" s="42">
        <f t="shared" ca="1" si="38"/>
        <v>0.20551756409491384</v>
      </c>
      <c r="N166" s="42">
        <f t="shared" ca="1" si="39"/>
        <v>2.038418825157624E-2</v>
      </c>
      <c r="O166" s="42">
        <f t="shared" ca="1" si="40"/>
        <v>1.6858996511976067E-2</v>
      </c>
      <c r="P166" s="42">
        <f t="shared" ca="1" si="41"/>
        <v>0.1055279502108767</v>
      </c>
      <c r="Q166" s="42">
        <f t="shared" ca="1" si="42"/>
        <v>6.0524532550794576E-2</v>
      </c>
      <c r="R166" s="42">
        <f t="shared" ca="1" si="43"/>
        <v>0.19156650112989468</v>
      </c>
      <c r="S166" s="42">
        <f t="shared" ca="1" si="44"/>
        <v>0.20177759200900483</v>
      </c>
      <c r="T166" s="42">
        <f t="shared" ca="1" si="45"/>
        <v>0.19784267524096302</v>
      </c>
      <c r="U166">
        <f ca="1">+(L166^2*Markiwitz!$B$4^2)+(M166^2*Markiwitz!$C$4^2)+(N166^2*Markiwitz!$D$4^2)+(O166^2*Markiwitz!$E$4^2)+(P166^2*Markiwitz!$F$4^2)+(Q166^2*Markiwitz!$G$4^2)+(R166^2*Markiwitz!$H$4^2)+(S166^2*Markiwitz!$I$4^2)+(T166^2*Markiwitz!$J$4^2)+(2*L166*M166*Markiwitz!$B$8)+(2*L166*N166*Markiwitz!$E$8)+(2*L166*O166*Markiwitz!$H$8)+(2*L166*P166*Markiwitz!$B$11)+(2*L166*Q166*Markiwitz!$E$11)+(2*L166*R166*Markiwitz!$H$11)+(2*L166*S166*Markiwitz!$K$8)+(2*L166*T166*Markiwitz!$K$11)</f>
        <v>1.2203144890829368E-2</v>
      </c>
      <c r="V166" s="5">
        <f t="shared" ca="1" si="36"/>
        <v>0.11046784550641588</v>
      </c>
      <c r="W166" s="42">
        <f ca="1">SUMPRODUCT(L166:T166,Markiwitz!$B$3:$J$3)</f>
        <v>0.24961365413289252</v>
      </c>
    </row>
    <row r="167" spans="1:23" x14ac:dyDescent="0.25">
      <c r="A167">
        <v>166</v>
      </c>
      <c r="B167" s="25">
        <f t="shared" ca="1" si="35"/>
        <v>1</v>
      </c>
      <c r="C167" s="46">
        <v>0</v>
      </c>
      <c r="D167">
        <f t="shared" ca="1" si="49"/>
        <v>0.18699568755323404</v>
      </c>
      <c r="E167">
        <f t="shared" ca="1" si="49"/>
        <v>0.22753328221129854</v>
      </c>
      <c r="F167">
        <f t="shared" ca="1" si="49"/>
        <v>0.91024488486506527</v>
      </c>
      <c r="G167">
        <f t="shared" ca="1" si="49"/>
        <v>0.47723625933693625</v>
      </c>
      <c r="H167">
        <f t="shared" ca="1" si="49"/>
        <v>0.5375368322175732</v>
      </c>
      <c r="I167">
        <f t="shared" ca="1" si="49"/>
        <v>7.6595422206960806E-2</v>
      </c>
      <c r="J167">
        <f t="shared" ca="1" si="49"/>
        <v>0.55510369910961244</v>
      </c>
      <c r="K167">
        <f t="shared" ca="1" si="49"/>
        <v>0.11981254536999197</v>
      </c>
      <c r="L167" s="42">
        <f t="shared" ca="1" si="37"/>
        <v>0</v>
      </c>
      <c r="M167" s="42">
        <f t="shared" ca="1" si="38"/>
        <v>6.0495678333181382E-2</v>
      </c>
      <c r="N167" s="42">
        <f t="shared" ca="1" si="39"/>
        <v>7.3610148078035939E-2</v>
      </c>
      <c r="O167" s="42">
        <f t="shared" ca="1" si="40"/>
        <v>0.2944767469225435</v>
      </c>
      <c r="P167" s="42">
        <f t="shared" ca="1" si="41"/>
        <v>0.15439249755724496</v>
      </c>
      <c r="Q167" s="42">
        <f t="shared" ca="1" si="42"/>
        <v>0.17390056273257196</v>
      </c>
      <c r="R167" s="42">
        <f t="shared" ca="1" si="43"/>
        <v>2.4779673179935752E-2</v>
      </c>
      <c r="S167" s="42">
        <f t="shared" ca="1" si="44"/>
        <v>0.17958368592502572</v>
      </c>
      <c r="T167" s="42">
        <f t="shared" ca="1" si="45"/>
        <v>3.8761007271460902E-2</v>
      </c>
      <c r="U167">
        <f ca="1">+(L167^2*Markiwitz!$B$4^2)+(M167^2*Markiwitz!$C$4^2)+(N167^2*Markiwitz!$D$4^2)+(O167^2*Markiwitz!$E$4^2)+(P167^2*Markiwitz!$F$4^2)+(Q167^2*Markiwitz!$G$4^2)+(R167^2*Markiwitz!$H$4^2)+(S167^2*Markiwitz!$I$4^2)+(T167^2*Markiwitz!$J$4^2)+(2*L167*M167*Markiwitz!$B$8)+(2*L167*N167*Markiwitz!$E$8)+(2*L167*O167*Markiwitz!$H$8)+(2*L167*P167*Markiwitz!$B$11)+(2*L167*Q167*Markiwitz!$E$11)+(2*L167*R167*Markiwitz!$H$11)+(2*L167*S167*Markiwitz!$K$8)+(2*L167*T167*Markiwitz!$K$11)</f>
        <v>2.3164239719261948E-2</v>
      </c>
      <c r="V167" s="5">
        <f t="shared" ca="1" si="36"/>
        <v>0.15219802797428733</v>
      </c>
      <c r="W167" s="42">
        <f ca="1">SUMPRODUCT(L167:T167,Markiwitz!$B$3:$J$3)</f>
        <v>0.6320067095284404</v>
      </c>
    </row>
    <row r="168" spans="1:23" x14ac:dyDescent="0.25">
      <c r="A168">
        <v>167</v>
      </c>
      <c r="B168" s="25">
        <f t="shared" ca="1" si="35"/>
        <v>0.99999999999999989</v>
      </c>
      <c r="C168" s="46">
        <v>0</v>
      </c>
      <c r="D168">
        <f t="shared" ca="1" si="49"/>
        <v>0.88826234260977044</v>
      </c>
      <c r="E168">
        <f t="shared" ca="1" si="49"/>
        <v>0.99133054818484101</v>
      </c>
      <c r="F168">
        <f t="shared" ca="1" si="49"/>
        <v>0.7454712212948541</v>
      </c>
      <c r="G168">
        <f t="shared" ca="1" si="49"/>
        <v>0.98270785657868187</v>
      </c>
      <c r="H168">
        <f t="shared" ca="1" si="49"/>
        <v>0.45926495624961883</v>
      </c>
      <c r="I168">
        <f t="shared" ca="1" si="49"/>
        <v>0.53893032448485811</v>
      </c>
      <c r="J168">
        <f t="shared" ca="1" si="49"/>
        <v>0.24697007429849027</v>
      </c>
      <c r="K168">
        <f t="shared" ca="1" si="49"/>
        <v>0.85894008478128425</v>
      </c>
      <c r="L168" s="42">
        <f t="shared" ca="1" si="37"/>
        <v>0</v>
      </c>
      <c r="M168" s="42">
        <f t="shared" ca="1" si="38"/>
        <v>0.15551145080436429</v>
      </c>
      <c r="N168" s="42">
        <f t="shared" ca="1" si="39"/>
        <v>0.17355599171520555</v>
      </c>
      <c r="O168" s="42">
        <f t="shared" ca="1" si="40"/>
        <v>0.13051246866534552</v>
      </c>
      <c r="P168" s="42">
        <f t="shared" ca="1" si="41"/>
        <v>0.17204638445484066</v>
      </c>
      <c r="Q168" s="42">
        <f t="shared" ca="1" si="42"/>
        <v>8.0405254420830061E-2</v>
      </c>
      <c r="R168" s="42">
        <f t="shared" ca="1" si="43"/>
        <v>9.4352572008026978E-2</v>
      </c>
      <c r="S168" s="42">
        <f t="shared" ca="1" si="44"/>
        <v>4.3237985803359226E-2</v>
      </c>
      <c r="T168" s="42">
        <f t="shared" ca="1" si="45"/>
        <v>0.15037789212802763</v>
      </c>
      <c r="U168">
        <f ca="1">+(L168^2*Markiwitz!$B$4^2)+(M168^2*Markiwitz!$C$4^2)+(N168^2*Markiwitz!$D$4^2)+(O168^2*Markiwitz!$E$4^2)+(P168^2*Markiwitz!$F$4^2)+(Q168^2*Markiwitz!$G$4^2)+(R168^2*Markiwitz!$H$4^2)+(S168^2*Markiwitz!$I$4^2)+(T168^2*Markiwitz!$J$4^2)+(2*L168*M168*Markiwitz!$B$8)+(2*L168*N168*Markiwitz!$E$8)+(2*L168*O168*Markiwitz!$H$8)+(2*L168*P168*Markiwitz!$B$11)+(2*L168*Q168*Markiwitz!$E$11)+(2*L168*R168*Markiwitz!$H$11)+(2*L168*S168*Markiwitz!$K$8)+(2*L168*T168*Markiwitz!$K$11)</f>
        <v>1.1048955086824734E-2</v>
      </c>
      <c r="V168" s="5">
        <f t="shared" ca="1" si="36"/>
        <v>0.1051140099455098</v>
      </c>
      <c r="W168" s="42">
        <f ca="1">SUMPRODUCT(L168:T168,Markiwitz!$B$3:$J$3)</f>
        <v>0.38590641013126731</v>
      </c>
    </row>
    <row r="169" spans="1:23" x14ac:dyDescent="0.25">
      <c r="A169">
        <v>168</v>
      </c>
      <c r="B169" s="25">
        <f t="shared" ca="1" si="35"/>
        <v>1</v>
      </c>
      <c r="C169" s="46">
        <v>0</v>
      </c>
      <c r="D169">
        <f t="shared" ca="1" si="49"/>
        <v>0.76916704577020667</v>
      </c>
      <c r="E169">
        <f t="shared" ca="1" si="49"/>
        <v>0.27239547803520958</v>
      </c>
      <c r="F169">
        <f t="shared" ca="1" si="49"/>
        <v>0.15111580761764742</v>
      </c>
      <c r="G169">
        <f t="shared" ca="1" si="49"/>
        <v>0.9882105829704525</v>
      </c>
      <c r="H169">
        <f t="shared" ca="1" si="49"/>
        <v>0.35915107760281884</v>
      </c>
      <c r="I169">
        <f t="shared" ca="1" si="49"/>
        <v>0.21159678584516717</v>
      </c>
      <c r="J169">
        <f t="shared" ca="1" si="49"/>
        <v>0.18817229592256191</v>
      </c>
      <c r="K169">
        <f t="shared" ca="1" si="49"/>
        <v>0.85605603532364061</v>
      </c>
      <c r="L169" s="42">
        <f t="shared" ca="1" si="37"/>
        <v>0</v>
      </c>
      <c r="M169" s="42">
        <f t="shared" ca="1" si="38"/>
        <v>0.20263287120734058</v>
      </c>
      <c r="N169" s="42">
        <f t="shared" ca="1" si="39"/>
        <v>7.1761105889423166E-2</v>
      </c>
      <c r="O169" s="42">
        <f t="shared" ca="1" si="40"/>
        <v>3.9810636910110456E-2</v>
      </c>
      <c r="P169" s="42">
        <f t="shared" ca="1" si="41"/>
        <v>0.26033869870785747</v>
      </c>
      <c r="Q169" s="42">
        <f t="shared" ca="1" si="42"/>
        <v>9.4616396336891145E-2</v>
      </c>
      <c r="R169" s="42">
        <f t="shared" ca="1" si="43"/>
        <v>5.5744021392799749E-2</v>
      </c>
      <c r="S169" s="42">
        <f t="shared" ca="1" si="44"/>
        <v>4.9572967035118667E-2</v>
      </c>
      <c r="T169" s="42">
        <f t="shared" ca="1" si="45"/>
        <v>0.22552330252045877</v>
      </c>
      <c r="U169">
        <f ca="1">+(L169^2*Markiwitz!$B$4^2)+(M169^2*Markiwitz!$C$4^2)+(N169^2*Markiwitz!$D$4^2)+(O169^2*Markiwitz!$E$4^2)+(P169^2*Markiwitz!$F$4^2)+(Q169^2*Markiwitz!$G$4^2)+(R169^2*Markiwitz!$H$4^2)+(S169^2*Markiwitz!$I$4^2)+(T169^2*Markiwitz!$J$4^2)+(2*L169*M169*Markiwitz!$B$8)+(2*L169*N169*Markiwitz!$E$8)+(2*L169*O169*Markiwitz!$H$8)+(2*L169*P169*Markiwitz!$B$11)+(2*L169*Q169*Markiwitz!$E$11)+(2*L169*R169*Markiwitz!$H$11)+(2*L169*S169*Markiwitz!$K$8)+(2*L169*T169*Markiwitz!$K$11)</f>
        <v>1.3449046226661536E-2</v>
      </c>
      <c r="V169" s="5">
        <f t="shared" ca="1" si="36"/>
        <v>0.11597002296568512</v>
      </c>
      <c r="W169" s="42">
        <f ca="1">SUMPRODUCT(L169:T169,Markiwitz!$B$3:$J$3)</f>
        <v>0.41536820920848205</v>
      </c>
    </row>
    <row r="170" spans="1:23" x14ac:dyDescent="0.25">
      <c r="A170">
        <v>169</v>
      </c>
      <c r="B170" s="25">
        <f t="shared" ca="1" si="35"/>
        <v>0.99999999999999989</v>
      </c>
      <c r="C170" s="46">
        <v>0</v>
      </c>
      <c r="D170">
        <f t="shared" ca="1" si="49"/>
        <v>0.10794074036212686</v>
      </c>
      <c r="E170">
        <f t="shared" ca="1" si="49"/>
        <v>0.919734496672998</v>
      </c>
      <c r="F170">
        <f t="shared" ca="1" si="49"/>
        <v>0.48252485478884877</v>
      </c>
      <c r="G170">
        <f t="shared" ca="1" si="49"/>
        <v>0.9047044070013901</v>
      </c>
      <c r="H170">
        <f t="shared" ca="1" si="49"/>
        <v>0.99300817281603448</v>
      </c>
      <c r="I170">
        <f t="shared" ca="1" si="49"/>
        <v>0.87713491827184342</v>
      </c>
      <c r="J170">
        <f t="shared" ca="1" si="49"/>
        <v>0.48346808484442483</v>
      </c>
      <c r="K170">
        <f t="shared" ca="1" si="49"/>
        <v>0.22522044251014339</v>
      </c>
      <c r="L170" s="42">
        <f t="shared" ca="1" si="37"/>
        <v>0</v>
      </c>
      <c r="M170" s="42">
        <f t="shared" ca="1" si="38"/>
        <v>2.1615227122009757E-2</v>
      </c>
      <c r="N170" s="42">
        <f t="shared" ca="1" si="39"/>
        <v>0.18417763275329141</v>
      </c>
      <c r="O170" s="42">
        <f t="shared" ca="1" si="40"/>
        <v>9.6626021771620857E-2</v>
      </c>
      <c r="P170" s="42">
        <f t="shared" ca="1" si="41"/>
        <v>0.18116784422649371</v>
      </c>
      <c r="Q170" s="42">
        <f t="shared" ca="1" si="42"/>
        <v>0.19885075011919784</v>
      </c>
      <c r="R170" s="42">
        <f t="shared" ca="1" si="43"/>
        <v>0.17564703013417227</v>
      </c>
      <c r="S170" s="42">
        <f t="shared" ca="1" si="44"/>
        <v>9.6814904410476049E-2</v>
      </c>
      <c r="T170" s="42">
        <f t="shared" ca="1" si="45"/>
        <v>4.5100589462738129E-2</v>
      </c>
      <c r="U170">
        <f ca="1">+(L170^2*Markiwitz!$B$4^2)+(M170^2*Markiwitz!$C$4^2)+(N170^2*Markiwitz!$D$4^2)+(O170^2*Markiwitz!$E$4^2)+(P170^2*Markiwitz!$F$4^2)+(Q170^2*Markiwitz!$G$4^2)+(R170^2*Markiwitz!$H$4^2)+(S170^2*Markiwitz!$I$4^2)+(T170^2*Markiwitz!$J$4^2)+(2*L170*M170*Markiwitz!$B$8)+(2*L170*N170*Markiwitz!$E$8)+(2*L170*O170*Markiwitz!$H$8)+(2*L170*P170*Markiwitz!$B$11)+(2*L170*Q170*Markiwitz!$E$11)+(2*L170*R170*Markiwitz!$H$11)+(2*L170*S170*Markiwitz!$K$8)+(2*L170*T170*Markiwitz!$K$11)</f>
        <v>2.1792876103994101E-2</v>
      </c>
      <c r="V170" s="5">
        <f t="shared" ca="1" si="36"/>
        <v>0.14762410407516147</v>
      </c>
      <c r="W170" s="42">
        <f ca="1">SUMPRODUCT(L170:T170,Markiwitz!$B$3:$J$3)</f>
        <v>0.68415378686889006</v>
      </c>
    </row>
    <row r="171" spans="1:23" x14ac:dyDescent="0.25">
      <c r="A171">
        <v>170</v>
      </c>
      <c r="B171" s="25">
        <f t="shared" ca="1" si="35"/>
        <v>1</v>
      </c>
      <c r="C171" s="46">
        <v>0</v>
      </c>
      <c r="D171">
        <f t="shared" ca="1" si="49"/>
        <v>0.13259299494457588</v>
      </c>
      <c r="E171">
        <f t="shared" ca="1" si="49"/>
        <v>0.12424843197344471</v>
      </c>
      <c r="F171">
        <f t="shared" ca="1" si="49"/>
        <v>0.15471315482427561</v>
      </c>
      <c r="G171">
        <f t="shared" ca="1" si="49"/>
        <v>0.36942416344638029</v>
      </c>
      <c r="H171">
        <f t="shared" ca="1" si="49"/>
        <v>5.8626098274676575E-2</v>
      </c>
      <c r="I171">
        <f t="shared" ca="1" si="49"/>
        <v>0.53747919040717718</v>
      </c>
      <c r="J171">
        <f t="shared" ca="1" si="49"/>
        <v>0.51101554890160727</v>
      </c>
      <c r="K171">
        <f t="shared" ca="1" si="49"/>
        <v>0.76222885851605526</v>
      </c>
      <c r="L171" s="42">
        <f t="shared" ca="1" si="37"/>
        <v>0</v>
      </c>
      <c r="M171" s="42">
        <f t="shared" ca="1" si="38"/>
        <v>5.0028891845619344E-2</v>
      </c>
      <c r="N171" s="42">
        <f t="shared" ca="1" si="39"/>
        <v>4.6880390384013586E-2</v>
      </c>
      <c r="O171" s="42">
        <f t="shared" ca="1" si="40"/>
        <v>5.8375087560497689E-2</v>
      </c>
      <c r="P171" s="42">
        <f t="shared" ca="1" si="41"/>
        <v>0.13938806892432606</v>
      </c>
      <c r="Q171" s="42">
        <f t="shared" ca="1" si="42"/>
        <v>2.2120314358540918E-2</v>
      </c>
      <c r="R171" s="42">
        <f t="shared" ca="1" si="43"/>
        <v>0.2027972012955252</v>
      </c>
      <c r="S171" s="42">
        <f t="shared" ca="1" si="44"/>
        <v>0.19281215902932697</v>
      </c>
      <c r="T171" s="42">
        <f t="shared" ca="1" si="45"/>
        <v>0.28759788660215024</v>
      </c>
      <c r="U171">
        <f ca="1">+(L171^2*Markiwitz!$B$4^2)+(M171^2*Markiwitz!$C$4^2)+(N171^2*Markiwitz!$D$4^2)+(O171^2*Markiwitz!$E$4^2)+(P171^2*Markiwitz!$F$4^2)+(Q171^2*Markiwitz!$G$4^2)+(R171^2*Markiwitz!$H$4^2)+(S171^2*Markiwitz!$I$4^2)+(T171^2*Markiwitz!$J$4^2)+(2*L171*M171*Markiwitz!$B$8)+(2*L171*N171*Markiwitz!$E$8)+(2*L171*O171*Markiwitz!$H$8)+(2*L171*P171*Markiwitz!$B$11)+(2*L171*Q171*Markiwitz!$E$11)+(2*L171*R171*Markiwitz!$H$11)+(2*L171*S171*Markiwitz!$K$8)+(2*L171*T171*Markiwitz!$K$11)</f>
        <v>1.2470220940608727E-2</v>
      </c>
      <c r="V171" s="5">
        <f t="shared" ca="1" si="36"/>
        <v>0.11167014346103764</v>
      </c>
      <c r="W171" s="42">
        <f ca="1">SUMPRODUCT(L171:T171,Markiwitz!$B$3:$J$3)</f>
        <v>0.15812518424919092</v>
      </c>
    </row>
    <row r="172" spans="1:23" x14ac:dyDescent="0.25">
      <c r="A172">
        <v>171</v>
      </c>
      <c r="B172" s="25">
        <f t="shared" ca="1" si="35"/>
        <v>1</v>
      </c>
      <c r="C172" s="46">
        <v>0</v>
      </c>
      <c r="D172">
        <f t="shared" ref="D172:K181" ca="1" si="50">RAND()</f>
        <v>0.1466745181521586</v>
      </c>
      <c r="E172">
        <f t="shared" ca="1" si="50"/>
        <v>0.45080687970305189</v>
      </c>
      <c r="F172">
        <f t="shared" ca="1" si="50"/>
        <v>0.80214470954098982</v>
      </c>
      <c r="G172">
        <f t="shared" ca="1" si="50"/>
        <v>0.8958082333987073</v>
      </c>
      <c r="H172">
        <f t="shared" ca="1" si="50"/>
        <v>0.68180712872019067</v>
      </c>
      <c r="I172">
        <f t="shared" ca="1" si="50"/>
        <v>0.98473197132502277</v>
      </c>
      <c r="J172">
        <f t="shared" ca="1" si="50"/>
        <v>0.50862733384042036</v>
      </c>
      <c r="K172">
        <f t="shared" ca="1" si="50"/>
        <v>0.56090086405605588</v>
      </c>
      <c r="L172" s="42">
        <f t="shared" ca="1" si="37"/>
        <v>0</v>
      </c>
      <c r="M172" s="42">
        <f t="shared" ca="1" si="38"/>
        <v>2.9151241256275998E-2</v>
      </c>
      <c r="N172" s="42">
        <f t="shared" ca="1" si="39"/>
        <v>8.9596886192458605E-2</v>
      </c>
      <c r="O172" s="42">
        <f t="shared" ca="1" si="40"/>
        <v>0.15942451521140857</v>
      </c>
      <c r="P172" s="42">
        <f t="shared" ca="1" si="41"/>
        <v>0.17803993672625404</v>
      </c>
      <c r="Q172" s="42">
        <f t="shared" ca="1" si="42"/>
        <v>0.13550768292930368</v>
      </c>
      <c r="R172" s="42">
        <f t="shared" ca="1" si="43"/>
        <v>0.19571333610303415</v>
      </c>
      <c r="S172" s="42">
        <f t="shared" ca="1" si="44"/>
        <v>0.10108857561022994</v>
      </c>
      <c r="T172" s="42">
        <f t="shared" ca="1" si="45"/>
        <v>0.11147782597103502</v>
      </c>
      <c r="U172">
        <f ca="1">+(L172^2*Markiwitz!$B$4^2)+(M172^2*Markiwitz!$C$4^2)+(N172^2*Markiwitz!$D$4^2)+(O172^2*Markiwitz!$E$4^2)+(P172^2*Markiwitz!$F$4^2)+(Q172^2*Markiwitz!$G$4^2)+(R172^2*Markiwitz!$H$4^2)+(S172^2*Markiwitz!$I$4^2)+(T172^2*Markiwitz!$J$4^2)+(2*L172*M172*Markiwitz!$B$8)+(2*L172*N172*Markiwitz!$E$8)+(2*L172*O172*Markiwitz!$H$8)+(2*L172*P172*Markiwitz!$B$11)+(2*L172*Q172*Markiwitz!$E$11)+(2*L172*R172*Markiwitz!$H$11)+(2*L172*S172*Markiwitz!$K$8)+(2*L172*T172*Markiwitz!$K$11)</f>
        <v>1.6454147392676699E-2</v>
      </c>
      <c r="V172" s="5">
        <f t="shared" ca="1" si="36"/>
        <v>0.12827372058483646</v>
      </c>
      <c r="W172" s="42">
        <f ca="1">SUMPRODUCT(L172:T172,Markiwitz!$B$3:$J$3)</f>
        <v>0.51387852777110843</v>
      </c>
    </row>
    <row r="173" spans="1:23" x14ac:dyDescent="0.25">
      <c r="A173">
        <v>172</v>
      </c>
      <c r="B173" s="25">
        <f t="shared" ca="1" si="35"/>
        <v>1</v>
      </c>
      <c r="C173" s="46">
        <v>0</v>
      </c>
      <c r="D173">
        <f t="shared" ca="1" si="50"/>
        <v>0.16187381955058167</v>
      </c>
      <c r="E173">
        <f t="shared" ca="1" si="50"/>
        <v>0.39041161447343864</v>
      </c>
      <c r="F173">
        <f t="shared" ca="1" si="50"/>
        <v>0.94981032665348974</v>
      </c>
      <c r="G173">
        <f t="shared" ca="1" si="50"/>
        <v>0.5946308215983368</v>
      </c>
      <c r="H173">
        <f t="shared" ca="1" si="50"/>
        <v>7.5968988371485802E-2</v>
      </c>
      <c r="I173">
        <f t="shared" ca="1" si="50"/>
        <v>0.95331259999618989</v>
      </c>
      <c r="J173">
        <f t="shared" ca="1" si="50"/>
        <v>0.54404090736573019</v>
      </c>
      <c r="K173">
        <f t="shared" ca="1" si="50"/>
        <v>0.25816041138984269</v>
      </c>
      <c r="L173" s="42">
        <f t="shared" ca="1" si="37"/>
        <v>0</v>
      </c>
      <c r="M173" s="42">
        <f t="shared" ca="1" si="38"/>
        <v>4.1208041472183238E-2</v>
      </c>
      <c r="N173" s="42">
        <f t="shared" ca="1" si="39"/>
        <v>9.9386658355932161E-2</v>
      </c>
      <c r="O173" s="42">
        <f t="shared" ca="1" si="40"/>
        <v>0.24179217763632654</v>
      </c>
      <c r="P173" s="42">
        <f t="shared" ca="1" si="41"/>
        <v>0.15137451890054326</v>
      </c>
      <c r="Q173" s="42">
        <f t="shared" ca="1" si="42"/>
        <v>1.9339342409436237E-2</v>
      </c>
      <c r="R173" s="42">
        <f t="shared" ca="1" si="43"/>
        <v>0.24268374753659577</v>
      </c>
      <c r="S173" s="42">
        <f t="shared" ca="1" si="44"/>
        <v>0.13849589967997175</v>
      </c>
      <c r="T173" s="42">
        <f t="shared" ca="1" si="45"/>
        <v>6.5719614009010982E-2</v>
      </c>
      <c r="U173">
        <f ca="1">+(L173^2*Markiwitz!$B$4^2)+(M173^2*Markiwitz!$C$4^2)+(N173^2*Markiwitz!$D$4^2)+(O173^2*Markiwitz!$E$4^2)+(P173^2*Markiwitz!$F$4^2)+(Q173^2*Markiwitz!$G$4^2)+(R173^2*Markiwitz!$H$4^2)+(S173^2*Markiwitz!$I$4^2)+(T173^2*Markiwitz!$J$4^2)+(2*L173*M173*Markiwitz!$B$8)+(2*L173*N173*Markiwitz!$E$8)+(2*L173*O173*Markiwitz!$H$8)+(2*L173*P173*Markiwitz!$B$11)+(2*L173*Q173*Markiwitz!$E$11)+(2*L173*R173*Markiwitz!$H$11)+(2*L173*S173*Markiwitz!$K$8)+(2*L173*T173*Markiwitz!$K$11)</f>
        <v>1.6445153840620799E-2</v>
      </c>
      <c r="V173" s="5">
        <f t="shared" ca="1" si="36"/>
        <v>0.12823865969597778</v>
      </c>
      <c r="W173" s="42">
        <f ca="1">SUMPRODUCT(L173:T173,Markiwitz!$B$3:$J$3)</f>
        <v>0.20984151268450299</v>
      </c>
    </row>
    <row r="174" spans="1:23" x14ac:dyDescent="0.25">
      <c r="A174">
        <v>173</v>
      </c>
      <c r="B174" s="25">
        <f t="shared" ca="1" si="35"/>
        <v>1</v>
      </c>
      <c r="C174" s="46">
        <v>0</v>
      </c>
      <c r="D174">
        <f t="shared" ca="1" si="50"/>
        <v>0.66553642049204798</v>
      </c>
      <c r="E174">
        <f t="shared" ca="1" si="50"/>
        <v>0.46458506562261548</v>
      </c>
      <c r="F174">
        <f t="shared" ca="1" si="50"/>
        <v>0.84829295148939887</v>
      </c>
      <c r="G174">
        <f t="shared" ca="1" si="50"/>
        <v>0.28996804750147709</v>
      </c>
      <c r="H174">
        <f t="shared" ca="1" si="50"/>
        <v>0.95792768585280619</v>
      </c>
      <c r="I174">
        <f t="shared" ca="1" si="50"/>
        <v>0.46196304093525387</v>
      </c>
      <c r="J174">
        <f t="shared" ca="1" si="50"/>
        <v>0.5926998781947731</v>
      </c>
      <c r="K174">
        <f t="shared" ca="1" si="50"/>
        <v>0.66922304052811332</v>
      </c>
      <c r="L174" s="42">
        <f t="shared" ca="1" si="37"/>
        <v>0</v>
      </c>
      <c r="M174" s="42">
        <f t="shared" ca="1" si="38"/>
        <v>0.13444647503475052</v>
      </c>
      <c r="N174" s="42">
        <f t="shared" ca="1" si="39"/>
        <v>9.3851850182097157E-2</v>
      </c>
      <c r="O174" s="42">
        <f t="shared" ca="1" si="40"/>
        <v>0.17136552352800505</v>
      </c>
      <c r="P174" s="42">
        <f t="shared" ca="1" si="41"/>
        <v>5.8577082574173711E-2</v>
      </c>
      <c r="Q174" s="42">
        <f t="shared" ca="1" si="42"/>
        <v>0.19351307717448119</v>
      </c>
      <c r="R174" s="42">
        <f t="shared" ca="1" si="43"/>
        <v>9.3322169212257472E-2</v>
      </c>
      <c r="S174" s="42">
        <f t="shared" ca="1" si="44"/>
        <v>0.11973260504346112</v>
      </c>
      <c r="T174" s="42">
        <f t="shared" ca="1" si="45"/>
        <v>0.13519121725077382</v>
      </c>
      <c r="U174">
        <f ca="1">+(L174^2*Markiwitz!$B$4^2)+(M174^2*Markiwitz!$C$4^2)+(N174^2*Markiwitz!$D$4^2)+(O174^2*Markiwitz!$E$4^2)+(P174^2*Markiwitz!$F$4^2)+(Q174^2*Markiwitz!$G$4^2)+(R174^2*Markiwitz!$H$4^2)+(S174^2*Markiwitz!$I$4^2)+(T174^2*Markiwitz!$J$4^2)+(2*L174*M174*Markiwitz!$B$8)+(2*L174*N174*Markiwitz!$E$8)+(2*L174*O174*Markiwitz!$H$8)+(2*L174*P174*Markiwitz!$B$11)+(2*L174*Q174*Markiwitz!$E$11)+(2*L174*R174*Markiwitz!$H$11)+(2*L174*S174*Markiwitz!$K$8)+(2*L174*T174*Markiwitz!$K$11)</f>
        <v>1.7177259601797598E-2</v>
      </c>
      <c r="V174" s="5">
        <f t="shared" ca="1" si="36"/>
        <v>0.1310620448558529</v>
      </c>
      <c r="W174" s="42">
        <f ca="1">SUMPRODUCT(L174:T174,Markiwitz!$B$3:$J$3)</f>
        <v>0.64714841879493534</v>
      </c>
    </row>
    <row r="175" spans="1:23" x14ac:dyDescent="0.25">
      <c r="A175">
        <v>174</v>
      </c>
      <c r="B175" s="25">
        <f t="shared" ca="1" si="35"/>
        <v>0.99999999999999989</v>
      </c>
      <c r="C175" s="46">
        <v>0</v>
      </c>
      <c r="D175">
        <f t="shared" ca="1" si="50"/>
        <v>0.81904957906971898</v>
      </c>
      <c r="E175">
        <f t="shared" ca="1" si="50"/>
        <v>7.3734846845409652E-2</v>
      </c>
      <c r="F175">
        <f t="shared" ca="1" si="50"/>
        <v>0.29217521163222393</v>
      </c>
      <c r="G175">
        <f t="shared" ca="1" si="50"/>
        <v>0.79192815662506744</v>
      </c>
      <c r="H175">
        <f t="shared" ca="1" si="50"/>
        <v>0.44731206498687182</v>
      </c>
      <c r="I175">
        <f t="shared" ca="1" si="50"/>
        <v>0.24878247681076171</v>
      </c>
      <c r="J175">
        <f t="shared" ca="1" si="50"/>
        <v>0.83728377838496781</v>
      </c>
      <c r="K175">
        <f t="shared" ca="1" si="50"/>
        <v>0.43789150733641946</v>
      </c>
      <c r="L175" s="42">
        <f t="shared" ca="1" si="37"/>
        <v>0</v>
      </c>
      <c r="M175" s="42">
        <f t="shared" ca="1" si="38"/>
        <v>0.20745108416386571</v>
      </c>
      <c r="N175" s="42">
        <f t="shared" ca="1" si="39"/>
        <v>1.8675760673866081E-2</v>
      </c>
      <c r="O175" s="42">
        <f t="shared" ca="1" si="40"/>
        <v>7.4002924814094012E-2</v>
      </c>
      <c r="P175" s="42">
        <f t="shared" ca="1" si="41"/>
        <v>0.2005816972134449</v>
      </c>
      <c r="Q175" s="42">
        <f t="shared" ca="1" si="42"/>
        <v>0.11329640501921948</v>
      </c>
      <c r="R175" s="42">
        <f t="shared" ca="1" si="43"/>
        <v>6.3012296024843137E-2</v>
      </c>
      <c r="S175" s="42">
        <f t="shared" ca="1" si="44"/>
        <v>0.21206949129509797</v>
      </c>
      <c r="T175" s="42">
        <f t="shared" ca="1" si="45"/>
        <v>0.11091034079556863</v>
      </c>
      <c r="U175">
        <f ca="1">+(L175^2*Markiwitz!$B$4^2)+(M175^2*Markiwitz!$C$4^2)+(N175^2*Markiwitz!$D$4^2)+(O175^2*Markiwitz!$E$4^2)+(P175^2*Markiwitz!$F$4^2)+(Q175^2*Markiwitz!$G$4^2)+(R175^2*Markiwitz!$H$4^2)+(S175^2*Markiwitz!$I$4^2)+(T175^2*Markiwitz!$J$4^2)+(2*L175*M175*Markiwitz!$B$8)+(2*L175*N175*Markiwitz!$E$8)+(2*L175*O175*Markiwitz!$H$8)+(2*L175*P175*Markiwitz!$B$11)+(2*L175*Q175*Markiwitz!$E$11)+(2*L175*R175*Markiwitz!$H$11)+(2*L175*S175*Markiwitz!$K$8)+(2*L175*T175*Markiwitz!$K$11)</f>
        <v>1.5569382619021941E-2</v>
      </c>
      <c r="V175" s="5">
        <f t="shared" ca="1" si="36"/>
        <v>0.124777332152206</v>
      </c>
      <c r="W175" s="42">
        <f ca="1">SUMPRODUCT(L175:T175,Markiwitz!$B$3:$J$3)</f>
        <v>0.42900311239009392</v>
      </c>
    </row>
    <row r="176" spans="1:23" x14ac:dyDescent="0.25">
      <c r="A176">
        <v>175</v>
      </c>
      <c r="B176" s="25">
        <f t="shared" ca="1" si="35"/>
        <v>1</v>
      </c>
      <c r="C176" s="46">
        <v>0</v>
      </c>
      <c r="D176">
        <f t="shared" ca="1" si="50"/>
        <v>0.55005481583178695</v>
      </c>
      <c r="E176">
        <f t="shared" ca="1" si="50"/>
        <v>0.64996112773760994</v>
      </c>
      <c r="F176">
        <f t="shared" ca="1" si="50"/>
        <v>6.5491242546302009E-2</v>
      </c>
      <c r="G176">
        <f t="shared" ca="1" si="50"/>
        <v>0.99378546191007899</v>
      </c>
      <c r="H176">
        <f t="shared" ca="1" si="50"/>
        <v>0.68037392650706685</v>
      </c>
      <c r="I176">
        <f t="shared" ca="1" si="50"/>
        <v>0.3792577536619296</v>
      </c>
      <c r="J176">
        <f t="shared" ca="1" si="50"/>
        <v>0.32725812678192656</v>
      </c>
      <c r="K176">
        <f t="shared" ca="1" si="50"/>
        <v>4.7536120861071396E-3</v>
      </c>
      <c r="L176" s="42">
        <f t="shared" ca="1" si="37"/>
        <v>0</v>
      </c>
      <c r="M176" s="42">
        <f t="shared" ca="1" si="38"/>
        <v>0.15066131143575684</v>
      </c>
      <c r="N176" s="42">
        <f t="shared" ca="1" si="39"/>
        <v>0.17802588590944735</v>
      </c>
      <c r="O176" s="42">
        <f t="shared" ca="1" si="40"/>
        <v>1.7938205803474931E-2</v>
      </c>
      <c r="P176" s="42">
        <f t="shared" ca="1" si="41"/>
        <v>0.27220018199595125</v>
      </c>
      <c r="Q176" s="42">
        <f t="shared" ca="1" si="42"/>
        <v>0.18635602322514241</v>
      </c>
      <c r="R176" s="42">
        <f t="shared" ca="1" si="43"/>
        <v>0.10387959325922787</v>
      </c>
      <c r="S176" s="42">
        <f t="shared" ca="1" si="44"/>
        <v>8.9636772808570964E-2</v>
      </c>
      <c r="T176" s="42">
        <f t="shared" ca="1" si="45"/>
        <v>1.3020255624282783E-3</v>
      </c>
      <c r="U176">
        <f ca="1">+(L176^2*Markiwitz!$B$4^2)+(M176^2*Markiwitz!$C$4^2)+(N176^2*Markiwitz!$D$4^2)+(O176^2*Markiwitz!$E$4^2)+(P176^2*Markiwitz!$F$4^2)+(Q176^2*Markiwitz!$G$4^2)+(R176^2*Markiwitz!$H$4^2)+(S176^2*Markiwitz!$I$4^2)+(T176^2*Markiwitz!$J$4^2)+(2*L176*M176*Markiwitz!$B$8)+(2*L176*N176*Markiwitz!$E$8)+(2*L176*O176*Markiwitz!$H$8)+(2*L176*P176*Markiwitz!$B$11)+(2*L176*Q176*Markiwitz!$E$11)+(2*L176*R176*Markiwitz!$H$11)+(2*L176*S176*Markiwitz!$K$8)+(2*L176*T176*Markiwitz!$K$11)</f>
        <v>2.2869974047787508E-2</v>
      </c>
      <c r="V176" s="5">
        <f t="shared" ca="1" si="36"/>
        <v>0.15122821842429907</v>
      </c>
      <c r="W176" s="42">
        <f ca="1">SUMPRODUCT(L176:T176,Markiwitz!$B$3:$J$3)</f>
        <v>0.66627058647600823</v>
      </c>
    </row>
    <row r="177" spans="1:23" x14ac:dyDescent="0.25">
      <c r="A177">
        <v>176</v>
      </c>
      <c r="B177" s="25">
        <f t="shared" ca="1" si="35"/>
        <v>1.0000000000000002</v>
      </c>
      <c r="C177" s="46">
        <v>0</v>
      </c>
      <c r="D177">
        <f t="shared" ca="1" si="50"/>
        <v>0.80141493983193102</v>
      </c>
      <c r="E177">
        <f t="shared" ca="1" si="50"/>
        <v>0.14963074027243128</v>
      </c>
      <c r="F177">
        <f t="shared" ca="1" si="50"/>
        <v>0.2573060086946577</v>
      </c>
      <c r="G177">
        <f t="shared" ca="1" si="50"/>
        <v>0.42325985065826932</v>
      </c>
      <c r="H177">
        <f t="shared" ca="1" si="50"/>
        <v>0.99780239501944368</v>
      </c>
      <c r="I177">
        <f t="shared" ca="1" si="50"/>
        <v>0.40892480039774215</v>
      </c>
      <c r="J177">
        <f t="shared" ca="1" si="50"/>
        <v>0.14801162427503445</v>
      </c>
      <c r="K177">
        <f t="shared" ca="1" si="50"/>
        <v>0.44135037632412699</v>
      </c>
      <c r="L177" s="42">
        <f t="shared" ca="1" si="37"/>
        <v>0</v>
      </c>
      <c r="M177" s="42">
        <f t="shared" ca="1" si="38"/>
        <v>0.22091539470035626</v>
      </c>
      <c r="N177" s="42">
        <f t="shared" ca="1" si="39"/>
        <v>4.1246715532309575E-2</v>
      </c>
      <c r="O177" s="42">
        <f t="shared" ca="1" si="40"/>
        <v>7.0928124301593912E-2</v>
      </c>
      <c r="P177" s="42">
        <f t="shared" ca="1" si="41"/>
        <v>0.11667441211988731</v>
      </c>
      <c r="Q177" s="42">
        <f t="shared" ca="1" si="42"/>
        <v>0.27505091179721297</v>
      </c>
      <c r="R177" s="42">
        <f t="shared" ca="1" si="43"/>
        <v>0.11272285952340347</v>
      </c>
      <c r="S177" s="42">
        <f t="shared" ca="1" si="44"/>
        <v>4.0800395365498614E-2</v>
      </c>
      <c r="T177" s="42">
        <f t="shared" ca="1" si="45"/>
        <v>0.12166118665973803</v>
      </c>
      <c r="U177">
        <f ca="1">+(L177^2*Markiwitz!$B$4^2)+(M177^2*Markiwitz!$C$4^2)+(N177^2*Markiwitz!$D$4^2)+(O177^2*Markiwitz!$E$4^2)+(P177^2*Markiwitz!$F$4^2)+(Q177^2*Markiwitz!$G$4^2)+(R177^2*Markiwitz!$H$4^2)+(S177^2*Markiwitz!$I$4^2)+(T177^2*Markiwitz!$J$4^2)+(2*L177*M177*Markiwitz!$B$8)+(2*L177*N177*Markiwitz!$E$8)+(2*L177*O177*Markiwitz!$H$8)+(2*L177*P177*Markiwitz!$B$11)+(2*L177*Q177*Markiwitz!$E$11)+(2*L177*R177*Markiwitz!$H$11)+(2*L177*S177*Markiwitz!$K$8)+(2*L177*T177*Markiwitz!$K$11)</f>
        <v>2.5689006868757882E-2</v>
      </c>
      <c r="V177" s="5">
        <f t="shared" ca="1" si="36"/>
        <v>0.16027790511719911</v>
      </c>
      <c r="W177" s="42">
        <f ca="1">SUMPRODUCT(L177:T177,Markiwitz!$B$3:$J$3)</f>
        <v>0.86877573115350748</v>
      </c>
    </row>
    <row r="178" spans="1:23" x14ac:dyDescent="0.25">
      <c r="A178">
        <v>177</v>
      </c>
      <c r="B178" s="25">
        <f t="shared" ca="1" si="35"/>
        <v>0.99999999999999978</v>
      </c>
      <c r="C178" s="46">
        <v>0</v>
      </c>
      <c r="D178">
        <f t="shared" ca="1" si="50"/>
        <v>0.66959792502640925</v>
      </c>
      <c r="E178">
        <f t="shared" ca="1" si="50"/>
        <v>7.5659682202977918E-2</v>
      </c>
      <c r="F178">
        <f t="shared" ca="1" si="50"/>
        <v>0.19187617408105206</v>
      </c>
      <c r="G178">
        <f t="shared" ca="1" si="50"/>
        <v>0.34311393479145158</v>
      </c>
      <c r="H178">
        <f t="shared" ca="1" si="50"/>
        <v>0.11372951037224377</v>
      </c>
      <c r="I178">
        <f t="shared" ca="1" si="50"/>
        <v>0.15391858580372575</v>
      </c>
      <c r="J178">
        <f t="shared" ca="1" si="50"/>
        <v>9.3610574696010418E-2</v>
      </c>
      <c r="K178">
        <f t="shared" ca="1" si="50"/>
        <v>0.48417381235446599</v>
      </c>
      <c r="L178" s="42">
        <f t="shared" ca="1" si="37"/>
        <v>0</v>
      </c>
      <c r="M178" s="42">
        <f t="shared" ca="1" si="38"/>
        <v>0.31500407504289019</v>
      </c>
      <c r="N178" s="42">
        <f t="shared" ca="1" si="39"/>
        <v>3.5593163179900973E-2</v>
      </c>
      <c r="O178" s="42">
        <f t="shared" ca="1" si="40"/>
        <v>9.0265776640192752E-2</v>
      </c>
      <c r="P178" s="42">
        <f t="shared" ca="1" si="41"/>
        <v>0.16141371354913464</v>
      </c>
      <c r="Q178" s="42">
        <f t="shared" ca="1" si="42"/>
        <v>5.3502643722315106E-2</v>
      </c>
      <c r="R178" s="42">
        <f t="shared" ca="1" si="43"/>
        <v>7.2409097968904379E-2</v>
      </c>
      <c r="S178" s="42">
        <f t="shared" ca="1" si="44"/>
        <v>4.4037938879794368E-2</v>
      </c>
      <c r="T178" s="42">
        <f t="shared" ca="1" si="45"/>
        <v>0.2277735910168675</v>
      </c>
      <c r="U178">
        <f ca="1">+(L178^2*Markiwitz!$B$4^2)+(M178^2*Markiwitz!$C$4^2)+(N178^2*Markiwitz!$D$4^2)+(O178^2*Markiwitz!$E$4^2)+(P178^2*Markiwitz!$F$4^2)+(Q178^2*Markiwitz!$G$4^2)+(R178^2*Markiwitz!$H$4^2)+(S178^2*Markiwitz!$I$4^2)+(T178^2*Markiwitz!$J$4^2)+(2*L178*M178*Markiwitz!$B$8)+(2*L178*N178*Markiwitz!$E$8)+(2*L178*O178*Markiwitz!$H$8)+(2*L178*P178*Markiwitz!$B$11)+(2*L178*Q178*Markiwitz!$E$11)+(2*L178*R178*Markiwitz!$H$11)+(2*L178*S178*Markiwitz!$K$8)+(2*L178*T178*Markiwitz!$K$11)</f>
        <v>9.0171640233721491E-3</v>
      </c>
      <c r="V178" s="5">
        <f t="shared" ca="1" si="36"/>
        <v>9.4958749061748643E-2</v>
      </c>
      <c r="W178" s="42">
        <f ca="1">SUMPRODUCT(L178:T178,Markiwitz!$B$3:$J$3)</f>
        <v>0.29378234083243526</v>
      </c>
    </row>
    <row r="179" spans="1:23" x14ac:dyDescent="0.25">
      <c r="A179">
        <v>178</v>
      </c>
      <c r="B179" s="25">
        <f t="shared" ca="1" si="35"/>
        <v>1</v>
      </c>
      <c r="C179" s="46">
        <v>0</v>
      </c>
      <c r="D179">
        <f t="shared" ca="1" si="50"/>
        <v>0.57813364272988443</v>
      </c>
      <c r="E179">
        <f t="shared" ca="1" si="50"/>
        <v>0.4231457744265652</v>
      </c>
      <c r="F179">
        <f t="shared" ca="1" si="50"/>
        <v>0.30867499187004843</v>
      </c>
      <c r="G179">
        <f t="shared" ca="1" si="50"/>
        <v>9.6341690665206481E-2</v>
      </c>
      <c r="H179">
        <f t="shared" ca="1" si="50"/>
        <v>0.80338436078510433</v>
      </c>
      <c r="I179">
        <f t="shared" ca="1" si="50"/>
        <v>0.11682174995299999</v>
      </c>
      <c r="J179">
        <f t="shared" ca="1" si="50"/>
        <v>0.74933186218174941</v>
      </c>
      <c r="K179">
        <f t="shared" ca="1" si="50"/>
        <v>0.51129438574321973</v>
      </c>
      <c r="L179" s="42">
        <f t="shared" ca="1" si="37"/>
        <v>0</v>
      </c>
      <c r="M179" s="42">
        <f t="shared" ca="1" si="38"/>
        <v>0.16116892646633657</v>
      </c>
      <c r="N179" s="42">
        <f t="shared" ca="1" si="39"/>
        <v>0.11796225848589746</v>
      </c>
      <c r="O179" s="42">
        <f t="shared" ca="1" si="40"/>
        <v>8.6050721476426006E-2</v>
      </c>
      <c r="P179" s="42">
        <f t="shared" ca="1" si="41"/>
        <v>2.6857608190979928E-2</v>
      </c>
      <c r="Q179" s="42">
        <f t="shared" ca="1" si="42"/>
        <v>0.22396308638290957</v>
      </c>
      <c r="R179" s="42">
        <f t="shared" ca="1" si="43"/>
        <v>3.2566926807683888E-2</v>
      </c>
      <c r="S179" s="42">
        <f t="shared" ca="1" si="44"/>
        <v>0.20889462724327063</v>
      </c>
      <c r="T179" s="42">
        <f t="shared" ca="1" si="45"/>
        <v>0.14253584494649596</v>
      </c>
      <c r="U179">
        <f ca="1">+(L179^2*Markiwitz!$B$4^2)+(M179^2*Markiwitz!$C$4^2)+(N179^2*Markiwitz!$D$4^2)+(O179^2*Markiwitz!$E$4^2)+(P179^2*Markiwitz!$F$4^2)+(Q179^2*Markiwitz!$G$4^2)+(R179^2*Markiwitz!$H$4^2)+(S179^2*Markiwitz!$I$4^2)+(T179^2*Markiwitz!$J$4^2)+(2*L179*M179*Markiwitz!$B$8)+(2*L179*N179*Markiwitz!$E$8)+(2*L179*O179*Markiwitz!$H$8)+(2*L179*P179*Markiwitz!$B$11)+(2*L179*Q179*Markiwitz!$E$11)+(2*L179*R179*Markiwitz!$H$11)+(2*L179*S179*Markiwitz!$K$8)+(2*L179*T179*Markiwitz!$K$11)</f>
        <v>2.1601220014552298E-2</v>
      </c>
      <c r="V179" s="5">
        <f t="shared" ca="1" si="36"/>
        <v>0.14697353508217831</v>
      </c>
      <c r="W179" s="42">
        <f ca="1">SUMPRODUCT(L179:T179,Markiwitz!$B$3:$J$3)</f>
        <v>0.69466214443841157</v>
      </c>
    </row>
    <row r="180" spans="1:23" x14ac:dyDescent="0.25">
      <c r="A180">
        <v>179</v>
      </c>
      <c r="B180" s="25">
        <f t="shared" ca="1" si="35"/>
        <v>1</v>
      </c>
      <c r="C180" s="46">
        <v>0</v>
      </c>
      <c r="D180">
        <f t="shared" ca="1" si="50"/>
        <v>0.90875560219911122</v>
      </c>
      <c r="E180">
        <f t="shared" ca="1" si="50"/>
        <v>0.14903430099030324</v>
      </c>
      <c r="F180">
        <f t="shared" ca="1" si="50"/>
        <v>0.44701554535521626</v>
      </c>
      <c r="G180">
        <f t="shared" ca="1" si="50"/>
        <v>4.6729599360458951E-2</v>
      </c>
      <c r="H180">
        <f t="shared" ca="1" si="50"/>
        <v>0.42732885066521498</v>
      </c>
      <c r="I180">
        <f t="shared" ca="1" si="50"/>
        <v>0.81625069017782936</v>
      </c>
      <c r="J180">
        <f t="shared" ca="1" si="50"/>
        <v>0.28571944915527514</v>
      </c>
      <c r="K180">
        <f t="shared" ca="1" si="50"/>
        <v>0.84274266910422746</v>
      </c>
      <c r="L180" s="42">
        <f t="shared" ca="1" si="37"/>
        <v>0</v>
      </c>
      <c r="M180" s="42">
        <f t="shared" ca="1" si="38"/>
        <v>0.23161407818943466</v>
      </c>
      <c r="N180" s="42">
        <f t="shared" ca="1" si="39"/>
        <v>3.7984296502760632E-2</v>
      </c>
      <c r="O180" s="42">
        <f t="shared" ca="1" si="40"/>
        <v>0.11393062471719538</v>
      </c>
      <c r="P180" s="42">
        <f t="shared" ca="1" si="41"/>
        <v>1.1909949224899404E-2</v>
      </c>
      <c r="Q180" s="42">
        <f t="shared" ca="1" si="42"/>
        <v>0.10891308685312349</v>
      </c>
      <c r="R180" s="42">
        <f t="shared" ca="1" si="43"/>
        <v>0.20803739830547444</v>
      </c>
      <c r="S180" s="42">
        <f t="shared" ca="1" si="44"/>
        <v>7.282117070502811E-2</v>
      </c>
      <c r="T180" s="42">
        <f t="shared" ca="1" si="45"/>
        <v>0.21478939550208398</v>
      </c>
      <c r="U180">
        <f ca="1">+(L180^2*Markiwitz!$B$4^2)+(M180^2*Markiwitz!$C$4^2)+(N180^2*Markiwitz!$D$4^2)+(O180^2*Markiwitz!$E$4^2)+(P180^2*Markiwitz!$F$4^2)+(Q180^2*Markiwitz!$G$4^2)+(R180^2*Markiwitz!$H$4^2)+(S180^2*Markiwitz!$I$4^2)+(T180^2*Markiwitz!$J$4^2)+(2*L180*M180*Markiwitz!$B$8)+(2*L180*N180*Markiwitz!$E$8)+(2*L180*O180*Markiwitz!$H$8)+(2*L180*P180*Markiwitz!$B$11)+(2*L180*Q180*Markiwitz!$E$11)+(2*L180*R180*Markiwitz!$H$11)+(2*L180*S180*Markiwitz!$K$8)+(2*L180*T180*Markiwitz!$K$11)</f>
        <v>1.1391756303479406E-2</v>
      </c>
      <c r="V180" s="5">
        <f t="shared" ca="1" si="36"/>
        <v>0.10673217089275101</v>
      </c>
      <c r="W180" s="42">
        <f ca="1">SUMPRODUCT(L180:T180,Markiwitz!$B$3:$J$3)</f>
        <v>0.39896210154384065</v>
      </c>
    </row>
    <row r="181" spans="1:23" x14ac:dyDescent="0.25">
      <c r="A181">
        <v>180</v>
      </c>
      <c r="B181" s="25">
        <f t="shared" ca="1" si="35"/>
        <v>0.99999999999999989</v>
      </c>
      <c r="C181" s="46">
        <v>0</v>
      </c>
      <c r="D181">
        <f t="shared" ca="1" si="50"/>
        <v>0.38627407295776528</v>
      </c>
      <c r="E181">
        <f t="shared" ca="1" si="50"/>
        <v>0.75150124211647762</v>
      </c>
      <c r="F181">
        <f t="shared" ca="1" si="50"/>
        <v>0.97936872007708087</v>
      </c>
      <c r="G181">
        <f t="shared" ca="1" si="50"/>
        <v>0.82086076894883253</v>
      </c>
      <c r="H181">
        <f t="shared" ca="1" si="50"/>
        <v>0.98557960100008846</v>
      </c>
      <c r="I181">
        <f t="shared" ca="1" si="50"/>
        <v>0.97961815906145122</v>
      </c>
      <c r="J181">
        <f t="shared" ca="1" si="50"/>
        <v>0.13882463587967853</v>
      </c>
      <c r="K181">
        <f t="shared" ca="1" si="50"/>
        <v>0.48068625703553447</v>
      </c>
      <c r="L181" s="42">
        <f t="shared" ca="1" si="37"/>
        <v>0</v>
      </c>
      <c r="M181" s="42">
        <f t="shared" ca="1" si="38"/>
        <v>6.9942805463279356E-2</v>
      </c>
      <c r="N181" s="42">
        <f t="shared" ca="1" si="39"/>
        <v>0.13607463938826841</v>
      </c>
      <c r="O181" s="42">
        <f t="shared" ca="1" si="40"/>
        <v>0.17733469746146241</v>
      </c>
      <c r="P181" s="42">
        <f t="shared" ca="1" si="41"/>
        <v>0.14863359747498145</v>
      </c>
      <c r="Q181" s="42">
        <f t="shared" ca="1" si="42"/>
        <v>0.17845930422791503</v>
      </c>
      <c r="R181" s="42">
        <f t="shared" ca="1" si="43"/>
        <v>0.17737986348108464</v>
      </c>
      <c r="S181" s="42">
        <f t="shared" ca="1" si="44"/>
        <v>2.5137033988570603E-2</v>
      </c>
      <c r="T181" s="42">
        <f t="shared" ca="1" si="45"/>
        <v>8.7038058514438049E-2</v>
      </c>
      <c r="U181">
        <f ca="1">+(L181^2*Markiwitz!$B$4^2)+(M181^2*Markiwitz!$C$4^2)+(N181^2*Markiwitz!$D$4^2)+(O181^2*Markiwitz!$E$4^2)+(P181^2*Markiwitz!$F$4^2)+(Q181^2*Markiwitz!$G$4^2)+(R181^2*Markiwitz!$H$4^2)+(S181^2*Markiwitz!$I$4^2)+(T181^2*Markiwitz!$J$4^2)+(2*L181*M181*Markiwitz!$B$8)+(2*L181*N181*Markiwitz!$E$8)+(2*L181*O181*Markiwitz!$H$8)+(2*L181*P181*Markiwitz!$B$11)+(2*L181*Q181*Markiwitz!$E$11)+(2*L181*R181*Markiwitz!$H$11)+(2*L181*S181*Markiwitz!$K$8)+(2*L181*T181*Markiwitz!$K$11)</f>
        <v>1.8634905115067064E-2</v>
      </c>
      <c r="V181" s="5">
        <f t="shared" ca="1" si="36"/>
        <v>0.13650972534976058</v>
      </c>
      <c r="W181" s="42">
        <f ca="1">SUMPRODUCT(L181:T181,Markiwitz!$B$3:$J$3)</f>
        <v>0.64552302413424767</v>
      </c>
    </row>
    <row r="182" spans="1:23" x14ac:dyDescent="0.25">
      <c r="A182">
        <v>181</v>
      </c>
      <c r="B182" s="25">
        <f t="shared" ca="1" si="35"/>
        <v>0.99999999999999989</v>
      </c>
      <c r="C182" s="46">
        <v>0</v>
      </c>
      <c r="D182">
        <f t="shared" ref="D182:K191" ca="1" si="51">RAND()</f>
        <v>0.60550081139908141</v>
      </c>
      <c r="E182">
        <f t="shared" ca="1" si="51"/>
        <v>0.71842184900331263</v>
      </c>
      <c r="F182">
        <f t="shared" ca="1" si="51"/>
        <v>0.21965807646646063</v>
      </c>
      <c r="G182">
        <f t="shared" ca="1" si="51"/>
        <v>0.75618316520792073</v>
      </c>
      <c r="H182">
        <f t="shared" ca="1" si="51"/>
        <v>0.46607791474799731</v>
      </c>
      <c r="I182">
        <f t="shared" ca="1" si="51"/>
        <v>0.56385244156378656</v>
      </c>
      <c r="J182">
        <f t="shared" ca="1" si="51"/>
        <v>0.90387293472430708</v>
      </c>
      <c r="K182">
        <f t="shared" ca="1" si="51"/>
        <v>0.1611726490968054</v>
      </c>
      <c r="L182" s="42">
        <f t="shared" ca="1" si="37"/>
        <v>0</v>
      </c>
      <c r="M182" s="42">
        <f t="shared" ca="1" si="38"/>
        <v>0.13777853368781803</v>
      </c>
      <c r="N182" s="42">
        <f t="shared" ca="1" si="39"/>
        <v>0.1634731235062348</v>
      </c>
      <c r="O182" s="42">
        <f t="shared" ca="1" si="40"/>
        <v>4.9982043159127409E-2</v>
      </c>
      <c r="P182" s="42">
        <f t="shared" ca="1" si="41"/>
        <v>0.17206551294460978</v>
      </c>
      <c r="Q182" s="42">
        <f t="shared" ca="1" si="42"/>
        <v>0.10605358484966738</v>
      </c>
      <c r="R182" s="42">
        <f t="shared" ca="1" si="43"/>
        <v>0.12830166558398184</v>
      </c>
      <c r="S182" s="42">
        <f t="shared" ca="1" si="44"/>
        <v>0.20567154534222448</v>
      </c>
      <c r="T182" s="42">
        <f t="shared" ca="1" si="45"/>
        <v>3.6673990926336129E-2</v>
      </c>
      <c r="U182">
        <f ca="1">+(L182^2*Markiwitz!$B$4^2)+(M182^2*Markiwitz!$C$4^2)+(N182^2*Markiwitz!$D$4^2)+(O182^2*Markiwitz!$E$4^2)+(P182^2*Markiwitz!$F$4^2)+(Q182^2*Markiwitz!$G$4^2)+(R182^2*Markiwitz!$H$4^2)+(S182^2*Markiwitz!$I$4^2)+(T182^2*Markiwitz!$J$4^2)+(2*L182*M182*Markiwitz!$B$8)+(2*L182*N182*Markiwitz!$E$8)+(2*L182*O182*Markiwitz!$H$8)+(2*L182*P182*Markiwitz!$B$11)+(2*L182*Q182*Markiwitz!$E$11)+(2*L182*R182*Markiwitz!$H$11)+(2*L182*S182*Markiwitz!$K$8)+(2*L182*T182*Markiwitz!$K$11)</f>
        <v>1.5523366506413771E-2</v>
      </c>
      <c r="V182" s="5">
        <f t="shared" ca="1" si="36"/>
        <v>0.12459280278737521</v>
      </c>
      <c r="W182" s="42">
        <f ca="1">SUMPRODUCT(L182:T182,Markiwitz!$B$3:$J$3)</f>
        <v>0.41211633717395357</v>
      </c>
    </row>
    <row r="183" spans="1:23" x14ac:dyDescent="0.25">
      <c r="A183">
        <v>182</v>
      </c>
      <c r="B183" s="25">
        <f t="shared" ca="1" si="35"/>
        <v>0.99999999999999978</v>
      </c>
      <c r="C183" s="46">
        <v>0</v>
      </c>
      <c r="D183">
        <f t="shared" ca="1" si="51"/>
        <v>0.77786232079077067</v>
      </c>
      <c r="E183">
        <f t="shared" ca="1" si="51"/>
        <v>0.32572210152374215</v>
      </c>
      <c r="F183">
        <f t="shared" ca="1" si="51"/>
        <v>0.79319157197194157</v>
      </c>
      <c r="G183">
        <f t="shared" ca="1" si="51"/>
        <v>6.2803899489499271E-2</v>
      </c>
      <c r="H183">
        <f t="shared" ca="1" si="51"/>
        <v>0.90289237366307717</v>
      </c>
      <c r="I183">
        <f t="shared" ca="1" si="51"/>
        <v>0.91523683097064368</v>
      </c>
      <c r="J183">
        <f t="shared" ca="1" si="51"/>
        <v>0.40935498708764695</v>
      </c>
      <c r="K183">
        <f t="shared" ca="1" si="51"/>
        <v>0.70328824992796135</v>
      </c>
      <c r="L183" s="42">
        <f t="shared" ca="1" si="37"/>
        <v>0</v>
      </c>
      <c r="M183" s="42">
        <f t="shared" ca="1" si="38"/>
        <v>0.15906058857068525</v>
      </c>
      <c r="N183" s="42">
        <f t="shared" ca="1" si="39"/>
        <v>6.6605037670647946E-2</v>
      </c>
      <c r="O183" s="42">
        <f t="shared" ca="1" si="40"/>
        <v>0.16219517890891652</v>
      </c>
      <c r="P183" s="42">
        <f t="shared" ca="1" si="41"/>
        <v>1.2842407904754292E-2</v>
      </c>
      <c r="Q183" s="42">
        <f t="shared" ca="1" si="42"/>
        <v>0.18462726440436694</v>
      </c>
      <c r="R183" s="42">
        <f t="shared" ca="1" si="43"/>
        <v>0.18715151142398237</v>
      </c>
      <c r="S183" s="42">
        <f t="shared" ca="1" si="44"/>
        <v>8.3706645045248648E-2</v>
      </c>
      <c r="T183" s="42">
        <f t="shared" ca="1" si="45"/>
        <v>0.14381136607139797</v>
      </c>
      <c r="U183">
        <f ca="1">+(L183^2*Markiwitz!$B$4^2)+(M183^2*Markiwitz!$C$4^2)+(N183^2*Markiwitz!$D$4^2)+(O183^2*Markiwitz!$E$4^2)+(P183^2*Markiwitz!$F$4^2)+(Q183^2*Markiwitz!$G$4^2)+(R183^2*Markiwitz!$H$4^2)+(S183^2*Markiwitz!$I$4^2)+(T183^2*Markiwitz!$J$4^2)+(2*L183*M183*Markiwitz!$B$8)+(2*L183*N183*Markiwitz!$E$8)+(2*L183*O183*Markiwitz!$H$8)+(2*L183*P183*Markiwitz!$B$11)+(2*L183*Q183*Markiwitz!$E$11)+(2*L183*R183*Markiwitz!$H$11)+(2*L183*S183*Markiwitz!$K$8)+(2*L183*T183*Markiwitz!$K$11)</f>
        <v>1.7066567733555128E-2</v>
      </c>
      <c r="V183" s="5">
        <f t="shared" ca="1" si="36"/>
        <v>0.1306390742984469</v>
      </c>
      <c r="W183" s="42">
        <f ca="1">SUMPRODUCT(L183:T183,Markiwitz!$B$3:$J$3)</f>
        <v>0.6116042358024647</v>
      </c>
    </row>
    <row r="184" spans="1:23" x14ac:dyDescent="0.25">
      <c r="A184">
        <v>183</v>
      </c>
      <c r="B184" s="25">
        <f t="shared" ca="1" si="35"/>
        <v>0.99999999999999989</v>
      </c>
      <c r="C184" s="46">
        <v>0</v>
      </c>
      <c r="D184">
        <f t="shared" ca="1" si="51"/>
        <v>0.27130988402299239</v>
      </c>
      <c r="E184">
        <f t="shared" ca="1" si="51"/>
        <v>8.5880149606709644E-3</v>
      </c>
      <c r="F184">
        <f t="shared" ca="1" si="51"/>
        <v>0.83225924720137712</v>
      </c>
      <c r="G184">
        <f t="shared" ca="1" si="51"/>
        <v>0.98398518366835508</v>
      </c>
      <c r="H184">
        <f t="shared" ca="1" si="51"/>
        <v>0.4774781718409965</v>
      </c>
      <c r="I184">
        <f t="shared" ca="1" si="51"/>
        <v>0.47750238663272682</v>
      </c>
      <c r="J184">
        <f t="shared" ca="1" si="51"/>
        <v>0.39320109748413001</v>
      </c>
      <c r="K184">
        <f t="shared" ca="1" si="51"/>
        <v>0.77393757686787357</v>
      </c>
      <c r="L184" s="42">
        <f t="shared" ca="1" si="37"/>
        <v>0</v>
      </c>
      <c r="M184" s="42">
        <f t="shared" ca="1" si="38"/>
        <v>6.4317937612829473E-2</v>
      </c>
      <c r="N184" s="42">
        <f t="shared" ca="1" si="39"/>
        <v>2.035913333742278E-3</v>
      </c>
      <c r="O184" s="42">
        <f t="shared" ca="1" si="40"/>
        <v>0.19729910884729218</v>
      </c>
      <c r="P184" s="42">
        <f t="shared" ca="1" si="41"/>
        <v>0.2332679396588678</v>
      </c>
      <c r="Q184" s="42">
        <f t="shared" ca="1" si="42"/>
        <v>0.11319311634571523</v>
      </c>
      <c r="R184" s="42">
        <f t="shared" ca="1" si="43"/>
        <v>0.11319885681281773</v>
      </c>
      <c r="S184" s="42">
        <f t="shared" ca="1" si="44"/>
        <v>9.3214015214930918E-2</v>
      </c>
      <c r="T184" s="42">
        <f t="shared" ca="1" si="45"/>
        <v>0.18347311217380427</v>
      </c>
      <c r="U184">
        <f ca="1">+(L184^2*Markiwitz!$B$4^2)+(M184^2*Markiwitz!$C$4^2)+(N184^2*Markiwitz!$D$4^2)+(O184^2*Markiwitz!$E$4^2)+(P184^2*Markiwitz!$F$4^2)+(Q184^2*Markiwitz!$G$4^2)+(R184^2*Markiwitz!$H$4^2)+(S184^2*Markiwitz!$I$4^2)+(T184^2*Markiwitz!$J$4^2)+(2*L184*M184*Markiwitz!$B$8)+(2*L184*N184*Markiwitz!$E$8)+(2*L184*O184*Markiwitz!$H$8)+(2*L184*P184*Markiwitz!$B$11)+(2*L184*Q184*Markiwitz!$E$11)+(2*L184*R184*Markiwitz!$H$11)+(2*L184*S184*Markiwitz!$K$8)+(2*L184*T184*Markiwitz!$K$11)</f>
        <v>1.62407211974432E-2</v>
      </c>
      <c r="V184" s="5">
        <f t="shared" ca="1" si="36"/>
        <v>0.12743908818507452</v>
      </c>
      <c r="W184" s="42">
        <f ca="1">SUMPRODUCT(L184:T184,Markiwitz!$B$3:$J$3)</f>
        <v>0.46874319993907693</v>
      </c>
    </row>
    <row r="185" spans="1:23" x14ac:dyDescent="0.25">
      <c r="A185">
        <v>184</v>
      </c>
      <c r="B185" s="25">
        <f t="shared" ca="1" si="35"/>
        <v>1</v>
      </c>
      <c r="C185" s="46">
        <v>0</v>
      </c>
      <c r="D185">
        <f t="shared" ca="1" si="51"/>
        <v>0.1178558962079137</v>
      </c>
      <c r="E185">
        <f t="shared" ca="1" si="51"/>
        <v>0.12825110684393271</v>
      </c>
      <c r="F185">
        <f t="shared" ca="1" si="51"/>
        <v>1.1350512543502722E-2</v>
      </c>
      <c r="G185">
        <f t="shared" ca="1" si="51"/>
        <v>0.84974767461889422</v>
      </c>
      <c r="H185">
        <f t="shared" ca="1" si="51"/>
        <v>0.9639710658215439</v>
      </c>
      <c r="I185">
        <f t="shared" ca="1" si="51"/>
        <v>0.91550877243084028</v>
      </c>
      <c r="J185">
        <f t="shared" ca="1" si="51"/>
        <v>2.8820213979471321E-2</v>
      </c>
      <c r="K185">
        <f t="shared" ca="1" si="51"/>
        <v>0.73445391153789985</v>
      </c>
      <c r="L185" s="42">
        <f t="shared" ca="1" si="37"/>
        <v>0</v>
      </c>
      <c r="M185" s="42">
        <f t="shared" ca="1" si="38"/>
        <v>3.1428581317399756E-2</v>
      </c>
      <c r="N185" s="42">
        <f t="shared" ca="1" si="39"/>
        <v>3.4200667681320553E-2</v>
      </c>
      <c r="O185" s="42">
        <f t="shared" ca="1" si="40"/>
        <v>3.0268363140552642E-3</v>
      </c>
      <c r="P185" s="42">
        <f t="shared" ca="1" si="41"/>
        <v>0.22660184810709547</v>
      </c>
      <c r="Q185" s="42">
        <f t="shared" ca="1" si="42"/>
        <v>0.25706175087198224</v>
      </c>
      <c r="R185" s="42">
        <f t="shared" ca="1" si="43"/>
        <v>0.2441383318690801</v>
      </c>
      <c r="S185" s="42">
        <f t="shared" ca="1" si="44"/>
        <v>7.6854741067919107E-3</v>
      </c>
      <c r="T185" s="42">
        <f t="shared" ca="1" si="45"/>
        <v>0.19585650973227478</v>
      </c>
      <c r="U185">
        <f ca="1">+(L185^2*Markiwitz!$B$4^2)+(M185^2*Markiwitz!$C$4^2)+(N185^2*Markiwitz!$D$4^2)+(O185^2*Markiwitz!$E$4^2)+(P185^2*Markiwitz!$F$4^2)+(Q185^2*Markiwitz!$G$4^2)+(R185^2*Markiwitz!$H$4^2)+(S185^2*Markiwitz!$I$4^2)+(T185^2*Markiwitz!$J$4^2)+(2*L185*M185*Markiwitz!$B$8)+(2*L185*N185*Markiwitz!$E$8)+(2*L185*O185*Markiwitz!$H$8)+(2*L185*P185*Markiwitz!$B$11)+(2*L185*Q185*Markiwitz!$E$11)+(2*L185*R185*Markiwitz!$H$11)+(2*L185*S185*Markiwitz!$K$8)+(2*L185*T185*Markiwitz!$K$11)</f>
        <v>3.0153293072370142E-2</v>
      </c>
      <c r="V185" s="5">
        <f t="shared" ca="1" si="36"/>
        <v>0.17364703588708372</v>
      </c>
      <c r="W185" s="42">
        <f ca="1">SUMPRODUCT(L185:T185,Markiwitz!$B$3:$J$3)</f>
        <v>0.82326246011412663</v>
      </c>
    </row>
    <row r="186" spans="1:23" x14ac:dyDescent="0.25">
      <c r="A186">
        <v>185</v>
      </c>
      <c r="B186" s="25">
        <f t="shared" ca="1" si="35"/>
        <v>1</v>
      </c>
      <c r="C186" s="46">
        <v>0</v>
      </c>
      <c r="D186">
        <f t="shared" ca="1" si="51"/>
        <v>0.38603277029499428</v>
      </c>
      <c r="E186">
        <f t="shared" ca="1" si="51"/>
        <v>0.48635068574268381</v>
      </c>
      <c r="F186">
        <f t="shared" ca="1" si="51"/>
        <v>0.4083966349167788</v>
      </c>
      <c r="G186">
        <f t="shared" ca="1" si="51"/>
        <v>0.9701828540377353</v>
      </c>
      <c r="H186">
        <f t="shared" ca="1" si="51"/>
        <v>8.1963871873751537E-2</v>
      </c>
      <c r="I186">
        <f t="shared" ca="1" si="51"/>
        <v>0.67882643501882023</v>
      </c>
      <c r="J186">
        <f t="shared" ca="1" si="51"/>
        <v>0.48460410986185165</v>
      </c>
      <c r="K186">
        <f t="shared" ca="1" si="51"/>
        <v>0.26303729927918174</v>
      </c>
      <c r="L186" s="42">
        <f t="shared" ca="1" si="37"/>
        <v>0</v>
      </c>
      <c r="M186" s="42">
        <f t="shared" ca="1" si="38"/>
        <v>0.10268482165414909</v>
      </c>
      <c r="N186" s="42">
        <f t="shared" ca="1" si="39"/>
        <v>0.1293694143859791</v>
      </c>
      <c r="O186" s="42">
        <f t="shared" ca="1" si="40"/>
        <v>0.10863361571230798</v>
      </c>
      <c r="P186" s="42">
        <f t="shared" ca="1" si="41"/>
        <v>0.25806890244745118</v>
      </c>
      <c r="Q186" s="42">
        <f t="shared" ca="1" si="42"/>
        <v>2.1802412160522321E-2</v>
      </c>
      <c r="R186" s="42">
        <f t="shared" ca="1" si="43"/>
        <v>0.18056801592456218</v>
      </c>
      <c r="S186" s="42">
        <f t="shared" ca="1" si="44"/>
        <v>0.12890482472771864</v>
      </c>
      <c r="T186" s="42">
        <f t="shared" ca="1" si="45"/>
        <v>6.9967992987309491E-2</v>
      </c>
      <c r="U186">
        <f ca="1">+(L186^2*Markiwitz!$B$4^2)+(M186^2*Markiwitz!$C$4^2)+(N186^2*Markiwitz!$D$4^2)+(O186^2*Markiwitz!$E$4^2)+(P186^2*Markiwitz!$F$4^2)+(Q186^2*Markiwitz!$G$4^2)+(R186^2*Markiwitz!$H$4^2)+(S186^2*Markiwitz!$I$4^2)+(T186^2*Markiwitz!$J$4^2)+(2*L186*M186*Markiwitz!$B$8)+(2*L186*N186*Markiwitz!$E$8)+(2*L186*O186*Markiwitz!$H$8)+(2*L186*P186*Markiwitz!$B$11)+(2*L186*Q186*Markiwitz!$E$11)+(2*L186*R186*Markiwitz!$H$11)+(2*L186*S186*Markiwitz!$K$8)+(2*L186*T186*Markiwitz!$K$11)</f>
        <v>1.5350533375717288E-2</v>
      </c>
      <c r="V186" s="5">
        <f t="shared" ca="1" si="36"/>
        <v>0.12389726944415397</v>
      </c>
      <c r="W186" s="42">
        <f ca="1">SUMPRODUCT(L186:T186,Markiwitz!$B$3:$J$3)</f>
        <v>0.22427331401437803</v>
      </c>
    </row>
    <row r="187" spans="1:23" x14ac:dyDescent="0.25">
      <c r="A187">
        <v>186</v>
      </c>
      <c r="B187" s="25">
        <f t="shared" ca="1" si="35"/>
        <v>1</v>
      </c>
      <c r="C187" s="46">
        <v>0</v>
      </c>
      <c r="D187">
        <f t="shared" ca="1" si="51"/>
        <v>0.64635626939952207</v>
      </c>
      <c r="E187">
        <f t="shared" ca="1" si="51"/>
        <v>0.26781450593722278</v>
      </c>
      <c r="F187">
        <f t="shared" ca="1" si="51"/>
        <v>0.18626431181785974</v>
      </c>
      <c r="G187">
        <f t="shared" ca="1" si="51"/>
        <v>0.50576907926336001</v>
      </c>
      <c r="H187">
        <f t="shared" ca="1" si="51"/>
        <v>0.79444379258823705</v>
      </c>
      <c r="I187">
        <f t="shared" ca="1" si="51"/>
        <v>0.94623155057899944</v>
      </c>
      <c r="J187">
        <f t="shared" ca="1" si="51"/>
        <v>0.28419239381397099</v>
      </c>
      <c r="K187">
        <f t="shared" ca="1" si="51"/>
        <v>0.57695664853387973</v>
      </c>
      <c r="L187" s="42">
        <f t="shared" ca="1" si="37"/>
        <v>0</v>
      </c>
      <c r="M187" s="42">
        <f t="shared" ca="1" si="38"/>
        <v>0.15360073284260486</v>
      </c>
      <c r="N187" s="42">
        <f t="shared" ca="1" si="39"/>
        <v>6.3643699806693613E-2</v>
      </c>
      <c r="O187" s="42">
        <f t="shared" ca="1" si="40"/>
        <v>4.4264032318006748E-2</v>
      </c>
      <c r="P187" s="42">
        <f t="shared" ca="1" si="41"/>
        <v>0.12019145617037787</v>
      </c>
      <c r="Q187" s="42">
        <f t="shared" ca="1" si="42"/>
        <v>0.188792395960168</v>
      </c>
      <c r="R187" s="42">
        <f t="shared" ca="1" si="43"/>
        <v>0.22486338647686382</v>
      </c>
      <c r="S187" s="42">
        <f t="shared" ca="1" si="44"/>
        <v>6.7535757019381651E-2</v>
      </c>
      <c r="T187" s="42">
        <f t="shared" ca="1" si="45"/>
        <v>0.13710853940590348</v>
      </c>
      <c r="U187">
        <f ca="1">+(L187^2*Markiwitz!$B$4^2)+(M187^2*Markiwitz!$C$4^2)+(N187^2*Markiwitz!$D$4^2)+(O187^2*Markiwitz!$E$4^2)+(P187^2*Markiwitz!$F$4^2)+(Q187^2*Markiwitz!$G$4^2)+(R187^2*Markiwitz!$H$4^2)+(S187^2*Markiwitz!$I$4^2)+(T187^2*Markiwitz!$J$4^2)+(2*L187*M187*Markiwitz!$B$8)+(2*L187*N187*Markiwitz!$E$8)+(2*L187*O187*Markiwitz!$H$8)+(2*L187*P187*Markiwitz!$B$11)+(2*L187*Q187*Markiwitz!$E$11)+(2*L187*R187*Markiwitz!$H$11)+(2*L187*S187*Markiwitz!$K$8)+(2*L187*T187*Markiwitz!$K$11)</f>
        <v>1.7929553595889835E-2</v>
      </c>
      <c r="V187" s="5">
        <f t="shared" ca="1" si="36"/>
        <v>0.13390128302555518</v>
      </c>
      <c r="W187" s="42">
        <f ca="1">SUMPRODUCT(L187:T187,Markiwitz!$B$3:$J$3)</f>
        <v>0.62554704132816918</v>
      </c>
    </row>
    <row r="188" spans="1:23" x14ac:dyDescent="0.25">
      <c r="A188">
        <v>187</v>
      </c>
      <c r="B188" s="25">
        <f t="shared" ca="1" si="35"/>
        <v>1.0000000000000002</v>
      </c>
      <c r="C188" s="46">
        <v>0</v>
      </c>
      <c r="D188">
        <f t="shared" ca="1" si="51"/>
        <v>0.48406428123819234</v>
      </c>
      <c r="E188">
        <f t="shared" ca="1" si="51"/>
        <v>0.51498115336994144</v>
      </c>
      <c r="F188">
        <f t="shared" ca="1" si="51"/>
        <v>0.62909831211126699</v>
      </c>
      <c r="G188">
        <f t="shared" ca="1" si="51"/>
        <v>0.51861108759724328</v>
      </c>
      <c r="H188">
        <f t="shared" ca="1" si="51"/>
        <v>0.59664123356084009</v>
      </c>
      <c r="I188">
        <f t="shared" ca="1" si="51"/>
        <v>0.4546684538609993</v>
      </c>
      <c r="J188">
        <f t="shared" ca="1" si="51"/>
        <v>0.31917315597192852</v>
      </c>
      <c r="K188">
        <f t="shared" ca="1" si="51"/>
        <v>0.93591997444248731</v>
      </c>
      <c r="L188" s="42">
        <f t="shared" ca="1" si="37"/>
        <v>0</v>
      </c>
      <c r="M188" s="42">
        <f t="shared" ca="1" si="38"/>
        <v>0.10870135734003698</v>
      </c>
      <c r="N188" s="42">
        <f t="shared" ca="1" si="39"/>
        <v>0.11564404263140594</v>
      </c>
      <c r="O188" s="42">
        <f t="shared" ca="1" si="40"/>
        <v>0.14127016406147819</v>
      </c>
      <c r="P188" s="42">
        <f t="shared" ca="1" si="41"/>
        <v>0.11645917977921093</v>
      </c>
      <c r="Q188" s="42">
        <f t="shared" ca="1" si="42"/>
        <v>0.13398161039108761</v>
      </c>
      <c r="R188" s="42">
        <f t="shared" ca="1" si="43"/>
        <v>0.1021002374890518</v>
      </c>
      <c r="S188" s="42">
        <f t="shared" ca="1" si="44"/>
        <v>7.1673446328050575E-2</v>
      </c>
      <c r="T188" s="42">
        <f t="shared" ca="1" si="45"/>
        <v>0.2101699619796781</v>
      </c>
      <c r="U188">
        <f ca="1">+(L188^2*Markiwitz!$B$4^2)+(M188^2*Markiwitz!$C$4^2)+(N188^2*Markiwitz!$D$4^2)+(O188^2*Markiwitz!$E$4^2)+(P188^2*Markiwitz!$F$4^2)+(Q188^2*Markiwitz!$G$4^2)+(R188^2*Markiwitz!$H$4^2)+(S188^2*Markiwitz!$I$4^2)+(T188^2*Markiwitz!$J$4^2)+(2*L188*M188*Markiwitz!$B$8)+(2*L188*N188*Markiwitz!$E$8)+(2*L188*O188*Markiwitz!$H$8)+(2*L188*P188*Markiwitz!$B$11)+(2*L188*Q188*Markiwitz!$E$11)+(2*L188*R188*Markiwitz!$H$11)+(2*L188*S188*Markiwitz!$K$8)+(2*L188*T188*Markiwitz!$K$11)</f>
        <v>1.1952235064132804E-2</v>
      </c>
      <c r="V188" s="5">
        <f t="shared" ca="1" si="36"/>
        <v>0.10932627801280351</v>
      </c>
      <c r="W188" s="42">
        <f ca="1">SUMPRODUCT(L188:T188,Markiwitz!$B$3:$J$3)</f>
        <v>0.50271020132245559</v>
      </c>
    </row>
    <row r="189" spans="1:23" x14ac:dyDescent="0.25">
      <c r="A189">
        <v>188</v>
      </c>
      <c r="B189" s="25">
        <f t="shared" ca="1" si="35"/>
        <v>1</v>
      </c>
      <c r="C189" s="46">
        <v>0</v>
      </c>
      <c r="D189">
        <f t="shared" ca="1" si="51"/>
        <v>0.15582587477069254</v>
      </c>
      <c r="E189">
        <f t="shared" ca="1" si="51"/>
        <v>0.63491164383440468</v>
      </c>
      <c r="F189">
        <f t="shared" ca="1" si="51"/>
        <v>0.81097737717490881</v>
      </c>
      <c r="G189">
        <f t="shared" ca="1" si="51"/>
        <v>0.15169598543350404</v>
      </c>
      <c r="H189">
        <f t="shared" ca="1" si="51"/>
        <v>0.17455203560803323</v>
      </c>
      <c r="I189">
        <f t="shared" ca="1" si="51"/>
        <v>0.54323053960469492</v>
      </c>
      <c r="J189">
        <f t="shared" ca="1" si="51"/>
        <v>0.72098526563464183</v>
      </c>
      <c r="K189">
        <f t="shared" ca="1" si="51"/>
        <v>0.57788119948264693</v>
      </c>
      <c r="L189" s="42">
        <f t="shared" ca="1" si="37"/>
        <v>0</v>
      </c>
      <c r="M189" s="42">
        <f t="shared" ca="1" si="38"/>
        <v>4.1332466330374608E-2</v>
      </c>
      <c r="N189" s="42">
        <f t="shared" ca="1" si="39"/>
        <v>0.16840889987087024</v>
      </c>
      <c r="O189" s="42">
        <f t="shared" ca="1" si="40"/>
        <v>0.21510994362203159</v>
      </c>
      <c r="P189" s="42">
        <f t="shared" ca="1" si="41"/>
        <v>4.0237022379049386E-2</v>
      </c>
      <c r="Q189" s="42">
        <f t="shared" ca="1" si="42"/>
        <v>4.6299538797932062E-2</v>
      </c>
      <c r="R189" s="42">
        <f t="shared" ca="1" si="43"/>
        <v>0.14409069110559047</v>
      </c>
      <c r="S189" s="42">
        <f t="shared" ca="1" si="44"/>
        <v>0.19123973640701664</v>
      </c>
      <c r="T189" s="42">
        <f t="shared" ca="1" si="45"/>
        <v>0.15328170148713513</v>
      </c>
      <c r="U189">
        <f ca="1">+(L189^2*Markiwitz!$B$4^2)+(M189^2*Markiwitz!$C$4^2)+(N189^2*Markiwitz!$D$4^2)+(O189^2*Markiwitz!$E$4^2)+(P189^2*Markiwitz!$F$4^2)+(Q189^2*Markiwitz!$G$4^2)+(R189^2*Markiwitz!$H$4^2)+(S189^2*Markiwitz!$I$4^2)+(T189^2*Markiwitz!$J$4^2)+(2*L189*M189*Markiwitz!$B$8)+(2*L189*N189*Markiwitz!$E$8)+(2*L189*O189*Markiwitz!$H$8)+(2*L189*P189*Markiwitz!$B$11)+(2*L189*Q189*Markiwitz!$E$11)+(2*L189*R189*Markiwitz!$H$11)+(2*L189*S189*Markiwitz!$K$8)+(2*L189*T189*Markiwitz!$K$11)</f>
        <v>1.3619101764547557E-2</v>
      </c>
      <c r="V189" s="5">
        <f t="shared" ca="1" si="36"/>
        <v>0.11670090729959025</v>
      </c>
      <c r="W189" s="42">
        <f ca="1">SUMPRODUCT(L189:T189,Markiwitz!$B$3:$J$3)</f>
        <v>0.24949991104031408</v>
      </c>
    </row>
    <row r="190" spans="1:23" x14ac:dyDescent="0.25">
      <c r="A190">
        <v>189</v>
      </c>
      <c r="B190" s="25">
        <f t="shared" ca="1" si="35"/>
        <v>1</v>
      </c>
      <c r="C190" s="46">
        <v>0</v>
      </c>
      <c r="D190">
        <f t="shared" ca="1" si="51"/>
        <v>0.5864103783339043</v>
      </c>
      <c r="E190">
        <f t="shared" ca="1" si="51"/>
        <v>7.1434942534744472E-2</v>
      </c>
      <c r="F190">
        <f t="shared" ca="1" si="51"/>
        <v>0.79239166863883015</v>
      </c>
      <c r="G190">
        <f t="shared" ca="1" si="51"/>
        <v>0.20474578764243923</v>
      </c>
      <c r="H190">
        <f t="shared" ca="1" si="51"/>
        <v>9.4961165617758359E-2</v>
      </c>
      <c r="I190">
        <f t="shared" ca="1" si="51"/>
        <v>0.99638310311132761</v>
      </c>
      <c r="J190">
        <f t="shared" ca="1" si="51"/>
        <v>0.49565754710139975</v>
      </c>
      <c r="K190">
        <f t="shared" ca="1" si="51"/>
        <v>0.19055275611836109</v>
      </c>
      <c r="L190" s="42">
        <f t="shared" ca="1" si="37"/>
        <v>0</v>
      </c>
      <c r="M190" s="42">
        <f t="shared" ca="1" si="38"/>
        <v>0.1708387465872353</v>
      </c>
      <c r="N190" s="42">
        <f t="shared" ca="1" si="39"/>
        <v>2.081111879336147E-2</v>
      </c>
      <c r="O190" s="42">
        <f t="shared" ca="1" si="40"/>
        <v>0.23084720952763346</v>
      </c>
      <c r="P190" s="42">
        <f t="shared" ca="1" si="41"/>
        <v>5.9648524347796703E-2</v>
      </c>
      <c r="Q190" s="42">
        <f t="shared" ca="1" si="42"/>
        <v>2.7665005784333573E-2</v>
      </c>
      <c r="R190" s="42">
        <f t="shared" ca="1" si="43"/>
        <v>0.29027596840947251</v>
      </c>
      <c r="S190" s="42">
        <f t="shared" ca="1" si="44"/>
        <v>0.1443997535034944</v>
      </c>
      <c r="T190" s="42">
        <f t="shared" ca="1" si="45"/>
        <v>5.5513673046672589E-2</v>
      </c>
      <c r="U190">
        <f ca="1">+(L190^2*Markiwitz!$B$4^2)+(M190^2*Markiwitz!$C$4^2)+(N190^2*Markiwitz!$D$4^2)+(O190^2*Markiwitz!$E$4^2)+(P190^2*Markiwitz!$F$4^2)+(Q190^2*Markiwitz!$G$4^2)+(R190^2*Markiwitz!$H$4^2)+(S190^2*Markiwitz!$I$4^2)+(T190^2*Markiwitz!$J$4^2)+(2*L190*M190*Markiwitz!$B$8)+(2*L190*N190*Markiwitz!$E$8)+(2*L190*O190*Markiwitz!$H$8)+(2*L190*P190*Markiwitz!$B$11)+(2*L190*Q190*Markiwitz!$E$11)+(2*L190*R190*Markiwitz!$H$11)+(2*L190*S190*Markiwitz!$K$8)+(2*L190*T190*Markiwitz!$K$11)</f>
        <v>1.6353012493390568E-2</v>
      </c>
      <c r="V190" s="5">
        <f t="shared" ca="1" si="36"/>
        <v>0.12787889776421507</v>
      </c>
      <c r="W190" s="42">
        <f ca="1">SUMPRODUCT(L190:T190,Markiwitz!$B$3:$J$3)</f>
        <v>0.20309617142637934</v>
      </c>
    </row>
    <row r="191" spans="1:23" x14ac:dyDescent="0.25">
      <c r="A191">
        <v>190</v>
      </c>
      <c r="B191" s="25">
        <f t="shared" ca="1" si="35"/>
        <v>0.99999999999999978</v>
      </c>
      <c r="C191" s="46">
        <v>0</v>
      </c>
      <c r="D191">
        <f t="shared" ca="1" si="51"/>
        <v>0.99349680178824085</v>
      </c>
      <c r="E191">
        <f t="shared" ca="1" si="51"/>
        <v>0.24053855758369036</v>
      </c>
      <c r="F191">
        <f t="shared" ca="1" si="51"/>
        <v>0.93167723258200774</v>
      </c>
      <c r="G191">
        <f t="shared" ca="1" si="51"/>
        <v>0.45092024920900486</v>
      </c>
      <c r="H191">
        <f t="shared" ca="1" si="51"/>
        <v>0.37541941634295151</v>
      </c>
      <c r="I191">
        <f t="shared" ca="1" si="51"/>
        <v>0.58412106459332513</v>
      </c>
      <c r="J191">
        <f t="shared" ca="1" si="51"/>
        <v>0.31364372964312126</v>
      </c>
      <c r="K191">
        <f t="shared" ca="1" si="51"/>
        <v>0.50001459615128552</v>
      </c>
      <c r="L191" s="42">
        <f t="shared" ca="1" si="37"/>
        <v>0</v>
      </c>
      <c r="M191" s="42">
        <f t="shared" ca="1" si="38"/>
        <v>0.22631774552560582</v>
      </c>
      <c r="N191" s="42">
        <f t="shared" ca="1" si="39"/>
        <v>5.4794483451115476E-2</v>
      </c>
      <c r="O191" s="42">
        <f t="shared" ca="1" si="40"/>
        <v>0.21223529905276761</v>
      </c>
      <c r="P191" s="42">
        <f t="shared" ca="1" si="41"/>
        <v>0.1027192579071614</v>
      </c>
      <c r="Q191" s="42">
        <f t="shared" ca="1" si="42"/>
        <v>8.5520230946234344E-2</v>
      </c>
      <c r="R191" s="42">
        <f t="shared" ca="1" si="43"/>
        <v>0.1330622929181359</v>
      </c>
      <c r="S191" s="42">
        <f t="shared" ca="1" si="44"/>
        <v>7.144778087187395E-2</v>
      </c>
      <c r="T191" s="42">
        <f t="shared" ca="1" si="45"/>
        <v>0.11390290932710539</v>
      </c>
      <c r="U191">
        <f ca="1">+(L191^2*Markiwitz!$B$4^2)+(M191^2*Markiwitz!$C$4^2)+(N191^2*Markiwitz!$D$4^2)+(O191^2*Markiwitz!$E$4^2)+(P191^2*Markiwitz!$F$4^2)+(Q191^2*Markiwitz!$G$4^2)+(R191^2*Markiwitz!$H$4^2)+(S191^2*Markiwitz!$I$4^2)+(T191^2*Markiwitz!$J$4^2)+(2*L191*M191*Markiwitz!$B$8)+(2*L191*N191*Markiwitz!$E$8)+(2*L191*O191*Markiwitz!$H$8)+(2*L191*P191*Markiwitz!$B$11)+(2*L191*Q191*Markiwitz!$E$11)+(2*L191*R191*Markiwitz!$H$11)+(2*L191*S191*Markiwitz!$K$8)+(2*L191*T191*Markiwitz!$K$11)</f>
        <v>1.1363666372255334E-2</v>
      </c>
      <c r="V191" s="5">
        <f t="shared" ca="1" si="36"/>
        <v>0.10660049893061165</v>
      </c>
      <c r="W191" s="42">
        <f ca="1">SUMPRODUCT(L191:T191,Markiwitz!$B$3:$J$3)</f>
        <v>0.38493776115226447</v>
      </c>
    </row>
    <row r="192" spans="1:23" x14ac:dyDescent="0.25">
      <c r="A192">
        <v>191</v>
      </c>
      <c r="B192" s="25">
        <f t="shared" ca="1" si="35"/>
        <v>0.99999999999999989</v>
      </c>
      <c r="C192" s="46">
        <v>0</v>
      </c>
      <c r="D192">
        <f t="shared" ref="D192:K201" ca="1" si="52">RAND()</f>
        <v>0.6142915557416212</v>
      </c>
      <c r="E192">
        <f t="shared" ca="1" si="52"/>
        <v>0.63010914264146434</v>
      </c>
      <c r="F192">
        <f t="shared" ca="1" si="52"/>
        <v>0.45150617013048133</v>
      </c>
      <c r="G192">
        <f t="shared" ca="1" si="52"/>
        <v>0.92059674593496044</v>
      </c>
      <c r="H192">
        <f t="shared" ca="1" si="52"/>
        <v>0.86760089074036784</v>
      </c>
      <c r="I192">
        <f t="shared" ca="1" si="52"/>
        <v>0.25180402702731841</v>
      </c>
      <c r="J192">
        <f t="shared" ca="1" si="52"/>
        <v>0.49873597926983904</v>
      </c>
      <c r="K192">
        <f t="shared" ca="1" si="52"/>
        <v>0.24591698748249946</v>
      </c>
      <c r="L192" s="42">
        <f t="shared" ca="1" si="37"/>
        <v>0</v>
      </c>
      <c r="M192" s="42">
        <f t="shared" ca="1" si="38"/>
        <v>0.13710146727882971</v>
      </c>
      <c r="N192" s="42">
        <f t="shared" ca="1" si="39"/>
        <v>0.14063173617559285</v>
      </c>
      <c r="O192" s="42">
        <f t="shared" ca="1" si="40"/>
        <v>0.1007699972948525</v>
      </c>
      <c r="P192" s="42">
        <f t="shared" ca="1" si="41"/>
        <v>0.20546459325396746</v>
      </c>
      <c r="Q192" s="42">
        <f t="shared" ca="1" si="42"/>
        <v>0.19363664374210551</v>
      </c>
      <c r="R192" s="42">
        <f t="shared" ca="1" si="43"/>
        <v>5.619921232758103E-2</v>
      </c>
      <c r="S192" s="42">
        <f t="shared" ca="1" si="44"/>
        <v>0.11131104424850558</v>
      </c>
      <c r="T192" s="42">
        <f t="shared" ca="1" si="45"/>
        <v>5.4885305678565234E-2</v>
      </c>
      <c r="U192">
        <f ca="1">+(L192^2*Markiwitz!$B$4^2)+(M192^2*Markiwitz!$C$4^2)+(N192^2*Markiwitz!$D$4^2)+(O192^2*Markiwitz!$E$4^2)+(P192^2*Markiwitz!$F$4^2)+(Q192^2*Markiwitz!$G$4^2)+(R192^2*Markiwitz!$H$4^2)+(S192^2*Markiwitz!$I$4^2)+(T192^2*Markiwitz!$J$4^2)+(2*L192*M192*Markiwitz!$B$8)+(2*L192*N192*Markiwitz!$E$8)+(2*L192*O192*Markiwitz!$H$8)+(2*L192*P192*Markiwitz!$B$11)+(2*L192*Q192*Markiwitz!$E$11)+(2*L192*R192*Markiwitz!$H$11)+(2*L192*S192*Markiwitz!$K$8)+(2*L192*T192*Markiwitz!$K$11)</f>
        <v>1.9724471022855142E-2</v>
      </c>
      <c r="V192" s="5">
        <f t="shared" ca="1" si="36"/>
        <v>0.14044383583075173</v>
      </c>
      <c r="W192" s="42">
        <f ca="1">SUMPRODUCT(L192:T192,Markiwitz!$B$3:$J$3)</f>
        <v>0.67819006880836552</v>
      </c>
    </row>
    <row r="193" spans="1:23" x14ac:dyDescent="0.25">
      <c r="A193">
        <v>192</v>
      </c>
      <c r="B193" s="25">
        <f t="shared" ca="1" si="35"/>
        <v>1</v>
      </c>
      <c r="C193" s="46">
        <v>0</v>
      </c>
      <c r="D193">
        <f t="shared" ca="1" si="52"/>
        <v>0.68836094361954947</v>
      </c>
      <c r="E193">
        <f t="shared" ca="1" si="52"/>
        <v>0.57237117264980009</v>
      </c>
      <c r="F193">
        <f t="shared" ca="1" si="52"/>
        <v>0.24059677277662261</v>
      </c>
      <c r="G193">
        <f t="shared" ca="1" si="52"/>
        <v>0.39581311468113944</v>
      </c>
      <c r="H193">
        <f t="shared" ca="1" si="52"/>
        <v>0.78916931609102914</v>
      </c>
      <c r="I193">
        <f t="shared" ca="1" si="52"/>
        <v>0.48123210675644035</v>
      </c>
      <c r="J193">
        <f t="shared" ca="1" si="52"/>
        <v>0.64022642715951739</v>
      </c>
      <c r="K193">
        <f t="shared" ca="1" si="52"/>
        <v>0.79569781084256386</v>
      </c>
      <c r="L193" s="42">
        <f t="shared" ca="1" si="37"/>
        <v>0</v>
      </c>
      <c r="M193" s="42">
        <f t="shared" ca="1" si="38"/>
        <v>0.14953096095720084</v>
      </c>
      <c r="N193" s="42">
        <f t="shared" ca="1" si="39"/>
        <v>0.12433478724183364</v>
      </c>
      <c r="O193" s="42">
        <f t="shared" ca="1" si="40"/>
        <v>5.2264247368998963E-2</v>
      </c>
      <c r="P193" s="42">
        <f t="shared" ca="1" si="41"/>
        <v>8.5981512963997031E-2</v>
      </c>
      <c r="Q193" s="42">
        <f t="shared" ca="1" si="42"/>
        <v>0.17142931667873496</v>
      </c>
      <c r="R193" s="42">
        <f t="shared" ca="1" si="43"/>
        <v>0.10453687129367395</v>
      </c>
      <c r="S193" s="42">
        <f t="shared" ca="1" si="44"/>
        <v>0.13907481789999562</v>
      </c>
      <c r="T193" s="42">
        <f t="shared" ca="1" si="45"/>
        <v>0.17284748559556498</v>
      </c>
      <c r="U193">
        <f ca="1">+(L193^2*Markiwitz!$B$4^2)+(M193^2*Markiwitz!$C$4^2)+(N193^2*Markiwitz!$D$4^2)+(O193^2*Markiwitz!$E$4^2)+(P193^2*Markiwitz!$F$4^2)+(Q193^2*Markiwitz!$G$4^2)+(R193^2*Markiwitz!$H$4^2)+(S193^2*Markiwitz!$I$4^2)+(T193^2*Markiwitz!$J$4^2)+(2*L193*M193*Markiwitz!$B$8)+(2*L193*N193*Markiwitz!$E$8)+(2*L193*O193*Markiwitz!$H$8)+(2*L193*P193*Markiwitz!$B$11)+(2*L193*Q193*Markiwitz!$E$11)+(2*L193*R193*Markiwitz!$H$11)+(2*L193*S193*Markiwitz!$K$8)+(2*L193*T193*Markiwitz!$K$11)</f>
        <v>1.4609048554118582E-2</v>
      </c>
      <c r="V193" s="5">
        <f t="shared" ca="1" si="36"/>
        <v>0.12086789711961808</v>
      </c>
      <c r="W193" s="42">
        <f ca="1">SUMPRODUCT(L193:T193,Markiwitz!$B$3:$J$3)</f>
        <v>0.57026412655578085</v>
      </c>
    </row>
    <row r="194" spans="1:23" x14ac:dyDescent="0.25">
      <c r="A194">
        <v>193</v>
      </c>
      <c r="B194" s="25">
        <f t="shared" ref="B194:B257" ca="1" si="53">SUM(L194:T194)</f>
        <v>1</v>
      </c>
      <c r="C194" s="46">
        <v>0</v>
      </c>
      <c r="D194">
        <f t="shared" ca="1" si="52"/>
        <v>0.15864279536826298</v>
      </c>
      <c r="E194">
        <f t="shared" ca="1" si="52"/>
        <v>0.45579298210539498</v>
      </c>
      <c r="F194">
        <f t="shared" ca="1" si="52"/>
        <v>0.32688853567571907</v>
      </c>
      <c r="G194">
        <f t="shared" ca="1" si="52"/>
        <v>0.31475636612948221</v>
      </c>
      <c r="H194">
        <f t="shared" ca="1" si="52"/>
        <v>0.26153636989955675</v>
      </c>
      <c r="I194">
        <f t="shared" ca="1" si="52"/>
        <v>0.5584985334149043</v>
      </c>
      <c r="J194">
        <f t="shared" ca="1" si="52"/>
        <v>0.78219812765939101</v>
      </c>
      <c r="K194">
        <f t="shared" ca="1" si="52"/>
        <v>0.92412843645920351</v>
      </c>
      <c r="L194" s="42">
        <f t="shared" ca="1" si="37"/>
        <v>0</v>
      </c>
      <c r="M194" s="42">
        <f t="shared" ca="1" si="38"/>
        <v>4.1941896059447065E-2</v>
      </c>
      <c r="N194" s="42">
        <f t="shared" ca="1" si="39"/>
        <v>0.12050230100719896</v>
      </c>
      <c r="O194" s="42">
        <f t="shared" ca="1" si="40"/>
        <v>8.6422613485280658E-2</v>
      </c>
      <c r="P194" s="42">
        <f t="shared" ca="1" si="41"/>
        <v>8.321511709124238E-2</v>
      </c>
      <c r="Q194" s="42">
        <f t="shared" ca="1" si="42"/>
        <v>6.9144843398837141E-2</v>
      </c>
      <c r="R194" s="42">
        <f t="shared" ca="1" si="43"/>
        <v>0.14765553886935409</v>
      </c>
      <c r="S194" s="42">
        <f t="shared" ca="1" si="44"/>
        <v>0.20679711607469198</v>
      </c>
      <c r="T194" s="42">
        <f t="shared" ca="1" si="45"/>
        <v>0.24432057401394766</v>
      </c>
      <c r="U194">
        <f ca="1">+(L194^2*Markiwitz!$B$4^2)+(M194^2*Markiwitz!$C$4^2)+(N194^2*Markiwitz!$D$4^2)+(O194^2*Markiwitz!$E$4^2)+(P194^2*Markiwitz!$F$4^2)+(Q194^2*Markiwitz!$G$4^2)+(R194^2*Markiwitz!$H$4^2)+(S194^2*Markiwitz!$I$4^2)+(T194^2*Markiwitz!$J$4^2)+(2*L194*M194*Markiwitz!$B$8)+(2*L194*N194*Markiwitz!$E$8)+(2*L194*O194*Markiwitz!$H$8)+(2*L194*P194*Markiwitz!$B$11)+(2*L194*Q194*Markiwitz!$E$11)+(2*L194*R194*Markiwitz!$H$11)+(2*L194*S194*Markiwitz!$K$8)+(2*L194*T194*Markiwitz!$K$11)</f>
        <v>1.1895110479388481E-2</v>
      </c>
      <c r="V194" s="5">
        <f t="shared" ref="V194:V257" ca="1" si="54">SQRT(U194)</f>
        <v>0.10906470776281611</v>
      </c>
      <c r="W194" s="42">
        <f ca="1">SUMPRODUCT(L194:T194,Markiwitz!$B$3:$J$3)</f>
        <v>0.28421273197260538</v>
      </c>
    </row>
    <row r="195" spans="1:23" x14ac:dyDescent="0.25">
      <c r="A195">
        <v>194</v>
      </c>
      <c r="B195" s="25">
        <f t="shared" ca="1" si="53"/>
        <v>1</v>
      </c>
      <c r="C195" s="46">
        <v>0</v>
      </c>
      <c r="D195">
        <f t="shared" ca="1" si="52"/>
        <v>0.76615703097719035</v>
      </c>
      <c r="E195">
        <f t="shared" ca="1" si="52"/>
        <v>0.55747168011026316</v>
      </c>
      <c r="F195">
        <f t="shared" ca="1" si="52"/>
        <v>0.51938012490810548</v>
      </c>
      <c r="G195">
        <f t="shared" ca="1" si="52"/>
        <v>0.42815632535427739</v>
      </c>
      <c r="H195">
        <f t="shared" ca="1" si="52"/>
        <v>0.18677649835640409</v>
      </c>
      <c r="I195">
        <f t="shared" ca="1" si="52"/>
        <v>0.50457636161173958</v>
      </c>
      <c r="J195">
        <f t="shared" ca="1" si="52"/>
        <v>0.74168049340485442</v>
      </c>
      <c r="K195">
        <f t="shared" ca="1" si="52"/>
        <v>0.60582606866984978</v>
      </c>
      <c r="L195" s="42">
        <f t="shared" ref="L195:L258" ca="1" si="55">C195/SUM($C195:$K195)</f>
        <v>0</v>
      </c>
      <c r="M195" s="42">
        <f t="shared" ref="M195:M258" ca="1" si="56">D195/SUM($C195:$K195)</f>
        <v>0.17776163828144598</v>
      </c>
      <c r="N195" s="42">
        <f t="shared" ref="N195:N258" ca="1" si="57">E195/SUM($C195:$K195)</f>
        <v>0.12934303954049445</v>
      </c>
      <c r="O195" s="42">
        <f t="shared" ref="O195:O258" ca="1" si="58">F195/SUM($C195:$K195)</f>
        <v>0.12050514210739595</v>
      </c>
      <c r="P195" s="42">
        <f t="shared" ref="P195:P258" ca="1" si="59">G195/SUM($C195:$K195)</f>
        <v>9.9339648085545088E-2</v>
      </c>
      <c r="Q195" s="42">
        <f t="shared" ref="Q195:Q258" ca="1" si="60">H195/SUM($C195:$K195)</f>
        <v>4.3335367291427569E-2</v>
      </c>
      <c r="R195" s="42">
        <f t="shared" ref="R195:R258" ca="1" si="61">I195/SUM($C195:$K195)</f>
        <v>0.11707041383382472</v>
      </c>
      <c r="S195" s="42">
        <f t="shared" ref="S195:S258" ca="1" si="62">J195/SUM($C195:$K195)</f>
        <v>0.1720826596355588</v>
      </c>
      <c r="T195" s="42">
        <f t="shared" ref="T195:T258" ca="1" si="63">K195/SUM($C195:$K195)</f>
        <v>0.14056209122430735</v>
      </c>
      <c r="U195">
        <f ca="1">+(L195^2*Markiwitz!$B$4^2)+(M195^2*Markiwitz!$C$4^2)+(N195^2*Markiwitz!$D$4^2)+(O195^2*Markiwitz!$E$4^2)+(P195^2*Markiwitz!$F$4^2)+(Q195^2*Markiwitz!$G$4^2)+(R195^2*Markiwitz!$H$4^2)+(S195^2*Markiwitz!$I$4^2)+(T195^2*Markiwitz!$J$4^2)+(2*L195*M195*Markiwitz!$B$8)+(2*L195*N195*Markiwitz!$E$8)+(2*L195*O195*Markiwitz!$H$8)+(2*L195*P195*Markiwitz!$B$11)+(2*L195*Q195*Markiwitz!$E$11)+(2*L195*R195*Markiwitz!$H$11)+(2*L195*S195*Markiwitz!$K$8)+(2*L195*T195*Markiwitz!$K$11)</f>
        <v>1.0058928713725044E-2</v>
      </c>
      <c r="V195" s="5">
        <f t="shared" ca="1" si="54"/>
        <v>0.10029421076874299</v>
      </c>
      <c r="W195" s="42">
        <f ca="1">SUMPRODUCT(L195:T195,Markiwitz!$B$3:$J$3)</f>
        <v>0.24264560063417301</v>
      </c>
    </row>
    <row r="196" spans="1:23" x14ac:dyDescent="0.25">
      <c r="A196">
        <v>195</v>
      </c>
      <c r="B196" s="25">
        <f t="shared" ca="1" si="53"/>
        <v>1</v>
      </c>
      <c r="C196" s="46">
        <v>0</v>
      </c>
      <c r="D196">
        <f t="shared" ca="1" si="52"/>
        <v>0.65162937029719104</v>
      </c>
      <c r="E196">
        <f t="shared" ca="1" si="52"/>
        <v>0.87992375670692213</v>
      </c>
      <c r="F196">
        <f t="shared" ca="1" si="52"/>
        <v>0.59531084158755498</v>
      </c>
      <c r="G196">
        <f t="shared" ca="1" si="52"/>
        <v>0.41983252262112591</v>
      </c>
      <c r="H196">
        <f t="shared" ca="1" si="52"/>
        <v>0.84596346167010128</v>
      </c>
      <c r="I196">
        <f t="shared" ca="1" si="52"/>
        <v>0.81327878117420171</v>
      </c>
      <c r="J196">
        <f t="shared" ca="1" si="52"/>
        <v>0.81780115987342705</v>
      </c>
      <c r="K196">
        <f t="shared" ca="1" si="52"/>
        <v>0.24468861193522962</v>
      </c>
      <c r="L196" s="42">
        <f t="shared" ca="1" si="55"/>
        <v>0</v>
      </c>
      <c r="M196" s="42">
        <f t="shared" ca="1" si="56"/>
        <v>0.12368571948384249</v>
      </c>
      <c r="N196" s="42">
        <f t="shared" ca="1" si="57"/>
        <v>0.16701825899833966</v>
      </c>
      <c r="O196" s="42">
        <f t="shared" ca="1" si="58"/>
        <v>0.11299590398251562</v>
      </c>
      <c r="P196" s="42">
        <f t="shared" ca="1" si="59"/>
        <v>7.9688378072074725E-2</v>
      </c>
      <c r="Q196" s="42">
        <f t="shared" ca="1" si="60"/>
        <v>0.16057225807054684</v>
      </c>
      <c r="R196" s="42">
        <f t="shared" ca="1" si="61"/>
        <v>0.15436838143835771</v>
      </c>
      <c r="S196" s="42">
        <f t="shared" ca="1" si="62"/>
        <v>0.15522677378328376</v>
      </c>
      <c r="T196" s="42">
        <f t="shared" ca="1" si="63"/>
        <v>4.644432617103917E-2</v>
      </c>
      <c r="U196">
        <f ca="1">+(L196^2*Markiwitz!$B$4^2)+(M196^2*Markiwitz!$C$4^2)+(N196^2*Markiwitz!$D$4^2)+(O196^2*Markiwitz!$E$4^2)+(P196^2*Markiwitz!$F$4^2)+(Q196^2*Markiwitz!$G$4^2)+(R196^2*Markiwitz!$H$4^2)+(S196^2*Markiwitz!$I$4^2)+(T196^2*Markiwitz!$J$4^2)+(2*L196*M196*Markiwitz!$B$8)+(2*L196*N196*Markiwitz!$E$8)+(2*L196*O196*Markiwitz!$H$8)+(2*L196*P196*Markiwitz!$B$11)+(2*L196*Q196*Markiwitz!$E$11)+(2*L196*R196*Markiwitz!$H$11)+(2*L196*S196*Markiwitz!$K$8)+(2*L196*T196*Markiwitz!$K$11)</f>
        <v>1.6314615445143003E-2</v>
      </c>
      <c r="V196" s="5">
        <f t="shared" ca="1" si="54"/>
        <v>0.12772867902371418</v>
      </c>
      <c r="W196" s="42">
        <f ca="1">SUMPRODUCT(L196:T196,Markiwitz!$B$3:$J$3)</f>
        <v>0.55510715656996967</v>
      </c>
    </row>
    <row r="197" spans="1:23" x14ac:dyDescent="0.25">
      <c r="A197">
        <v>196</v>
      </c>
      <c r="B197" s="25">
        <f t="shared" ca="1" si="53"/>
        <v>1.0000000000000002</v>
      </c>
      <c r="C197" s="46">
        <v>0</v>
      </c>
      <c r="D197">
        <f t="shared" ca="1" si="52"/>
        <v>0.65982940047820093</v>
      </c>
      <c r="E197">
        <f t="shared" ca="1" si="52"/>
        <v>0.61757522893583383</v>
      </c>
      <c r="F197">
        <f t="shared" ca="1" si="52"/>
        <v>0.82938298792643295</v>
      </c>
      <c r="G197">
        <f t="shared" ca="1" si="52"/>
        <v>0.87462363511398433</v>
      </c>
      <c r="H197">
        <f t="shared" ca="1" si="52"/>
        <v>0.97887631233238692</v>
      </c>
      <c r="I197">
        <f t="shared" ca="1" si="52"/>
        <v>0.58011517619333408</v>
      </c>
      <c r="J197">
        <f t="shared" ca="1" si="52"/>
        <v>0.47691535167527332</v>
      </c>
      <c r="K197">
        <f t="shared" ca="1" si="52"/>
        <v>0.22899397359172102</v>
      </c>
      <c r="L197" s="42">
        <f t="shared" ca="1" si="55"/>
        <v>0</v>
      </c>
      <c r="M197" s="42">
        <f t="shared" ca="1" si="56"/>
        <v>0.12577013950872262</v>
      </c>
      <c r="N197" s="42">
        <f t="shared" ca="1" si="57"/>
        <v>0.11771606818989756</v>
      </c>
      <c r="O197" s="42">
        <f t="shared" ca="1" si="58"/>
        <v>0.15808876358354218</v>
      </c>
      <c r="P197" s="42">
        <f t="shared" ca="1" si="59"/>
        <v>0.16671208728527409</v>
      </c>
      <c r="Q197" s="42">
        <f t="shared" ca="1" si="60"/>
        <v>0.18658369917224624</v>
      </c>
      <c r="R197" s="42">
        <f t="shared" ca="1" si="61"/>
        <v>0.1105758042731733</v>
      </c>
      <c r="S197" s="42">
        <f t="shared" ca="1" si="62"/>
        <v>9.0904876731136619E-2</v>
      </c>
      <c r="T197" s="42">
        <f t="shared" ca="1" si="63"/>
        <v>4.3648561256007558E-2</v>
      </c>
      <c r="U197">
        <f ca="1">+(L197^2*Markiwitz!$B$4^2)+(M197^2*Markiwitz!$C$4^2)+(N197^2*Markiwitz!$D$4^2)+(O197^2*Markiwitz!$E$4^2)+(P197^2*Markiwitz!$F$4^2)+(Q197^2*Markiwitz!$G$4^2)+(R197^2*Markiwitz!$H$4^2)+(S197^2*Markiwitz!$I$4^2)+(T197^2*Markiwitz!$J$4^2)+(2*L197*M197*Markiwitz!$B$8)+(2*L197*N197*Markiwitz!$E$8)+(2*L197*O197*Markiwitz!$H$8)+(2*L197*P197*Markiwitz!$B$11)+(2*L197*Q197*Markiwitz!$E$11)+(2*L197*R197*Markiwitz!$H$11)+(2*L197*S197*Markiwitz!$K$8)+(2*L197*T197*Markiwitz!$K$11)</f>
        <v>1.8493916496130747E-2</v>
      </c>
      <c r="V197" s="5">
        <f t="shared" ca="1" si="54"/>
        <v>0.13599233984357628</v>
      </c>
      <c r="W197" s="42">
        <f ca="1">SUMPRODUCT(L197:T197,Markiwitz!$B$3:$J$3)</f>
        <v>0.66068407100016191</v>
      </c>
    </row>
    <row r="198" spans="1:23" x14ac:dyDescent="0.25">
      <c r="A198">
        <v>197</v>
      </c>
      <c r="B198" s="25">
        <f t="shared" ca="1" si="53"/>
        <v>0.99999999999999978</v>
      </c>
      <c r="C198" s="46">
        <v>0</v>
      </c>
      <c r="D198">
        <f t="shared" ca="1" si="52"/>
        <v>0.85962632086428481</v>
      </c>
      <c r="E198">
        <f t="shared" ca="1" si="52"/>
        <v>8.1918408211660632E-2</v>
      </c>
      <c r="F198">
        <f t="shared" ca="1" si="52"/>
        <v>0.81259138717242063</v>
      </c>
      <c r="G198">
        <f t="shared" ca="1" si="52"/>
        <v>7.5968062282458892E-2</v>
      </c>
      <c r="H198">
        <f t="shared" ca="1" si="52"/>
        <v>0.44362026243762376</v>
      </c>
      <c r="I198">
        <f t="shared" ca="1" si="52"/>
        <v>0.684007812430249</v>
      </c>
      <c r="J198">
        <f t="shared" ca="1" si="52"/>
        <v>0.15490977965586672</v>
      </c>
      <c r="K198">
        <f t="shared" ca="1" si="52"/>
        <v>0.8216023985004316</v>
      </c>
      <c r="L198" s="42">
        <f t="shared" ca="1" si="55"/>
        <v>0</v>
      </c>
      <c r="M198" s="42">
        <f t="shared" ca="1" si="56"/>
        <v>0.2184984527065901</v>
      </c>
      <c r="N198" s="42">
        <f t="shared" ca="1" si="57"/>
        <v>2.0821890870487341E-2</v>
      </c>
      <c r="O198" s="42">
        <f t="shared" ca="1" si="58"/>
        <v>0.20654318797656573</v>
      </c>
      <c r="P198" s="42">
        <f t="shared" ca="1" si="59"/>
        <v>1.9309441394426217E-2</v>
      </c>
      <c r="Q198" s="42">
        <f t="shared" ca="1" si="60"/>
        <v>0.11275869360823736</v>
      </c>
      <c r="R198" s="42">
        <f t="shared" ca="1" si="61"/>
        <v>0.17386001920574551</v>
      </c>
      <c r="S198" s="42">
        <f t="shared" ca="1" si="62"/>
        <v>3.937472171616932E-2</v>
      </c>
      <c r="T198" s="42">
        <f t="shared" ca="1" si="63"/>
        <v>0.20883359252177836</v>
      </c>
      <c r="U198">
        <f ca="1">+(L198^2*Markiwitz!$B$4^2)+(M198^2*Markiwitz!$C$4^2)+(N198^2*Markiwitz!$D$4^2)+(O198^2*Markiwitz!$E$4^2)+(P198^2*Markiwitz!$F$4^2)+(Q198^2*Markiwitz!$G$4^2)+(R198^2*Markiwitz!$H$4^2)+(S198^2*Markiwitz!$I$4^2)+(T198^2*Markiwitz!$J$4^2)+(2*L198*M198*Markiwitz!$B$8)+(2*L198*N198*Markiwitz!$E$8)+(2*L198*O198*Markiwitz!$H$8)+(2*L198*P198*Markiwitz!$B$11)+(2*L198*Q198*Markiwitz!$E$11)+(2*L198*R198*Markiwitz!$H$11)+(2*L198*S198*Markiwitz!$K$8)+(2*L198*T198*Markiwitz!$K$11)</f>
        <v>1.2471086864968367E-2</v>
      </c>
      <c r="V198" s="5">
        <f t="shared" ca="1" si="54"/>
        <v>0.11167402054626836</v>
      </c>
      <c r="W198" s="42">
        <f ca="1">SUMPRODUCT(L198:T198,Markiwitz!$B$3:$J$3)</f>
        <v>0.43376599858446091</v>
      </c>
    </row>
    <row r="199" spans="1:23" x14ac:dyDescent="0.25">
      <c r="A199">
        <v>198</v>
      </c>
      <c r="B199" s="25">
        <f t="shared" ca="1" si="53"/>
        <v>1</v>
      </c>
      <c r="C199" s="46">
        <v>0</v>
      </c>
      <c r="D199">
        <f t="shared" ca="1" si="52"/>
        <v>0.37085469460183174</v>
      </c>
      <c r="E199">
        <f t="shared" ca="1" si="52"/>
        <v>0.49757518872315376</v>
      </c>
      <c r="F199">
        <f t="shared" ca="1" si="52"/>
        <v>0.52975782035615326</v>
      </c>
      <c r="G199">
        <f t="shared" ca="1" si="52"/>
        <v>7.0381962500824291E-2</v>
      </c>
      <c r="H199">
        <f t="shared" ca="1" si="52"/>
        <v>0.70526428083140424</v>
      </c>
      <c r="I199">
        <f t="shared" ca="1" si="52"/>
        <v>0.27851522014306729</v>
      </c>
      <c r="J199">
        <f t="shared" ca="1" si="52"/>
        <v>0.22349703688474809</v>
      </c>
      <c r="K199">
        <f t="shared" ca="1" si="52"/>
        <v>0.8789203165759174</v>
      </c>
      <c r="L199" s="42">
        <f t="shared" ca="1" si="55"/>
        <v>0</v>
      </c>
      <c r="M199" s="42">
        <f t="shared" ca="1" si="56"/>
        <v>0.1043260344810078</v>
      </c>
      <c r="N199" s="42">
        <f t="shared" ca="1" si="57"/>
        <v>0.13997408432798442</v>
      </c>
      <c r="O199" s="42">
        <f t="shared" ca="1" si="58"/>
        <v>0.14902745856405455</v>
      </c>
      <c r="P199" s="42">
        <f t="shared" ca="1" si="59"/>
        <v>1.9799320740931846E-2</v>
      </c>
      <c r="Q199" s="42">
        <f t="shared" ca="1" si="60"/>
        <v>0.19839960704619547</v>
      </c>
      <c r="R199" s="42">
        <f t="shared" ca="1" si="61"/>
        <v>7.8349792743833316E-2</v>
      </c>
      <c r="S199" s="42">
        <f t="shared" ca="1" si="62"/>
        <v>6.2872494041029015E-2</v>
      </c>
      <c r="T199" s="42">
        <f t="shared" ca="1" si="63"/>
        <v>0.24725120805496351</v>
      </c>
      <c r="U199">
        <f ca="1">+(L199^2*Markiwitz!$B$4^2)+(M199^2*Markiwitz!$C$4^2)+(N199^2*Markiwitz!$D$4^2)+(O199^2*Markiwitz!$E$4^2)+(P199^2*Markiwitz!$F$4^2)+(Q199^2*Markiwitz!$G$4^2)+(R199^2*Markiwitz!$H$4^2)+(S199^2*Markiwitz!$I$4^2)+(T199^2*Markiwitz!$J$4^2)+(2*L199*M199*Markiwitz!$B$8)+(2*L199*N199*Markiwitz!$E$8)+(2*L199*O199*Markiwitz!$H$8)+(2*L199*P199*Markiwitz!$B$11)+(2*L199*Q199*Markiwitz!$E$11)+(2*L199*R199*Markiwitz!$H$11)+(2*L199*S199*Markiwitz!$K$8)+(2*L199*T199*Markiwitz!$K$11)</f>
        <v>1.669562808944965E-2</v>
      </c>
      <c r="V199" s="5">
        <f t="shared" ca="1" si="54"/>
        <v>0.12921156329620678</v>
      </c>
      <c r="W199" s="42">
        <f ca="1">SUMPRODUCT(L199:T199,Markiwitz!$B$3:$J$3)</f>
        <v>0.65665108964952079</v>
      </c>
    </row>
    <row r="200" spans="1:23" x14ac:dyDescent="0.25">
      <c r="A200">
        <v>199</v>
      </c>
      <c r="B200" s="25">
        <f t="shared" ca="1" si="53"/>
        <v>1</v>
      </c>
      <c r="C200" s="46">
        <v>0</v>
      </c>
      <c r="D200">
        <f t="shared" ca="1" si="52"/>
        <v>0.59048577561910476</v>
      </c>
      <c r="E200">
        <f t="shared" ca="1" si="52"/>
        <v>0.74830218492926803</v>
      </c>
      <c r="F200">
        <f t="shared" ca="1" si="52"/>
        <v>0.34706972952633541</v>
      </c>
      <c r="G200">
        <f t="shared" ca="1" si="52"/>
        <v>4.5633958473454417E-2</v>
      </c>
      <c r="H200">
        <f t="shared" ca="1" si="52"/>
        <v>0.15832017515434249</v>
      </c>
      <c r="I200">
        <f t="shared" ca="1" si="52"/>
        <v>0.32918950520076606</v>
      </c>
      <c r="J200">
        <f t="shared" ca="1" si="52"/>
        <v>0.63421580800680466</v>
      </c>
      <c r="K200">
        <f t="shared" ca="1" si="52"/>
        <v>0.29940328245449011</v>
      </c>
      <c r="L200" s="42">
        <f t="shared" ca="1" si="55"/>
        <v>0</v>
      </c>
      <c r="M200" s="42">
        <f t="shared" ca="1" si="56"/>
        <v>0.1872999908241797</v>
      </c>
      <c r="N200" s="42">
        <f t="shared" ca="1" si="57"/>
        <v>0.23735879534780591</v>
      </c>
      <c r="O200" s="42">
        <f t="shared" ca="1" si="58"/>
        <v>0.11008928553355303</v>
      </c>
      <c r="P200" s="42">
        <f t="shared" ca="1" si="59"/>
        <v>1.4474929551668729E-2</v>
      </c>
      <c r="Q200" s="42">
        <f t="shared" ca="1" si="60"/>
        <v>5.0218597260196993E-2</v>
      </c>
      <c r="R200" s="42">
        <f t="shared" ca="1" si="61"/>
        <v>0.10441774188188398</v>
      </c>
      <c r="S200" s="42">
        <f t="shared" ca="1" si="62"/>
        <v>0.20117100178353714</v>
      </c>
      <c r="T200" s="42">
        <f t="shared" ca="1" si="63"/>
        <v>9.4969657817174535E-2</v>
      </c>
      <c r="U200">
        <f ca="1">+(L200^2*Markiwitz!$B$4^2)+(M200^2*Markiwitz!$C$4^2)+(N200^2*Markiwitz!$D$4^2)+(O200^2*Markiwitz!$E$4^2)+(P200^2*Markiwitz!$F$4^2)+(Q200^2*Markiwitz!$G$4^2)+(R200^2*Markiwitz!$H$4^2)+(S200^2*Markiwitz!$I$4^2)+(T200^2*Markiwitz!$J$4^2)+(2*L200*M200*Markiwitz!$B$8)+(2*L200*N200*Markiwitz!$E$8)+(2*L200*O200*Markiwitz!$H$8)+(2*L200*P200*Markiwitz!$B$11)+(2*L200*Q200*Markiwitz!$E$11)+(2*L200*R200*Markiwitz!$H$11)+(2*L200*S200*Markiwitz!$K$8)+(2*L200*T200*Markiwitz!$K$11)</f>
        <v>1.2670231674345174E-2</v>
      </c>
      <c r="V200" s="5">
        <f t="shared" ca="1" si="54"/>
        <v>0.11256212362222549</v>
      </c>
      <c r="W200" s="42">
        <f ca="1">SUMPRODUCT(L200:T200,Markiwitz!$B$3:$J$3)</f>
        <v>0.24805699745152085</v>
      </c>
    </row>
    <row r="201" spans="1:23" x14ac:dyDescent="0.25">
      <c r="A201">
        <v>200</v>
      </c>
      <c r="B201" s="25">
        <f t="shared" ca="1" si="53"/>
        <v>1</v>
      </c>
      <c r="C201" s="46">
        <v>0</v>
      </c>
      <c r="D201">
        <f t="shared" ca="1" si="52"/>
        <v>0.65734473298133933</v>
      </c>
      <c r="E201">
        <f t="shared" ca="1" si="52"/>
        <v>0.68257788431096311</v>
      </c>
      <c r="F201">
        <f t="shared" ca="1" si="52"/>
        <v>0.2174768018515878</v>
      </c>
      <c r="G201">
        <f t="shared" ca="1" si="52"/>
        <v>0.16303032361200209</v>
      </c>
      <c r="H201">
        <f t="shared" ca="1" si="52"/>
        <v>0.93439218842063854</v>
      </c>
      <c r="I201">
        <f t="shared" ca="1" si="52"/>
        <v>0.40080377511322474</v>
      </c>
      <c r="J201">
        <f t="shared" ca="1" si="52"/>
        <v>0.45201710451860588</v>
      </c>
      <c r="K201">
        <f t="shared" ca="1" si="52"/>
        <v>0.63145996525764303</v>
      </c>
      <c r="L201" s="42">
        <f t="shared" ca="1" si="55"/>
        <v>0</v>
      </c>
      <c r="M201" s="42">
        <f t="shared" ca="1" si="56"/>
        <v>0.15881333915706974</v>
      </c>
      <c r="N201" s="42">
        <f t="shared" ca="1" si="57"/>
        <v>0.16490962443791182</v>
      </c>
      <c r="O201" s="42">
        <f t="shared" ca="1" si="58"/>
        <v>5.2542015411921675E-2</v>
      </c>
      <c r="P201" s="42">
        <f t="shared" ca="1" si="59"/>
        <v>3.9387841383091649E-2</v>
      </c>
      <c r="Q201" s="42">
        <f t="shared" ca="1" si="60"/>
        <v>0.22574752041038426</v>
      </c>
      <c r="R201" s="42">
        <f t="shared" ca="1" si="61"/>
        <v>9.6833491893662818E-2</v>
      </c>
      <c r="S201" s="42">
        <f t="shared" ca="1" si="62"/>
        <v>0.10920654281221398</v>
      </c>
      <c r="T201" s="42">
        <f t="shared" ca="1" si="63"/>
        <v>0.15255962449374399</v>
      </c>
      <c r="U201">
        <f ca="1">+(L201^2*Markiwitz!$B$4^2)+(M201^2*Markiwitz!$C$4^2)+(N201^2*Markiwitz!$D$4^2)+(O201^2*Markiwitz!$E$4^2)+(P201^2*Markiwitz!$F$4^2)+(Q201^2*Markiwitz!$G$4^2)+(R201^2*Markiwitz!$H$4^2)+(S201^2*Markiwitz!$I$4^2)+(T201^2*Markiwitz!$J$4^2)+(2*L201*M201*Markiwitz!$B$8)+(2*L201*N201*Markiwitz!$E$8)+(2*L201*O201*Markiwitz!$H$8)+(2*L201*P201*Markiwitz!$B$11)+(2*L201*Q201*Markiwitz!$E$11)+(2*L201*R201*Markiwitz!$H$11)+(2*L201*S201*Markiwitz!$K$8)+(2*L201*T201*Markiwitz!$K$11)</f>
        <v>1.9628439770913438E-2</v>
      </c>
      <c r="V201" s="5">
        <f t="shared" ca="1" si="54"/>
        <v>0.14010153379215176</v>
      </c>
      <c r="W201" s="42">
        <f ca="1">SUMPRODUCT(L201:T201,Markiwitz!$B$3:$J$3)</f>
        <v>0.71462647991014416</v>
      </c>
    </row>
    <row r="202" spans="1:23" x14ac:dyDescent="0.25">
      <c r="A202">
        <v>201</v>
      </c>
      <c r="B202" s="25">
        <f t="shared" ca="1" si="53"/>
        <v>1</v>
      </c>
      <c r="C202" s="46">
        <v>0</v>
      </c>
      <c r="D202">
        <f t="shared" ref="D202:K211" ca="1" si="64">RAND()</f>
        <v>0.68379066261983246</v>
      </c>
      <c r="E202">
        <f t="shared" ca="1" si="64"/>
        <v>0.57636053794511422</v>
      </c>
      <c r="F202">
        <f t="shared" ca="1" si="64"/>
        <v>0.27931823689215651</v>
      </c>
      <c r="G202">
        <f t="shared" ca="1" si="64"/>
        <v>0.38377592947767736</v>
      </c>
      <c r="H202">
        <f t="shared" ca="1" si="64"/>
        <v>0.97812444776706764</v>
      </c>
      <c r="I202">
        <f t="shared" ca="1" si="64"/>
        <v>0.28202204447128076</v>
      </c>
      <c r="J202">
        <f t="shared" ca="1" si="64"/>
        <v>0.5303896989940966</v>
      </c>
      <c r="K202">
        <f t="shared" ca="1" si="64"/>
        <v>0.79136567936249091</v>
      </c>
      <c r="L202" s="42">
        <f t="shared" ca="1" si="55"/>
        <v>0</v>
      </c>
      <c r="M202" s="42">
        <f t="shared" ca="1" si="56"/>
        <v>0.15177987012801203</v>
      </c>
      <c r="N202" s="42">
        <f t="shared" ca="1" si="57"/>
        <v>0.12793378497017713</v>
      </c>
      <c r="O202" s="42">
        <f t="shared" ca="1" si="58"/>
        <v>6.1999802040945864E-2</v>
      </c>
      <c r="P202" s="42">
        <f t="shared" ca="1" si="59"/>
        <v>8.5186101417655605E-2</v>
      </c>
      <c r="Q202" s="42">
        <f t="shared" ca="1" si="60"/>
        <v>0.21711264831011329</v>
      </c>
      <c r="R202" s="42">
        <f t="shared" ca="1" si="61"/>
        <v>6.2599961688692876E-2</v>
      </c>
      <c r="S202" s="42">
        <f t="shared" ca="1" si="62"/>
        <v>0.11772971470848585</v>
      </c>
      <c r="T202" s="42">
        <f t="shared" ca="1" si="63"/>
        <v>0.17565811673591747</v>
      </c>
      <c r="U202">
        <f ca="1">+(L202^2*Markiwitz!$B$4^2)+(M202^2*Markiwitz!$C$4^2)+(N202^2*Markiwitz!$D$4^2)+(O202^2*Markiwitz!$E$4^2)+(P202^2*Markiwitz!$F$4^2)+(Q202^2*Markiwitz!$G$4^2)+(R202^2*Markiwitz!$H$4^2)+(S202^2*Markiwitz!$I$4^2)+(T202^2*Markiwitz!$J$4^2)+(2*L202*M202*Markiwitz!$B$8)+(2*L202*N202*Markiwitz!$E$8)+(2*L202*O202*Markiwitz!$H$8)+(2*L202*P202*Markiwitz!$B$11)+(2*L202*Q202*Markiwitz!$E$11)+(2*L202*R202*Markiwitz!$H$11)+(2*L202*S202*Markiwitz!$K$8)+(2*L202*T202*Markiwitz!$K$11)</f>
        <v>1.8369598464333402E-2</v>
      </c>
      <c r="V202" s="5">
        <f t="shared" ca="1" si="54"/>
        <v>0.13553449178837615</v>
      </c>
      <c r="W202" s="42">
        <f ca="1">SUMPRODUCT(L202:T202,Markiwitz!$B$3:$J$3)</f>
        <v>0.69898328802383003</v>
      </c>
    </row>
    <row r="203" spans="1:23" x14ac:dyDescent="0.25">
      <c r="A203">
        <v>202</v>
      </c>
      <c r="B203" s="25">
        <f t="shared" ca="1" si="53"/>
        <v>1</v>
      </c>
      <c r="C203" s="46">
        <v>0</v>
      </c>
      <c r="D203">
        <f t="shared" ca="1" si="64"/>
        <v>0.88264214992539158</v>
      </c>
      <c r="E203">
        <f t="shared" ca="1" si="64"/>
        <v>0.33428345370093959</v>
      </c>
      <c r="F203">
        <f t="shared" ca="1" si="64"/>
        <v>0.76391541845726907</v>
      </c>
      <c r="G203">
        <f t="shared" ca="1" si="64"/>
        <v>0.6033994487429899</v>
      </c>
      <c r="H203">
        <f t="shared" ca="1" si="64"/>
        <v>5.5924736866579394E-3</v>
      </c>
      <c r="I203">
        <f t="shared" ca="1" si="64"/>
        <v>0.11154878623752829</v>
      </c>
      <c r="J203">
        <f t="shared" ca="1" si="64"/>
        <v>0.215074444260549</v>
      </c>
      <c r="K203">
        <f t="shared" ca="1" si="64"/>
        <v>0.57680787287891222</v>
      </c>
      <c r="L203" s="42">
        <f t="shared" ca="1" si="55"/>
        <v>0</v>
      </c>
      <c r="M203" s="42">
        <f t="shared" ca="1" si="56"/>
        <v>0.25266974892964777</v>
      </c>
      <c r="N203" s="42">
        <f t="shared" ca="1" si="57"/>
        <v>9.5693726302433557E-2</v>
      </c>
      <c r="O203" s="42">
        <f t="shared" ca="1" si="58"/>
        <v>0.21868241506640099</v>
      </c>
      <c r="P203" s="42">
        <f t="shared" ca="1" si="59"/>
        <v>0.17273227573719024</v>
      </c>
      <c r="Q203" s="42">
        <f t="shared" ca="1" si="60"/>
        <v>1.6009307083544178E-3</v>
      </c>
      <c r="R203" s="42">
        <f t="shared" ca="1" si="61"/>
        <v>3.1932537795102647E-2</v>
      </c>
      <c r="S203" s="42">
        <f t="shared" ca="1" si="62"/>
        <v>6.1568333029518203E-2</v>
      </c>
      <c r="T203" s="42">
        <f t="shared" ca="1" si="63"/>
        <v>0.16512003243135204</v>
      </c>
      <c r="U203">
        <f ca="1">+(L203^2*Markiwitz!$B$4^2)+(M203^2*Markiwitz!$C$4^2)+(N203^2*Markiwitz!$D$4^2)+(O203^2*Markiwitz!$E$4^2)+(P203^2*Markiwitz!$F$4^2)+(Q203^2*Markiwitz!$G$4^2)+(R203^2*Markiwitz!$H$4^2)+(S203^2*Markiwitz!$I$4^2)+(T203^2*Markiwitz!$J$4^2)+(2*L203*M203*Markiwitz!$B$8)+(2*L203*N203*Markiwitz!$E$8)+(2*L203*O203*Markiwitz!$H$8)+(2*L203*P203*Markiwitz!$B$11)+(2*L203*Q203*Markiwitz!$E$11)+(2*L203*R203*Markiwitz!$H$11)+(2*L203*S203*Markiwitz!$K$8)+(2*L203*T203*Markiwitz!$K$11)</f>
        <v>1.1270338367227408E-2</v>
      </c>
      <c r="V203" s="5">
        <f t="shared" ca="1" si="54"/>
        <v>0.10616184986720704</v>
      </c>
      <c r="W203" s="42">
        <f ca="1">SUMPRODUCT(L203:T203,Markiwitz!$B$3:$J$3)</f>
        <v>0.18795778295743534</v>
      </c>
    </row>
    <row r="204" spans="1:23" x14ac:dyDescent="0.25">
      <c r="A204">
        <v>203</v>
      </c>
      <c r="B204" s="25">
        <f t="shared" ca="1" si="53"/>
        <v>0.99999999999999989</v>
      </c>
      <c r="C204" s="46">
        <v>0</v>
      </c>
      <c r="D204">
        <f t="shared" ca="1" si="64"/>
        <v>0.75390104507085687</v>
      </c>
      <c r="E204">
        <f t="shared" ca="1" si="64"/>
        <v>0.88358655376514883</v>
      </c>
      <c r="F204">
        <f t="shared" ca="1" si="64"/>
        <v>0.55737522690560348</v>
      </c>
      <c r="G204">
        <f t="shared" ca="1" si="64"/>
        <v>0.5194550451799036</v>
      </c>
      <c r="H204">
        <f t="shared" ca="1" si="64"/>
        <v>0.17011729024591049</v>
      </c>
      <c r="I204">
        <f t="shared" ca="1" si="64"/>
        <v>0.22240752488880444</v>
      </c>
      <c r="J204">
        <f t="shared" ca="1" si="64"/>
        <v>0.24915228165282877</v>
      </c>
      <c r="K204">
        <f t="shared" ca="1" si="64"/>
        <v>0.4762515962632492</v>
      </c>
      <c r="L204" s="42">
        <f t="shared" ca="1" si="55"/>
        <v>0</v>
      </c>
      <c r="M204" s="42">
        <f t="shared" ca="1" si="56"/>
        <v>0.19672561054876453</v>
      </c>
      <c r="N204" s="42">
        <f t="shared" ca="1" si="57"/>
        <v>0.23056620679679582</v>
      </c>
      <c r="O204" s="42">
        <f t="shared" ca="1" si="58"/>
        <v>0.14544346706331379</v>
      </c>
      <c r="P204" s="42">
        <f t="shared" ca="1" si="59"/>
        <v>0.13554844045354528</v>
      </c>
      <c r="Q204" s="42">
        <f t="shared" ca="1" si="60"/>
        <v>4.4391008617560304E-2</v>
      </c>
      <c r="R204" s="42">
        <f t="shared" ca="1" si="61"/>
        <v>5.8035807763441104E-2</v>
      </c>
      <c r="S204" s="42">
        <f t="shared" ca="1" si="62"/>
        <v>6.5014679377667861E-2</v>
      </c>
      <c r="T204" s="42">
        <f t="shared" ca="1" si="63"/>
        <v>0.12427477937891131</v>
      </c>
      <c r="U204">
        <f ca="1">+(L204^2*Markiwitz!$B$4^2)+(M204^2*Markiwitz!$C$4^2)+(N204^2*Markiwitz!$D$4^2)+(O204^2*Markiwitz!$E$4^2)+(P204^2*Markiwitz!$F$4^2)+(Q204^2*Markiwitz!$G$4^2)+(R204^2*Markiwitz!$H$4^2)+(S204^2*Markiwitz!$I$4^2)+(T204^2*Markiwitz!$J$4^2)+(2*L204*M204*Markiwitz!$B$8)+(2*L204*N204*Markiwitz!$E$8)+(2*L204*O204*Markiwitz!$H$8)+(2*L204*P204*Markiwitz!$B$11)+(2*L204*Q204*Markiwitz!$E$11)+(2*L204*R204*Markiwitz!$H$11)+(2*L204*S204*Markiwitz!$K$8)+(2*L204*T204*Markiwitz!$K$11)</f>
        <v>1.0615625384612613E-2</v>
      </c>
      <c r="V204" s="5">
        <f t="shared" ca="1" si="54"/>
        <v>0.1030321570414432</v>
      </c>
      <c r="W204" s="42">
        <f ca="1">SUMPRODUCT(L204:T204,Markiwitz!$B$3:$J$3)</f>
        <v>0.29065859508951103</v>
      </c>
    </row>
    <row r="205" spans="1:23" x14ac:dyDescent="0.25">
      <c r="A205">
        <v>204</v>
      </c>
      <c r="B205" s="25">
        <f t="shared" ca="1" si="53"/>
        <v>1.0000000000000002</v>
      </c>
      <c r="C205" s="46">
        <v>0</v>
      </c>
      <c r="D205">
        <f t="shared" ca="1" si="64"/>
        <v>9.9293528925466945E-2</v>
      </c>
      <c r="E205">
        <f t="shared" ca="1" si="64"/>
        <v>0.59445728440973267</v>
      </c>
      <c r="F205">
        <f t="shared" ca="1" si="64"/>
        <v>0.18070941468379564</v>
      </c>
      <c r="G205">
        <f t="shared" ca="1" si="64"/>
        <v>0.27923350808472802</v>
      </c>
      <c r="H205">
        <f t="shared" ca="1" si="64"/>
        <v>0.29635913555667504</v>
      </c>
      <c r="I205">
        <f t="shared" ca="1" si="64"/>
        <v>0.90307963830138349</v>
      </c>
      <c r="J205">
        <f t="shared" ca="1" si="64"/>
        <v>0.11010488333592816</v>
      </c>
      <c r="K205">
        <f t="shared" ca="1" si="64"/>
        <v>5.1071044208729655E-2</v>
      </c>
      <c r="L205" s="42">
        <f t="shared" ca="1" si="55"/>
        <v>0</v>
      </c>
      <c r="M205" s="42">
        <f t="shared" ca="1" si="56"/>
        <v>3.9491387549866835E-2</v>
      </c>
      <c r="N205" s="42">
        <f t="shared" ca="1" si="57"/>
        <v>0.23642973771319978</v>
      </c>
      <c r="O205" s="42">
        <f t="shared" ca="1" si="58"/>
        <v>7.1872413101001176E-2</v>
      </c>
      <c r="P205" s="42">
        <f t="shared" ca="1" si="59"/>
        <v>0.11105777792388005</v>
      </c>
      <c r="Q205" s="42">
        <f t="shared" ca="1" si="60"/>
        <v>0.11786904547422535</v>
      </c>
      <c r="R205" s="42">
        <f t="shared" ca="1" si="61"/>
        <v>0.35917615549069665</v>
      </c>
      <c r="S205" s="42">
        <f t="shared" ca="1" si="62"/>
        <v>4.3791319192773522E-2</v>
      </c>
      <c r="T205" s="42">
        <f t="shared" ca="1" si="63"/>
        <v>2.0312163554356624E-2</v>
      </c>
      <c r="U205">
        <f ca="1">+(L205^2*Markiwitz!$B$4^2)+(M205^2*Markiwitz!$C$4^2)+(N205^2*Markiwitz!$D$4^2)+(O205^2*Markiwitz!$E$4^2)+(P205^2*Markiwitz!$F$4^2)+(Q205^2*Markiwitz!$G$4^2)+(R205^2*Markiwitz!$H$4^2)+(S205^2*Markiwitz!$I$4^2)+(T205^2*Markiwitz!$J$4^2)+(2*L205*M205*Markiwitz!$B$8)+(2*L205*N205*Markiwitz!$E$8)+(2*L205*O205*Markiwitz!$H$8)+(2*L205*P205*Markiwitz!$B$11)+(2*L205*Q205*Markiwitz!$E$11)+(2*L205*R205*Markiwitz!$H$11)+(2*L205*S205*Markiwitz!$K$8)+(2*L205*T205*Markiwitz!$K$11)</f>
        <v>2.1676477795712232E-2</v>
      </c>
      <c r="V205" s="5">
        <f t="shared" ca="1" si="54"/>
        <v>0.14722933741517766</v>
      </c>
      <c r="W205" s="42">
        <f ca="1">SUMPRODUCT(L205:T205,Markiwitz!$B$3:$J$3)</f>
        <v>0.45690794859051398</v>
      </c>
    </row>
    <row r="206" spans="1:23" x14ac:dyDescent="0.25">
      <c r="A206">
        <v>205</v>
      </c>
      <c r="B206" s="25">
        <f t="shared" ca="1" si="53"/>
        <v>1</v>
      </c>
      <c r="C206" s="46">
        <v>0</v>
      </c>
      <c r="D206">
        <f t="shared" ca="1" si="64"/>
        <v>0.41035555805607515</v>
      </c>
      <c r="E206">
        <f t="shared" ca="1" si="64"/>
        <v>0.42651394170453372</v>
      </c>
      <c r="F206">
        <f t="shared" ca="1" si="64"/>
        <v>0.18735267833728708</v>
      </c>
      <c r="G206">
        <f t="shared" ca="1" si="64"/>
        <v>0.61770117919048251</v>
      </c>
      <c r="H206">
        <f t="shared" ca="1" si="64"/>
        <v>0.53581528827234182</v>
      </c>
      <c r="I206">
        <f t="shared" ca="1" si="64"/>
        <v>0.62341097643460053</v>
      </c>
      <c r="J206">
        <f t="shared" ca="1" si="64"/>
        <v>0.99566232560418466</v>
      </c>
      <c r="K206">
        <f t="shared" ca="1" si="64"/>
        <v>2.4449149032642281E-2</v>
      </c>
      <c r="L206" s="42">
        <f t="shared" ca="1" si="55"/>
        <v>0</v>
      </c>
      <c r="M206" s="42">
        <f t="shared" ca="1" si="56"/>
        <v>0.10738746913099978</v>
      </c>
      <c r="N206" s="42">
        <f t="shared" ca="1" si="57"/>
        <v>0.11161601652408415</v>
      </c>
      <c r="O206" s="42">
        <f t="shared" ca="1" si="58"/>
        <v>4.9029017803156542E-2</v>
      </c>
      <c r="P206" s="42">
        <f t="shared" ca="1" si="59"/>
        <v>0.16164851434383554</v>
      </c>
      <c r="Q206" s="42">
        <f t="shared" ca="1" si="60"/>
        <v>0.14021949160830185</v>
      </c>
      <c r="R206" s="42">
        <f t="shared" ca="1" si="61"/>
        <v>0.16314273237807309</v>
      </c>
      <c r="S206" s="42">
        <f t="shared" ca="1" si="62"/>
        <v>0.26055856965170671</v>
      </c>
      <c r="T206" s="42">
        <f t="shared" ca="1" si="63"/>
        <v>6.3981885598423079E-3</v>
      </c>
      <c r="U206">
        <f ca="1">+(L206^2*Markiwitz!$B$4^2)+(M206^2*Markiwitz!$C$4^2)+(N206^2*Markiwitz!$D$4^2)+(O206^2*Markiwitz!$E$4^2)+(P206^2*Markiwitz!$F$4^2)+(Q206^2*Markiwitz!$G$4^2)+(R206^2*Markiwitz!$H$4^2)+(S206^2*Markiwitz!$I$4^2)+(T206^2*Markiwitz!$J$4^2)+(2*L206*M206*Markiwitz!$B$8)+(2*L206*N206*Markiwitz!$E$8)+(2*L206*O206*Markiwitz!$H$8)+(2*L206*P206*Markiwitz!$B$11)+(2*L206*Q206*Markiwitz!$E$11)+(2*L206*R206*Markiwitz!$H$11)+(2*L206*S206*Markiwitz!$K$8)+(2*L206*T206*Markiwitz!$K$11)</f>
        <v>1.9969916414265571E-2</v>
      </c>
      <c r="V206" s="5">
        <f t="shared" ca="1" si="54"/>
        <v>0.14131495467311861</v>
      </c>
      <c r="W206" s="42">
        <f ca="1">SUMPRODUCT(L206:T206,Markiwitz!$B$3:$J$3)</f>
        <v>0.48441311623708949</v>
      </c>
    </row>
    <row r="207" spans="1:23" x14ac:dyDescent="0.25">
      <c r="A207">
        <v>206</v>
      </c>
      <c r="B207" s="25">
        <f t="shared" ca="1" si="53"/>
        <v>1</v>
      </c>
      <c r="C207" s="46">
        <v>0</v>
      </c>
      <c r="D207">
        <f t="shared" ca="1" si="64"/>
        <v>0.56025692452818776</v>
      </c>
      <c r="E207">
        <f t="shared" ca="1" si="64"/>
        <v>8.4592128599394134E-2</v>
      </c>
      <c r="F207">
        <f t="shared" ca="1" si="64"/>
        <v>0.91664083290261655</v>
      </c>
      <c r="G207">
        <f t="shared" ca="1" si="64"/>
        <v>0.93983296132236316</v>
      </c>
      <c r="H207">
        <f t="shared" ca="1" si="64"/>
        <v>0.32137561011659033</v>
      </c>
      <c r="I207">
        <f t="shared" ca="1" si="64"/>
        <v>0.58852212804741699</v>
      </c>
      <c r="J207">
        <f t="shared" ca="1" si="64"/>
        <v>0.91132317251975548</v>
      </c>
      <c r="K207">
        <f t="shared" ca="1" si="64"/>
        <v>0.12064783859587791</v>
      </c>
      <c r="L207" s="42">
        <f t="shared" ca="1" si="55"/>
        <v>0</v>
      </c>
      <c r="M207" s="42">
        <f t="shared" ca="1" si="56"/>
        <v>0.12609335256954587</v>
      </c>
      <c r="N207" s="42">
        <f t="shared" ca="1" si="57"/>
        <v>1.9038595739043141E-2</v>
      </c>
      <c r="O207" s="42">
        <f t="shared" ca="1" si="58"/>
        <v>0.20630234212663734</v>
      </c>
      <c r="P207" s="42">
        <f t="shared" ca="1" si="59"/>
        <v>0.21152204240634742</v>
      </c>
      <c r="Q207" s="42">
        <f t="shared" ca="1" si="60"/>
        <v>7.2329901406948741E-2</v>
      </c>
      <c r="R207" s="42">
        <f t="shared" ca="1" si="61"/>
        <v>0.13245481659928823</v>
      </c>
      <c r="S207" s="42">
        <f t="shared" ca="1" si="62"/>
        <v>0.20510553117054631</v>
      </c>
      <c r="T207" s="42">
        <f t="shared" ca="1" si="63"/>
        <v>2.7153417981643002E-2</v>
      </c>
      <c r="U207">
        <f ca="1">+(L207^2*Markiwitz!$B$4^2)+(M207^2*Markiwitz!$C$4^2)+(N207^2*Markiwitz!$D$4^2)+(O207^2*Markiwitz!$E$4^2)+(P207^2*Markiwitz!$F$4^2)+(Q207^2*Markiwitz!$G$4^2)+(R207^2*Markiwitz!$H$4^2)+(S207^2*Markiwitz!$I$4^2)+(T207^2*Markiwitz!$J$4^2)+(2*L207*M207*Markiwitz!$B$8)+(2*L207*N207*Markiwitz!$E$8)+(2*L207*O207*Markiwitz!$H$8)+(2*L207*P207*Markiwitz!$B$11)+(2*L207*Q207*Markiwitz!$E$11)+(2*L207*R207*Markiwitz!$H$11)+(2*L207*S207*Markiwitz!$K$8)+(2*L207*T207*Markiwitz!$K$11)</f>
        <v>1.7341374492732722E-2</v>
      </c>
      <c r="V207" s="5">
        <f t="shared" ca="1" si="54"/>
        <v>0.13168665267494928</v>
      </c>
      <c r="W207" s="42">
        <f ca="1">SUMPRODUCT(L207:T207,Markiwitz!$B$3:$J$3)</f>
        <v>0.34685474496464425</v>
      </c>
    </row>
    <row r="208" spans="1:23" x14ac:dyDescent="0.25">
      <c r="A208">
        <v>207</v>
      </c>
      <c r="B208" s="25">
        <f t="shared" ca="1" si="53"/>
        <v>1</v>
      </c>
      <c r="C208" s="46">
        <v>0</v>
      </c>
      <c r="D208">
        <f t="shared" ca="1" si="64"/>
        <v>0.32264768255507981</v>
      </c>
      <c r="E208">
        <f t="shared" ca="1" si="64"/>
        <v>0.73684947737966489</v>
      </c>
      <c r="F208">
        <f t="shared" ca="1" si="64"/>
        <v>8.9260602849770221E-2</v>
      </c>
      <c r="G208">
        <f t="shared" ca="1" si="64"/>
        <v>0.26570103029791847</v>
      </c>
      <c r="H208">
        <f t="shared" ca="1" si="64"/>
        <v>0.62655319189422809</v>
      </c>
      <c r="I208">
        <f t="shared" ca="1" si="64"/>
        <v>9.6702742420515353E-2</v>
      </c>
      <c r="J208">
        <f t="shared" ca="1" si="64"/>
        <v>0.85386912304302032</v>
      </c>
      <c r="K208">
        <f t="shared" ca="1" si="64"/>
        <v>0.38163711030608016</v>
      </c>
      <c r="L208" s="42">
        <f t="shared" ca="1" si="55"/>
        <v>0</v>
      </c>
      <c r="M208" s="42">
        <f t="shared" ca="1" si="56"/>
        <v>9.5649732498904724E-2</v>
      </c>
      <c r="N208" s="42">
        <f t="shared" ca="1" si="57"/>
        <v>0.21844091625016093</v>
      </c>
      <c r="O208" s="42">
        <f t="shared" ca="1" si="58"/>
        <v>2.6461534506183843E-2</v>
      </c>
      <c r="P208" s="42">
        <f t="shared" ca="1" si="59"/>
        <v>7.8767751472508307E-2</v>
      </c>
      <c r="Q208" s="42">
        <f t="shared" ca="1" si="60"/>
        <v>0.18574329970830375</v>
      </c>
      <c r="R208" s="42">
        <f t="shared" ca="1" si="61"/>
        <v>2.866777585750601E-2</v>
      </c>
      <c r="S208" s="42">
        <f t="shared" ca="1" si="62"/>
        <v>0.25313169014997283</v>
      </c>
      <c r="T208" s="42">
        <f t="shared" ca="1" si="63"/>
        <v>0.11313729955645965</v>
      </c>
      <c r="U208">
        <f ca="1">+(L208^2*Markiwitz!$B$4^2)+(M208^2*Markiwitz!$C$4^2)+(N208^2*Markiwitz!$D$4^2)+(O208^2*Markiwitz!$E$4^2)+(P208^2*Markiwitz!$F$4^2)+(Q208^2*Markiwitz!$G$4^2)+(R208^2*Markiwitz!$H$4^2)+(S208^2*Markiwitz!$I$4^2)+(T208^2*Markiwitz!$J$4^2)+(2*L208*M208*Markiwitz!$B$8)+(2*L208*N208*Markiwitz!$E$8)+(2*L208*O208*Markiwitz!$H$8)+(2*L208*P208*Markiwitz!$B$11)+(2*L208*Q208*Markiwitz!$E$11)+(2*L208*R208*Markiwitz!$H$11)+(2*L208*S208*Markiwitz!$K$8)+(2*L208*T208*Markiwitz!$K$11)</f>
        <v>2.1545576603154953E-2</v>
      </c>
      <c r="V208" s="5">
        <f t="shared" ca="1" si="54"/>
        <v>0.14678411563638266</v>
      </c>
      <c r="W208" s="42">
        <f ca="1">SUMPRODUCT(L208:T208,Markiwitz!$B$3:$J$3)</f>
        <v>0.59501506670847448</v>
      </c>
    </row>
    <row r="209" spans="1:23" x14ac:dyDescent="0.25">
      <c r="A209">
        <v>208</v>
      </c>
      <c r="B209" s="25">
        <f t="shared" ca="1" si="53"/>
        <v>1</v>
      </c>
      <c r="C209" s="46">
        <v>0</v>
      </c>
      <c r="D209">
        <f t="shared" ca="1" si="64"/>
        <v>0.48347941422420126</v>
      </c>
      <c r="E209">
        <f t="shared" ca="1" si="64"/>
        <v>4.4635679730485989E-2</v>
      </c>
      <c r="F209">
        <f t="shared" ca="1" si="64"/>
        <v>0.83609718712180436</v>
      </c>
      <c r="G209">
        <f t="shared" ca="1" si="64"/>
        <v>0.52005784761996143</v>
      </c>
      <c r="H209">
        <f t="shared" ca="1" si="64"/>
        <v>0.65068844095693712</v>
      </c>
      <c r="I209">
        <f t="shared" ca="1" si="64"/>
        <v>0.44463901100828518</v>
      </c>
      <c r="J209">
        <f t="shared" ca="1" si="64"/>
        <v>0.50960387010736274</v>
      </c>
      <c r="K209">
        <f t="shared" ca="1" si="64"/>
        <v>3.3798138046148285E-4</v>
      </c>
      <c r="L209" s="42">
        <f t="shared" ca="1" si="55"/>
        <v>0</v>
      </c>
      <c r="M209" s="42">
        <f t="shared" ca="1" si="56"/>
        <v>0.13855106773399772</v>
      </c>
      <c r="N209" s="42">
        <f t="shared" ca="1" si="57"/>
        <v>1.279128108404585E-2</v>
      </c>
      <c r="O209" s="42">
        <f t="shared" ca="1" si="58"/>
        <v>0.23960101422518734</v>
      </c>
      <c r="P209" s="42">
        <f t="shared" ca="1" si="59"/>
        <v>0.14903337753647744</v>
      </c>
      <c r="Q209" s="42">
        <f t="shared" ca="1" si="60"/>
        <v>0.186468287179126</v>
      </c>
      <c r="R209" s="42">
        <f t="shared" ca="1" si="61"/>
        <v>0.12742054349974627</v>
      </c>
      <c r="S209" s="42">
        <f t="shared" ca="1" si="62"/>
        <v>0.14603757315717023</v>
      </c>
      <c r="T209" s="42">
        <f t="shared" ca="1" si="63"/>
        <v>9.6855584249206151E-5</v>
      </c>
      <c r="U209">
        <f ca="1">+(L209^2*Markiwitz!$B$4^2)+(M209^2*Markiwitz!$C$4^2)+(N209^2*Markiwitz!$D$4^2)+(O209^2*Markiwitz!$E$4^2)+(P209^2*Markiwitz!$F$4^2)+(Q209^2*Markiwitz!$G$4^2)+(R209^2*Markiwitz!$H$4^2)+(S209^2*Markiwitz!$I$4^2)+(T209^2*Markiwitz!$J$4^2)+(2*L209*M209*Markiwitz!$B$8)+(2*L209*N209*Markiwitz!$E$8)+(2*L209*O209*Markiwitz!$H$8)+(2*L209*P209*Markiwitz!$B$11)+(2*L209*Q209*Markiwitz!$E$11)+(2*L209*R209*Markiwitz!$H$11)+(2*L209*S209*Markiwitz!$K$8)+(2*L209*T209*Markiwitz!$K$11)</f>
        <v>2.1703504589692044E-2</v>
      </c>
      <c r="V209" s="5">
        <f t="shared" ca="1" si="54"/>
        <v>0.14732109349883352</v>
      </c>
      <c r="W209" s="42">
        <f ca="1">SUMPRODUCT(L209:T209,Markiwitz!$B$3:$J$3)</f>
        <v>0.65342452010601615</v>
      </c>
    </row>
    <row r="210" spans="1:23" x14ac:dyDescent="0.25">
      <c r="A210">
        <v>209</v>
      </c>
      <c r="B210" s="25">
        <f t="shared" ca="1" si="53"/>
        <v>1</v>
      </c>
      <c r="C210" s="46">
        <v>0</v>
      </c>
      <c r="D210">
        <f t="shared" ca="1" si="64"/>
        <v>0.4284205651899412</v>
      </c>
      <c r="E210">
        <f t="shared" ca="1" si="64"/>
        <v>0.70550487828217867</v>
      </c>
      <c r="F210">
        <f t="shared" ca="1" si="64"/>
        <v>0.12423200321138572</v>
      </c>
      <c r="G210">
        <f t="shared" ca="1" si="64"/>
        <v>0.52804350918775689</v>
      </c>
      <c r="H210">
        <f t="shared" ca="1" si="64"/>
        <v>0.94307565640018731</v>
      </c>
      <c r="I210">
        <f t="shared" ca="1" si="64"/>
        <v>0.61050864632284907</v>
      </c>
      <c r="J210">
        <f t="shared" ca="1" si="64"/>
        <v>0.40283370932229823</v>
      </c>
      <c r="K210">
        <f t="shared" ca="1" si="64"/>
        <v>0.70095928888164849</v>
      </c>
      <c r="L210" s="42">
        <f t="shared" ca="1" si="55"/>
        <v>0</v>
      </c>
      <c r="M210" s="42">
        <f t="shared" ca="1" si="56"/>
        <v>9.6413417392728296E-2</v>
      </c>
      <c r="N210" s="42">
        <f t="shared" ca="1" si="57"/>
        <v>0.15876954056178136</v>
      </c>
      <c r="O210" s="42">
        <f t="shared" ca="1" si="58"/>
        <v>2.79576494509403E-2</v>
      </c>
      <c r="P210" s="42">
        <f t="shared" ca="1" si="59"/>
        <v>0.11883294918456794</v>
      </c>
      <c r="Q210" s="42">
        <f t="shared" ca="1" si="60"/>
        <v>0.21223338532575017</v>
      </c>
      <c r="R210" s="42">
        <f t="shared" ca="1" si="61"/>
        <v>0.13739122190294045</v>
      </c>
      <c r="S210" s="42">
        <f t="shared" ca="1" si="62"/>
        <v>9.065525260098696E-2</v>
      </c>
      <c r="T210" s="42">
        <f t="shared" ca="1" si="63"/>
        <v>0.15774658358030458</v>
      </c>
      <c r="U210">
        <f ca="1">+(L210^2*Markiwitz!$B$4^2)+(M210^2*Markiwitz!$C$4^2)+(N210^2*Markiwitz!$D$4^2)+(O210^2*Markiwitz!$E$4^2)+(P210^2*Markiwitz!$F$4^2)+(Q210^2*Markiwitz!$G$4^2)+(R210^2*Markiwitz!$H$4^2)+(S210^2*Markiwitz!$I$4^2)+(T210^2*Markiwitz!$J$4^2)+(2*L210*M210*Markiwitz!$B$8)+(2*L210*N210*Markiwitz!$E$8)+(2*L210*O210*Markiwitz!$H$8)+(2*L210*P210*Markiwitz!$B$11)+(2*L210*Q210*Markiwitz!$E$11)+(2*L210*R210*Markiwitz!$H$11)+(2*L210*S210*Markiwitz!$K$8)+(2*L210*T210*Markiwitz!$K$11)</f>
        <v>1.9177267738228643E-2</v>
      </c>
      <c r="V210" s="5">
        <f t="shared" ca="1" si="54"/>
        <v>0.13848201232733673</v>
      </c>
      <c r="W210" s="42">
        <f ca="1">SUMPRODUCT(L210:T210,Markiwitz!$B$3:$J$3)</f>
        <v>0.69067033245058262</v>
      </c>
    </row>
    <row r="211" spans="1:23" x14ac:dyDescent="0.25">
      <c r="A211">
        <v>210</v>
      </c>
      <c r="B211" s="25">
        <f t="shared" ca="1" si="53"/>
        <v>1.0000000000000002</v>
      </c>
      <c r="C211" s="46">
        <v>0</v>
      </c>
      <c r="D211">
        <f t="shared" ca="1" si="64"/>
        <v>2.9419139644004999E-2</v>
      </c>
      <c r="E211">
        <f t="shared" ca="1" si="64"/>
        <v>0.76779232527870755</v>
      </c>
      <c r="F211">
        <f t="shared" ca="1" si="64"/>
        <v>0.72966856683676362</v>
      </c>
      <c r="G211">
        <f t="shared" ca="1" si="64"/>
        <v>0.41944595589479461</v>
      </c>
      <c r="H211">
        <f t="shared" ca="1" si="64"/>
        <v>0.42374421003962914</v>
      </c>
      <c r="I211">
        <f t="shared" ca="1" si="64"/>
        <v>0.34249935218892846</v>
      </c>
      <c r="J211">
        <f t="shared" ca="1" si="64"/>
        <v>0.34930702340890762</v>
      </c>
      <c r="K211">
        <f t="shared" ca="1" si="64"/>
        <v>0.69065001126631231</v>
      </c>
      <c r="L211" s="42">
        <f t="shared" ca="1" si="55"/>
        <v>0</v>
      </c>
      <c r="M211" s="42">
        <f t="shared" ca="1" si="56"/>
        <v>7.839821779029402E-3</v>
      </c>
      <c r="N211" s="42">
        <f t="shared" ca="1" si="57"/>
        <v>0.20460676506283404</v>
      </c>
      <c r="O211" s="42">
        <f t="shared" ca="1" si="58"/>
        <v>0.19444727449484545</v>
      </c>
      <c r="P211" s="42">
        <f t="shared" ca="1" si="59"/>
        <v>0.11177694453141221</v>
      </c>
      <c r="Q211" s="42">
        <f t="shared" ca="1" si="60"/>
        <v>0.11292237389692882</v>
      </c>
      <c r="R211" s="42">
        <f t="shared" ca="1" si="61"/>
        <v>9.1271665762033813E-2</v>
      </c>
      <c r="S211" s="42">
        <f t="shared" ca="1" si="62"/>
        <v>9.3085822455285044E-2</v>
      </c>
      <c r="T211" s="42">
        <f t="shared" ca="1" si="63"/>
        <v>0.18404933201763135</v>
      </c>
      <c r="U211">
        <f ca="1">+(L211^2*Markiwitz!$B$4^2)+(M211^2*Markiwitz!$C$4^2)+(N211^2*Markiwitz!$D$4^2)+(O211^2*Markiwitz!$E$4^2)+(P211^2*Markiwitz!$F$4^2)+(Q211^2*Markiwitz!$G$4^2)+(R211^2*Markiwitz!$H$4^2)+(S211^2*Markiwitz!$I$4^2)+(T211^2*Markiwitz!$J$4^2)+(2*L211*M211*Markiwitz!$B$8)+(2*L211*N211*Markiwitz!$E$8)+(2*L211*O211*Markiwitz!$H$8)+(2*L211*P211*Markiwitz!$B$11)+(2*L211*Q211*Markiwitz!$E$11)+(2*L211*R211*Markiwitz!$H$11)+(2*L211*S211*Markiwitz!$K$8)+(2*L211*T211*Markiwitz!$K$11)</f>
        <v>1.3824088337154693E-2</v>
      </c>
      <c r="V211" s="5">
        <f t="shared" ca="1" si="54"/>
        <v>0.11757588331437147</v>
      </c>
      <c r="W211" s="42">
        <f ca="1">SUMPRODUCT(L211:T211,Markiwitz!$B$3:$J$3)</f>
        <v>0.45905963676861122</v>
      </c>
    </row>
    <row r="212" spans="1:23" x14ac:dyDescent="0.25">
      <c r="A212">
        <v>211</v>
      </c>
      <c r="B212" s="25">
        <f t="shared" ca="1" si="53"/>
        <v>1</v>
      </c>
      <c r="C212" s="46">
        <v>0</v>
      </c>
      <c r="D212">
        <f t="shared" ref="D212:K221" ca="1" si="65">RAND()</f>
        <v>0.88781212049138347</v>
      </c>
      <c r="E212">
        <f t="shared" ca="1" si="65"/>
        <v>0.22654417294619333</v>
      </c>
      <c r="F212">
        <f t="shared" ca="1" si="65"/>
        <v>0.33955922832163532</v>
      </c>
      <c r="G212">
        <f t="shared" ca="1" si="65"/>
        <v>0.7347512628895484</v>
      </c>
      <c r="H212">
        <f t="shared" ca="1" si="65"/>
        <v>0.18437015895674824</v>
      </c>
      <c r="I212">
        <f t="shared" ca="1" si="65"/>
        <v>0.6838168963016602</v>
      </c>
      <c r="J212">
        <f t="shared" ca="1" si="65"/>
        <v>0.36272518336604553</v>
      </c>
      <c r="K212">
        <f t="shared" ca="1" si="65"/>
        <v>0.57427367359803749</v>
      </c>
      <c r="L212" s="42">
        <f t="shared" ca="1" si="55"/>
        <v>0</v>
      </c>
      <c r="M212" s="42">
        <f t="shared" ca="1" si="56"/>
        <v>0.2222946582849406</v>
      </c>
      <c r="N212" s="42">
        <f t="shared" ca="1" si="57"/>
        <v>5.672321693878845E-2</v>
      </c>
      <c r="O212" s="42">
        <f t="shared" ca="1" si="58"/>
        <v>8.5020468728764814E-2</v>
      </c>
      <c r="P212" s="42">
        <f t="shared" ca="1" si="59"/>
        <v>0.18397054640125957</v>
      </c>
      <c r="Q212" s="42">
        <f t="shared" ca="1" si="60"/>
        <v>4.6163484973089301E-2</v>
      </c>
      <c r="R212" s="42">
        <f t="shared" ca="1" si="61"/>
        <v>0.1712173553214309</v>
      </c>
      <c r="S212" s="42">
        <f t="shared" ca="1" si="62"/>
        <v>9.0820871698698638E-2</v>
      </c>
      <c r="T212" s="42">
        <f t="shared" ca="1" si="63"/>
        <v>0.14378939765302767</v>
      </c>
      <c r="U212">
        <f ca="1">+(L212^2*Markiwitz!$B$4^2)+(M212^2*Markiwitz!$C$4^2)+(N212^2*Markiwitz!$D$4^2)+(O212^2*Markiwitz!$E$4^2)+(P212^2*Markiwitz!$F$4^2)+(Q212^2*Markiwitz!$G$4^2)+(R212^2*Markiwitz!$H$4^2)+(S212^2*Markiwitz!$I$4^2)+(T212^2*Markiwitz!$J$4^2)+(2*L212*M212*Markiwitz!$B$8)+(2*L212*N212*Markiwitz!$E$8)+(2*L212*O212*Markiwitz!$H$8)+(2*L212*P212*Markiwitz!$B$11)+(2*L212*Q212*Markiwitz!$E$11)+(2*L212*R212*Markiwitz!$H$11)+(2*L212*S212*Markiwitz!$K$8)+(2*L212*T212*Markiwitz!$K$11)</f>
        <v>1.0715633738181955E-2</v>
      </c>
      <c r="V212" s="5">
        <f t="shared" ca="1" si="54"/>
        <v>0.10351634527059944</v>
      </c>
      <c r="W212" s="42">
        <f ca="1">SUMPRODUCT(L212:T212,Markiwitz!$B$3:$J$3)</f>
        <v>0.26855314470707958</v>
      </c>
    </row>
    <row r="213" spans="1:23" x14ac:dyDescent="0.25">
      <c r="A213">
        <v>212</v>
      </c>
      <c r="B213" s="25">
        <f t="shared" ca="1" si="53"/>
        <v>1</v>
      </c>
      <c r="C213" s="46">
        <v>0</v>
      </c>
      <c r="D213">
        <f t="shared" ca="1" si="65"/>
        <v>0.78490184752042913</v>
      </c>
      <c r="E213">
        <f t="shared" ca="1" si="65"/>
        <v>0.36056149278532901</v>
      </c>
      <c r="F213">
        <f t="shared" ca="1" si="65"/>
        <v>0.80135256075840799</v>
      </c>
      <c r="G213">
        <f t="shared" ca="1" si="65"/>
        <v>7.5980380446589058E-2</v>
      </c>
      <c r="H213">
        <f t="shared" ca="1" si="65"/>
        <v>0.25850607918302904</v>
      </c>
      <c r="I213">
        <f t="shared" ca="1" si="65"/>
        <v>0.50169397346801925</v>
      </c>
      <c r="J213">
        <f t="shared" ca="1" si="65"/>
        <v>0.28102930376255653</v>
      </c>
      <c r="K213">
        <f t="shared" ca="1" si="65"/>
        <v>0.66636384595843545</v>
      </c>
      <c r="L213" s="42">
        <f t="shared" ca="1" si="55"/>
        <v>0</v>
      </c>
      <c r="M213" s="42">
        <f t="shared" ca="1" si="56"/>
        <v>0.21040747914168464</v>
      </c>
      <c r="N213" s="42">
        <f t="shared" ca="1" si="57"/>
        <v>9.6655186902906629E-2</v>
      </c>
      <c r="O213" s="42">
        <f t="shared" ca="1" si="58"/>
        <v>0.21481739754539408</v>
      </c>
      <c r="P213" s="42">
        <f t="shared" ca="1" si="59"/>
        <v>2.0367948380420716E-2</v>
      </c>
      <c r="Q213" s="42">
        <f t="shared" ca="1" si="60"/>
        <v>6.92973428913813E-2</v>
      </c>
      <c r="R213" s="42">
        <f t="shared" ca="1" si="61"/>
        <v>0.13448836257865182</v>
      </c>
      <c r="S213" s="42">
        <f t="shared" ca="1" si="62"/>
        <v>7.5335110442689132E-2</v>
      </c>
      <c r="T213" s="42">
        <f t="shared" ca="1" si="63"/>
        <v>0.17863117211687157</v>
      </c>
      <c r="U213">
        <f ca="1">+(L213^2*Markiwitz!$B$4^2)+(M213^2*Markiwitz!$C$4^2)+(N213^2*Markiwitz!$D$4^2)+(O213^2*Markiwitz!$E$4^2)+(P213^2*Markiwitz!$F$4^2)+(Q213^2*Markiwitz!$G$4^2)+(R213^2*Markiwitz!$H$4^2)+(S213^2*Markiwitz!$I$4^2)+(T213^2*Markiwitz!$J$4^2)+(2*L213*M213*Markiwitz!$B$8)+(2*L213*N213*Markiwitz!$E$8)+(2*L213*O213*Markiwitz!$H$8)+(2*L213*P213*Markiwitz!$B$11)+(2*L213*Q213*Markiwitz!$E$11)+(2*L213*R213*Markiwitz!$H$11)+(2*L213*S213*Markiwitz!$K$8)+(2*L213*T213*Markiwitz!$K$11)</f>
        <v>1.0348841464291506E-2</v>
      </c>
      <c r="V213" s="5">
        <f t="shared" ca="1" si="54"/>
        <v>0.10172925569516129</v>
      </c>
      <c r="W213" s="42">
        <f ca="1">SUMPRODUCT(L213:T213,Markiwitz!$B$3:$J$3)</f>
        <v>0.32402129593257989</v>
      </c>
    </row>
    <row r="214" spans="1:23" x14ac:dyDescent="0.25">
      <c r="A214">
        <v>213</v>
      </c>
      <c r="B214" s="25">
        <f t="shared" ca="1" si="53"/>
        <v>1</v>
      </c>
      <c r="C214" s="46">
        <v>0</v>
      </c>
      <c r="D214">
        <f t="shared" ca="1" si="65"/>
        <v>0.74291652788315654</v>
      </c>
      <c r="E214">
        <f t="shared" ca="1" si="65"/>
        <v>0.97704817191509163</v>
      </c>
      <c r="F214">
        <f t="shared" ca="1" si="65"/>
        <v>0.76621019610927754</v>
      </c>
      <c r="G214">
        <f t="shared" ca="1" si="65"/>
        <v>0.29148041367583066</v>
      </c>
      <c r="H214">
        <f t="shared" ca="1" si="65"/>
        <v>0.16556272003616634</v>
      </c>
      <c r="I214">
        <f t="shared" ca="1" si="65"/>
        <v>0.49188293142989359</v>
      </c>
      <c r="J214">
        <f t="shared" ca="1" si="65"/>
        <v>0.26899936474247776</v>
      </c>
      <c r="K214">
        <f t="shared" ca="1" si="65"/>
        <v>0.15508021099215286</v>
      </c>
      <c r="L214" s="42">
        <f t="shared" ca="1" si="55"/>
        <v>0</v>
      </c>
      <c r="M214" s="42">
        <f t="shared" ca="1" si="56"/>
        <v>0.19250629007946016</v>
      </c>
      <c r="N214" s="42">
        <f t="shared" ca="1" si="57"/>
        <v>0.25317503615140291</v>
      </c>
      <c r="O214" s="42">
        <f t="shared" ca="1" si="58"/>
        <v>0.19854220055426064</v>
      </c>
      <c r="P214" s="42">
        <f t="shared" ca="1" si="59"/>
        <v>7.552909507538319E-2</v>
      </c>
      <c r="Q214" s="42">
        <f t="shared" ca="1" si="60"/>
        <v>4.290100410128362E-2</v>
      </c>
      <c r="R214" s="42">
        <f t="shared" ca="1" si="61"/>
        <v>0.1274578700689116</v>
      </c>
      <c r="S214" s="42">
        <f t="shared" ca="1" si="62"/>
        <v>6.9703752436169192E-2</v>
      </c>
      <c r="T214" s="42">
        <f t="shared" ca="1" si="63"/>
        <v>4.0184751533128615E-2</v>
      </c>
      <c r="U214">
        <f ca="1">+(L214^2*Markiwitz!$B$4^2)+(M214^2*Markiwitz!$C$4^2)+(N214^2*Markiwitz!$D$4^2)+(O214^2*Markiwitz!$E$4^2)+(P214^2*Markiwitz!$F$4^2)+(Q214^2*Markiwitz!$G$4^2)+(R214^2*Markiwitz!$H$4^2)+(S214^2*Markiwitz!$I$4^2)+(T214^2*Markiwitz!$J$4^2)+(2*L214*M214*Markiwitz!$B$8)+(2*L214*N214*Markiwitz!$E$8)+(2*L214*O214*Markiwitz!$H$8)+(2*L214*P214*Markiwitz!$B$11)+(2*L214*Q214*Markiwitz!$E$11)+(2*L214*R214*Markiwitz!$H$11)+(2*L214*S214*Markiwitz!$K$8)+(2*L214*T214*Markiwitz!$K$11)</f>
        <v>1.2506198141422713E-2</v>
      </c>
      <c r="V214" s="5">
        <f t="shared" ca="1" si="54"/>
        <v>0.11183111437083471</v>
      </c>
      <c r="W214" s="42">
        <f ca="1">SUMPRODUCT(L214:T214,Markiwitz!$B$3:$J$3)</f>
        <v>0.28499160140967184</v>
      </c>
    </row>
    <row r="215" spans="1:23" x14ac:dyDescent="0.25">
      <c r="A215">
        <v>214</v>
      </c>
      <c r="B215" s="25">
        <f t="shared" ca="1" si="53"/>
        <v>0.99999999999999978</v>
      </c>
      <c r="C215" s="46">
        <v>0</v>
      </c>
      <c r="D215">
        <f t="shared" ca="1" si="65"/>
        <v>0.99525147923194368</v>
      </c>
      <c r="E215">
        <f t="shared" ca="1" si="65"/>
        <v>0.35681083123581603</v>
      </c>
      <c r="F215">
        <f t="shared" ca="1" si="65"/>
        <v>0.16584501047354139</v>
      </c>
      <c r="G215">
        <f t="shared" ca="1" si="65"/>
        <v>0.55192164436993896</v>
      </c>
      <c r="H215">
        <f t="shared" ca="1" si="65"/>
        <v>0.87556723968777361</v>
      </c>
      <c r="I215">
        <f t="shared" ca="1" si="65"/>
        <v>0.6624227186381878</v>
      </c>
      <c r="J215">
        <f t="shared" ca="1" si="65"/>
        <v>0.81755301901621746</v>
      </c>
      <c r="K215">
        <f t="shared" ca="1" si="65"/>
        <v>8.2747914176448667E-3</v>
      </c>
      <c r="L215" s="42">
        <f t="shared" ca="1" si="55"/>
        <v>0</v>
      </c>
      <c r="M215" s="42">
        <f t="shared" ca="1" si="56"/>
        <v>0.22447694616347647</v>
      </c>
      <c r="N215" s="42">
        <f t="shared" ca="1" si="57"/>
        <v>8.0477957004072148E-2</v>
      </c>
      <c r="O215" s="42">
        <f t="shared" ca="1" si="58"/>
        <v>3.7406004677611994E-2</v>
      </c>
      <c r="P215" s="42">
        <f t="shared" ca="1" si="59"/>
        <v>0.12448480392644032</v>
      </c>
      <c r="Q215" s="42">
        <f t="shared" ca="1" si="60"/>
        <v>0.19748240944848799</v>
      </c>
      <c r="R215" s="42">
        <f t="shared" ca="1" si="61"/>
        <v>0.14940809639786926</v>
      </c>
      <c r="S215" s="42">
        <f t="shared" ca="1" si="62"/>
        <v>0.18439742001400361</v>
      </c>
      <c r="T215" s="42">
        <f t="shared" ca="1" si="63"/>
        <v>1.8663623680380112E-3</v>
      </c>
      <c r="U215">
        <f ca="1">+(L215^2*Markiwitz!$B$4^2)+(M215^2*Markiwitz!$C$4^2)+(N215^2*Markiwitz!$D$4^2)+(O215^2*Markiwitz!$E$4^2)+(P215^2*Markiwitz!$F$4^2)+(Q215^2*Markiwitz!$G$4^2)+(R215^2*Markiwitz!$H$4^2)+(S215^2*Markiwitz!$I$4^2)+(T215^2*Markiwitz!$J$4^2)+(2*L215*M215*Markiwitz!$B$8)+(2*L215*N215*Markiwitz!$E$8)+(2*L215*O215*Markiwitz!$H$8)+(2*L215*P215*Markiwitz!$B$11)+(2*L215*Q215*Markiwitz!$E$11)+(2*L215*R215*Markiwitz!$H$11)+(2*L215*S215*Markiwitz!$K$8)+(2*L215*T215*Markiwitz!$K$11)</f>
        <v>2.0270096390369148E-2</v>
      </c>
      <c r="V215" s="5">
        <f t="shared" ca="1" si="54"/>
        <v>0.14237308871542104</v>
      </c>
      <c r="W215" s="42">
        <f ca="1">SUMPRODUCT(L215:T215,Markiwitz!$B$3:$J$3)</f>
        <v>0.64061013689758528</v>
      </c>
    </row>
    <row r="216" spans="1:23" x14ac:dyDescent="0.25">
      <c r="A216">
        <v>215</v>
      </c>
      <c r="B216" s="25">
        <f t="shared" ca="1" si="53"/>
        <v>0.99999999999999989</v>
      </c>
      <c r="C216" s="46">
        <v>0</v>
      </c>
      <c r="D216">
        <f t="shared" ca="1" si="65"/>
        <v>0.52326033633017</v>
      </c>
      <c r="E216">
        <f t="shared" ca="1" si="65"/>
        <v>0.66663535303065036</v>
      </c>
      <c r="F216">
        <f t="shared" ca="1" si="65"/>
        <v>4.9883547579525622E-2</v>
      </c>
      <c r="G216">
        <f t="shared" ca="1" si="65"/>
        <v>0.93960762819867505</v>
      </c>
      <c r="H216">
        <f t="shared" ca="1" si="65"/>
        <v>0.46830425324950542</v>
      </c>
      <c r="I216">
        <f t="shared" ca="1" si="65"/>
        <v>0.87036485672608932</v>
      </c>
      <c r="J216">
        <f t="shared" ca="1" si="65"/>
        <v>0.87668490907467589</v>
      </c>
      <c r="K216">
        <f t="shared" ca="1" si="65"/>
        <v>0.42128952389630336</v>
      </c>
      <c r="L216" s="42">
        <f t="shared" ca="1" si="55"/>
        <v>0</v>
      </c>
      <c r="M216" s="42">
        <f t="shared" ca="1" si="56"/>
        <v>0.10864971605072767</v>
      </c>
      <c r="N216" s="42">
        <f t="shared" ca="1" si="57"/>
        <v>0.13842008802756758</v>
      </c>
      <c r="O216" s="42">
        <f t="shared" ca="1" si="58"/>
        <v>1.0357814081858065E-2</v>
      </c>
      <c r="P216" s="42">
        <f t="shared" ca="1" si="59"/>
        <v>0.19510001984646427</v>
      </c>
      <c r="Q216" s="42">
        <f t="shared" ca="1" si="60"/>
        <v>9.7238641280850954E-2</v>
      </c>
      <c r="R216" s="42">
        <f t="shared" ca="1" si="61"/>
        <v>0.18072245874212933</v>
      </c>
      <c r="S216" s="42">
        <f t="shared" ca="1" si="62"/>
        <v>0.18203475368486391</v>
      </c>
      <c r="T216" s="42">
        <f t="shared" ca="1" si="63"/>
        <v>8.7476508285538171E-2</v>
      </c>
      <c r="U216">
        <f ca="1">+(L216^2*Markiwitz!$B$4^2)+(M216^2*Markiwitz!$C$4^2)+(N216^2*Markiwitz!$D$4^2)+(O216^2*Markiwitz!$E$4^2)+(P216^2*Markiwitz!$F$4^2)+(Q216^2*Markiwitz!$G$4^2)+(R216^2*Markiwitz!$H$4^2)+(S216^2*Markiwitz!$I$4^2)+(T216^2*Markiwitz!$J$4^2)+(2*L216*M216*Markiwitz!$B$8)+(2*L216*N216*Markiwitz!$E$8)+(2*L216*O216*Markiwitz!$H$8)+(2*L216*P216*Markiwitz!$B$11)+(2*L216*Q216*Markiwitz!$E$11)+(2*L216*R216*Markiwitz!$H$11)+(2*L216*S216*Markiwitz!$K$8)+(2*L216*T216*Markiwitz!$K$11)</f>
        <v>1.5583743884157697E-2</v>
      </c>
      <c r="V216" s="5">
        <f t="shared" ca="1" si="54"/>
        <v>0.12483486646028703</v>
      </c>
      <c r="W216" s="42">
        <f ca="1">SUMPRODUCT(L216:T216,Markiwitz!$B$3:$J$3)</f>
        <v>0.38282852343442625</v>
      </c>
    </row>
    <row r="217" spans="1:23" x14ac:dyDescent="0.25">
      <c r="A217">
        <v>216</v>
      </c>
      <c r="B217" s="25">
        <f t="shared" ca="1" si="53"/>
        <v>1.0000000000000002</v>
      </c>
      <c r="C217" s="46">
        <v>0</v>
      </c>
      <c r="D217">
        <f t="shared" ca="1" si="65"/>
        <v>0.86109852492324368</v>
      </c>
      <c r="E217">
        <f t="shared" ca="1" si="65"/>
        <v>0.13503134867555522</v>
      </c>
      <c r="F217">
        <f t="shared" ca="1" si="65"/>
        <v>1.9693120544127085E-2</v>
      </c>
      <c r="G217">
        <f t="shared" ca="1" si="65"/>
        <v>0.22922109428391557</v>
      </c>
      <c r="H217">
        <f t="shared" ca="1" si="65"/>
        <v>0.96512909644174605</v>
      </c>
      <c r="I217">
        <f t="shared" ca="1" si="65"/>
        <v>0.29269251585353706</v>
      </c>
      <c r="J217">
        <f t="shared" ca="1" si="65"/>
        <v>0.74792528855278073</v>
      </c>
      <c r="K217">
        <f t="shared" ca="1" si="65"/>
        <v>0.31430496755401338</v>
      </c>
      <c r="L217" s="42">
        <f t="shared" ca="1" si="55"/>
        <v>0</v>
      </c>
      <c r="M217" s="42">
        <f t="shared" ca="1" si="56"/>
        <v>0.24153586196573898</v>
      </c>
      <c r="N217" s="42">
        <f t="shared" ca="1" si="57"/>
        <v>3.7875936667820555E-2</v>
      </c>
      <c r="O217" s="42">
        <f t="shared" ca="1" si="58"/>
        <v>5.5238683004885294E-3</v>
      </c>
      <c r="P217" s="42">
        <f t="shared" ca="1" si="59"/>
        <v>6.4295911543374884E-2</v>
      </c>
      <c r="Q217" s="42">
        <f t="shared" ca="1" si="60"/>
        <v>0.27071616251816377</v>
      </c>
      <c r="R217" s="42">
        <f t="shared" ca="1" si="61"/>
        <v>8.2099477657224473E-2</v>
      </c>
      <c r="S217" s="42">
        <f t="shared" ca="1" si="62"/>
        <v>0.20979106806932776</v>
      </c>
      <c r="T217" s="42">
        <f t="shared" ca="1" si="63"/>
        <v>8.8161713277861223E-2</v>
      </c>
      <c r="U217">
        <f ca="1">+(L217^2*Markiwitz!$B$4^2)+(M217^2*Markiwitz!$C$4^2)+(N217^2*Markiwitz!$D$4^2)+(O217^2*Markiwitz!$E$4^2)+(P217^2*Markiwitz!$F$4^2)+(Q217^2*Markiwitz!$G$4^2)+(R217^2*Markiwitz!$H$4^2)+(S217^2*Markiwitz!$I$4^2)+(T217^2*Markiwitz!$J$4^2)+(2*L217*M217*Markiwitz!$B$8)+(2*L217*N217*Markiwitz!$E$8)+(2*L217*O217*Markiwitz!$H$8)+(2*L217*P217*Markiwitz!$B$11)+(2*L217*Q217*Markiwitz!$E$11)+(2*L217*R217*Markiwitz!$H$11)+(2*L217*S217*Markiwitz!$K$8)+(2*L217*T217*Markiwitz!$K$11)</f>
        <v>2.7894798540473116E-2</v>
      </c>
      <c r="V217" s="5">
        <f t="shared" ca="1" si="54"/>
        <v>0.16701735999731621</v>
      </c>
      <c r="W217" s="42">
        <f ca="1">SUMPRODUCT(L217:T217,Markiwitz!$B$3:$J$3)</f>
        <v>0.80668306517458421</v>
      </c>
    </row>
    <row r="218" spans="1:23" x14ac:dyDescent="0.25">
      <c r="A218">
        <v>217</v>
      </c>
      <c r="B218" s="25">
        <f t="shared" ca="1" si="53"/>
        <v>1</v>
      </c>
      <c r="C218" s="46">
        <v>0</v>
      </c>
      <c r="D218">
        <f t="shared" ca="1" si="65"/>
        <v>0.48978056182319485</v>
      </c>
      <c r="E218">
        <f t="shared" ca="1" si="65"/>
        <v>0.51939484795008506</v>
      </c>
      <c r="F218">
        <f t="shared" ca="1" si="65"/>
        <v>0.94606530019716939</v>
      </c>
      <c r="G218">
        <f t="shared" ca="1" si="65"/>
        <v>0.3725593600874918</v>
      </c>
      <c r="H218">
        <f t="shared" ca="1" si="65"/>
        <v>0.59395797534509098</v>
      </c>
      <c r="I218">
        <f t="shared" ca="1" si="65"/>
        <v>0.36548914575194058</v>
      </c>
      <c r="J218">
        <f t="shared" ca="1" si="65"/>
        <v>6.8519478060755978E-2</v>
      </c>
      <c r="K218">
        <f t="shared" ca="1" si="65"/>
        <v>0.32512932059489474</v>
      </c>
      <c r="L218" s="42">
        <f t="shared" ca="1" si="55"/>
        <v>0</v>
      </c>
      <c r="M218" s="42">
        <f t="shared" ca="1" si="56"/>
        <v>0.13306014708891389</v>
      </c>
      <c r="N218" s="42">
        <f t="shared" ca="1" si="57"/>
        <v>0.1411055485913926</v>
      </c>
      <c r="O218" s="42">
        <f t="shared" ca="1" si="58"/>
        <v>0.2570203838456851</v>
      </c>
      <c r="P218" s="42">
        <f t="shared" ca="1" si="59"/>
        <v>0.10121431334077424</v>
      </c>
      <c r="Q218" s="42">
        <f t="shared" ca="1" si="60"/>
        <v>0.16136233596093794</v>
      </c>
      <c r="R218" s="42">
        <f t="shared" ca="1" si="61"/>
        <v>9.9293527109616711E-2</v>
      </c>
      <c r="S218" s="42">
        <f t="shared" ca="1" si="62"/>
        <v>1.8614891116301605E-2</v>
      </c>
      <c r="T218" s="42">
        <f t="shared" ca="1" si="63"/>
        <v>8.832885294637792E-2</v>
      </c>
      <c r="U218">
        <f ca="1">+(L218^2*Markiwitz!$B$4^2)+(M218^2*Markiwitz!$C$4^2)+(N218^2*Markiwitz!$D$4^2)+(O218^2*Markiwitz!$E$4^2)+(P218^2*Markiwitz!$F$4^2)+(Q218^2*Markiwitz!$G$4^2)+(R218^2*Markiwitz!$H$4^2)+(S218^2*Markiwitz!$I$4^2)+(T218^2*Markiwitz!$J$4^2)+(2*L218*M218*Markiwitz!$B$8)+(2*L218*N218*Markiwitz!$E$8)+(2*L218*O218*Markiwitz!$H$8)+(2*L218*P218*Markiwitz!$B$11)+(2*L218*Q218*Markiwitz!$E$11)+(2*L218*R218*Markiwitz!$H$11)+(2*L218*S218*Markiwitz!$K$8)+(2*L218*T218*Markiwitz!$K$11)</f>
        <v>1.7316912904838933E-2</v>
      </c>
      <c r="V218" s="5">
        <f t="shared" ca="1" si="54"/>
        <v>0.13159374189086248</v>
      </c>
      <c r="W218" s="42">
        <f ca="1">SUMPRODUCT(L218:T218,Markiwitz!$B$3:$J$3)</f>
        <v>0.61147400659216267</v>
      </c>
    </row>
    <row r="219" spans="1:23" x14ac:dyDescent="0.25">
      <c r="A219">
        <v>218</v>
      </c>
      <c r="B219" s="25">
        <f t="shared" ca="1" si="53"/>
        <v>1.0000000000000002</v>
      </c>
      <c r="C219" s="46">
        <v>0</v>
      </c>
      <c r="D219">
        <f t="shared" ca="1" si="65"/>
        <v>0.48547780686262165</v>
      </c>
      <c r="E219">
        <f t="shared" ca="1" si="65"/>
        <v>0.98868209710852806</v>
      </c>
      <c r="F219">
        <f t="shared" ca="1" si="65"/>
        <v>0.22293256742251422</v>
      </c>
      <c r="G219">
        <f t="shared" ca="1" si="65"/>
        <v>0.29926524816361633</v>
      </c>
      <c r="H219">
        <f t="shared" ca="1" si="65"/>
        <v>0.33963510902002136</v>
      </c>
      <c r="I219">
        <f t="shared" ca="1" si="65"/>
        <v>0.51083030452328648</v>
      </c>
      <c r="J219">
        <f t="shared" ca="1" si="65"/>
        <v>0.93658114810450288</v>
      </c>
      <c r="K219">
        <f t="shared" ca="1" si="65"/>
        <v>0.27814010595086691</v>
      </c>
      <c r="L219" s="42">
        <f t="shared" ca="1" si="55"/>
        <v>0</v>
      </c>
      <c r="M219" s="42">
        <f t="shared" ca="1" si="56"/>
        <v>0.1195303462391977</v>
      </c>
      <c r="N219" s="42">
        <f t="shared" ca="1" si="57"/>
        <v>0.2434251611862451</v>
      </c>
      <c r="O219" s="42">
        <f t="shared" ca="1" si="58"/>
        <v>5.4888620232123028E-2</v>
      </c>
      <c r="P219" s="42">
        <f t="shared" ca="1" si="59"/>
        <v>7.3682624055519147E-2</v>
      </c>
      <c r="Q219" s="42">
        <f t="shared" ca="1" si="60"/>
        <v>8.362215862864085E-2</v>
      </c>
      <c r="R219" s="42">
        <f t="shared" ca="1" si="61"/>
        <v>0.1257724293593129</v>
      </c>
      <c r="S219" s="42">
        <f t="shared" ca="1" si="62"/>
        <v>0.23059729473012885</v>
      </c>
      <c r="T219" s="42">
        <f t="shared" ca="1" si="63"/>
        <v>6.8481365568832511E-2</v>
      </c>
      <c r="U219">
        <f ca="1">+(L219^2*Markiwitz!$B$4^2)+(M219^2*Markiwitz!$C$4^2)+(N219^2*Markiwitz!$D$4^2)+(O219^2*Markiwitz!$E$4^2)+(P219^2*Markiwitz!$F$4^2)+(Q219^2*Markiwitz!$G$4^2)+(R219^2*Markiwitz!$H$4^2)+(S219^2*Markiwitz!$I$4^2)+(T219^2*Markiwitz!$J$4^2)+(2*L219*M219*Markiwitz!$B$8)+(2*L219*N219*Markiwitz!$E$8)+(2*L219*O219*Markiwitz!$H$8)+(2*L219*P219*Markiwitz!$B$11)+(2*L219*Q219*Markiwitz!$E$11)+(2*L219*R219*Markiwitz!$H$11)+(2*L219*S219*Markiwitz!$K$8)+(2*L219*T219*Markiwitz!$K$11)</f>
        <v>1.5118241593918716E-2</v>
      </c>
      <c r="V219" s="5">
        <f t="shared" ca="1" si="54"/>
        <v>0.12295625886435678</v>
      </c>
      <c r="W219" s="42">
        <f ca="1">SUMPRODUCT(L219:T219,Markiwitz!$B$3:$J$3)</f>
        <v>0.33305607107325064</v>
      </c>
    </row>
    <row r="220" spans="1:23" x14ac:dyDescent="0.25">
      <c r="A220">
        <v>219</v>
      </c>
      <c r="B220" s="25">
        <f t="shared" ca="1" si="53"/>
        <v>1</v>
      </c>
      <c r="C220" s="46">
        <v>0</v>
      </c>
      <c r="D220">
        <f t="shared" ca="1" si="65"/>
        <v>0.51693928310023229</v>
      </c>
      <c r="E220">
        <f t="shared" ca="1" si="65"/>
        <v>0.33009438238911359</v>
      </c>
      <c r="F220">
        <f t="shared" ca="1" si="65"/>
        <v>0.49272837948780301</v>
      </c>
      <c r="G220">
        <f t="shared" ca="1" si="65"/>
        <v>0.97306325065843213</v>
      </c>
      <c r="H220">
        <f t="shared" ca="1" si="65"/>
        <v>0.32183795073636101</v>
      </c>
      <c r="I220">
        <f t="shared" ca="1" si="65"/>
        <v>0.54224531346551963</v>
      </c>
      <c r="J220">
        <f t="shared" ca="1" si="65"/>
        <v>0.99847814337308571</v>
      </c>
      <c r="K220">
        <f t="shared" ca="1" si="65"/>
        <v>0.66306050260569638</v>
      </c>
      <c r="L220" s="42">
        <f t="shared" ca="1" si="55"/>
        <v>0</v>
      </c>
      <c r="M220" s="42">
        <f t="shared" ca="1" si="56"/>
        <v>0.10683991394570252</v>
      </c>
      <c r="N220" s="42">
        <f t="shared" ca="1" si="57"/>
        <v>6.8223206402316591E-2</v>
      </c>
      <c r="O220" s="42">
        <f t="shared" ca="1" si="58"/>
        <v>0.10183605576919383</v>
      </c>
      <c r="P220" s="42">
        <f t="shared" ca="1" si="59"/>
        <v>0.20111064754178234</v>
      </c>
      <c r="Q220" s="42">
        <f t="shared" ca="1" si="60"/>
        <v>6.6516784630714421E-2</v>
      </c>
      <c r="R220" s="42">
        <f t="shared" ca="1" si="61"/>
        <v>0.11207011059533574</v>
      </c>
      <c r="S220" s="42">
        <f t="shared" ca="1" si="62"/>
        <v>0.20636334363074713</v>
      </c>
      <c r="T220" s="42">
        <f t="shared" ca="1" si="63"/>
        <v>0.13703993748420748</v>
      </c>
      <c r="U220">
        <f ca="1">+(L220^2*Markiwitz!$B$4^2)+(M220^2*Markiwitz!$C$4^2)+(N220^2*Markiwitz!$D$4^2)+(O220^2*Markiwitz!$E$4^2)+(P220^2*Markiwitz!$F$4^2)+(Q220^2*Markiwitz!$G$4^2)+(R220^2*Markiwitz!$H$4^2)+(S220^2*Markiwitz!$I$4^2)+(T220^2*Markiwitz!$J$4^2)+(2*L220*M220*Markiwitz!$B$8)+(2*L220*N220*Markiwitz!$E$8)+(2*L220*O220*Markiwitz!$H$8)+(2*L220*P220*Markiwitz!$B$11)+(2*L220*Q220*Markiwitz!$E$11)+(2*L220*R220*Markiwitz!$H$11)+(2*L220*S220*Markiwitz!$K$8)+(2*L220*T220*Markiwitz!$K$11)</f>
        <v>1.3835486083604527E-2</v>
      </c>
      <c r="V220" s="5">
        <f t="shared" ca="1" si="54"/>
        <v>0.11762434307406153</v>
      </c>
      <c r="W220" s="42">
        <f ca="1">SUMPRODUCT(L220:T220,Markiwitz!$B$3:$J$3)</f>
        <v>0.30965986195160022</v>
      </c>
    </row>
    <row r="221" spans="1:23" x14ac:dyDescent="0.25">
      <c r="A221">
        <v>220</v>
      </c>
      <c r="B221" s="25">
        <f t="shared" ca="1" si="53"/>
        <v>1</v>
      </c>
      <c r="C221" s="46">
        <v>0</v>
      </c>
      <c r="D221">
        <f t="shared" ca="1" si="65"/>
        <v>0.70715501205643305</v>
      </c>
      <c r="E221">
        <f t="shared" ca="1" si="65"/>
        <v>0.74745554220092292</v>
      </c>
      <c r="F221">
        <f t="shared" ca="1" si="65"/>
        <v>0.4079442932375501</v>
      </c>
      <c r="G221">
        <f t="shared" ca="1" si="65"/>
        <v>0.35488510427868247</v>
      </c>
      <c r="H221">
        <f t="shared" ca="1" si="65"/>
        <v>0.34417614413842279</v>
      </c>
      <c r="I221">
        <f t="shared" ca="1" si="65"/>
        <v>0.26808509396773361</v>
      </c>
      <c r="J221">
        <f t="shared" ca="1" si="65"/>
        <v>0.21120262611305796</v>
      </c>
      <c r="K221">
        <f t="shared" ca="1" si="65"/>
        <v>0.5044533073320947</v>
      </c>
      <c r="L221" s="42">
        <f t="shared" ca="1" si="55"/>
        <v>0</v>
      </c>
      <c r="M221" s="42">
        <f t="shared" ca="1" si="56"/>
        <v>0.19945945851380148</v>
      </c>
      <c r="N221" s="42">
        <f t="shared" ca="1" si="57"/>
        <v>0.21082658705477492</v>
      </c>
      <c r="O221" s="42">
        <f t="shared" ca="1" si="58"/>
        <v>0.1150643726561946</v>
      </c>
      <c r="P221" s="42">
        <f t="shared" ca="1" si="59"/>
        <v>0.1000985491542993</v>
      </c>
      <c r="Q221" s="42">
        <f t="shared" ca="1" si="60"/>
        <v>9.7077990218274082E-2</v>
      </c>
      <c r="R221" s="42">
        <f t="shared" ca="1" si="61"/>
        <v>7.5615822226765897E-2</v>
      </c>
      <c r="S221" s="42">
        <f t="shared" ca="1" si="62"/>
        <v>5.9571608378618975E-2</v>
      </c>
      <c r="T221" s="42">
        <f t="shared" ca="1" si="63"/>
        <v>0.14228561179727067</v>
      </c>
      <c r="U221">
        <f ca="1">+(L221^2*Markiwitz!$B$4^2)+(M221^2*Markiwitz!$C$4^2)+(N221^2*Markiwitz!$D$4^2)+(O221^2*Markiwitz!$E$4^2)+(P221^2*Markiwitz!$F$4^2)+(Q221^2*Markiwitz!$G$4^2)+(R221^2*Markiwitz!$H$4^2)+(S221^2*Markiwitz!$I$4^2)+(T221^2*Markiwitz!$J$4^2)+(2*L221*M221*Markiwitz!$B$8)+(2*L221*N221*Markiwitz!$E$8)+(2*L221*O221*Markiwitz!$H$8)+(2*L221*P221*Markiwitz!$B$11)+(2*L221*Q221*Markiwitz!$E$11)+(2*L221*R221*Markiwitz!$H$11)+(2*L221*S221*Markiwitz!$K$8)+(2*L221*T221*Markiwitz!$K$11)</f>
        <v>1.0574583414438142E-2</v>
      </c>
      <c r="V221" s="5">
        <f t="shared" ca="1" si="54"/>
        <v>0.10283279347775272</v>
      </c>
      <c r="W221" s="42">
        <f ca="1">SUMPRODUCT(L221:T221,Markiwitz!$B$3:$J$3)</f>
        <v>0.41439099672706348</v>
      </c>
    </row>
    <row r="222" spans="1:23" x14ac:dyDescent="0.25">
      <c r="A222">
        <v>221</v>
      </c>
      <c r="B222" s="25">
        <f t="shared" ca="1" si="53"/>
        <v>1</v>
      </c>
      <c r="C222" s="46">
        <v>0</v>
      </c>
      <c r="D222">
        <f t="shared" ref="D222:K231" ca="1" si="66">RAND()</f>
        <v>0.60400209306184471</v>
      </c>
      <c r="E222">
        <f t="shared" ca="1" si="66"/>
        <v>0.29482033831692478</v>
      </c>
      <c r="F222">
        <f t="shared" ca="1" si="66"/>
        <v>9.3403380398992764E-2</v>
      </c>
      <c r="G222">
        <f t="shared" ca="1" si="66"/>
        <v>0.28681399097371729</v>
      </c>
      <c r="H222">
        <f t="shared" ca="1" si="66"/>
        <v>0.70553627834285082</v>
      </c>
      <c r="I222">
        <f t="shared" ca="1" si="66"/>
        <v>0.76115057363041239</v>
      </c>
      <c r="J222">
        <f t="shared" ca="1" si="66"/>
        <v>0.72558011423553481</v>
      </c>
      <c r="K222">
        <f t="shared" ca="1" si="66"/>
        <v>0.26047244311116791</v>
      </c>
      <c r="L222" s="42">
        <f t="shared" ca="1" si="55"/>
        <v>0</v>
      </c>
      <c r="M222" s="42">
        <f t="shared" ca="1" si="56"/>
        <v>0.16185365176697411</v>
      </c>
      <c r="N222" s="42">
        <f t="shared" ca="1" si="57"/>
        <v>7.9002620884764285E-2</v>
      </c>
      <c r="O222" s="42">
        <f t="shared" ca="1" si="58"/>
        <v>2.5029181816773716E-2</v>
      </c>
      <c r="P222" s="42">
        <f t="shared" ca="1" si="59"/>
        <v>7.6857170447260162E-2</v>
      </c>
      <c r="Q222" s="42">
        <f t="shared" ca="1" si="60"/>
        <v>0.18906163474532567</v>
      </c>
      <c r="R222" s="42">
        <f t="shared" ca="1" si="61"/>
        <v>0.20396452479510732</v>
      </c>
      <c r="S222" s="42">
        <f t="shared" ca="1" si="62"/>
        <v>0.19443275526281148</v>
      </c>
      <c r="T222" s="42">
        <f t="shared" ca="1" si="63"/>
        <v>6.9798460280983299E-2</v>
      </c>
      <c r="U222">
        <f ca="1">+(L222^2*Markiwitz!$B$4^2)+(M222^2*Markiwitz!$C$4^2)+(N222^2*Markiwitz!$D$4^2)+(O222^2*Markiwitz!$E$4^2)+(P222^2*Markiwitz!$F$4^2)+(Q222^2*Markiwitz!$G$4^2)+(R222^2*Markiwitz!$H$4^2)+(S222^2*Markiwitz!$I$4^2)+(T222^2*Markiwitz!$J$4^2)+(2*L222*M222*Markiwitz!$B$8)+(2*L222*N222*Markiwitz!$E$8)+(2*L222*O222*Markiwitz!$H$8)+(2*L222*P222*Markiwitz!$B$11)+(2*L222*Q222*Markiwitz!$E$11)+(2*L222*R222*Markiwitz!$H$11)+(2*L222*S222*Markiwitz!$K$8)+(2*L222*T222*Markiwitz!$K$11)</f>
        <v>1.9798628524555568E-2</v>
      </c>
      <c r="V222" s="5">
        <f t="shared" ca="1" si="54"/>
        <v>0.14070759938452354</v>
      </c>
      <c r="W222" s="42">
        <f ca="1">SUMPRODUCT(L222:T222,Markiwitz!$B$3:$J$3)</f>
        <v>0.59617879890496706</v>
      </c>
    </row>
    <row r="223" spans="1:23" x14ac:dyDescent="0.25">
      <c r="A223">
        <v>222</v>
      </c>
      <c r="B223" s="25">
        <f t="shared" ca="1" si="53"/>
        <v>1</v>
      </c>
      <c r="C223" s="46">
        <v>0</v>
      </c>
      <c r="D223">
        <f t="shared" ca="1" si="66"/>
        <v>0.96432924584069457</v>
      </c>
      <c r="E223">
        <f t="shared" ca="1" si="66"/>
        <v>0.82343417525721363</v>
      </c>
      <c r="F223">
        <f t="shared" ca="1" si="66"/>
        <v>0.92278516408972644</v>
      </c>
      <c r="G223">
        <f t="shared" ca="1" si="66"/>
        <v>0.92086205131600518</v>
      </c>
      <c r="H223">
        <f t="shared" ca="1" si="66"/>
        <v>0.47288968531027198</v>
      </c>
      <c r="I223">
        <f t="shared" ca="1" si="66"/>
        <v>0.94905905567031779</v>
      </c>
      <c r="J223">
        <f t="shared" ca="1" si="66"/>
        <v>0.69752857464705242</v>
      </c>
      <c r="K223">
        <f t="shared" ca="1" si="66"/>
        <v>0.49728297457473702</v>
      </c>
      <c r="L223" s="42">
        <f t="shared" ca="1" si="55"/>
        <v>0</v>
      </c>
      <c r="M223" s="42">
        <f t="shared" ca="1" si="56"/>
        <v>0.15433784657185756</v>
      </c>
      <c r="N223" s="42">
        <f t="shared" ca="1" si="57"/>
        <v>0.13178803603750339</v>
      </c>
      <c r="O223" s="42">
        <f t="shared" ca="1" si="58"/>
        <v>0.14768884765068532</v>
      </c>
      <c r="P223" s="42">
        <f t="shared" ca="1" si="59"/>
        <v>0.14738105953216546</v>
      </c>
      <c r="Q223" s="42">
        <f t="shared" ca="1" si="60"/>
        <v>7.5684498848941587E-2</v>
      </c>
      <c r="R223" s="42">
        <f t="shared" ca="1" si="61"/>
        <v>0.15189390091968138</v>
      </c>
      <c r="S223" s="42">
        <f t="shared" ca="1" si="62"/>
        <v>0.11163724277542827</v>
      </c>
      <c r="T223" s="42">
        <f t="shared" ca="1" si="63"/>
        <v>7.958856766373712E-2</v>
      </c>
      <c r="U223">
        <f ca="1">+(L223^2*Markiwitz!$B$4^2)+(M223^2*Markiwitz!$C$4^2)+(N223^2*Markiwitz!$D$4^2)+(O223^2*Markiwitz!$E$4^2)+(P223^2*Markiwitz!$F$4^2)+(Q223^2*Markiwitz!$G$4^2)+(R223^2*Markiwitz!$H$4^2)+(S223^2*Markiwitz!$I$4^2)+(T223^2*Markiwitz!$J$4^2)+(2*L223*M223*Markiwitz!$B$8)+(2*L223*N223*Markiwitz!$E$8)+(2*L223*O223*Markiwitz!$H$8)+(2*L223*P223*Markiwitz!$B$11)+(2*L223*Q223*Markiwitz!$E$11)+(2*L223*R223*Markiwitz!$H$11)+(2*L223*S223*Markiwitz!$K$8)+(2*L223*T223*Markiwitz!$K$11)</f>
        <v>1.1605628808929134E-2</v>
      </c>
      <c r="V223" s="5">
        <f t="shared" ca="1" si="54"/>
        <v>0.10772942406292318</v>
      </c>
      <c r="W223" s="42">
        <f ca="1">SUMPRODUCT(L223:T223,Markiwitz!$B$3:$J$3)</f>
        <v>0.35549017528343785</v>
      </c>
    </row>
    <row r="224" spans="1:23" x14ac:dyDescent="0.25">
      <c r="A224">
        <v>223</v>
      </c>
      <c r="B224" s="25">
        <f t="shared" ca="1" si="53"/>
        <v>1</v>
      </c>
      <c r="C224" s="46">
        <v>0</v>
      </c>
      <c r="D224">
        <f t="shared" ca="1" si="66"/>
        <v>0.22210375057160936</v>
      </c>
      <c r="E224">
        <f t="shared" ca="1" si="66"/>
        <v>0.65885900204663173</v>
      </c>
      <c r="F224">
        <f t="shared" ca="1" si="66"/>
        <v>0.47003153824749933</v>
      </c>
      <c r="G224">
        <f t="shared" ca="1" si="66"/>
        <v>0.35386790140610358</v>
      </c>
      <c r="H224">
        <f t="shared" ca="1" si="66"/>
        <v>0.86745677225101159</v>
      </c>
      <c r="I224">
        <f t="shared" ca="1" si="66"/>
        <v>0.21029702111465154</v>
      </c>
      <c r="J224">
        <f t="shared" ca="1" si="66"/>
        <v>0.81072324964572318</v>
      </c>
      <c r="K224">
        <f t="shared" ca="1" si="66"/>
        <v>0.69551532870361865</v>
      </c>
      <c r="L224" s="42">
        <f t="shared" ca="1" si="55"/>
        <v>0</v>
      </c>
      <c r="M224" s="42">
        <f t="shared" ca="1" si="56"/>
        <v>5.1786263035495744E-2</v>
      </c>
      <c r="N224" s="42">
        <f t="shared" ca="1" si="57"/>
        <v>0.15362120403405966</v>
      </c>
      <c r="O224" s="42">
        <f t="shared" ca="1" si="58"/>
        <v>0.10959372280755673</v>
      </c>
      <c r="P224" s="42">
        <f t="shared" ca="1" si="59"/>
        <v>8.250872024840912E-2</v>
      </c>
      <c r="Q224" s="42">
        <f t="shared" ca="1" si="60"/>
        <v>0.20225837908680167</v>
      </c>
      <c r="R224" s="42">
        <f t="shared" ca="1" si="61"/>
        <v>4.9033376622396554E-2</v>
      </c>
      <c r="S224" s="42">
        <f t="shared" ca="1" si="62"/>
        <v>0.1890302498138543</v>
      </c>
      <c r="T224" s="42">
        <f t="shared" ca="1" si="63"/>
        <v>0.16216808435142621</v>
      </c>
      <c r="U224">
        <f ca="1">+(L224^2*Markiwitz!$B$4^2)+(M224^2*Markiwitz!$C$4^2)+(N224^2*Markiwitz!$D$4^2)+(O224^2*Markiwitz!$E$4^2)+(P224^2*Markiwitz!$F$4^2)+(Q224^2*Markiwitz!$G$4^2)+(R224^2*Markiwitz!$H$4^2)+(S224^2*Markiwitz!$I$4^2)+(T224^2*Markiwitz!$J$4^2)+(2*L224*M224*Markiwitz!$B$8)+(2*L224*N224*Markiwitz!$E$8)+(2*L224*O224*Markiwitz!$H$8)+(2*L224*P224*Markiwitz!$B$11)+(2*L224*Q224*Markiwitz!$E$11)+(2*L224*R224*Markiwitz!$H$11)+(2*L224*S224*Markiwitz!$K$8)+(2*L224*T224*Markiwitz!$K$11)</f>
        <v>1.9617891766213105E-2</v>
      </c>
      <c r="V224" s="5">
        <f t="shared" ca="1" si="54"/>
        <v>0.14006388458918703</v>
      </c>
      <c r="W224" s="42">
        <f ca="1">SUMPRODUCT(L224:T224,Markiwitz!$B$3:$J$3)</f>
        <v>0.65594134768963708</v>
      </c>
    </row>
    <row r="225" spans="1:23" x14ac:dyDescent="0.25">
      <c r="A225">
        <v>224</v>
      </c>
      <c r="B225" s="25">
        <f t="shared" ca="1" si="53"/>
        <v>1.0000000000000002</v>
      </c>
      <c r="C225" s="46">
        <v>0</v>
      </c>
      <c r="D225">
        <f t="shared" ca="1" si="66"/>
        <v>0.38330989759458722</v>
      </c>
      <c r="E225">
        <f t="shared" ca="1" si="66"/>
        <v>0.95904262866379242</v>
      </c>
      <c r="F225">
        <f t="shared" ca="1" si="66"/>
        <v>0.36563985804882937</v>
      </c>
      <c r="G225">
        <f t="shared" ca="1" si="66"/>
        <v>0.85488000384927154</v>
      </c>
      <c r="H225">
        <f t="shared" ca="1" si="66"/>
        <v>0.42251942708706458</v>
      </c>
      <c r="I225">
        <f t="shared" ca="1" si="66"/>
        <v>0.74792969166807555</v>
      </c>
      <c r="J225">
        <f t="shared" ca="1" si="66"/>
        <v>0.28959447950487338</v>
      </c>
      <c r="K225">
        <f t="shared" ca="1" si="66"/>
        <v>0.62774400504969508</v>
      </c>
      <c r="L225" s="42">
        <f t="shared" ca="1" si="55"/>
        <v>0</v>
      </c>
      <c r="M225" s="42">
        <f t="shared" ca="1" si="56"/>
        <v>8.242053779419449E-2</v>
      </c>
      <c r="N225" s="42">
        <f t="shared" ca="1" si="57"/>
        <v>0.20621645754013512</v>
      </c>
      <c r="O225" s="42">
        <f t="shared" ca="1" si="58"/>
        <v>7.8621068562261434E-2</v>
      </c>
      <c r="P225" s="42">
        <f t="shared" ca="1" si="59"/>
        <v>0.18381907200654291</v>
      </c>
      <c r="Q225" s="42">
        <f t="shared" ca="1" si="60"/>
        <v>9.085149803734828E-2</v>
      </c>
      <c r="R225" s="42">
        <f t="shared" ca="1" si="61"/>
        <v>0.16082226889097515</v>
      </c>
      <c r="S225" s="42">
        <f t="shared" ca="1" si="62"/>
        <v>6.2269544545563417E-2</v>
      </c>
      <c r="T225" s="42">
        <f t="shared" ca="1" si="63"/>
        <v>0.13497955262297937</v>
      </c>
      <c r="U225">
        <f ca="1">+(L225^2*Markiwitz!$B$4^2)+(M225^2*Markiwitz!$C$4^2)+(N225^2*Markiwitz!$D$4^2)+(O225^2*Markiwitz!$E$4^2)+(P225^2*Markiwitz!$F$4^2)+(Q225^2*Markiwitz!$G$4^2)+(R225^2*Markiwitz!$H$4^2)+(S225^2*Markiwitz!$I$4^2)+(T225^2*Markiwitz!$J$4^2)+(2*L225*M225*Markiwitz!$B$8)+(2*L225*N225*Markiwitz!$E$8)+(2*L225*O225*Markiwitz!$H$8)+(2*L225*P225*Markiwitz!$B$11)+(2*L225*Q225*Markiwitz!$E$11)+(2*L225*R225*Markiwitz!$H$11)+(2*L225*S225*Markiwitz!$K$8)+(2*L225*T225*Markiwitz!$K$11)</f>
        <v>1.3139263969237985E-2</v>
      </c>
      <c r="V225" s="5">
        <f t="shared" ca="1" si="54"/>
        <v>0.11462662853472567</v>
      </c>
      <c r="W225" s="42">
        <f ca="1">SUMPRODUCT(L225:T225,Markiwitz!$B$3:$J$3)</f>
        <v>0.40179277877469105</v>
      </c>
    </row>
    <row r="226" spans="1:23" x14ac:dyDescent="0.25">
      <c r="A226">
        <v>225</v>
      </c>
      <c r="B226" s="25">
        <f t="shared" ca="1" si="53"/>
        <v>0.99999999999999989</v>
      </c>
      <c r="C226" s="46">
        <v>0</v>
      </c>
      <c r="D226">
        <f t="shared" ca="1" si="66"/>
        <v>3.0509432793627833E-2</v>
      </c>
      <c r="E226">
        <f t="shared" ca="1" si="66"/>
        <v>0.55979462292805915</v>
      </c>
      <c r="F226">
        <f t="shared" ca="1" si="66"/>
        <v>7.0148714965701964E-2</v>
      </c>
      <c r="G226">
        <f t="shared" ca="1" si="66"/>
        <v>0.59981052021282433</v>
      </c>
      <c r="H226">
        <f t="shared" ca="1" si="66"/>
        <v>0.72235317841736391</v>
      </c>
      <c r="I226">
        <f t="shared" ca="1" si="66"/>
        <v>0.865226276108916</v>
      </c>
      <c r="J226">
        <f t="shared" ca="1" si="66"/>
        <v>0.67243836873129137</v>
      </c>
      <c r="K226">
        <f t="shared" ca="1" si="66"/>
        <v>0.61589379826493673</v>
      </c>
      <c r="L226" s="42">
        <f t="shared" ca="1" si="55"/>
        <v>0</v>
      </c>
      <c r="M226" s="42">
        <f t="shared" ca="1" si="56"/>
        <v>7.3762433745233578E-3</v>
      </c>
      <c r="N226" s="42">
        <f t="shared" ca="1" si="57"/>
        <v>0.13534113880115511</v>
      </c>
      <c r="O226" s="42">
        <f t="shared" ca="1" si="58"/>
        <v>1.6959803792391624E-2</v>
      </c>
      <c r="P226" s="42">
        <f t="shared" ca="1" si="59"/>
        <v>0.14501575318087587</v>
      </c>
      <c r="Q226" s="42">
        <f t="shared" ca="1" si="60"/>
        <v>0.17464280251974473</v>
      </c>
      <c r="R226" s="42">
        <f t="shared" ca="1" si="61"/>
        <v>0.20918512742540635</v>
      </c>
      <c r="S226" s="42">
        <f t="shared" ca="1" si="62"/>
        <v>0.16257493528904404</v>
      </c>
      <c r="T226" s="42">
        <f t="shared" ca="1" si="63"/>
        <v>0.14890419561685878</v>
      </c>
      <c r="U226">
        <f ca="1">+(L226^2*Markiwitz!$B$4^2)+(M226^2*Markiwitz!$C$4^2)+(N226^2*Markiwitz!$D$4^2)+(O226^2*Markiwitz!$E$4^2)+(P226^2*Markiwitz!$F$4^2)+(Q226^2*Markiwitz!$G$4^2)+(R226^2*Markiwitz!$H$4^2)+(S226^2*Markiwitz!$I$4^2)+(T226^2*Markiwitz!$J$4^2)+(2*L226*M226*Markiwitz!$B$8)+(2*L226*N226*Markiwitz!$E$8)+(2*L226*O226*Markiwitz!$H$8)+(2*L226*P226*Markiwitz!$B$11)+(2*L226*Q226*Markiwitz!$E$11)+(2*L226*R226*Markiwitz!$H$11)+(2*L226*S226*Markiwitz!$K$8)+(2*L226*T226*Markiwitz!$K$11)</f>
        <v>1.9491625775711122E-2</v>
      </c>
      <c r="V226" s="5">
        <f t="shared" ca="1" si="54"/>
        <v>0.13961241268494404</v>
      </c>
      <c r="W226" s="42">
        <f ca="1">SUMPRODUCT(L226:T226,Markiwitz!$B$3:$J$3)</f>
        <v>0.57432652098235215</v>
      </c>
    </row>
    <row r="227" spans="1:23" x14ac:dyDescent="0.25">
      <c r="A227">
        <v>226</v>
      </c>
      <c r="B227" s="25">
        <f t="shared" ca="1" si="53"/>
        <v>0.99999999999999989</v>
      </c>
      <c r="C227" s="46">
        <v>0</v>
      </c>
      <c r="D227">
        <f t="shared" ca="1" si="66"/>
        <v>0.9817787431849897</v>
      </c>
      <c r="E227">
        <f t="shared" ca="1" si="66"/>
        <v>0.80982005242714095</v>
      </c>
      <c r="F227">
        <f t="shared" ca="1" si="66"/>
        <v>0.94342872682011636</v>
      </c>
      <c r="G227">
        <f t="shared" ca="1" si="66"/>
        <v>0.32928831942346837</v>
      </c>
      <c r="H227">
        <f t="shared" ca="1" si="66"/>
        <v>0.92255399201530208</v>
      </c>
      <c r="I227">
        <f t="shared" ca="1" si="66"/>
        <v>0.49576488026279919</v>
      </c>
      <c r="J227">
        <f t="shared" ca="1" si="66"/>
        <v>0.96140213936797014</v>
      </c>
      <c r="K227">
        <f t="shared" ca="1" si="66"/>
        <v>0.320005790505002</v>
      </c>
      <c r="L227" s="42">
        <f t="shared" ca="1" si="55"/>
        <v>0</v>
      </c>
      <c r="M227" s="42">
        <f t="shared" ca="1" si="56"/>
        <v>0.17032815400937434</v>
      </c>
      <c r="N227" s="42">
        <f t="shared" ca="1" si="57"/>
        <v>0.14049515287142403</v>
      </c>
      <c r="O227" s="42">
        <f t="shared" ca="1" si="58"/>
        <v>0.16367483467546065</v>
      </c>
      <c r="P227" s="42">
        <f t="shared" ca="1" si="59"/>
        <v>5.7128015832056449E-2</v>
      </c>
      <c r="Q227" s="42">
        <f t="shared" ca="1" si="60"/>
        <v>0.16005329054505438</v>
      </c>
      <c r="R227" s="42">
        <f t="shared" ca="1" si="61"/>
        <v>8.6009925824937258E-2</v>
      </c>
      <c r="S227" s="42">
        <f t="shared" ca="1" si="62"/>
        <v>0.16679303029924594</v>
      </c>
      <c r="T227" s="42">
        <f t="shared" ca="1" si="63"/>
        <v>5.551759594244686E-2</v>
      </c>
      <c r="U227">
        <f ca="1">+(L227^2*Markiwitz!$B$4^2)+(M227^2*Markiwitz!$C$4^2)+(N227^2*Markiwitz!$D$4^2)+(O227^2*Markiwitz!$E$4^2)+(P227^2*Markiwitz!$F$4^2)+(Q227^2*Markiwitz!$G$4^2)+(R227^2*Markiwitz!$H$4^2)+(S227^2*Markiwitz!$I$4^2)+(T227^2*Markiwitz!$J$4^2)+(2*L227*M227*Markiwitz!$B$8)+(2*L227*N227*Markiwitz!$E$8)+(2*L227*O227*Markiwitz!$H$8)+(2*L227*P227*Markiwitz!$B$11)+(2*L227*Q227*Markiwitz!$E$11)+(2*L227*R227*Markiwitz!$H$11)+(2*L227*S227*Markiwitz!$K$8)+(2*L227*T227*Markiwitz!$K$11)</f>
        <v>1.5929009010249583E-2</v>
      </c>
      <c r="V227" s="5">
        <f t="shared" ca="1" si="54"/>
        <v>0.12621017791861946</v>
      </c>
      <c r="W227" s="42">
        <f ca="1">SUMPRODUCT(L227:T227,Markiwitz!$B$3:$J$3)</f>
        <v>0.55766478339280068</v>
      </c>
    </row>
    <row r="228" spans="1:23" x14ac:dyDescent="0.25">
      <c r="A228">
        <v>227</v>
      </c>
      <c r="B228" s="25">
        <f t="shared" ca="1" si="53"/>
        <v>0.99999999999999989</v>
      </c>
      <c r="C228" s="46">
        <v>0</v>
      </c>
      <c r="D228">
        <f t="shared" ca="1" si="66"/>
        <v>0.81785774394222166</v>
      </c>
      <c r="E228">
        <f t="shared" ca="1" si="66"/>
        <v>0.1557048570286822</v>
      </c>
      <c r="F228">
        <f t="shared" ca="1" si="66"/>
        <v>8.275730524533198E-2</v>
      </c>
      <c r="G228">
        <f t="shared" ca="1" si="66"/>
        <v>0.40029631744713501</v>
      </c>
      <c r="H228">
        <f t="shared" ca="1" si="66"/>
        <v>0.76469602055698738</v>
      </c>
      <c r="I228">
        <f t="shared" ca="1" si="66"/>
        <v>0.14999015724303799</v>
      </c>
      <c r="J228">
        <f t="shared" ca="1" si="66"/>
        <v>0.80555455724872427</v>
      </c>
      <c r="K228">
        <f t="shared" ca="1" si="66"/>
        <v>0.79765048356878487</v>
      </c>
      <c r="L228" s="42">
        <f t="shared" ca="1" si="55"/>
        <v>0</v>
      </c>
      <c r="M228" s="42">
        <f t="shared" ca="1" si="56"/>
        <v>0.20577587432390523</v>
      </c>
      <c r="N228" s="42">
        <f t="shared" ca="1" si="57"/>
        <v>3.9175887651458442E-2</v>
      </c>
      <c r="O228" s="42">
        <f t="shared" ca="1" si="58"/>
        <v>2.0822027998981151E-2</v>
      </c>
      <c r="P228" s="42">
        <f t="shared" ca="1" si="59"/>
        <v>0.1007159561934073</v>
      </c>
      <c r="Q228" s="42">
        <f t="shared" ca="1" si="60"/>
        <v>0.19240019843015835</v>
      </c>
      <c r="R228" s="42">
        <f t="shared" ca="1" si="61"/>
        <v>3.7738049159862952E-2</v>
      </c>
      <c r="S228" s="42">
        <f t="shared" ca="1" si="62"/>
        <v>0.20268034943882995</v>
      </c>
      <c r="T228" s="42">
        <f t="shared" ca="1" si="63"/>
        <v>0.20069165680339654</v>
      </c>
      <c r="U228">
        <f ca="1">+(L228^2*Markiwitz!$B$4^2)+(M228^2*Markiwitz!$C$4^2)+(N228^2*Markiwitz!$D$4^2)+(O228^2*Markiwitz!$E$4^2)+(P228^2*Markiwitz!$F$4^2)+(Q228^2*Markiwitz!$G$4^2)+(R228^2*Markiwitz!$H$4^2)+(S228^2*Markiwitz!$I$4^2)+(T228^2*Markiwitz!$J$4^2)+(2*L228*M228*Markiwitz!$B$8)+(2*L228*N228*Markiwitz!$E$8)+(2*L228*O228*Markiwitz!$H$8)+(2*L228*P228*Markiwitz!$B$11)+(2*L228*Q228*Markiwitz!$E$11)+(2*L228*R228*Markiwitz!$H$11)+(2*L228*S228*Markiwitz!$K$8)+(2*L228*T228*Markiwitz!$K$11)</f>
        <v>1.8142859101167471E-2</v>
      </c>
      <c r="V228" s="5">
        <f t="shared" ca="1" si="54"/>
        <v>0.1346954308845236</v>
      </c>
      <c r="W228" s="42">
        <f ca="1">SUMPRODUCT(L228:T228,Markiwitz!$B$3:$J$3)</f>
        <v>0.6073962698681219</v>
      </c>
    </row>
    <row r="229" spans="1:23" x14ac:dyDescent="0.25">
      <c r="A229">
        <v>228</v>
      </c>
      <c r="B229" s="25">
        <f t="shared" ca="1" si="53"/>
        <v>0.99999999999999978</v>
      </c>
      <c r="C229" s="46">
        <v>0</v>
      </c>
      <c r="D229">
        <f t="shared" ca="1" si="66"/>
        <v>0.79685139043181141</v>
      </c>
      <c r="E229">
        <f t="shared" ca="1" si="66"/>
        <v>0.62858211483414739</v>
      </c>
      <c r="F229">
        <f t="shared" ca="1" si="66"/>
        <v>0.26896752651775724</v>
      </c>
      <c r="G229">
        <f t="shared" ca="1" si="66"/>
        <v>0.34073439723254317</v>
      </c>
      <c r="H229">
        <f t="shared" ca="1" si="66"/>
        <v>0.24262722088979405</v>
      </c>
      <c r="I229">
        <f t="shared" ca="1" si="66"/>
        <v>0.71582674968330717</v>
      </c>
      <c r="J229">
        <f t="shared" ca="1" si="66"/>
        <v>0.16402415482448474</v>
      </c>
      <c r="K229">
        <f t="shared" ca="1" si="66"/>
        <v>0.39365686454155968</v>
      </c>
      <c r="L229" s="42">
        <f t="shared" ca="1" si="55"/>
        <v>0</v>
      </c>
      <c r="M229" s="42">
        <f t="shared" ca="1" si="56"/>
        <v>0.22438488102131143</v>
      </c>
      <c r="N229" s="42">
        <f t="shared" ca="1" si="57"/>
        <v>0.17700204171414319</v>
      </c>
      <c r="O229" s="42">
        <f t="shared" ca="1" si="58"/>
        <v>7.5738396344616626E-2</v>
      </c>
      <c r="P229" s="42">
        <f t="shared" ca="1" si="59"/>
        <v>9.5947184256604465E-2</v>
      </c>
      <c r="Q229" s="42">
        <f t="shared" ca="1" si="60"/>
        <v>6.8321246277032899E-2</v>
      </c>
      <c r="R229" s="42">
        <f t="shared" ca="1" si="61"/>
        <v>0.20156920347785437</v>
      </c>
      <c r="S229" s="42">
        <f t="shared" ca="1" si="62"/>
        <v>4.6187458423042851E-2</v>
      </c>
      <c r="T229" s="42">
        <f t="shared" ca="1" si="63"/>
        <v>0.11084958848539407</v>
      </c>
      <c r="U229">
        <f ca="1">+(L229^2*Markiwitz!$B$4^2)+(M229^2*Markiwitz!$C$4^2)+(N229^2*Markiwitz!$D$4^2)+(O229^2*Markiwitz!$E$4^2)+(P229^2*Markiwitz!$F$4^2)+(Q229^2*Markiwitz!$G$4^2)+(R229^2*Markiwitz!$H$4^2)+(S229^2*Markiwitz!$I$4^2)+(T229^2*Markiwitz!$J$4^2)+(2*L229*M229*Markiwitz!$B$8)+(2*L229*N229*Markiwitz!$E$8)+(2*L229*O229*Markiwitz!$H$8)+(2*L229*P229*Markiwitz!$B$11)+(2*L229*Q229*Markiwitz!$E$11)+(2*L229*R229*Markiwitz!$H$11)+(2*L229*S229*Markiwitz!$K$8)+(2*L229*T229*Markiwitz!$K$11)</f>
        <v>1.066383944393849E-2</v>
      </c>
      <c r="V229" s="5">
        <f t="shared" ca="1" si="54"/>
        <v>0.10326586775860884</v>
      </c>
      <c r="W229" s="42">
        <f ca="1">SUMPRODUCT(L229:T229,Markiwitz!$B$3:$J$3)</f>
        <v>0.32546527453887464</v>
      </c>
    </row>
    <row r="230" spans="1:23" x14ac:dyDescent="0.25">
      <c r="A230">
        <v>229</v>
      </c>
      <c r="B230" s="25">
        <f t="shared" ca="1" si="53"/>
        <v>1</v>
      </c>
      <c r="C230" s="46">
        <v>0</v>
      </c>
      <c r="D230">
        <f t="shared" ca="1" si="66"/>
        <v>0.96978061824634165</v>
      </c>
      <c r="E230">
        <f t="shared" ca="1" si="66"/>
        <v>0.65582019395035462</v>
      </c>
      <c r="F230">
        <f t="shared" ca="1" si="66"/>
        <v>0.89840091283925039</v>
      </c>
      <c r="G230">
        <f t="shared" ca="1" si="66"/>
        <v>0.31072989452563615</v>
      </c>
      <c r="H230">
        <f t="shared" ca="1" si="66"/>
        <v>0.31766212735009902</v>
      </c>
      <c r="I230">
        <f t="shared" ca="1" si="66"/>
        <v>0.35066041988867258</v>
      </c>
      <c r="J230">
        <f t="shared" ca="1" si="66"/>
        <v>0.15558121376891965</v>
      </c>
      <c r="K230">
        <f t="shared" ca="1" si="66"/>
        <v>0.92589062365914732</v>
      </c>
      <c r="L230" s="42">
        <f t="shared" ca="1" si="55"/>
        <v>0</v>
      </c>
      <c r="M230" s="42">
        <f t="shared" ca="1" si="56"/>
        <v>0.2115334534806628</v>
      </c>
      <c r="N230" s="42">
        <f t="shared" ca="1" si="57"/>
        <v>0.14305081776076206</v>
      </c>
      <c r="O230" s="42">
        <f t="shared" ca="1" si="58"/>
        <v>0.19596375110766806</v>
      </c>
      <c r="P230" s="42">
        <f t="shared" ca="1" si="59"/>
        <v>6.7777976226777267E-2</v>
      </c>
      <c r="Q230" s="42">
        <f t="shared" ca="1" si="60"/>
        <v>6.9290069912813543E-2</v>
      </c>
      <c r="R230" s="42">
        <f t="shared" ca="1" si="61"/>
        <v>7.648782438255336E-2</v>
      </c>
      <c r="S230" s="42">
        <f t="shared" ca="1" si="62"/>
        <v>3.3936161257548385E-2</v>
      </c>
      <c r="T230" s="42">
        <f t="shared" ca="1" si="63"/>
        <v>0.20195994587121449</v>
      </c>
      <c r="U230">
        <f ca="1">+(L230^2*Markiwitz!$B$4^2)+(M230^2*Markiwitz!$C$4^2)+(N230^2*Markiwitz!$D$4^2)+(O230^2*Markiwitz!$E$4^2)+(P230^2*Markiwitz!$F$4^2)+(Q230^2*Markiwitz!$G$4^2)+(R230^2*Markiwitz!$H$4^2)+(S230^2*Markiwitz!$I$4^2)+(T230^2*Markiwitz!$J$4^2)+(2*L230*M230*Markiwitz!$B$8)+(2*L230*N230*Markiwitz!$E$8)+(2*L230*O230*Markiwitz!$H$8)+(2*L230*P230*Markiwitz!$B$11)+(2*L230*Q230*Markiwitz!$E$11)+(2*L230*R230*Markiwitz!$H$11)+(2*L230*S230*Markiwitz!$K$8)+(2*L230*T230*Markiwitz!$K$11)</f>
        <v>9.5013867688145352E-3</v>
      </c>
      <c r="V230" s="5">
        <f t="shared" ca="1" si="54"/>
        <v>9.7475057162407119E-2</v>
      </c>
      <c r="W230" s="42">
        <f ca="1">SUMPRODUCT(L230:T230,Markiwitz!$B$3:$J$3)</f>
        <v>0.34440393744444003</v>
      </c>
    </row>
    <row r="231" spans="1:23" x14ac:dyDescent="0.25">
      <c r="A231">
        <v>230</v>
      </c>
      <c r="B231" s="25">
        <f t="shared" ca="1" si="53"/>
        <v>1</v>
      </c>
      <c r="C231" s="46">
        <v>0</v>
      </c>
      <c r="D231">
        <f t="shared" ca="1" si="66"/>
        <v>0.871717353785044</v>
      </c>
      <c r="E231">
        <f t="shared" ca="1" si="66"/>
        <v>0.53634698522921154</v>
      </c>
      <c r="F231">
        <f t="shared" ca="1" si="66"/>
        <v>0.61241571551562402</v>
      </c>
      <c r="G231">
        <f t="shared" ca="1" si="66"/>
        <v>0.67493758685906835</v>
      </c>
      <c r="H231">
        <f t="shared" ca="1" si="66"/>
        <v>0.51601664889977117</v>
      </c>
      <c r="I231">
        <f t="shared" ca="1" si="66"/>
        <v>0.51240453632146887</v>
      </c>
      <c r="J231">
        <f t="shared" ca="1" si="66"/>
        <v>4.8625099115333081E-2</v>
      </c>
      <c r="K231">
        <f t="shared" ca="1" si="66"/>
        <v>4.4792084377358488E-2</v>
      </c>
      <c r="L231" s="42">
        <f t="shared" ca="1" si="55"/>
        <v>0</v>
      </c>
      <c r="M231" s="42">
        <f t="shared" ca="1" si="56"/>
        <v>0.2283622978070968</v>
      </c>
      <c r="N231" s="42">
        <f t="shared" ca="1" si="57"/>
        <v>0.14050589842800623</v>
      </c>
      <c r="O231" s="42">
        <f t="shared" ca="1" si="58"/>
        <v>0.1604334930365644</v>
      </c>
      <c r="P231" s="42">
        <f t="shared" ca="1" si="59"/>
        <v>0.17681224027750708</v>
      </c>
      <c r="Q231" s="42">
        <f t="shared" ca="1" si="60"/>
        <v>0.13517999514155296</v>
      </c>
      <c r="R231" s="42">
        <f t="shared" ca="1" si="61"/>
        <v>0.13423373621400334</v>
      </c>
      <c r="S231" s="42">
        <f t="shared" ca="1" si="62"/>
        <v>1.2738233691070296E-2</v>
      </c>
      <c r="T231" s="42">
        <f t="shared" ca="1" si="63"/>
        <v>1.1734105404198784E-2</v>
      </c>
      <c r="U231">
        <f ca="1">+(L231^2*Markiwitz!$B$4^2)+(M231^2*Markiwitz!$C$4^2)+(N231^2*Markiwitz!$D$4^2)+(O231^2*Markiwitz!$E$4^2)+(P231^2*Markiwitz!$F$4^2)+(Q231^2*Markiwitz!$G$4^2)+(R231^2*Markiwitz!$H$4^2)+(S231^2*Markiwitz!$I$4^2)+(T231^2*Markiwitz!$J$4^2)+(2*L231*M231*Markiwitz!$B$8)+(2*L231*N231*Markiwitz!$E$8)+(2*L231*O231*Markiwitz!$H$8)+(2*L231*P231*Markiwitz!$B$11)+(2*L231*Q231*Markiwitz!$E$11)+(2*L231*R231*Markiwitz!$H$11)+(2*L231*S231*Markiwitz!$K$8)+(2*L231*T231*Markiwitz!$K$11)</f>
        <v>1.5443504121051624E-2</v>
      </c>
      <c r="V231" s="5">
        <f t="shared" ca="1" si="54"/>
        <v>0.12427189594213015</v>
      </c>
      <c r="W231" s="42">
        <f ca="1">SUMPRODUCT(L231:T231,Markiwitz!$B$3:$J$3)</f>
        <v>0.54644096504014794</v>
      </c>
    </row>
    <row r="232" spans="1:23" x14ac:dyDescent="0.25">
      <c r="A232">
        <v>231</v>
      </c>
      <c r="B232" s="25">
        <f t="shared" ca="1" si="53"/>
        <v>1</v>
      </c>
      <c r="C232" s="46">
        <v>0</v>
      </c>
      <c r="D232">
        <f t="shared" ref="D232:K241" ca="1" si="67">RAND()</f>
        <v>0.8715237025383854</v>
      </c>
      <c r="E232">
        <f t="shared" ca="1" si="67"/>
        <v>8.5380218639503958E-2</v>
      </c>
      <c r="F232">
        <f t="shared" ca="1" si="67"/>
        <v>0.38449428660179608</v>
      </c>
      <c r="G232">
        <f t="shared" ca="1" si="67"/>
        <v>0.91389627146043084</v>
      </c>
      <c r="H232">
        <f t="shared" ca="1" si="67"/>
        <v>0.63881479741026248</v>
      </c>
      <c r="I232">
        <f t="shared" ca="1" si="67"/>
        <v>0.51226683396716277</v>
      </c>
      <c r="J232">
        <f t="shared" ca="1" si="67"/>
        <v>0.67573890582500873</v>
      </c>
      <c r="K232">
        <f t="shared" ca="1" si="67"/>
        <v>0.21208004011021342</v>
      </c>
      <c r="L232" s="42">
        <f t="shared" ca="1" si="55"/>
        <v>0</v>
      </c>
      <c r="M232" s="42">
        <f t="shared" ca="1" si="56"/>
        <v>0.20295391594018916</v>
      </c>
      <c r="N232" s="42">
        <f t="shared" ca="1" si="57"/>
        <v>1.9882706191750019E-2</v>
      </c>
      <c r="O232" s="42">
        <f t="shared" ca="1" si="58"/>
        <v>8.9538151280546457E-2</v>
      </c>
      <c r="P232" s="42">
        <f t="shared" ca="1" si="59"/>
        <v>0.21282132260523728</v>
      </c>
      <c r="Q232" s="42">
        <f t="shared" ca="1" si="60"/>
        <v>0.14876240808750818</v>
      </c>
      <c r="R232" s="42">
        <f t="shared" ca="1" si="61"/>
        <v>0.11929286565254292</v>
      </c>
      <c r="S232" s="42">
        <f t="shared" ca="1" si="62"/>
        <v>0.15736101805479449</v>
      </c>
      <c r="T232" s="42">
        <f t="shared" ca="1" si="63"/>
        <v>4.9387612187431512E-2</v>
      </c>
      <c r="U232">
        <f ca="1">+(L232^2*Markiwitz!$B$4^2)+(M232^2*Markiwitz!$C$4^2)+(N232^2*Markiwitz!$D$4^2)+(O232^2*Markiwitz!$E$4^2)+(P232^2*Markiwitz!$F$4^2)+(Q232^2*Markiwitz!$G$4^2)+(R232^2*Markiwitz!$H$4^2)+(S232^2*Markiwitz!$I$4^2)+(T232^2*Markiwitz!$J$4^2)+(2*L232*M232*Markiwitz!$B$8)+(2*L232*N232*Markiwitz!$E$8)+(2*L232*O232*Markiwitz!$H$8)+(2*L232*P232*Markiwitz!$B$11)+(2*L232*Q232*Markiwitz!$E$11)+(2*L232*R232*Markiwitz!$H$11)+(2*L232*S232*Markiwitz!$K$8)+(2*L232*T232*Markiwitz!$K$11)</f>
        <v>1.7295925906444014E-2</v>
      </c>
      <c r="V232" s="5">
        <f t="shared" ca="1" si="54"/>
        <v>0.13151397608788207</v>
      </c>
      <c r="W232" s="42">
        <f ca="1">SUMPRODUCT(L232:T232,Markiwitz!$B$3:$J$3)</f>
        <v>0.53846145128625866</v>
      </c>
    </row>
    <row r="233" spans="1:23" x14ac:dyDescent="0.25">
      <c r="A233">
        <v>232</v>
      </c>
      <c r="B233" s="25">
        <f t="shared" ca="1" si="53"/>
        <v>0.99999999999999978</v>
      </c>
      <c r="C233" s="46">
        <v>0</v>
      </c>
      <c r="D233">
        <f t="shared" ca="1" si="67"/>
        <v>0.94676967812391022</v>
      </c>
      <c r="E233">
        <f t="shared" ca="1" si="67"/>
        <v>1.5761345046323316E-2</v>
      </c>
      <c r="F233">
        <f t="shared" ca="1" si="67"/>
        <v>0.41389382040925138</v>
      </c>
      <c r="G233">
        <f t="shared" ca="1" si="67"/>
        <v>0.4744884045267882</v>
      </c>
      <c r="H233">
        <f t="shared" ca="1" si="67"/>
        <v>0.51025193240270494</v>
      </c>
      <c r="I233">
        <f t="shared" ca="1" si="67"/>
        <v>0.87850260556318094</v>
      </c>
      <c r="J233">
        <f t="shared" ca="1" si="67"/>
        <v>0.111297786247884</v>
      </c>
      <c r="K233">
        <f t="shared" ca="1" si="67"/>
        <v>0.20595762397568496</v>
      </c>
      <c r="L233" s="42">
        <f t="shared" ca="1" si="55"/>
        <v>0</v>
      </c>
      <c r="M233" s="42">
        <f t="shared" ca="1" si="56"/>
        <v>0.26617658742530642</v>
      </c>
      <c r="N233" s="42">
        <f t="shared" ca="1" si="57"/>
        <v>4.4311738478743619E-3</v>
      </c>
      <c r="O233" s="42">
        <f t="shared" ca="1" si="58"/>
        <v>0.11636287813025906</v>
      </c>
      <c r="P233" s="42">
        <f t="shared" ca="1" si="59"/>
        <v>0.13339855215904933</v>
      </c>
      <c r="Q233" s="42">
        <f t="shared" ca="1" si="60"/>
        <v>0.14345317687322978</v>
      </c>
      <c r="R233" s="42">
        <f t="shared" ca="1" si="61"/>
        <v>0.24698385573185169</v>
      </c>
      <c r="S233" s="42">
        <f t="shared" ca="1" si="62"/>
        <v>3.1290466536863203E-2</v>
      </c>
      <c r="T233" s="42">
        <f t="shared" ca="1" si="63"/>
        <v>5.7903309295566051E-2</v>
      </c>
      <c r="U233">
        <f ca="1">+(L233^2*Markiwitz!$B$4^2)+(M233^2*Markiwitz!$C$4^2)+(N233^2*Markiwitz!$D$4^2)+(O233^2*Markiwitz!$E$4^2)+(P233^2*Markiwitz!$F$4^2)+(Q233^2*Markiwitz!$G$4^2)+(R233^2*Markiwitz!$H$4^2)+(S233^2*Markiwitz!$I$4^2)+(T233^2*Markiwitz!$J$4^2)+(2*L233*M233*Markiwitz!$B$8)+(2*L233*N233*Markiwitz!$E$8)+(2*L233*O233*Markiwitz!$H$8)+(2*L233*P233*Markiwitz!$B$11)+(2*L233*Q233*Markiwitz!$E$11)+(2*L233*R233*Markiwitz!$H$11)+(2*L233*S233*Markiwitz!$K$8)+(2*L233*T233*Markiwitz!$K$11)</f>
        <v>1.6499046914710137E-2</v>
      </c>
      <c r="V233" s="5">
        <f t="shared" ca="1" si="54"/>
        <v>0.12844861585361728</v>
      </c>
      <c r="W233" s="42">
        <f ca="1">SUMPRODUCT(L233:T233,Markiwitz!$B$3:$J$3)</f>
        <v>0.52828966675102751</v>
      </c>
    </row>
    <row r="234" spans="1:23" x14ac:dyDescent="0.25">
      <c r="A234">
        <v>233</v>
      </c>
      <c r="B234" s="25">
        <f t="shared" ca="1" si="53"/>
        <v>0.99999999999999978</v>
      </c>
      <c r="C234" s="46">
        <v>0</v>
      </c>
      <c r="D234">
        <f t="shared" ca="1" si="67"/>
        <v>0.90956417504902098</v>
      </c>
      <c r="E234">
        <f t="shared" ca="1" si="67"/>
        <v>0.43228926191050532</v>
      </c>
      <c r="F234">
        <f t="shared" ca="1" si="67"/>
        <v>0.49980700058907235</v>
      </c>
      <c r="G234">
        <f t="shared" ca="1" si="67"/>
        <v>0.76565395188263818</v>
      </c>
      <c r="H234">
        <f t="shared" ca="1" si="67"/>
        <v>0.66596311012125964</v>
      </c>
      <c r="I234">
        <f t="shared" ca="1" si="67"/>
        <v>0.28065104355024495</v>
      </c>
      <c r="J234">
        <f t="shared" ca="1" si="67"/>
        <v>0.88360738900027358</v>
      </c>
      <c r="K234">
        <f t="shared" ca="1" si="67"/>
        <v>0.13779278028706754</v>
      </c>
      <c r="L234" s="42">
        <f t="shared" ca="1" si="55"/>
        <v>0</v>
      </c>
      <c r="M234" s="42">
        <f t="shared" ca="1" si="56"/>
        <v>0.19879755799532012</v>
      </c>
      <c r="N234" s="42">
        <f t="shared" ca="1" si="57"/>
        <v>9.4482667603719303E-2</v>
      </c>
      <c r="O234" s="42">
        <f t="shared" ca="1" si="58"/>
        <v>0.10923958299118154</v>
      </c>
      <c r="P234" s="42">
        <f t="shared" ca="1" si="59"/>
        <v>0.16734403143739851</v>
      </c>
      <c r="Q234" s="42">
        <f t="shared" ca="1" si="60"/>
        <v>0.14555524902895348</v>
      </c>
      <c r="R234" s="42">
        <f t="shared" ca="1" si="61"/>
        <v>6.1340083126756817E-2</v>
      </c>
      <c r="S234" s="42">
        <f t="shared" ca="1" si="62"/>
        <v>0.19312435117665899</v>
      </c>
      <c r="T234" s="42">
        <f t="shared" ca="1" si="63"/>
        <v>3.0116476640010995E-2</v>
      </c>
      <c r="U234">
        <f ca="1">+(L234^2*Markiwitz!$B$4^2)+(M234^2*Markiwitz!$C$4^2)+(N234^2*Markiwitz!$D$4^2)+(O234^2*Markiwitz!$E$4^2)+(P234^2*Markiwitz!$F$4^2)+(Q234^2*Markiwitz!$G$4^2)+(R234^2*Markiwitz!$H$4^2)+(S234^2*Markiwitz!$I$4^2)+(T234^2*Markiwitz!$J$4^2)+(2*L234*M234*Markiwitz!$B$8)+(2*L234*N234*Markiwitz!$E$8)+(2*L234*O234*Markiwitz!$H$8)+(2*L234*P234*Markiwitz!$B$11)+(2*L234*Q234*Markiwitz!$E$11)+(2*L234*R234*Markiwitz!$H$11)+(2*L234*S234*Markiwitz!$K$8)+(2*L234*T234*Markiwitz!$K$11)</f>
        <v>1.6434076200924904E-2</v>
      </c>
      <c r="V234" s="5">
        <f t="shared" ca="1" si="54"/>
        <v>0.1281954609216914</v>
      </c>
      <c r="W234" s="42">
        <f ca="1">SUMPRODUCT(L234:T234,Markiwitz!$B$3:$J$3)</f>
        <v>0.52762277091694265</v>
      </c>
    </row>
    <row r="235" spans="1:23" x14ac:dyDescent="0.25">
      <c r="A235">
        <v>234</v>
      </c>
      <c r="B235" s="25">
        <f t="shared" ca="1" si="53"/>
        <v>1</v>
      </c>
      <c r="C235" s="46">
        <v>0</v>
      </c>
      <c r="D235">
        <f t="shared" ca="1" si="67"/>
        <v>9.6799035394961597E-2</v>
      </c>
      <c r="E235">
        <f t="shared" ca="1" si="67"/>
        <v>0.64917638337830985</v>
      </c>
      <c r="F235">
        <f t="shared" ca="1" si="67"/>
        <v>0.59603943227570866</v>
      </c>
      <c r="G235">
        <f t="shared" ca="1" si="67"/>
        <v>0.71018663215180866</v>
      </c>
      <c r="H235">
        <f t="shared" ca="1" si="67"/>
        <v>0.32689353983918323</v>
      </c>
      <c r="I235">
        <f t="shared" ca="1" si="67"/>
        <v>0.46438078009605976</v>
      </c>
      <c r="J235">
        <f t="shared" ca="1" si="67"/>
        <v>0.26653013453389141</v>
      </c>
      <c r="K235">
        <f t="shared" ca="1" si="67"/>
        <v>0.87339488521820796</v>
      </c>
      <c r="L235" s="42">
        <f t="shared" ca="1" si="55"/>
        <v>0</v>
      </c>
      <c r="M235" s="42">
        <f t="shared" ca="1" si="56"/>
        <v>2.4300601345153678E-2</v>
      </c>
      <c r="N235" s="42">
        <f t="shared" ca="1" si="57"/>
        <v>0.16297038943412928</v>
      </c>
      <c r="O235" s="42">
        <f t="shared" ca="1" si="58"/>
        <v>0.14963079508618349</v>
      </c>
      <c r="P235" s="42">
        <f t="shared" ca="1" si="59"/>
        <v>0.17828651037855983</v>
      </c>
      <c r="Q235" s="42">
        <f t="shared" ca="1" si="60"/>
        <v>8.2063933401050962E-2</v>
      </c>
      <c r="R235" s="42">
        <f t="shared" ca="1" si="61"/>
        <v>0.11657897378234822</v>
      </c>
      <c r="S235" s="42">
        <f t="shared" ca="1" si="62"/>
        <v>6.6910197186896683E-2</v>
      </c>
      <c r="T235" s="42">
        <f t="shared" ca="1" si="63"/>
        <v>0.21925859938567777</v>
      </c>
      <c r="U235">
        <f ca="1">+(L235^2*Markiwitz!$B$4^2)+(M235^2*Markiwitz!$C$4^2)+(N235^2*Markiwitz!$D$4^2)+(O235^2*Markiwitz!$E$4^2)+(P235^2*Markiwitz!$F$4^2)+(Q235^2*Markiwitz!$G$4^2)+(R235^2*Markiwitz!$H$4^2)+(S235^2*Markiwitz!$I$4^2)+(T235^2*Markiwitz!$J$4^2)+(2*L235*M235*Markiwitz!$B$8)+(2*L235*N235*Markiwitz!$E$8)+(2*L235*O235*Markiwitz!$H$8)+(2*L235*P235*Markiwitz!$B$11)+(2*L235*Q235*Markiwitz!$E$11)+(2*L235*R235*Markiwitz!$H$11)+(2*L235*S235*Markiwitz!$K$8)+(2*L235*T235*Markiwitz!$K$11)</f>
        <v>1.2174279402367587E-2</v>
      </c>
      <c r="V235" s="5">
        <f t="shared" ca="1" si="54"/>
        <v>0.11033711706568913</v>
      </c>
      <c r="W235" s="42">
        <f ca="1">SUMPRODUCT(L235:T235,Markiwitz!$B$3:$J$3)</f>
        <v>0.38215620489443813</v>
      </c>
    </row>
    <row r="236" spans="1:23" x14ac:dyDescent="0.25">
      <c r="A236">
        <v>235</v>
      </c>
      <c r="B236" s="25">
        <f t="shared" ca="1" si="53"/>
        <v>1</v>
      </c>
      <c r="C236" s="46">
        <v>0</v>
      </c>
      <c r="D236">
        <f t="shared" ca="1" si="67"/>
        <v>0.20118099943595291</v>
      </c>
      <c r="E236">
        <f t="shared" ca="1" si="67"/>
        <v>0.54763159037554399</v>
      </c>
      <c r="F236">
        <f t="shared" ca="1" si="67"/>
        <v>0.90570665681876239</v>
      </c>
      <c r="G236">
        <f t="shared" ca="1" si="67"/>
        <v>0.39612325822533745</v>
      </c>
      <c r="H236">
        <f t="shared" ca="1" si="67"/>
        <v>0.7092104932965323</v>
      </c>
      <c r="I236">
        <f t="shared" ca="1" si="67"/>
        <v>0.38312213483363622</v>
      </c>
      <c r="J236">
        <f t="shared" ca="1" si="67"/>
        <v>0.35645082711692777</v>
      </c>
      <c r="K236">
        <f t="shared" ca="1" si="67"/>
        <v>0.17174500150852734</v>
      </c>
      <c r="L236" s="42">
        <f t="shared" ca="1" si="55"/>
        <v>0</v>
      </c>
      <c r="M236" s="42">
        <f t="shared" ca="1" si="56"/>
        <v>5.4800226287379898E-2</v>
      </c>
      <c r="N236" s="42">
        <f t="shared" ca="1" si="57"/>
        <v>0.14917082208974461</v>
      </c>
      <c r="O236" s="42">
        <f t="shared" ca="1" si="58"/>
        <v>0.24670783962108422</v>
      </c>
      <c r="P236" s="42">
        <f t="shared" ca="1" si="59"/>
        <v>0.10790106545500815</v>
      </c>
      <c r="Q236" s="42">
        <f t="shared" ca="1" si="60"/>
        <v>0.1931837282198568</v>
      </c>
      <c r="R236" s="42">
        <f t="shared" ca="1" si="61"/>
        <v>0.10435965495474769</v>
      </c>
      <c r="S236" s="42">
        <f t="shared" ca="1" si="62"/>
        <v>9.7094586671193056E-2</v>
      </c>
      <c r="T236" s="42">
        <f t="shared" ca="1" si="63"/>
        <v>4.678207670098565E-2</v>
      </c>
      <c r="U236">
        <f ca="1">+(L236^2*Markiwitz!$B$4^2)+(M236^2*Markiwitz!$C$4^2)+(N236^2*Markiwitz!$D$4^2)+(O236^2*Markiwitz!$E$4^2)+(P236^2*Markiwitz!$F$4^2)+(Q236^2*Markiwitz!$G$4^2)+(R236^2*Markiwitz!$H$4^2)+(S236^2*Markiwitz!$I$4^2)+(T236^2*Markiwitz!$J$4^2)+(2*L236*M236*Markiwitz!$B$8)+(2*L236*N236*Markiwitz!$E$8)+(2*L236*O236*Markiwitz!$H$8)+(2*L236*P236*Markiwitz!$B$11)+(2*L236*Q236*Markiwitz!$E$11)+(2*L236*R236*Markiwitz!$H$11)+(2*L236*S236*Markiwitz!$K$8)+(2*L236*T236*Markiwitz!$K$11)</f>
        <v>2.0867859407400303E-2</v>
      </c>
      <c r="V236" s="5">
        <f t="shared" ca="1" si="54"/>
        <v>0.144457119614785</v>
      </c>
      <c r="W236" s="42">
        <f ca="1">SUMPRODUCT(L236:T236,Markiwitz!$B$3:$J$3)</f>
        <v>0.68155881566029375</v>
      </c>
    </row>
    <row r="237" spans="1:23" x14ac:dyDescent="0.25">
      <c r="A237">
        <v>236</v>
      </c>
      <c r="B237" s="25">
        <f t="shared" ca="1" si="53"/>
        <v>0.99999999999999989</v>
      </c>
      <c r="C237" s="46">
        <v>0</v>
      </c>
      <c r="D237">
        <f t="shared" ca="1" si="67"/>
        <v>0.5359073663810997</v>
      </c>
      <c r="E237">
        <f t="shared" ca="1" si="67"/>
        <v>0.83748464294575498</v>
      </c>
      <c r="F237">
        <f t="shared" ca="1" si="67"/>
        <v>0.97081704768812782</v>
      </c>
      <c r="G237">
        <f t="shared" ca="1" si="67"/>
        <v>0.51810271671359343</v>
      </c>
      <c r="H237">
        <f t="shared" ca="1" si="67"/>
        <v>0.66560241633663297</v>
      </c>
      <c r="I237">
        <f t="shared" ca="1" si="67"/>
        <v>0.36139190553127365</v>
      </c>
      <c r="J237">
        <f t="shared" ca="1" si="67"/>
        <v>0.23220987114228919</v>
      </c>
      <c r="K237">
        <f t="shared" ca="1" si="67"/>
        <v>0.1505855544689465</v>
      </c>
      <c r="L237" s="42">
        <f t="shared" ca="1" si="55"/>
        <v>0</v>
      </c>
      <c r="M237" s="42">
        <f t="shared" ca="1" si="56"/>
        <v>0.12544349981402109</v>
      </c>
      <c r="N237" s="42">
        <f t="shared" ca="1" si="57"/>
        <v>0.19603575401667864</v>
      </c>
      <c r="O237" s="42">
        <f t="shared" ca="1" si="58"/>
        <v>0.22724578123173411</v>
      </c>
      <c r="P237" s="42">
        <f t="shared" ca="1" si="59"/>
        <v>0.12127584378358272</v>
      </c>
      <c r="Q237" s="42">
        <f t="shared" ca="1" si="60"/>
        <v>0.1558021065352557</v>
      </c>
      <c r="R237" s="42">
        <f t="shared" ca="1" si="61"/>
        <v>8.4593473197497548E-2</v>
      </c>
      <c r="S237" s="42">
        <f t="shared" ca="1" si="62"/>
        <v>5.4354951536040204E-2</v>
      </c>
      <c r="T237" s="42">
        <f t="shared" ca="1" si="63"/>
        <v>3.5248589885189835E-2</v>
      </c>
      <c r="U237">
        <f ca="1">+(L237^2*Markiwitz!$B$4^2)+(M237^2*Markiwitz!$C$4^2)+(N237^2*Markiwitz!$D$4^2)+(O237^2*Markiwitz!$E$4^2)+(P237^2*Markiwitz!$F$4^2)+(Q237^2*Markiwitz!$G$4^2)+(R237^2*Markiwitz!$H$4^2)+(S237^2*Markiwitz!$I$4^2)+(T237^2*Markiwitz!$J$4^2)+(2*L237*M237*Markiwitz!$B$8)+(2*L237*N237*Markiwitz!$E$8)+(2*L237*O237*Markiwitz!$H$8)+(2*L237*P237*Markiwitz!$B$11)+(2*L237*Q237*Markiwitz!$E$11)+(2*L237*R237*Markiwitz!$H$11)+(2*L237*S237*Markiwitz!$K$8)+(2*L237*T237*Markiwitz!$K$11)</f>
        <v>1.726527482046316E-2</v>
      </c>
      <c r="V237" s="5">
        <f t="shared" ca="1" si="54"/>
        <v>0.1313973927460631</v>
      </c>
      <c r="W237" s="42">
        <f ca="1">SUMPRODUCT(L237:T237,Markiwitz!$B$3:$J$3)</f>
        <v>0.59730383907625284</v>
      </c>
    </row>
    <row r="238" spans="1:23" x14ac:dyDescent="0.25">
      <c r="A238">
        <v>237</v>
      </c>
      <c r="B238" s="25">
        <f t="shared" ca="1" si="53"/>
        <v>1</v>
      </c>
      <c r="C238" s="46">
        <v>0</v>
      </c>
      <c r="D238">
        <f t="shared" ca="1" si="67"/>
        <v>0.39136729001049342</v>
      </c>
      <c r="E238">
        <f t="shared" ca="1" si="67"/>
        <v>0.64851203532274948</v>
      </c>
      <c r="F238">
        <f t="shared" ca="1" si="67"/>
        <v>0.51587166905400783</v>
      </c>
      <c r="G238">
        <f t="shared" ca="1" si="67"/>
        <v>0.89585803918928653</v>
      </c>
      <c r="H238">
        <f t="shared" ca="1" si="67"/>
        <v>0.3478413835929276</v>
      </c>
      <c r="I238">
        <f t="shared" ca="1" si="67"/>
        <v>0.26924735700325397</v>
      </c>
      <c r="J238">
        <f t="shared" ca="1" si="67"/>
        <v>0.90553566216928749</v>
      </c>
      <c r="K238">
        <f t="shared" ca="1" si="67"/>
        <v>7.5914981202357956E-2</v>
      </c>
      <c r="L238" s="42">
        <f t="shared" ca="1" si="55"/>
        <v>0</v>
      </c>
      <c r="M238" s="42">
        <f t="shared" ca="1" si="56"/>
        <v>9.663035762224792E-2</v>
      </c>
      <c r="N238" s="42">
        <f t="shared" ca="1" si="57"/>
        <v>0.16012056064749036</v>
      </c>
      <c r="O238" s="42">
        <f t="shared" ca="1" si="58"/>
        <v>0.1273710530753302</v>
      </c>
      <c r="P238" s="42">
        <f t="shared" ca="1" si="59"/>
        <v>0.22119141000083448</v>
      </c>
      <c r="Q238" s="42">
        <f t="shared" ca="1" si="60"/>
        <v>8.5883614063661018E-2</v>
      </c>
      <c r="R238" s="42">
        <f t="shared" ca="1" si="61"/>
        <v>6.6478392702087857E-2</v>
      </c>
      <c r="S238" s="42">
        <f t="shared" ca="1" si="62"/>
        <v>0.22358085897462507</v>
      </c>
      <c r="T238" s="42">
        <f t="shared" ca="1" si="63"/>
        <v>1.8743752913723044E-2</v>
      </c>
      <c r="U238">
        <f ca="1">+(L238^2*Markiwitz!$B$4^2)+(M238^2*Markiwitz!$C$4^2)+(N238^2*Markiwitz!$D$4^2)+(O238^2*Markiwitz!$E$4^2)+(P238^2*Markiwitz!$F$4^2)+(Q238^2*Markiwitz!$G$4^2)+(R238^2*Markiwitz!$H$4^2)+(S238^2*Markiwitz!$I$4^2)+(T238^2*Markiwitz!$J$4^2)+(2*L238*M238*Markiwitz!$B$8)+(2*L238*N238*Markiwitz!$E$8)+(2*L238*O238*Markiwitz!$H$8)+(2*L238*P238*Markiwitz!$B$11)+(2*L238*Q238*Markiwitz!$E$11)+(2*L238*R238*Markiwitz!$H$11)+(2*L238*S238*Markiwitz!$K$8)+(2*L238*T238*Markiwitz!$K$11)</f>
        <v>1.7387355103296649E-2</v>
      </c>
      <c r="V238" s="5">
        <f t="shared" ca="1" si="54"/>
        <v>0.13186112051433754</v>
      </c>
      <c r="W238" s="42">
        <f ca="1">SUMPRODUCT(L238:T238,Markiwitz!$B$3:$J$3)</f>
        <v>0.38285673800364833</v>
      </c>
    </row>
    <row r="239" spans="1:23" x14ac:dyDescent="0.25">
      <c r="A239">
        <v>238</v>
      </c>
      <c r="B239" s="25">
        <f t="shared" ca="1" si="53"/>
        <v>0.99999999999999989</v>
      </c>
      <c r="C239" s="46">
        <v>0</v>
      </c>
      <c r="D239">
        <f t="shared" ca="1" si="67"/>
        <v>0.54462367080547558</v>
      </c>
      <c r="E239">
        <f t="shared" ca="1" si="67"/>
        <v>0.67475763144094281</v>
      </c>
      <c r="F239">
        <f t="shared" ca="1" si="67"/>
        <v>9.8441771322477223E-2</v>
      </c>
      <c r="G239">
        <f t="shared" ca="1" si="67"/>
        <v>0.74154568652534036</v>
      </c>
      <c r="H239">
        <f t="shared" ca="1" si="67"/>
        <v>0.88897066459306107</v>
      </c>
      <c r="I239">
        <f t="shared" ca="1" si="67"/>
        <v>0.32500732229080909</v>
      </c>
      <c r="J239">
        <f t="shared" ca="1" si="67"/>
        <v>0.56358881131338023</v>
      </c>
      <c r="K239">
        <f t="shared" ca="1" si="67"/>
        <v>0.91106311558194153</v>
      </c>
      <c r="L239" s="42">
        <f t="shared" ca="1" si="55"/>
        <v>0</v>
      </c>
      <c r="M239" s="42">
        <f t="shared" ca="1" si="56"/>
        <v>0.11470594417019295</v>
      </c>
      <c r="N239" s="42">
        <f t="shared" ca="1" si="57"/>
        <v>0.14211411539642954</v>
      </c>
      <c r="O239" s="42">
        <f t="shared" ca="1" si="58"/>
        <v>2.0733319043277701E-2</v>
      </c>
      <c r="P239" s="42">
        <f t="shared" ca="1" si="59"/>
        <v>0.15618068526552173</v>
      </c>
      <c r="Q239" s="42">
        <f t="shared" ca="1" si="60"/>
        <v>0.18723060507256561</v>
      </c>
      <c r="R239" s="42">
        <f t="shared" ca="1" si="61"/>
        <v>6.8451434933882865E-2</v>
      </c>
      <c r="S239" s="42">
        <f t="shared" ca="1" si="62"/>
        <v>0.11870028827400729</v>
      </c>
      <c r="T239" s="42">
        <f t="shared" ca="1" si="63"/>
        <v>0.19188360784412228</v>
      </c>
      <c r="U239">
        <f ca="1">+(L239^2*Markiwitz!$B$4^2)+(M239^2*Markiwitz!$C$4^2)+(N239^2*Markiwitz!$D$4^2)+(O239^2*Markiwitz!$E$4^2)+(P239^2*Markiwitz!$F$4^2)+(Q239^2*Markiwitz!$G$4^2)+(R239^2*Markiwitz!$H$4^2)+(S239^2*Markiwitz!$I$4^2)+(T239^2*Markiwitz!$J$4^2)+(2*L239*M239*Markiwitz!$B$8)+(2*L239*N239*Markiwitz!$E$8)+(2*L239*O239*Markiwitz!$H$8)+(2*L239*P239*Markiwitz!$B$11)+(2*L239*Q239*Markiwitz!$E$11)+(2*L239*R239*Markiwitz!$H$11)+(2*L239*S239*Markiwitz!$K$8)+(2*L239*T239*Markiwitz!$K$11)</f>
        <v>1.6973484602788354E-2</v>
      </c>
      <c r="V239" s="5">
        <f t="shared" ca="1" si="54"/>
        <v>0.1302823265174074</v>
      </c>
      <c r="W239" s="42">
        <f ca="1">SUMPRODUCT(L239:T239,Markiwitz!$B$3:$J$3)</f>
        <v>0.62695637486866762</v>
      </c>
    </row>
    <row r="240" spans="1:23" x14ac:dyDescent="0.25">
      <c r="A240">
        <v>239</v>
      </c>
      <c r="B240" s="25">
        <f t="shared" ca="1" si="53"/>
        <v>1</v>
      </c>
      <c r="C240" s="46">
        <v>0</v>
      </c>
      <c r="D240">
        <f t="shared" ca="1" si="67"/>
        <v>2.8176332154732142E-2</v>
      </c>
      <c r="E240">
        <f t="shared" ca="1" si="67"/>
        <v>0.38947966424811031</v>
      </c>
      <c r="F240">
        <f t="shared" ca="1" si="67"/>
        <v>0.88697997189393141</v>
      </c>
      <c r="G240">
        <f t="shared" ca="1" si="67"/>
        <v>0.87119849648993164</v>
      </c>
      <c r="H240">
        <f t="shared" ca="1" si="67"/>
        <v>0.43905244743889194</v>
      </c>
      <c r="I240">
        <f t="shared" ca="1" si="67"/>
        <v>0.32065633963561735</v>
      </c>
      <c r="J240">
        <f t="shared" ca="1" si="67"/>
        <v>0.57724926948946531</v>
      </c>
      <c r="K240">
        <f t="shared" ca="1" si="67"/>
        <v>0.75912419106339912</v>
      </c>
      <c r="L240" s="42">
        <f t="shared" ca="1" si="55"/>
        <v>0</v>
      </c>
      <c r="M240" s="42">
        <f t="shared" ca="1" si="56"/>
        <v>6.5957119605942818E-3</v>
      </c>
      <c r="N240" s="42">
        <f t="shared" ca="1" si="57"/>
        <v>9.117211089726833E-2</v>
      </c>
      <c r="O240" s="42">
        <f t="shared" ca="1" si="58"/>
        <v>0.20763044591117394</v>
      </c>
      <c r="P240" s="42">
        <f t="shared" ca="1" si="59"/>
        <v>0.20393620829691073</v>
      </c>
      <c r="Q240" s="42">
        <f t="shared" ca="1" si="60"/>
        <v>0.10277645305279874</v>
      </c>
      <c r="R240" s="42">
        <f t="shared" ca="1" si="61"/>
        <v>7.5061468006573803E-2</v>
      </c>
      <c r="S240" s="42">
        <f t="shared" ca="1" si="62"/>
        <v>0.13512652711884432</v>
      </c>
      <c r="T240" s="42">
        <f t="shared" ca="1" si="63"/>
        <v>0.17770107475583594</v>
      </c>
      <c r="U240">
        <f ca="1">+(L240^2*Markiwitz!$B$4^2)+(M240^2*Markiwitz!$C$4^2)+(N240^2*Markiwitz!$D$4^2)+(O240^2*Markiwitz!$E$4^2)+(P240^2*Markiwitz!$F$4^2)+(Q240^2*Markiwitz!$G$4^2)+(R240^2*Markiwitz!$H$4^2)+(S240^2*Markiwitz!$I$4^2)+(T240^2*Markiwitz!$J$4^2)+(2*L240*M240*Markiwitz!$B$8)+(2*L240*N240*Markiwitz!$E$8)+(2*L240*O240*Markiwitz!$H$8)+(2*L240*P240*Markiwitz!$B$11)+(2*L240*Q240*Markiwitz!$E$11)+(2*L240*R240*Markiwitz!$H$11)+(2*L240*S240*Markiwitz!$K$8)+(2*L240*T240*Markiwitz!$K$11)</f>
        <v>1.5429542874278886E-2</v>
      </c>
      <c r="V240" s="5">
        <f t="shared" ca="1" si="54"/>
        <v>0.12421571106055339</v>
      </c>
      <c r="W240" s="42">
        <f ca="1">SUMPRODUCT(L240:T240,Markiwitz!$B$3:$J$3)</f>
        <v>0.43785534893818406</v>
      </c>
    </row>
    <row r="241" spans="1:23" x14ac:dyDescent="0.25">
      <c r="A241">
        <v>240</v>
      </c>
      <c r="B241" s="25">
        <f t="shared" ca="1" si="53"/>
        <v>1</v>
      </c>
      <c r="C241" s="46">
        <v>0</v>
      </c>
      <c r="D241">
        <f t="shared" ca="1" si="67"/>
        <v>0.11551988824969028</v>
      </c>
      <c r="E241">
        <f t="shared" ca="1" si="67"/>
        <v>0.48098609368190692</v>
      </c>
      <c r="F241">
        <f t="shared" ca="1" si="67"/>
        <v>0.60579260759591824</v>
      </c>
      <c r="G241">
        <f t="shared" ca="1" si="67"/>
        <v>0.82145022622388553</v>
      </c>
      <c r="H241">
        <f t="shared" ca="1" si="67"/>
        <v>0.27472453020569609</v>
      </c>
      <c r="I241">
        <f t="shared" ca="1" si="67"/>
        <v>7.6787276108550628E-2</v>
      </c>
      <c r="J241">
        <f t="shared" ca="1" si="67"/>
        <v>0.65566045069375878</v>
      </c>
      <c r="K241">
        <f t="shared" ca="1" si="67"/>
        <v>0.70691514463397298</v>
      </c>
      <c r="L241" s="42">
        <f t="shared" ca="1" si="55"/>
        <v>0</v>
      </c>
      <c r="M241" s="42">
        <f t="shared" ca="1" si="56"/>
        <v>3.090555110792129E-2</v>
      </c>
      <c r="N241" s="42">
        <f t="shared" ca="1" si="57"/>
        <v>0.12868035561422425</v>
      </c>
      <c r="O241" s="42">
        <f t="shared" ca="1" si="58"/>
        <v>0.16207039911940666</v>
      </c>
      <c r="P241" s="42">
        <f t="shared" ca="1" si="59"/>
        <v>0.21976624401074821</v>
      </c>
      <c r="Q241" s="42">
        <f t="shared" ca="1" si="60"/>
        <v>7.3498279279148898E-2</v>
      </c>
      <c r="R241" s="42">
        <f t="shared" ca="1" si="61"/>
        <v>2.0543242572061936E-2</v>
      </c>
      <c r="S241" s="42">
        <f t="shared" ca="1" si="62"/>
        <v>0.17541176567415004</v>
      </c>
      <c r="T241" s="42">
        <f t="shared" ca="1" si="63"/>
        <v>0.18912416262233875</v>
      </c>
      <c r="U241">
        <f ca="1">+(L241^2*Markiwitz!$B$4^2)+(M241^2*Markiwitz!$C$4^2)+(N241^2*Markiwitz!$D$4^2)+(O241^2*Markiwitz!$E$4^2)+(P241^2*Markiwitz!$F$4^2)+(Q241^2*Markiwitz!$G$4^2)+(R241^2*Markiwitz!$H$4^2)+(S241^2*Markiwitz!$I$4^2)+(T241^2*Markiwitz!$J$4^2)+(2*L241*M241*Markiwitz!$B$8)+(2*L241*N241*Markiwitz!$E$8)+(2*L241*O241*Markiwitz!$H$8)+(2*L241*P241*Markiwitz!$B$11)+(2*L241*Q241*Markiwitz!$E$11)+(2*L241*R241*Markiwitz!$H$11)+(2*L241*S241*Markiwitz!$K$8)+(2*L241*T241*Markiwitz!$K$11)</f>
        <v>1.4929972121090002E-2</v>
      </c>
      <c r="V241" s="5">
        <f t="shared" ca="1" si="54"/>
        <v>0.12218826507111885</v>
      </c>
      <c r="W241" s="42">
        <f ca="1">SUMPRODUCT(L241:T241,Markiwitz!$B$3:$J$3)</f>
        <v>0.35438150224077636</v>
      </c>
    </row>
    <row r="242" spans="1:23" x14ac:dyDescent="0.25">
      <c r="A242">
        <v>241</v>
      </c>
      <c r="B242" s="25">
        <f t="shared" ca="1" si="53"/>
        <v>1</v>
      </c>
      <c r="C242" s="46">
        <v>0</v>
      </c>
      <c r="D242">
        <f t="shared" ref="D242:K251" ca="1" si="68">RAND()</f>
        <v>0.90854946234331724</v>
      </c>
      <c r="E242">
        <f t="shared" ca="1" si="68"/>
        <v>4.7547981180275922E-2</v>
      </c>
      <c r="F242">
        <f t="shared" ca="1" si="68"/>
        <v>0.9159788096276994</v>
      </c>
      <c r="G242">
        <f t="shared" ca="1" si="68"/>
        <v>2.2231957956295512E-2</v>
      </c>
      <c r="H242">
        <f t="shared" ca="1" si="68"/>
        <v>0.10734511429146454</v>
      </c>
      <c r="I242">
        <f t="shared" ca="1" si="68"/>
        <v>0.35940202544322997</v>
      </c>
      <c r="J242">
        <f t="shared" ca="1" si="68"/>
        <v>8.8658042539801252E-2</v>
      </c>
      <c r="K242">
        <f t="shared" ca="1" si="68"/>
        <v>0.72915800720323898</v>
      </c>
      <c r="L242" s="42">
        <f t="shared" ca="1" si="55"/>
        <v>0</v>
      </c>
      <c r="M242" s="42">
        <f t="shared" ca="1" si="56"/>
        <v>0.28580881320836915</v>
      </c>
      <c r="N242" s="42">
        <f t="shared" ca="1" si="57"/>
        <v>1.4957503839734113E-2</v>
      </c>
      <c r="O242" s="42">
        <f t="shared" ca="1" si="58"/>
        <v>0.28814591538966977</v>
      </c>
      <c r="P242" s="42">
        <f t="shared" ca="1" si="59"/>
        <v>6.9936638368579369E-3</v>
      </c>
      <c r="Q242" s="42">
        <f t="shared" ca="1" si="60"/>
        <v>3.3768309806964568E-2</v>
      </c>
      <c r="R242" s="42">
        <f t="shared" ca="1" si="61"/>
        <v>0.11305963033831869</v>
      </c>
      <c r="S242" s="42">
        <f t="shared" ca="1" si="62"/>
        <v>2.7889785828856345E-2</v>
      </c>
      <c r="T242" s="42">
        <f t="shared" ca="1" si="63"/>
        <v>0.22937637775122952</v>
      </c>
      <c r="U242">
        <f ca="1">+(L242^2*Markiwitz!$B$4^2)+(M242^2*Markiwitz!$C$4^2)+(N242^2*Markiwitz!$D$4^2)+(O242^2*Markiwitz!$E$4^2)+(P242^2*Markiwitz!$F$4^2)+(Q242^2*Markiwitz!$G$4^2)+(R242^2*Markiwitz!$H$4^2)+(S242^2*Markiwitz!$I$4^2)+(T242^2*Markiwitz!$J$4^2)+(2*L242*M242*Markiwitz!$B$8)+(2*L242*N242*Markiwitz!$E$8)+(2*L242*O242*Markiwitz!$H$8)+(2*L242*P242*Markiwitz!$B$11)+(2*L242*Q242*Markiwitz!$E$11)+(2*L242*R242*Markiwitz!$H$11)+(2*L242*S242*Markiwitz!$K$8)+(2*L242*T242*Markiwitz!$K$11)</f>
        <v>1.2387886745230451E-2</v>
      </c>
      <c r="V242" s="5">
        <f t="shared" ca="1" si="54"/>
        <v>0.11130088384748098</v>
      </c>
      <c r="W242" s="42">
        <f ca="1">SUMPRODUCT(L242:T242,Markiwitz!$B$3:$J$3)</f>
        <v>0.24212128231686725</v>
      </c>
    </row>
    <row r="243" spans="1:23" x14ac:dyDescent="0.25">
      <c r="A243">
        <v>242</v>
      </c>
      <c r="B243" s="25">
        <f t="shared" ca="1" si="53"/>
        <v>1</v>
      </c>
      <c r="C243" s="46">
        <v>0</v>
      </c>
      <c r="D243">
        <f t="shared" ca="1" si="68"/>
        <v>0.57480263334377091</v>
      </c>
      <c r="E243">
        <f t="shared" ca="1" si="68"/>
        <v>0.20122196898661437</v>
      </c>
      <c r="F243">
        <f t="shared" ca="1" si="68"/>
        <v>3.7545283895734527E-2</v>
      </c>
      <c r="G243">
        <f t="shared" ca="1" si="68"/>
        <v>0.10625163090555501</v>
      </c>
      <c r="H243">
        <f t="shared" ca="1" si="68"/>
        <v>0.55264042282416859</v>
      </c>
      <c r="I243">
        <f t="shared" ca="1" si="68"/>
        <v>0.8955429935651259</v>
      </c>
      <c r="J243">
        <f t="shared" ca="1" si="68"/>
        <v>0.87491460452960879</v>
      </c>
      <c r="K243">
        <f t="shared" ca="1" si="68"/>
        <v>0.57023804209514317</v>
      </c>
      <c r="L243" s="42">
        <f t="shared" ca="1" si="55"/>
        <v>0</v>
      </c>
      <c r="M243" s="42">
        <f t="shared" ca="1" si="56"/>
        <v>0.15074190385853517</v>
      </c>
      <c r="N243" s="42">
        <f t="shared" ca="1" si="57"/>
        <v>5.2770431002991648E-2</v>
      </c>
      <c r="O243" s="42">
        <f t="shared" ca="1" si="58"/>
        <v>9.8462450361937893E-3</v>
      </c>
      <c r="P243" s="42">
        <f t="shared" ca="1" si="59"/>
        <v>2.7864474171952411E-2</v>
      </c>
      <c r="Q243" s="42">
        <f t="shared" ca="1" si="60"/>
        <v>0.14492986749397574</v>
      </c>
      <c r="R243" s="42">
        <f t="shared" ca="1" si="61"/>
        <v>0.23485601492789668</v>
      </c>
      <c r="S243" s="42">
        <f t="shared" ca="1" si="62"/>
        <v>0.22944622301608988</v>
      </c>
      <c r="T243" s="42">
        <f t="shared" ca="1" si="63"/>
        <v>0.14954484049236469</v>
      </c>
      <c r="U243">
        <f ca="1">+(L243^2*Markiwitz!$B$4^2)+(M243^2*Markiwitz!$C$4^2)+(N243^2*Markiwitz!$D$4^2)+(O243^2*Markiwitz!$E$4^2)+(P243^2*Markiwitz!$F$4^2)+(Q243^2*Markiwitz!$G$4^2)+(R243^2*Markiwitz!$H$4^2)+(S243^2*Markiwitz!$I$4^2)+(T243^2*Markiwitz!$J$4^2)+(2*L243*M243*Markiwitz!$B$8)+(2*L243*N243*Markiwitz!$E$8)+(2*L243*O243*Markiwitz!$H$8)+(2*L243*P243*Markiwitz!$B$11)+(2*L243*Q243*Markiwitz!$E$11)+(2*L243*R243*Markiwitz!$H$11)+(2*L243*S243*Markiwitz!$K$8)+(2*L243*T243*Markiwitz!$K$11)</f>
        <v>1.8054862132622432E-2</v>
      </c>
      <c r="V243" s="5">
        <f t="shared" ca="1" si="54"/>
        <v>0.13436838219098432</v>
      </c>
      <c r="W243" s="42">
        <f ca="1">SUMPRODUCT(L243:T243,Markiwitz!$B$3:$J$3)</f>
        <v>0.45154272931877248</v>
      </c>
    </row>
    <row r="244" spans="1:23" x14ac:dyDescent="0.25">
      <c r="A244">
        <v>243</v>
      </c>
      <c r="B244" s="25">
        <f t="shared" ca="1" si="53"/>
        <v>1</v>
      </c>
      <c r="C244" s="46">
        <v>0</v>
      </c>
      <c r="D244">
        <f t="shared" ca="1" si="68"/>
        <v>0.28347813331890781</v>
      </c>
      <c r="E244">
        <f t="shared" ca="1" si="68"/>
        <v>0.74625936603881915</v>
      </c>
      <c r="F244">
        <f t="shared" ca="1" si="68"/>
        <v>0.30921270054696803</v>
      </c>
      <c r="G244">
        <f t="shared" ca="1" si="68"/>
        <v>0.10698122434151203</v>
      </c>
      <c r="H244">
        <f t="shared" ca="1" si="68"/>
        <v>0.5303248665761171</v>
      </c>
      <c r="I244">
        <f t="shared" ca="1" si="68"/>
        <v>0.57601185138981281</v>
      </c>
      <c r="J244">
        <f t="shared" ca="1" si="68"/>
        <v>0.68007737643066035</v>
      </c>
      <c r="K244">
        <f t="shared" ca="1" si="68"/>
        <v>0.96761502695041224</v>
      </c>
      <c r="L244" s="42">
        <f t="shared" ca="1" si="55"/>
        <v>0</v>
      </c>
      <c r="M244" s="42">
        <f t="shared" ca="1" si="56"/>
        <v>6.7495427693087737E-2</v>
      </c>
      <c r="N244" s="42">
        <f t="shared" ca="1" si="57"/>
        <v>0.17768247057030775</v>
      </c>
      <c r="O244" s="42">
        <f t="shared" ca="1" si="58"/>
        <v>7.3622763164146413E-2</v>
      </c>
      <c r="P244" s="42">
        <f t="shared" ca="1" si="59"/>
        <v>2.5471959362513921E-2</v>
      </c>
      <c r="Q244" s="42">
        <f t="shared" ca="1" si="60"/>
        <v>0.12626901153453887</v>
      </c>
      <c r="R244" s="42">
        <f t="shared" ca="1" si="61"/>
        <v>0.13714696724810682</v>
      </c>
      <c r="S244" s="42">
        <f t="shared" ca="1" si="62"/>
        <v>0.16192470596997122</v>
      </c>
      <c r="T244" s="42">
        <f t="shared" ca="1" si="63"/>
        <v>0.23038669445732726</v>
      </c>
      <c r="U244">
        <f ca="1">+(L244^2*Markiwitz!$B$4^2)+(M244^2*Markiwitz!$C$4^2)+(N244^2*Markiwitz!$D$4^2)+(O244^2*Markiwitz!$E$4^2)+(P244^2*Markiwitz!$F$4^2)+(Q244^2*Markiwitz!$G$4^2)+(R244^2*Markiwitz!$H$4^2)+(S244^2*Markiwitz!$I$4^2)+(T244^2*Markiwitz!$J$4^2)+(2*L244*M244*Markiwitz!$B$8)+(2*L244*N244*Markiwitz!$E$8)+(2*L244*O244*Markiwitz!$H$8)+(2*L244*P244*Markiwitz!$B$11)+(2*L244*Q244*Markiwitz!$E$11)+(2*L244*R244*Markiwitz!$H$11)+(2*L244*S244*Markiwitz!$K$8)+(2*L244*T244*Markiwitz!$K$11)</f>
        <v>1.3055867728569766E-2</v>
      </c>
      <c r="V244" s="5">
        <f t="shared" ca="1" si="54"/>
        <v>0.1142622760519401</v>
      </c>
      <c r="W244" s="42">
        <f ca="1">SUMPRODUCT(L244:T244,Markiwitz!$B$3:$J$3)</f>
        <v>0.43566340505131906</v>
      </c>
    </row>
    <row r="245" spans="1:23" x14ac:dyDescent="0.25">
      <c r="A245">
        <v>244</v>
      </c>
      <c r="B245" s="25">
        <f t="shared" ca="1" si="53"/>
        <v>1</v>
      </c>
      <c r="C245" s="46">
        <v>0</v>
      </c>
      <c r="D245">
        <f t="shared" ca="1" si="68"/>
        <v>0.14502441998909954</v>
      </c>
      <c r="E245">
        <f t="shared" ca="1" si="68"/>
        <v>0.949501176806123</v>
      </c>
      <c r="F245">
        <f t="shared" ca="1" si="68"/>
        <v>0.42687798316049097</v>
      </c>
      <c r="G245">
        <f t="shared" ca="1" si="68"/>
        <v>0.86106734380014471</v>
      </c>
      <c r="H245">
        <f t="shared" ca="1" si="68"/>
        <v>0.865370924104651</v>
      </c>
      <c r="I245">
        <f t="shared" ca="1" si="68"/>
        <v>0.6436427267507786</v>
      </c>
      <c r="J245">
        <f t="shared" ca="1" si="68"/>
        <v>0.52095738777324574</v>
      </c>
      <c r="K245">
        <f t="shared" ca="1" si="68"/>
        <v>0.57587389958762092</v>
      </c>
      <c r="L245" s="42">
        <f t="shared" ca="1" si="55"/>
        <v>0</v>
      </c>
      <c r="M245" s="42">
        <f t="shared" ca="1" si="56"/>
        <v>2.9072822171241467E-2</v>
      </c>
      <c r="N245" s="42">
        <f t="shared" ca="1" si="57"/>
        <v>0.19034503890271559</v>
      </c>
      <c r="O245" s="42">
        <f t="shared" ca="1" si="58"/>
        <v>8.5575571991089339E-2</v>
      </c>
      <c r="P245" s="42">
        <f t="shared" ca="1" si="59"/>
        <v>0.17261684456760076</v>
      </c>
      <c r="Q245" s="42">
        <f t="shared" ca="1" si="60"/>
        <v>0.17347957668472952</v>
      </c>
      <c r="R245" s="42">
        <f t="shared" ca="1" si="61"/>
        <v>0.12903006637120037</v>
      </c>
      <c r="S245" s="42">
        <f t="shared" ca="1" si="62"/>
        <v>0.10443552537334369</v>
      </c>
      <c r="T245" s="42">
        <f t="shared" ca="1" si="63"/>
        <v>0.1154445539380793</v>
      </c>
      <c r="U245">
        <f ca="1">+(L245^2*Markiwitz!$B$4^2)+(M245^2*Markiwitz!$C$4^2)+(N245^2*Markiwitz!$D$4^2)+(O245^2*Markiwitz!$E$4^2)+(P245^2*Markiwitz!$F$4^2)+(Q245^2*Markiwitz!$G$4^2)+(R245^2*Markiwitz!$H$4^2)+(S245^2*Markiwitz!$I$4^2)+(T245^2*Markiwitz!$J$4^2)+(2*L245*M245*Markiwitz!$B$8)+(2*L245*N245*Markiwitz!$E$8)+(2*L245*O245*Markiwitz!$H$8)+(2*L245*P245*Markiwitz!$B$11)+(2*L245*Q245*Markiwitz!$E$11)+(2*L245*R245*Markiwitz!$H$11)+(2*L245*S245*Markiwitz!$K$8)+(2*L245*T245*Markiwitz!$K$11)</f>
        <v>1.7979595273592962E-2</v>
      </c>
      <c r="V245" s="5">
        <f t="shared" ca="1" si="54"/>
        <v>0.13408801316147897</v>
      </c>
      <c r="W245" s="42">
        <f ca="1">SUMPRODUCT(L245:T245,Markiwitz!$B$3:$J$3)</f>
        <v>0.61141516669376761</v>
      </c>
    </row>
    <row r="246" spans="1:23" x14ac:dyDescent="0.25">
      <c r="A246">
        <v>245</v>
      </c>
      <c r="B246" s="25">
        <f t="shared" ca="1" si="53"/>
        <v>1.0000000000000002</v>
      </c>
      <c r="C246" s="46">
        <v>0</v>
      </c>
      <c r="D246">
        <f t="shared" ca="1" si="68"/>
        <v>0.76158643428662498</v>
      </c>
      <c r="E246">
        <f t="shared" ca="1" si="68"/>
        <v>0.81275802509201589</v>
      </c>
      <c r="F246">
        <f t="shared" ca="1" si="68"/>
        <v>0.72889973543297826</v>
      </c>
      <c r="G246">
        <f t="shared" ca="1" si="68"/>
        <v>0.1364722577042865</v>
      </c>
      <c r="H246">
        <f t="shared" ca="1" si="68"/>
        <v>0.66823916100737002</v>
      </c>
      <c r="I246">
        <f t="shared" ca="1" si="68"/>
        <v>0.1764606653170856</v>
      </c>
      <c r="J246">
        <f t="shared" ca="1" si="68"/>
        <v>0.71808636055056352</v>
      </c>
      <c r="K246">
        <f t="shared" ca="1" si="68"/>
        <v>0.49730400479282511</v>
      </c>
      <c r="L246" s="42">
        <f t="shared" ca="1" si="55"/>
        <v>0</v>
      </c>
      <c r="M246" s="42">
        <f t="shared" ca="1" si="56"/>
        <v>0.16924870211279364</v>
      </c>
      <c r="N246" s="42">
        <f t="shared" ca="1" si="57"/>
        <v>0.18062065536583685</v>
      </c>
      <c r="O246" s="42">
        <f t="shared" ca="1" si="58"/>
        <v>0.16198467913618506</v>
      </c>
      <c r="P246" s="42">
        <f t="shared" ca="1" si="59"/>
        <v>3.032847153125668E-2</v>
      </c>
      <c r="Q246" s="42">
        <f t="shared" ca="1" si="60"/>
        <v>0.14850397224758677</v>
      </c>
      <c r="R246" s="42">
        <f t="shared" ca="1" si="61"/>
        <v>3.9215166177233599E-2</v>
      </c>
      <c r="S246" s="42">
        <f t="shared" ca="1" si="62"/>
        <v>0.15958160368484503</v>
      </c>
      <c r="T246" s="42">
        <f t="shared" ca="1" si="63"/>
        <v>0.11051674974426251</v>
      </c>
      <c r="U246">
        <f ca="1">+(L246^2*Markiwitz!$B$4^2)+(M246^2*Markiwitz!$C$4^2)+(N246^2*Markiwitz!$D$4^2)+(O246^2*Markiwitz!$E$4^2)+(P246^2*Markiwitz!$F$4^2)+(Q246^2*Markiwitz!$G$4^2)+(R246^2*Markiwitz!$H$4^2)+(S246^2*Markiwitz!$I$4^2)+(T246^2*Markiwitz!$J$4^2)+(2*L246*M246*Markiwitz!$B$8)+(2*L246*N246*Markiwitz!$E$8)+(2*L246*O246*Markiwitz!$H$8)+(2*L246*P246*Markiwitz!$B$11)+(2*L246*Q246*Markiwitz!$E$11)+(2*L246*R246*Markiwitz!$H$11)+(2*L246*S246*Markiwitz!$K$8)+(2*L246*T246*Markiwitz!$K$11)</f>
        <v>1.4949257679628165E-2</v>
      </c>
      <c r="V246" s="5">
        <f t="shared" ca="1" si="54"/>
        <v>0.12226715699495169</v>
      </c>
      <c r="W246" s="42">
        <f ca="1">SUMPRODUCT(L246:T246,Markiwitz!$B$3:$J$3)</f>
        <v>0.52553966991805112</v>
      </c>
    </row>
    <row r="247" spans="1:23" x14ac:dyDescent="0.25">
      <c r="A247">
        <v>246</v>
      </c>
      <c r="B247" s="25">
        <f t="shared" ca="1" si="53"/>
        <v>1</v>
      </c>
      <c r="C247" s="46">
        <v>0</v>
      </c>
      <c r="D247">
        <f t="shared" ca="1" si="68"/>
        <v>0.31434690188097203</v>
      </c>
      <c r="E247">
        <f t="shared" ca="1" si="68"/>
        <v>0.12344790541981021</v>
      </c>
      <c r="F247">
        <f t="shared" ca="1" si="68"/>
        <v>5.4193114368262241E-2</v>
      </c>
      <c r="G247">
        <f t="shared" ca="1" si="68"/>
        <v>0.72504253772836591</v>
      </c>
      <c r="H247">
        <f t="shared" ca="1" si="68"/>
        <v>1.8063095339830415E-2</v>
      </c>
      <c r="I247">
        <f t="shared" ca="1" si="68"/>
        <v>0.79550702769083681</v>
      </c>
      <c r="J247">
        <f t="shared" ca="1" si="68"/>
        <v>0.58139531138849554</v>
      </c>
      <c r="K247">
        <f t="shared" ca="1" si="68"/>
        <v>0.45960430576208389</v>
      </c>
      <c r="L247" s="42">
        <f t="shared" ca="1" si="55"/>
        <v>0</v>
      </c>
      <c r="M247" s="42">
        <f t="shared" ca="1" si="56"/>
        <v>0.10233978430008313</v>
      </c>
      <c r="N247" s="42">
        <f t="shared" ca="1" si="57"/>
        <v>4.0190095519834913E-2</v>
      </c>
      <c r="O247" s="42">
        <f t="shared" ca="1" si="58"/>
        <v>1.7643283906445935E-2</v>
      </c>
      <c r="P247" s="42">
        <f t="shared" ca="1" si="59"/>
        <v>0.23604717105690473</v>
      </c>
      <c r="Q247" s="42">
        <f t="shared" ca="1" si="60"/>
        <v>5.8806791789856629E-3</v>
      </c>
      <c r="R247" s="42">
        <f t="shared" ca="1" si="61"/>
        <v>0.25898781612267102</v>
      </c>
      <c r="S247" s="42">
        <f t="shared" ca="1" si="62"/>
        <v>0.18928091991537432</v>
      </c>
      <c r="T247" s="42">
        <f t="shared" ca="1" si="63"/>
        <v>0.14963024999970034</v>
      </c>
      <c r="U247">
        <f ca="1">+(L247^2*Markiwitz!$B$4^2)+(M247^2*Markiwitz!$C$4^2)+(N247^2*Markiwitz!$D$4^2)+(O247^2*Markiwitz!$E$4^2)+(P247^2*Markiwitz!$F$4^2)+(Q247^2*Markiwitz!$G$4^2)+(R247^2*Markiwitz!$H$4^2)+(S247^2*Markiwitz!$I$4^2)+(T247^2*Markiwitz!$J$4^2)+(2*L247*M247*Markiwitz!$B$8)+(2*L247*N247*Markiwitz!$E$8)+(2*L247*O247*Markiwitz!$H$8)+(2*L247*P247*Markiwitz!$B$11)+(2*L247*Q247*Markiwitz!$E$11)+(2*L247*R247*Markiwitz!$H$11)+(2*L247*S247*Markiwitz!$K$8)+(2*L247*T247*Markiwitz!$K$11)</f>
        <v>1.745712449534734E-2</v>
      </c>
      <c r="V247" s="5">
        <f t="shared" ca="1" si="54"/>
        <v>0.13212541199688779</v>
      </c>
      <c r="W247" s="42">
        <f ca="1">SUMPRODUCT(L247:T247,Markiwitz!$B$3:$J$3)</f>
        <v>0.1340017506392609</v>
      </c>
    </row>
    <row r="248" spans="1:23" x14ac:dyDescent="0.25">
      <c r="A248">
        <v>247</v>
      </c>
      <c r="B248" s="25">
        <f t="shared" ca="1" si="53"/>
        <v>0.99999999999999978</v>
      </c>
      <c r="C248" s="46">
        <v>0</v>
      </c>
      <c r="D248">
        <f t="shared" ca="1" si="68"/>
        <v>0.74365924351369572</v>
      </c>
      <c r="E248">
        <f t="shared" ca="1" si="68"/>
        <v>0.55536272211762872</v>
      </c>
      <c r="F248">
        <f t="shared" ca="1" si="68"/>
        <v>0.32428023595641331</v>
      </c>
      <c r="G248">
        <f t="shared" ca="1" si="68"/>
        <v>0.57523534852890978</v>
      </c>
      <c r="H248">
        <f t="shared" ca="1" si="68"/>
        <v>0.2918181204366026</v>
      </c>
      <c r="I248">
        <f t="shared" ca="1" si="68"/>
        <v>0.43998947942855404</v>
      </c>
      <c r="J248">
        <f t="shared" ca="1" si="68"/>
        <v>0.41006080414114254</v>
      </c>
      <c r="K248">
        <f t="shared" ca="1" si="68"/>
        <v>0.78428047968977399</v>
      </c>
      <c r="L248" s="42">
        <f t="shared" ca="1" si="55"/>
        <v>0</v>
      </c>
      <c r="M248" s="42">
        <f t="shared" ca="1" si="56"/>
        <v>0.18029473402327995</v>
      </c>
      <c r="N248" s="42">
        <f t="shared" ca="1" si="57"/>
        <v>0.13464362225573354</v>
      </c>
      <c r="O248" s="42">
        <f t="shared" ca="1" si="58"/>
        <v>7.8619366868249316E-2</v>
      </c>
      <c r="P248" s="42">
        <f t="shared" ca="1" si="59"/>
        <v>0.13946159490169574</v>
      </c>
      <c r="Q248" s="42">
        <f t="shared" ca="1" si="60"/>
        <v>7.0749164844236601E-2</v>
      </c>
      <c r="R248" s="42">
        <f t="shared" ca="1" si="61"/>
        <v>0.10667222502580459</v>
      </c>
      <c r="S248" s="42">
        <f t="shared" ca="1" si="62"/>
        <v>9.9416237020979098E-2</v>
      </c>
      <c r="T248" s="42">
        <f t="shared" ca="1" si="63"/>
        <v>0.19014305506002102</v>
      </c>
      <c r="U248">
        <f ca="1">+(L248^2*Markiwitz!$B$4^2)+(M248^2*Markiwitz!$C$4^2)+(N248^2*Markiwitz!$D$4^2)+(O248^2*Markiwitz!$E$4^2)+(P248^2*Markiwitz!$F$4^2)+(Q248^2*Markiwitz!$G$4^2)+(R248^2*Markiwitz!$H$4^2)+(S248^2*Markiwitz!$I$4^2)+(T248^2*Markiwitz!$J$4^2)+(2*L248*M248*Markiwitz!$B$8)+(2*L248*N248*Markiwitz!$E$8)+(2*L248*O248*Markiwitz!$H$8)+(2*L248*P248*Markiwitz!$B$11)+(2*L248*Q248*Markiwitz!$E$11)+(2*L248*R248*Markiwitz!$H$11)+(2*L248*S248*Markiwitz!$K$8)+(2*L248*T248*Markiwitz!$K$11)</f>
        <v>9.2360989389060465E-3</v>
      </c>
      <c r="V248" s="5">
        <f t="shared" ca="1" si="54"/>
        <v>9.6104624961060259E-2</v>
      </c>
      <c r="W248" s="42">
        <f ca="1">SUMPRODUCT(L248:T248,Markiwitz!$B$3:$J$3)</f>
        <v>0.32818488547210173</v>
      </c>
    </row>
    <row r="249" spans="1:23" x14ac:dyDescent="0.25">
      <c r="A249">
        <v>248</v>
      </c>
      <c r="B249" s="25">
        <f t="shared" ca="1" si="53"/>
        <v>1</v>
      </c>
      <c r="C249" s="46">
        <v>0</v>
      </c>
      <c r="D249">
        <f t="shared" ca="1" si="68"/>
        <v>5.772805586079055E-2</v>
      </c>
      <c r="E249">
        <f t="shared" ca="1" si="68"/>
        <v>0.84800194823816188</v>
      </c>
      <c r="F249">
        <f t="shared" ca="1" si="68"/>
        <v>0.45418716805964521</v>
      </c>
      <c r="G249">
        <f t="shared" ca="1" si="68"/>
        <v>0.96860016164736096</v>
      </c>
      <c r="H249">
        <f t="shared" ca="1" si="68"/>
        <v>0.53120379540451523</v>
      </c>
      <c r="I249">
        <f t="shared" ca="1" si="68"/>
        <v>0.90511381401237145</v>
      </c>
      <c r="J249">
        <f t="shared" ca="1" si="68"/>
        <v>0.3978596582061702</v>
      </c>
      <c r="K249">
        <f t="shared" ca="1" si="68"/>
        <v>0.74039312492627807</v>
      </c>
      <c r="L249" s="42">
        <f t="shared" ca="1" si="55"/>
        <v>0</v>
      </c>
      <c r="M249" s="42">
        <f t="shared" ca="1" si="56"/>
        <v>1.1773816640173122E-2</v>
      </c>
      <c r="N249" s="42">
        <f t="shared" ca="1" si="57"/>
        <v>0.17295263629078966</v>
      </c>
      <c r="O249" s="42">
        <f t="shared" ca="1" si="58"/>
        <v>9.2632886337782272E-2</v>
      </c>
      <c r="P249" s="42">
        <f t="shared" ca="1" si="59"/>
        <v>0.19754901721233717</v>
      </c>
      <c r="Q249" s="42">
        <f t="shared" ca="1" si="60"/>
        <v>0.10834066715738434</v>
      </c>
      <c r="R249" s="42">
        <f t="shared" ca="1" si="61"/>
        <v>0.18460077904524608</v>
      </c>
      <c r="S249" s="42">
        <f t="shared" ca="1" si="62"/>
        <v>8.1144715414243437E-2</v>
      </c>
      <c r="T249" s="42">
        <f t="shared" ca="1" si="63"/>
        <v>0.15100548190204394</v>
      </c>
      <c r="U249">
        <f ca="1">+(L249^2*Markiwitz!$B$4^2)+(M249^2*Markiwitz!$C$4^2)+(N249^2*Markiwitz!$D$4^2)+(O249^2*Markiwitz!$E$4^2)+(P249^2*Markiwitz!$F$4^2)+(Q249^2*Markiwitz!$G$4^2)+(R249^2*Markiwitz!$H$4^2)+(S249^2*Markiwitz!$I$4^2)+(T249^2*Markiwitz!$J$4^2)+(2*L249*M249*Markiwitz!$B$8)+(2*L249*N249*Markiwitz!$E$8)+(2*L249*O249*Markiwitz!$H$8)+(2*L249*P249*Markiwitz!$B$11)+(2*L249*Q249*Markiwitz!$E$11)+(2*L249*R249*Markiwitz!$H$11)+(2*L249*S249*Markiwitz!$K$8)+(2*L249*T249*Markiwitz!$K$11)</f>
        <v>1.494683701816089E-2</v>
      </c>
      <c r="V249" s="5">
        <f t="shared" ca="1" si="54"/>
        <v>0.12225725752756313</v>
      </c>
      <c r="W249" s="42">
        <f ca="1">SUMPRODUCT(L249:T249,Markiwitz!$B$3:$J$3)</f>
        <v>0.44345560008650259</v>
      </c>
    </row>
    <row r="250" spans="1:23" x14ac:dyDescent="0.25">
      <c r="A250">
        <v>249</v>
      </c>
      <c r="B250" s="25">
        <f t="shared" ca="1" si="53"/>
        <v>0.99999999999999978</v>
      </c>
      <c r="C250" s="46">
        <v>0</v>
      </c>
      <c r="D250">
        <f t="shared" ca="1" si="68"/>
        <v>0.40252282829384345</v>
      </c>
      <c r="E250">
        <f t="shared" ca="1" si="68"/>
        <v>0.19718105485157422</v>
      </c>
      <c r="F250">
        <f t="shared" ca="1" si="68"/>
        <v>0.38383512799844732</v>
      </c>
      <c r="G250">
        <f t="shared" ca="1" si="68"/>
        <v>0.59433069088762447</v>
      </c>
      <c r="H250">
        <f t="shared" ca="1" si="68"/>
        <v>0.88211245906769853</v>
      </c>
      <c r="I250">
        <f t="shared" ca="1" si="68"/>
        <v>0.71338807679351479</v>
      </c>
      <c r="J250">
        <f t="shared" ca="1" si="68"/>
        <v>0.34512523368478965</v>
      </c>
      <c r="K250">
        <f t="shared" ca="1" si="68"/>
        <v>6.5963651578182958E-2</v>
      </c>
      <c r="L250" s="42">
        <f t="shared" ca="1" si="55"/>
        <v>0</v>
      </c>
      <c r="M250" s="42">
        <f t="shared" ca="1" si="56"/>
        <v>0.11229667139835356</v>
      </c>
      <c r="N250" s="42">
        <f t="shared" ca="1" si="57"/>
        <v>5.5009988418554076E-2</v>
      </c>
      <c r="O250" s="42">
        <f t="shared" ca="1" si="58"/>
        <v>0.10708313717929295</v>
      </c>
      <c r="P250" s="42">
        <f t="shared" ca="1" si="59"/>
        <v>0.16580763525750278</v>
      </c>
      <c r="Q250" s="42">
        <f t="shared" ca="1" si="60"/>
        <v>0.24609360262172747</v>
      </c>
      <c r="R250" s="42">
        <f t="shared" ca="1" si="61"/>
        <v>0.19902251700542878</v>
      </c>
      <c r="S250" s="42">
        <f t="shared" ca="1" si="62"/>
        <v>9.6283768855187635E-2</v>
      </c>
      <c r="T250" s="42">
        <f t="shared" ca="1" si="63"/>
        <v>1.8402679263952681E-2</v>
      </c>
      <c r="U250">
        <f ca="1">+(L250^2*Markiwitz!$B$4^2)+(M250^2*Markiwitz!$C$4^2)+(N250^2*Markiwitz!$D$4^2)+(O250^2*Markiwitz!$E$4^2)+(P250^2*Markiwitz!$F$4^2)+(Q250^2*Markiwitz!$G$4^2)+(R250^2*Markiwitz!$H$4^2)+(S250^2*Markiwitz!$I$4^2)+(T250^2*Markiwitz!$J$4^2)+(2*L250*M250*Markiwitz!$B$8)+(2*L250*N250*Markiwitz!$E$8)+(2*L250*O250*Markiwitz!$H$8)+(2*L250*P250*Markiwitz!$B$11)+(2*L250*Q250*Markiwitz!$E$11)+(2*L250*R250*Markiwitz!$H$11)+(2*L250*S250*Markiwitz!$K$8)+(2*L250*T250*Markiwitz!$K$11)</f>
        <v>2.5906339889121083E-2</v>
      </c>
      <c r="V250" s="5">
        <f t="shared" ca="1" si="54"/>
        <v>0.16095446526617732</v>
      </c>
      <c r="W250" s="42">
        <f ca="1">SUMPRODUCT(L250:T250,Markiwitz!$B$3:$J$3)</f>
        <v>0.79855098923931955</v>
      </c>
    </row>
    <row r="251" spans="1:23" x14ac:dyDescent="0.25">
      <c r="A251">
        <v>250</v>
      </c>
      <c r="B251" s="25">
        <f t="shared" ca="1" si="53"/>
        <v>1.0000000000000002</v>
      </c>
      <c r="C251" s="46">
        <v>0</v>
      </c>
      <c r="D251">
        <f t="shared" ca="1" si="68"/>
        <v>0.15514291220661047</v>
      </c>
      <c r="E251">
        <f t="shared" ca="1" si="68"/>
        <v>0.57033557840646232</v>
      </c>
      <c r="F251">
        <f t="shared" ca="1" si="68"/>
        <v>0.14766341361053481</v>
      </c>
      <c r="G251">
        <f t="shared" ca="1" si="68"/>
        <v>0.50172589012241109</v>
      </c>
      <c r="H251">
        <f t="shared" ca="1" si="68"/>
        <v>0.96349389351040005</v>
      </c>
      <c r="I251">
        <f t="shared" ca="1" si="68"/>
        <v>0.39325219957356894</v>
      </c>
      <c r="J251">
        <f t="shared" ca="1" si="68"/>
        <v>0.11616867522488672</v>
      </c>
      <c r="K251">
        <f t="shared" ca="1" si="68"/>
        <v>0.3784549677229786</v>
      </c>
      <c r="L251" s="42">
        <f t="shared" ca="1" si="55"/>
        <v>0</v>
      </c>
      <c r="M251" s="42">
        <f t="shared" ca="1" si="56"/>
        <v>4.8087876588690084E-2</v>
      </c>
      <c r="N251" s="42">
        <f t="shared" ca="1" si="57"/>
        <v>0.17678040535957232</v>
      </c>
      <c r="O251" s="42">
        <f t="shared" ca="1" si="58"/>
        <v>4.5769541833220399E-2</v>
      </c>
      <c r="P251" s="42">
        <f t="shared" ca="1" si="59"/>
        <v>0.15551424388261009</v>
      </c>
      <c r="Q251" s="42">
        <f t="shared" ca="1" si="60"/>
        <v>0.29864319797853101</v>
      </c>
      <c r="R251" s="42">
        <f t="shared" ca="1" si="61"/>
        <v>0.12189189291574316</v>
      </c>
      <c r="S251" s="42">
        <f t="shared" ca="1" si="62"/>
        <v>3.6007477481449168E-2</v>
      </c>
      <c r="T251" s="42">
        <f t="shared" ca="1" si="63"/>
        <v>0.1173053639601838</v>
      </c>
      <c r="U251">
        <f ca="1">+(L251^2*Markiwitz!$B$4^2)+(M251^2*Markiwitz!$C$4^2)+(N251^2*Markiwitz!$D$4^2)+(O251^2*Markiwitz!$E$4^2)+(P251^2*Markiwitz!$F$4^2)+(Q251^2*Markiwitz!$G$4^2)+(R251^2*Markiwitz!$H$4^2)+(S251^2*Markiwitz!$I$4^2)+(T251^2*Markiwitz!$J$4^2)+(2*L251*M251*Markiwitz!$B$8)+(2*L251*N251*Markiwitz!$E$8)+(2*L251*O251*Markiwitz!$H$8)+(2*L251*P251*Markiwitz!$B$11)+(2*L251*Q251*Markiwitz!$E$11)+(2*L251*R251*Markiwitz!$H$11)+(2*L251*S251*Markiwitz!$K$8)+(2*L251*T251*Markiwitz!$K$11)</f>
        <v>3.1356519887465559E-2</v>
      </c>
      <c r="V251" s="5">
        <f t="shared" ca="1" si="54"/>
        <v>0.17707772273062911</v>
      </c>
      <c r="W251" s="42">
        <f ca="1">SUMPRODUCT(L251:T251,Markiwitz!$B$3:$J$3)</f>
        <v>0.94367052880110813</v>
      </c>
    </row>
    <row r="252" spans="1:23" x14ac:dyDescent="0.25">
      <c r="A252">
        <v>251</v>
      </c>
      <c r="B252" s="25">
        <f t="shared" ca="1" si="53"/>
        <v>1.0000000000000002</v>
      </c>
      <c r="C252" s="46">
        <v>0</v>
      </c>
      <c r="D252">
        <f t="shared" ref="D252:K261" ca="1" si="69">RAND()</f>
        <v>0.47071158622480314</v>
      </c>
      <c r="E252">
        <f t="shared" ca="1" si="69"/>
        <v>0.32441412648216206</v>
      </c>
      <c r="F252">
        <f t="shared" ca="1" si="69"/>
        <v>7.0944091474472337E-2</v>
      </c>
      <c r="G252">
        <f t="shared" ca="1" si="69"/>
        <v>0.7806165824600293</v>
      </c>
      <c r="H252">
        <f t="shared" ca="1" si="69"/>
        <v>0.39728871171334723</v>
      </c>
      <c r="I252">
        <f t="shared" ca="1" si="69"/>
        <v>0.75818185756465717</v>
      </c>
      <c r="J252">
        <f t="shared" ca="1" si="69"/>
        <v>0.23507083907348791</v>
      </c>
      <c r="K252">
        <f t="shared" ca="1" si="69"/>
        <v>2.6512655262964868E-2</v>
      </c>
      <c r="L252" s="42">
        <f t="shared" ca="1" si="55"/>
        <v>0</v>
      </c>
      <c r="M252" s="42">
        <f t="shared" ca="1" si="56"/>
        <v>0.15363951152764366</v>
      </c>
      <c r="N252" s="42">
        <f t="shared" ca="1" si="57"/>
        <v>0.1058882538352956</v>
      </c>
      <c r="O252" s="42">
        <f t="shared" ca="1" si="58"/>
        <v>2.3156038387176749E-2</v>
      </c>
      <c r="P252" s="42">
        <f t="shared" ca="1" si="59"/>
        <v>0.2547920083748681</v>
      </c>
      <c r="Q252" s="42">
        <f t="shared" ca="1" si="60"/>
        <v>0.12967440230785884</v>
      </c>
      <c r="R252" s="42">
        <f t="shared" ca="1" si="61"/>
        <v>0.24746934992529279</v>
      </c>
      <c r="S252" s="42">
        <f t="shared" ca="1" si="62"/>
        <v>7.6726747219677746E-2</v>
      </c>
      <c r="T252" s="42">
        <f t="shared" ca="1" si="63"/>
        <v>8.6536884221867384E-3</v>
      </c>
      <c r="U252">
        <f ca="1">+(L252^2*Markiwitz!$B$4^2)+(M252^2*Markiwitz!$C$4^2)+(N252^2*Markiwitz!$D$4^2)+(O252^2*Markiwitz!$E$4^2)+(P252^2*Markiwitz!$F$4^2)+(Q252^2*Markiwitz!$G$4^2)+(R252^2*Markiwitz!$H$4^2)+(S252^2*Markiwitz!$I$4^2)+(T252^2*Markiwitz!$J$4^2)+(2*L252*M252*Markiwitz!$B$8)+(2*L252*N252*Markiwitz!$E$8)+(2*L252*O252*Markiwitz!$H$8)+(2*L252*P252*Markiwitz!$B$11)+(2*L252*Q252*Markiwitz!$E$11)+(2*L252*R252*Markiwitz!$H$11)+(2*L252*S252*Markiwitz!$K$8)+(2*L252*T252*Markiwitz!$K$11)</f>
        <v>1.9789978380829017E-2</v>
      </c>
      <c r="V252" s="5">
        <f t="shared" ca="1" si="54"/>
        <v>0.14067685801449015</v>
      </c>
      <c r="W252" s="42">
        <f ca="1">SUMPRODUCT(L252:T252,Markiwitz!$B$3:$J$3)</f>
        <v>0.50178832882229829</v>
      </c>
    </row>
    <row r="253" spans="1:23" x14ac:dyDescent="0.25">
      <c r="A253">
        <v>252</v>
      </c>
      <c r="B253" s="25">
        <f t="shared" ca="1" si="53"/>
        <v>1.0000000000000002</v>
      </c>
      <c r="C253" s="46">
        <v>0</v>
      </c>
      <c r="D253">
        <f t="shared" ca="1" si="69"/>
        <v>0.14141516622996853</v>
      </c>
      <c r="E253">
        <f t="shared" ca="1" si="69"/>
        <v>0.82627996194026532</v>
      </c>
      <c r="F253">
        <f t="shared" ca="1" si="69"/>
        <v>0.72417082490589091</v>
      </c>
      <c r="G253">
        <f t="shared" ca="1" si="69"/>
        <v>0.347232935172892</v>
      </c>
      <c r="H253">
        <f t="shared" ca="1" si="69"/>
        <v>0.80369290660508186</v>
      </c>
      <c r="I253">
        <f t="shared" ca="1" si="69"/>
        <v>0.11591156159490512</v>
      </c>
      <c r="J253">
        <f t="shared" ca="1" si="69"/>
        <v>0.24726243853122698</v>
      </c>
      <c r="K253">
        <f t="shared" ca="1" si="69"/>
        <v>0.62660180298766743</v>
      </c>
      <c r="L253" s="42">
        <f t="shared" ca="1" si="55"/>
        <v>0</v>
      </c>
      <c r="M253" s="42">
        <f t="shared" ca="1" si="56"/>
        <v>3.6898283621911748E-2</v>
      </c>
      <c r="N253" s="42">
        <f t="shared" ca="1" si="57"/>
        <v>0.21559436091313172</v>
      </c>
      <c r="O253" s="42">
        <f t="shared" ca="1" si="58"/>
        <v>0.18895187270535305</v>
      </c>
      <c r="P253" s="42">
        <f t="shared" ca="1" si="59"/>
        <v>9.0600602937049746E-2</v>
      </c>
      <c r="Q253" s="42">
        <f t="shared" ca="1" si="60"/>
        <v>0.20970090834959193</v>
      </c>
      <c r="R253" s="42">
        <f t="shared" ca="1" si="61"/>
        <v>3.0243840097266307E-2</v>
      </c>
      <c r="S253" s="42">
        <f t="shared" ca="1" si="62"/>
        <v>6.4516132386635616E-2</v>
      </c>
      <c r="T253" s="42">
        <f t="shared" ca="1" si="63"/>
        <v>0.16349399898905995</v>
      </c>
      <c r="U253">
        <f ca="1">+(L253^2*Markiwitz!$B$4^2)+(M253^2*Markiwitz!$C$4^2)+(N253^2*Markiwitz!$D$4^2)+(O253^2*Markiwitz!$E$4^2)+(P253^2*Markiwitz!$F$4^2)+(Q253^2*Markiwitz!$G$4^2)+(R253^2*Markiwitz!$H$4^2)+(S253^2*Markiwitz!$I$4^2)+(T253^2*Markiwitz!$J$4^2)+(2*L253*M253*Markiwitz!$B$8)+(2*L253*N253*Markiwitz!$E$8)+(2*L253*O253*Markiwitz!$H$8)+(2*L253*P253*Markiwitz!$B$11)+(2*L253*Q253*Markiwitz!$E$11)+(2*L253*R253*Markiwitz!$H$11)+(2*L253*S253*Markiwitz!$K$8)+(2*L253*T253*Markiwitz!$K$11)</f>
        <v>2.0683563374035121E-2</v>
      </c>
      <c r="V253" s="5">
        <f t="shared" ca="1" si="54"/>
        <v>0.14381781313187572</v>
      </c>
      <c r="W253" s="42">
        <f ca="1">SUMPRODUCT(L253:T253,Markiwitz!$B$3:$J$3)</f>
        <v>0.72053995062874521</v>
      </c>
    </row>
    <row r="254" spans="1:23" x14ac:dyDescent="0.25">
      <c r="A254">
        <v>253</v>
      </c>
      <c r="B254" s="25">
        <f t="shared" ca="1" si="53"/>
        <v>1</v>
      </c>
      <c r="C254" s="46">
        <v>0</v>
      </c>
      <c r="D254">
        <f t="shared" ca="1" si="69"/>
        <v>0.28842577598503738</v>
      </c>
      <c r="E254">
        <f t="shared" ca="1" si="69"/>
        <v>0.33330494229302454</v>
      </c>
      <c r="F254">
        <f t="shared" ca="1" si="69"/>
        <v>0.30694133614346786</v>
      </c>
      <c r="G254">
        <f t="shared" ca="1" si="69"/>
        <v>0.57632634268028227</v>
      </c>
      <c r="H254">
        <f t="shared" ca="1" si="69"/>
        <v>0.32845179478879194</v>
      </c>
      <c r="I254">
        <f t="shared" ca="1" si="69"/>
        <v>0.40385450388061361</v>
      </c>
      <c r="J254">
        <f t="shared" ca="1" si="69"/>
        <v>0.86631542632389158</v>
      </c>
      <c r="K254">
        <f t="shared" ca="1" si="69"/>
        <v>0.18981376586997412</v>
      </c>
      <c r="L254" s="42">
        <f t="shared" ca="1" si="55"/>
        <v>0</v>
      </c>
      <c r="M254" s="42">
        <f t="shared" ca="1" si="56"/>
        <v>8.757600297944565E-2</v>
      </c>
      <c r="N254" s="42">
        <f t="shared" ca="1" si="57"/>
        <v>0.10120286413247663</v>
      </c>
      <c r="O254" s="42">
        <f t="shared" ca="1" si="58"/>
        <v>9.3197964976645689E-2</v>
      </c>
      <c r="P254" s="42">
        <f t="shared" ca="1" si="59"/>
        <v>0.1749925343230064</v>
      </c>
      <c r="Q254" s="42">
        <f t="shared" ca="1" si="60"/>
        <v>9.9729281340374121E-2</v>
      </c>
      <c r="R254" s="42">
        <f t="shared" ca="1" si="61"/>
        <v>0.12262414173740817</v>
      </c>
      <c r="S254" s="42">
        <f t="shared" ca="1" si="62"/>
        <v>0.26304321136962694</v>
      </c>
      <c r="T254" s="42">
        <f t="shared" ca="1" si="63"/>
        <v>5.7633999141016468E-2</v>
      </c>
      <c r="U254">
        <f ca="1">+(L254^2*Markiwitz!$B$4^2)+(M254^2*Markiwitz!$C$4^2)+(N254^2*Markiwitz!$D$4^2)+(O254^2*Markiwitz!$E$4^2)+(P254^2*Markiwitz!$F$4^2)+(Q254^2*Markiwitz!$G$4^2)+(R254^2*Markiwitz!$H$4^2)+(S254^2*Markiwitz!$I$4^2)+(T254^2*Markiwitz!$J$4^2)+(2*L254*M254*Markiwitz!$B$8)+(2*L254*N254*Markiwitz!$E$8)+(2*L254*O254*Markiwitz!$H$8)+(2*L254*P254*Markiwitz!$B$11)+(2*L254*Q254*Markiwitz!$E$11)+(2*L254*R254*Markiwitz!$H$11)+(2*L254*S254*Markiwitz!$K$8)+(2*L254*T254*Markiwitz!$K$11)</f>
        <v>1.7319322714496158E-2</v>
      </c>
      <c r="V254" s="5">
        <f t="shared" ca="1" si="54"/>
        <v>0.13160289781952431</v>
      </c>
      <c r="W254" s="42">
        <f ca="1">SUMPRODUCT(L254:T254,Markiwitz!$B$3:$J$3)</f>
        <v>0.38583205127282572</v>
      </c>
    </row>
    <row r="255" spans="1:23" x14ac:dyDescent="0.25">
      <c r="A255">
        <v>254</v>
      </c>
      <c r="B255" s="25">
        <f t="shared" ca="1" si="53"/>
        <v>1</v>
      </c>
      <c r="C255" s="46">
        <v>0</v>
      </c>
      <c r="D255">
        <f t="shared" ca="1" si="69"/>
        <v>0.61352538349888674</v>
      </c>
      <c r="E255">
        <f t="shared" ca="1" si="69"/>
        <v>0.29281781202625179</v>
      </c>
      <c r="F255">
        <f t="shared" ca="1" si="69"/>
        <v>0.19650664289926456</v>
      </c>
      <c r="G255">
        <f t="shared" ca="1" si="69"/>
        <v>0.14972389871979797</v>
      </c>
      <c r="H255">
        <f t="shared" ca="1" si="69"/>
        <v>0.81740758885988374</v>
      </c>
      <c r="I255">
        <f t="shared" ca="1" si="69"/>
        <v>0.34454692736092118</v>
      </c>
      <c r="J255">
        <f t="shared" ca="1" si="69"/>
        <v>2.362816685525404E-3</v>
      </c>
      <c r="K255">
        <f t="shared" ca="1" si="69"/>
        <v>0.74745420632876181</v>
      </c>
      <c r="L255" s="42">
        <f t="shared" ca="1" si="55"/>
        <v>0</v>
      </c>
      <c r="M255" s="42">
        <f t="shared" ca="1" si="56"/>
        <v>0.19388699080300575</v>
      </c>
      <c r="N255" s="42">
        <f t="shared" ca="1" si="57"/>
        <v>9.2536618621245958E-2</v>
      </c>
      <c r="O255" s="42">
        <f t="shared" ca="1" si="58"/>
        <v>6.2100253207548632E-2</v>
      </c>
      <c r="P255" s="42">
        <f t="shared" ca="1" si="59"/>
        <v>4.731591708320624E-2</v>
      </c>
      <c r="Q255" s="42">
        <f t="shared" ca="1" si="60"/>
        <v>0.25831807766413462</v>
      </c>
      <c r="R255" s="42">
        <f t="shared" ca="1" si="61"/>
        <v>0.10888411259442542</v>
      </c>
      <c r="S255" s="42">
        <f t="shared" ca="1" si="62"/>
        <v>7.467000213797737E-4</v>
      </c>
      <c r="T255" s="42">
        <f t="shared" ca="1" si="63"/>
        <v>0.23621133000505362</v>
      </c>
      <c r="U255">
        <f ca="1">+(L255^2*Markiwitz!$B$4^2)+(M255^2*Markiwitz!$C$4^2)+(N255^2*Markiwitz!$D$4^2)+(O255^2*Markiwitz!$E$4^2)+(P255^2*Markiwitz!$F$4^2)+(Q255^2*Markiwitz!$G$4^2)+(R255^2*Markiwitz!$H$4^2)+(S255^2*Markiwitz!$I$4^2)+(T255^2*Markiwitz!$J$4^2)+(2*L255*M255*Markiwitz!$B$8)+(2*L255*N255*Markiwitz!$E$8)+(2*L255*O255*Markiwitz!$H$8)+(2*L255*P255*Markiwitz!$B$11)+(2*L255*Q255*Markiwitz!$E$11)+(2*L255*R255*Markiwitz!$H$11)+(2*L255*S255*Markiwitz!$K$8)+(2*L255*T255*Markiwitz!$K$11)</f>
        <v>2.2559539915011969E-2</v>
      </c>
      <c r="V255" s="5">
        <f t="shared" ca="1" si="54"/>
        <v>0.15019833526045476</v>
      </c>
      <c r="W255" s="42">
        <f ca="1">SUMPRODUCT(L255:T255,Markiwitz!$B$3:$J$3)</f>
        <v>0.81367229564056731</v>
      </c>
    </row>
    <row r="256" spans="1:23" x14ac:dyDescent="0.25">
      <c r="A256">
        <v>255</v>
      </c>
      <c r="B256" s="25">
        <f t="shared" ca="1" si="53"/>
        <v>0.99999999999999989</v>
      </c>
      <c r="C256" s="46">
        <v>0</v>
      </c>
      <c r="D256">
        <f t="shared" ca="1" si="69"/>
        <v>0.54111927147201544</v>
      </c>
      <c r="E256">
        <f t="shared" ca="1" si="69"/>
        <v>0.48994007423812835</v>
      </c>
      <c r="F256">
        <f t="shared" ca="1" si="69"/>
        <v>0.81410906581334352</v>
      </c>
      <c r="G256">
        <f t="shared" ca="1" si="69"/>
        <v>0.57123942531849103</v>
      </c>
      <c r="H256">
        <f t="shared" ca="1" si="69"/>
        <v>0.37603533912498999</v>
      </c>
      <c r="I256">
        <f t="shared" ca="1" si="69"/>
        <v>0.74265446045498495</v>
      </c>
      <c r="J256">
        <f t="shared" ca="1" si="69"/>
        <v>0.10041059941920916</v>
      </c>
      <c r="K256">
        <f t="shared" ca="1" si="69"/>
        <v>0.99313554264205828</v>
      </c>
      <c r="L256" s="42">
        <f t="shared" ca="1" si="55"/>
        <v>0</v>
      </c>
      <c r="M256" s="42">
        <f t="shared" ca="1" si="56"/>
        <v>0.11690665719135054</v>
      </c>
      <c r="N256" s="42">
        <f t="shared" ca="1" si="57"/>
        <v>0.10584959605568929</v>
      </c>
      <c r="O256" s="42">
        <f t="shared" ca="1" si="58"/>
        <v>0.1758850118468443</v>
      </c>
      <c r="P256" s="42">
        <f t="shared" ca="1" si="59"/>
        <v>0.12341399611997853</v>
      </c>
      <c r="Q256" s="42">
        <f t="shared" ca="1" si="60"/>
        <v>8.1240933007857105E-2</v>
      </c>
      <c r="R256" s="42">
        <f t="shared" ca="1" si="61"/>
        <v>0.16044752977260832</v>
      </c>
      <c r="S256" s="42">
        <f t="shared" ca="1" si="62"/>
        <v>2.1693308931220692E-2</v>
      </c>
      <c r="T256" s="42">
        <f t="shared" ca="1" si="63"/>
        <v>0.21456296707445108</v>
      </c>
      <c r="U256">
        <f ca="1">+(L256^2*Markiwitz!$B$4^2)+(M256^2*Markiwitz!$C$4^2)+(N256^2*Markiwitz!$D$4^2)+(O256^2*Markiwitz!$E$4^2)+(P256^2*Markiwitz!$F$4^2)+(Q256^2*Markiwitz!$G$4^2)+(R256^2*Markiwitz!$H$4^2)+(S256^2*Markiwitz!$I$4^2)+(T256^2*Markiwitz!$J$4^2)+(2*L256*M256*Markiwitz!$B$8)+(2*L256*N256*Markiwitz!$E$8)+(2*L256*O256*Markiwitz!$H$8)+(2*L256*P256*Markiwitz!$B$11)+(2*L256*Q256*Markiwitz!$E$11)+(2*L256*R256*Markiwitz!$H$11)+(2*L256*S256*Markiwitz!$K$8)+(2*L256*T256*Markiwitz!$K$11)</f>
        <v>1.0835887016684771E-2</v>
      </c>
      <c r="V256" s="5">
        <f t="shared" ca="1" si="54"/>
        <v>0.10409556674846807</v>
      </c>
      <c r="W256" s="42">
        <f ca="1">SUMPRODUCT(L256:T256,Markiwitz!$B$3:$J$3)</f>
        <v>0.37619894127583753</v>
      </c>
    </row>
    <row r="257" spans="1:23" x14ac:dyDescent="0.25">
      <c r="A257">
        <v>256</v>
      </c>
      <c r="B257" s="25">
        <f t="shared" ca="1" si="53"/>
        <v>1</v>
      </c>
      <c r="C257" s="46">
        <v>0</v>
      </c>
      <c r="D257">
        <f t="shared" ca="1" si="69"/>
        <v>0.40070378580750499</v>
      </c>
      <c r="E257">
        <f t="shared" ca="1" si="69"/>
        <v>0.10227065637625343</v>
      </c>
      <c r="F257">
        <f t="shared" ca="1" si="69"/>
        <v>1.3927007525391777E-2</v>
      </c>
      <c r="G257">
        <f t="shared" ca="1" si="69"/>
        <v>0.26815273498449532</v>
      </c>
      <c r="H257">
        <f t="shared" ca="1" si="69"/>
        <v>0.70946785638386467</v>
      </c>
      <c r="I257">
        <f t="shared" ca="1" si="69"/>
        <v>0.69788514021681503</v>
      </c>
      <c r="J257">
        <f t="shared" ca="1" si="69"/>
        <v>0.32989370037666743</v>
      </c>
      <c r="K257">
        <f t="shared" ca="1" si="69"/>
        <v>0.67627751521750057</v>
      </c>
      <c r="L257" s="42">
        <f t="shared" ca="1" si="55"/>
        <v>0</v>
      </c>
      <c r="M257" s="42">
        <f t="shared" ca="1" si="56"/>
        <v>0.12527558686612178</v>
      </c>
      <c r="N257" s="42">
        <f t="shared" ca="1" si="57"/>
        <v>3.1973784502433981E-2</v>
      </c>
      <c r="O257" s="42">
        <f t="shared" ca="1" si="58"/>
        <v>4.3541241755836483E-3</v>
      </c>
      <c r="P257" s="42">
        <f t="shared" ca="1" si="59"/>
        <v>8.3834973451127046E-2</v>
      </c>
      <c r="Q257" s="42">
        <f t="shared" ca="1" si="60"/>
        <v>0.22180724320342421</v>
      </c>
      <c r="R257" s="42">
        <f t="shared" ca="1" si="61"/>
        <v>0.21818603567625616</v>
      </c>
      <c r="S257" s="42">
        <f t="shared" ca="1" si="62"/>
        <v>0.10313760034694813</v>
      </c>
      <c r="T257" s="42">
        <f t="shared" ca="1" si="63"/>
        <v>0.21143065177810508</v>
      </c>
      <c r="U257">
        <f ca="1">+(L257^2*Markiwitz!$B$4^2)+(M257^2*Markiwitz!$C$4^2)+(N257^2*Markiwitz!$D$4^2)+(O257^2*Markiwitz!$E$4^2)+(P257^2*Markiwitz!$F$4^2)+(Q257^2*Markiwitz!$G$4^2)+(R257^2*Markiwitz!$H$4^2)+(S257^2*Markiwitz!$I$4^2)+(T257^2*Markiwitz!$J$4^2)+(2*L257*M257*Markiwitz!$B$8)+(2*L257*N257*Markiwitz!$E$8)+(2*L257*O257*Markiwitz!$H$8)+(2*L257*P257*Markiwitz!$B$11)+(2*L257*Q257*Markiwitz!$E$11)+(2*L257*R257*Markiwitz!$H$11)+(2*L257*S257*Markiwitz!$K$8)+(2*L257*T257*Markiwitz!$K$11)</f>
        <v>2.1073574360680095E-2</v>
      </c>
      <c r="V257" s="5">
        <f t="shared" ca="1" si="54"/>
        <v>0.14516740116389801</v>
      </c>
      <c r="W257" s="42">
        <f ca="1">SUMPRODUCT(L257:T257,Markiwitz!$B$3:$J$3)</f>
        <v>0.684460529290845</v>
      </c>
    </row>
    <row r="258" spans="1:23" x14ac:dyDescent="0.25">
      <c r="A258">
        <v>257</v>
      </c>
      <c r="B258" s="25">
        <f t="shared" ref="B258:B321" ca="1" si="70">SUM(L258:T258)</f>
        <v>1</v>
      </c>
      <c r="C258" s="46">
        <v>0</v>
      </c>
      <c r="D258">
        <f t="shared" ca="1" si="69"/>
        <v>0.95795247051789334</v>
      </c>
      <c r="E258">
        <f t="shared" ca="1" si="69"/>
        <v>0.99225812157074345</v>
      </c>
      <c r="F258">
        <f t="shared" ca="1" si="69"/>
        <v>0.40655278612185997</v>
      </c>
      <c r="G258">
        <f t="shared" ca="1" si="69"/>
        <v>0.62094441843912374</v>
      </c>
      <c r="H258">
        <f t="shared" ca="1" si="69"/>
        <v>0.97912819815874819</v>
      </c>
      <c r="I258">
        <f t="shared" ca="1" si="69"/>
        <v>0.31116007717079952</v>
      </c>
      <c r="J258">
        <f t="shared" ca="1" si="69"/>
        <v>0.6645641213797614</v>
      </c>
      <c r="K258">
        <f t="shared" ca="1" si="69"/>
        <v>0.12576992019546607</v>
      </c>
      <c r="L258" s="42">
        <f t="shared" ca="1" si="55"/>
        <v>0</v>
      </c>
      <c r="M258" s="42">
        <f t="shared" ca="1" si="56"/>
        <v>0.18938116908403152</v>
      </c>
      <c r="N258" s="42">
        <f t="shared" ca="1" si="57"/>
        <v>0.19616318019890991</v>
      </c>
      <c r="O258" s="42">
        <f t="shared" ca="1" si="58"/>
        <v>8.0372924857642941E-2</v>
      </c>
      <c r="P258" s="42">
        <f t="shared" ca="1" si="59"/>
        <v>0.12275680007028988</v>
      </c>
      <c r="Q258" s="42">
        <f t="shared" ca="1" si="60"/>
        <v>0.19356747704841523</v>
      </c>
      <c r="R258" s="42">
        <f t="shared" ca="1" si="61"/>
        <v>6.1514387196084569E-2</v>
      </c>
      <c r="S258" s="42">
        <f t="shared" ca="1" si="62"/>
        <v>0.13138014057227759</v>
      </c>
      <c r="T258" s="42">
        <f t="shared" ca="1" si="63"/>
        <v>2.4863920972348293E-2</v>
      </c>
      <c r="U258">
        <f ca="1">+(L258^2*Markiwitz!$B$4^2)+(M258^2*Markiwitz!$C$4^2)+(N258^2*Markiwitz!$D$4^2)+(O258^2*Markiwitz!$E$4^2)+(P258^2*Markiwitz!$F$4^2)+(Q258^2*Markiwitz!$G$4^2)+(R258^2*Markiwitz!$H$4^2)+(S258^2*Markiwitz!$I$4^2)+(T258^2*Markiwitz!$J$4^2)+(2*L258*M258*Markiwitz!$B$8)+(2*L258*N258*Markiwitz!$E$8)+(2*L258*O258*Markiwitz!$H$8)+(2*L258*P258*Markiwitz!$B$11)+(2*L258*Q258*Markiwitz!$E$11)+(2*L258*R258*Markiwitz!$H$11)+(2*L258*S258*Markiwitz!$K$8)+(2*L258*T258*Markiwitz!$K$11)</f>
        <v>1.863981282715093E-2</v>
      </c>
      <c r="V258" s="5">
        <f t="shared" ref="V258:V321" ca="1" si="71">SQRT(U258)</f>
        <v>0.13652769985300026</v>
      </c>
      <c r="W258" s="42">
        <f ca="1">SUMPRODUCT(L258:T258,Markiwitz!$B$3:$J$3)</f>
        <v>0.66016499696440722</v>
      </c>
    </row>
    <row r="259" spans="1:23" x14ac:dyDescent="0.25">
      <c r="A259">
        <v>258</v>
      </c>
      <c r="B259" s="25">
        <f t="shared" ca="1" si="70"/>
        <v>1</v>
      </c>
      <c r="C259" s="46">
        <v>0</v>
      </c>
      <c r="D259">
        <f t="shared" ca="1" si="69"/>
        <v>0.32790340054589029</v>
      </c>
      <c r="E259">
        <f t="shared" ca="1" si="69"/>
        <v>0.54844233910918549</v>
      </c>
      <c r="F259">
        <f t="shared" ca="1" si="69"/>
        <v>0.95722531284655288</v>
      </c>
      <c r="G259">
        <f t="shared" ca="1" si="69"/>
        <v>0.42488152406037294</v>
      </c>
      <c r="H259">
        <f t="shared" ca="1" si="69"/>
        <v>0.64919264358836282</v>
      </c>
      <c r="I259">
        <f t="shared" ca="1" si="69"/>
        <v>0.63670248078198055</v>
      </c>
      <c r="J259">
        <f t="shared" ca="1" si="69"/>
        <v>0.99293730005000502</v>
      </c>
      <c r="K259">
        <f t="shared" ca="1" si="69"/>
        <v>2.6205528288231528E-2</v>
      </c>
      <c r="L259" s="42">
        <f t="shared" ref="L259:L322" ca="1" si="72">C259/SUM($C259:$K259)</f>
        <v>0</v>
      </c>
      <c r="M259" s="42">
        <f t="shared" ref="M259:M322" ca="1" si="73">D259/SUM($C259:$K259)</f>
        <v>7.1853638885123666E-2</v>
      </c>
      <c r="N259" s="42">
        <f t="shared" ref="N259:N322" ca="1" si="74">E259/SUM($C259:$K259)</f>
        <v>0.12018044862620703</v>
      </c>
      <c r="O259" s="42">
        <f t="shared" ref="O259:O322" ca="1" si="75">F259/SUM($C259:$K259)</f>
        <v>0.20975726950824936</v>
      </c>
      <c r="P259" s="42">
        <f t="shared" ref="P259:P322" ca="1" si="76">G259/SUM($C259:$K259)</f>
        <v>9.3104504399680446E-2</v>
      </c>
      <c r="Q259" s="42">
        <f t="shared" ref="Q259:Q322" ca="1" si="77">H259/SUM($C259:$K259)</f>
        <v>0.14225791407353447</v>
      </c>
      <c r="R259" s="42">
        <f t="shared" ref="R259:R322" ca="1" si="78">I259/SUM($C259:$K259)</f>
        <v>0.13952093834710985</v>
      </c>
      <c r="S259" s="42">
        <f t="shared" ref="S259:S322" ca="1" si="79">J259/SUM($C259:$K259)</f>
        <v>0.21758285542201267</v>
      </c>
      <c r="T259" s="42">
        <f t="shared" ref="T259:T322" ca="1" si="80">K259/SUM($C259:$K259)</f>
        <v>5.7424307380824482E-3</v>
      </c>
      <c r="U259">
        <f ca="1">+(L259^2*Markiwitz!$B$4^2)+(M259^2*Markiwitz!$C$4^2)+(N259^2*Markiwitz!$D$4^2)+(O259^2*Markiwitz!$E$4^2)+(P259^2*Markiwitz!$F$4^2)+(Q259^2*Markiwitz!$G$4^2)+(R259^2*Markiwitz!$H$4^2)+(S259^2*Markiwitz!$I$4^2)+(T259^2*Markiwitz!$J$4^2)+(2*L259*M259*Markiwitz!$B$8)+(2*L259*N259*Markiwitz!$E$8)+(2*L259*O259*Markiwitz!$H$8)+(2*L259*P259*Markiwitz!$B$11)+(2*L259*Q259*Markiwitz!$E$11)+(2*L259*R259*Markiwitz!$H$11)+(2*L259*S259*Markiwitz!$K$8)+(2*L259*T259*Markiwitz!$K$11)</f>
        <v>1.8885801780154875E-2</v>
      </c>
      <c r="V259" s="5">
        <f t="shared" ca="1" si="71"/>
        <v>0.13742562272063705</v>
      </c>
      <c r="W259" s="42">
        <f ca="1">SUMPRODUCT(L259:T259,Markiwitz!$B$3:$J$3)</f>
        <v>0.51299236504814705</v>
      </c>
    </row>
    <row r="260" spans="1:23" x14ac:dyDescent="0.25">
      <c r="A260">
        <v>259</v>
      </c>
      <c r="B260" s="25">
        <f t="shared" ca="1" si="70"/>
        <v>1</v>
      </c>
      <c r="C260" s="46">
        <v>0</v>
      </c>
      <c r="D260">
        <f t="shared" ca="1" si="69"/>
        <v>0.7375091652320378</v>
      </c>
      <c r="E260">
        <f t="shared" ca="1" si="69"/>
        <v>0.61960454879882143</v>
      </c>
      <c r="F260">
        <f t="shared" ca="1" si="69"/>
        <v>0.78585232792471094</v>
      </c>
      <c r="G260">
        <f t="shared" ca="1" si="69"/>
        <v>0.77581177846160276</v>
      </c>
      <c r="H260">
        <f t="shared" ca="1" si="69"/>
        <v>0.73164491673908294</v>
      </c>
      <c r="I260">
        <f t="shared" ca="1" si="69"/>
        <v>0.4618309531352589</v>
      </c>
      <c r="J260">
        <f t="shared" ca="1" si="69"/>
        <v>0.52995536710728774</v>
      </c>
      <c r="K260">
        <f t="shared" ca="1" si="69"/>
        <v>0.70884308008819041</v>
      </c>
      <c r="L260" s="42">
        <f t="shared" ca="1" si="72"/>
        <v>0</v>
      </c>
      <c r="M260" s="42">
        <f t="shared" ca="1" si="73"/>
        <v>0.13782507557072565</v>
      </c>
      <c r="N260" s="42">
        <f t="shared" ca="1" si="74"/>
        <v>0.11579116272445918</v>
      </c>
      <c r="O260" s="42">
        <f t="shared" ca="1" si="75"/>
        <v>0.14685940404493419</v>
      </c>
      <c r="P260" s="42">
        <f t="shared" ca="1" si="76"/>
        <v>0.14498303483657443</v>
      </c>
      <c r="Q260" s="42">
        <f t="shared" ca="1" si="77"/>
        <v>0.13672916987923134</v>
      </c>
      <c r="R260" s="42">
        <f t="shared" ca="1" si="78"/>
        <v>8.6306569487500442E-2</v>
      </c>
      <c r="S260" s="42">
        <f t="shared" ca="1" si="79"/>
        <v>9.9037601109259604E-2</v>
      </c>
      <c r="T260" s="42">
        <f t="shared" ca="1" si="80"/>
        <v>0.13246798234731524</v>
      </c>
      <c r="U260">
        <f ca="1">+(L260^2*Markiwitz!$B$4^2)+(M260^2*Markiwitz!$C$4^2)+(N260^2*Markiwitz!$D$4^2)+(O260^2*Markiwitz!$E$4^2)+(P260^2*Markiwitz!$F$4^2)+(Q260^2*Markiwitz!$G$4^2)+(R260^2*Markiwitz!$H$4^2)+(S260^2*Markiwitz!$I$4^2)+(T260^2*Markiwitz!$J$4^2)+(2*L260*M260*Markiwitz!$B$8)+(2*L260*N260*Markiwitz!$E$8)+(2*L260*O260*Markiwitz!$H$8)+(2*L260*P260*Markiwitz!$B$11)+(2*L260*Q260*Markiwitz!$E$11)+(2*L260*R260*Markiwitz!$H$11)+(2*L260*S260*Markiwitz!$K$8)+(2*L260*T260*Markiwitz!$K$11)</f>
        <v>1.3112934093014181E-2</v>
      </c>
      <c r="V260" s="5">
        <f t="shared" ca="1" si="71"/>
        <v>0.11451172033034078</v>
      </c>
      <c r="W260" s="42">
        <f ca="1">SUMPRODUCT(L260:T260,Markiwitz!$B$3:$J$3)</f>
        <v>0.51752541156733889</v>
      </c>
    </row>
    <row r="261" spans="1:23" x14ac:dyDescent="0.25">
      <c r="A261">
        <v>260</v>
      </c>
      <c r="B261" s="25">
        <f t="shared" ca="1" si="70"/>
        <v>1.0000000000000002</v>
      </c>
      <c r="C261" s="46">
        <v>0</v>
      </c>
      <c r="D261">
        <f t="shared" ca="1" si="69"/>
        <v>0.51799929428079594</v>
      </c>
      <c r="E261">
        <f t="shared" ca="1" si="69"/>
        <v>0.73659643891493587</v>
      </c>
      <c r="F261">
        <f t="shared" ca="1" si="69"/>
        <v>0.82847299457718548</v>
      </c>
      <c r="G261">
        <f t="shared" ca="1" si="69"/>
        <v>0.8830326954695128</v>
      </c>
      <c r="H261">
        <f t="shared" ca="1" si="69"/>
        <v>0.78094926864328695</v>
      </c>
      <c r="I261">
        <f t="shared" ca="1" si="69"/>
        <v>0.26979466257243412</v>
      </c>
      <c r="J261">
        <f t="shared" ca="1" si="69"/>
        <v>0.12319587348296956</v>
      </c>
      <c r="K261">
        <f t="shared" ca="1" si="69"/>
        <v>0.99889853763714287</v>
      </c>
      <c r="L261" s="42">
        <f t="shared" ca="1" si="72"/>
        <v>0</v>
      </c>
      <c r="M261" s="42">
        <f t="shared" ca="1" si="73"/>
        <v>0.10079886472895985</v>
      </c>
      <c r="N261" s="42">
        <f t="shared" ca="1" si="74"/>
        <v>0.14333626633431651</v>
      </c>
      <c r="O261" s="42">
        <f t="shared" ca="1" si="75"/>
        <v>0.16121477043309165</v>
      </c>
      <c r="P261" s="42">
        <f t="shared" ca="1" si="76"/>
        <v>0.17183168819846031</v>
      </c>
      <c r="Q261" s="42">
        <f t="shared" ca="1" si="77"/>
        <v>0.1519670018073096</v>
      </c>
      <c r="R261" s="42">
        <f t="shared" ca="1" si="78"/>
        <v>5.2500063219183359E-2</v>
      </c>
      <c r="S261" s="42">
        <f t="shared" ca="1" si="79"/>
        <v>2.3973013715428686E-2</v>
      </c>
      <c r="T261" s="42">
        <f t="shared" ca="1" si="80"/>
        <v>0.19437833156325021</v>
      </c>
      <c r="U261">
        <f ca="1">+(L261^2*Markiwitz!$B$4^2)+(M261^2*Markiwitz!$C$4^2)+(N261^2*Markiwitz!$D$4^2)+(O261^2*Markiwitz!$E$4^2)+(P261^2*Markiwitz!$F$4^2)+(Q261^2*Markiwitz!$G$4^2)+(R261^2*Markiwitz!$H$4^2)+(S261^2*Markiwitz!$I$4^2)+(T261^2*Markiwitz!$J$4^2)+(2*L261*M261*Markiwitz!$B$8)+(2*L261*N261*Markiwitz!$E$8)+(2*L261*O261*Markiwitz!$H$8)+(2*L261*P261*Markiwitz!$B$11)+(2*L261*Q261*Markiwitz!$E$11)+(2*L261*R261*Markiwitz!$H$11)+(2*L261*S261*Markiwitz!$K$8)+(2*L261*T261*Markiwitz!$K$11)</f>
        <v>1.4891282924712586E-2</v>
      </c>
      <c r="V261" s="5">
        <f t="shared" ca="1" si="71"/>
        <v>0.12202984440173882</v>
      </c>
      <c r="W261" s="42">
        <f ca="1">SUMPRODUCT(L261:T261,Markiwitz!$B$3:$J$3)</f>
        <v>0.58019867822035731</v>
      </c>
    </row>
    <row r="262" spans="1:23" x14ac:dyDescent="0.25">
      <c r="A262">
        <v>261</v>
      </c>
      <c r="B262" s="25">
        <f t="shared" ca="1" si="70"/>
        <v>1</v>
      </c>
      <c r="C262" s="46">
        <v>0</v>
      </c>
      <c r="D262">
        <f t="shared" ref="D262:K271" ca="1" si="81">RAND()</f>
        <v>0.89191817714013355</v>
      </c>
      <c r="E262">
        <f t="shared" ca="1" si="81"/>
        <v>0.98254839815482753</v>
      </c>
      <c r="F262">
        <f t="shared" ca="1" si="81"/>
        <v>0.78498404303664127</v>
      </c>
      <c r="G262">
        <f t="shared" ca="1" si="81"/>
        <v>0.83234623348487535</v>
      </c>
      <c r="H262">
        <f t="shared" ca="1" si="81"/>
        <v>0.58703435632379575</v>
      </c>
      <c r="I262">
        <f t="shared" ca="1" si="81"/>
        <v>3.0879138477908796E-2</v>
      </c>
      <c r="J262">
        <f t="shared" ca="1" si="81"/>
        <v>8.2826641484820218E-2</v>
      </c>
      <c r="K262">
        <f t="shared" ca="1" si="81"/>
        <v>0.72247007150800202</v>
      </c>
      <c r="L262" s="42">
        <f t="shared" ca="1" si="72"/>
        <v>0</v>
      </c>
      <c r="M262" s="42">
        <f t="shared" ca="1" si="73"/>
        <v>0.18146834100594841</v>
      </c>
      <c r="N262" s="42">
        <f t="shared" ca="1" si="74"/>
        <v>0.19990783049507782</v>
      </c>
      <c r="O262" s="42">
        <f t="shared" ca="1" si="75"/>
        <v>0.15971168169568578</v>
      </c>
      <c r="P262" s="42">
        <f t="shared" ca="1" si="76"/>
        <v>0.16934792226946485</v>
      </c>
      <c r="Q262" s="42">
        <f t="shared" ca="1" si="77"/>
        <v>0.1194371339052067</v>
      </c>
      <c r="R262" s="42">
        <f t="shared" ca="1" si="78"/>
        <v>6.2826234232006804E-3</v>
      </c>
      <c r="S262" s="42">
        <f t="shared" ca="1" si="79"/>
        <v>1.6851784845935806E-2</v>
      </c>
      <c r="T262" s="42">
        <f t="shared" ca="1" si="80"/>
        <v>0.14699268235947999</v>
      </c>
      <c r="U262">
        <f ca="1">+(L262^2*Markiwitz!$B$4^2)+(M262^2*Markiwitz!$C$4^2)+(N262^2*Markiwitz!$D$4^2)+(O262^2*Markiwitz!$E$4^2)+(P262^2*Markiwitz!$F$4^2)+(Q262^2*Markiwitz!$G$4^2)+(R262^2*Markiwitz!$H$4^2)+(S262^2*Markiwitz!$I$4^2)+(T262^2*Markiwitz!$J$4^2)+(2*L262*M262*Markiwitz!$B$8)+(2*L262*N262*Markiwitz!$E$8)+(2*L262*O262*Markiwitz!$H$8)+(2*L262*P262*Markiwitz!$B$11)+(2*L262*Q262*Markiwitz!$E$11)+(2*L262*R262*Markiwitz!$H$11)+(2*L262*S262*Markiwitz!$K$8)+(2*L262*T262*Markiwitz!$K$11)</f>
        <v>1.3795732847663634E-2</v>
      </c>
      <c r="V262" s="5">
        <f t="shared" ca="1" si="71"/>
        <v>0.11745523763401798</v>
      </c>
      <c r="W262" s="42">
        <f ca="1">SUMPRODUCT(L262:T262,Markiwitz!$B$3:$J$3)</f>
        <v>0.50630870006474371</v>
      </c>
    </row>
    <row r="263" spans="1:23" x14ac:dyDescent="0.25">
      <c r="A263">
        <v>262</v>
      </c>
      <c r="B263" s="25">
        <f t="shared" ca="1" si="70"/>
        <v>0.99999999999999978</v>
      </c>
      <c r="C263" s="46">
        <v>0</v>
      </c>
      <c r="D263">
        <f t="shared" ca="1" si="81"/>
        <v>0.67811074200769128</v>
      </c>
      <c r="E263">
        <f t="shared" ca="1" si="81"/>
        <v>0.9772877196742864</v>
      </c>
      <c r="F263">
        <f t="shared" ca="1" si="81"/>
        <v>2.2153361351405665E-2</v>
      </c>
      <c r="G263">
        <f t="shared" ca="1" si="81"/>
        <v>0.43363955130099618</v>
      </c>
      <c r="H263">
        <f t="shared" ca="1" si="81"/>
        <v>0.71102902196431039</v>
      </c>
      <c r="I263">
        <f t="shared" ca="1" si="81"/>
        <v>0.12339893046614869</v>
      </c>
      <c r="J263">
        <f t="shared" ca="1" si="81"/>
        <v>0.50566313598442647</v>
      </c>
      <c r="K263">
        <f t="shared" ca="1" si="81"/>
        <v>0.45901486181739937</v>
      </c>
      <c r="L263" s="42">
        <f t="shared" ca="1" si="72"/>
        <v>0</v>
      </c>
      <c r="M263" s="42">
        <f t="shared" ca="1" si="73"/>
        <v>0.17341667032514946</v>
      </c>
      <c r="N263" s="42">
        <f t="shared" ca="1" si="74"/>
        <v>0.24992670340805564</v>
      </c>
      <c r="O263" s="42">
        <f t="shared" ca="1" si="75"/>
        <v>5.665390509367642E-3</v>
      </c>
      <c r="P263" s="42">
        <f t="shared" ca="1" si="76"/>
        <v>0.11089682326114464</v>
      </c>
      <c r="Q263" s="42">
        <f t="shared" ca="1" si="77"/>
        <v>0.18183502760703904</v>
      </c>
      <c r="R263" s="42">
        <f t="shared" ca="1" si="78"/>
        <v>3.1557429070901567E-2</v>
      </c>
      <c r="S263" s="42">
        <f t="shared" ca="1" si="79"/>
        <v>0.12931577678443251</v>
      </c>
      <c r="T263" s="42">
        <f t="shared" ca="1" si="80"/>
        <v>0.11738617903390937</v>
      </c>
      <c r="U263">
        <f ca="1">+(L263^2*Markiwitz!$B$4^2)+(M263^2*Markiwitz!$C$4^2)+(N263^2*Markiwitz!$D$4^2)+(O263^2*Markiwitz!$E$4^2)+(P263^2*Markiwitz!$F$4^2)+(Q263^2*Markiwitz!$G$4^2)+(R263^2*Markiwitz!$H$4^2)+(S263^2*Markiwitz!$I$4^2)+(T263^2*Markiwitz!$J$4^2)+(2*L263*M263*Markiwitz!$B$8)+(2*L263*N263*Markiwitz!$E$8)+(2*L263*O263*Markiwitz!$H$8)+(2*L263*P263*Markiwitz!$B$11)+(2*L263*Q263*Markiwitz!$E$11)+(2*L263*R263*Markiwitz!$H$11)+(2*L263*S263*Markiwitz!$K$8)+(2*L263*T263*Markiwitz!$K$11)</f>
        <v>1.8071964725078188E-2</v>
      </c>
      <c r="V263" s="5">
        <f t="shared" ca="1" si="71"/>
        <v>0.13443200781465026</v>
      </c>
      <c r="W263" s="42">
        <f ca="1">SUMPRODUCT(L263:T263,Markiwitz!$B$3:$J$3)</f>
        <v>0.61481231139348758</v>
      </c>
    </row>
    <row r="264" spans="1:23" x14ac:dyDescent="0.25">
      <c r="A264">
        <v>263</v>
      </c>
      <c r="B264" s="25">
        <f t="shared" ca="1" si="70"/>
        <v>1</v>
      </c>
      <c r="C264" s="46">
        <v>0</v>
      </c>
      <c r="D264">
        <f t="shared" ca="1" si="81"/>
        <v>0.56312245294695806</v>
      </c>
      <c r="E264">
        <f t="shared" ca="1" si="81"/>
        <v>0.7210506542348244</v>
      </c>
      <c r="F264">
        <f t="shared" ca="1" si="81"/>
        <v>0.22498404644715719</v>
      </c>
      <c r="G264">
        <f t="shared" ca="1" si="81"/>
        <v>0.75573096374056514</v>
      </c>
      <c r="H264">
        <f t="shared" ca="1" si="81"/>
        <v>0.92891481222539718</v>
      </c>
      <c r="I264">
        <f t="shared" ca="1" si="81"/>
        <v>0.24290147775132742</v>
      </c>
      <c r="J264">
        <f t="shared" ca="1" si="81"/>
        <v>0.95538642418447883</v>
      </c>
      <c r="K264">
        <f t="shared" ca="1" si="81"/>
        <v>0.89308886959087463</v>
      </c>
      <c r="L264" s="42">
        <f t="shared" ca="1" si="72"/>
        <v>0</v>
      </c>
      <c r="M264" s="42">
        <f t="shared" ca="1" si="73"/>
        <v>0.10654745624400554</v>
      </c>
      <c r="N264" s="42">
        <f t="shared" ca="1" si="74"/>
        <v>0.1364287867225798</v>
      </c>
      <c r="O264" s="42">
        <f t="shared" ca="1" si="75"/>
        <v>4.2568854640725406E-2</v>
      </c>
      <c r="P264" s="42">
        <f t="shared" ca="1" si="76"/>
        <v>0.14299059000400485</v>
      </c>
      <c r="Q264" s="42">
        <f t="shared" ca="1" si="77"/>
        <v>0.17575841593962635</v>
      </c>
      <c r="R264" s="42">
        <f t="shared" ca="1" si="78"/>
        <v>4.5958981810927002E-2</v>
      </c>
      <c r="S264" s="42">
        <f t="shared" ca="1" si="79"/>
        <v>0.18076706530560044</v>
      </c>
      <c r="T264" s="42">
        <f t="shared" ca="1" si="80"/>
        <v>0.16897984933253071</v>
      </c>
      <c r="U264">
        <f ca="1">+(L264^2*Markiwitz!$B$4^2)+(M264^2*Markiwitz!$C$4^2)+(N264^2*Markiwitz!$D$4^2)+(O264^2*Markiwitz!$E$4^2)+(P264^2*Markiwitz!$F$4^2)+(Q264^2*Markiwitz!$G$4^2)+(R264^2*Markiwitz!$H$4^2)+(S264^2*Markiwitz!$I$4^2)+(T264^2*Markiwitz!$J$4^2)+(2*L264*M264*Markiwitz!$B$8)+(2*L264*N264*Markiwitz!$E$8)+(2*L264*O264*Markiwitz!$H$8)+(2*L264*P264*Markiwitz!$B$11)+(2*L264*Q264*Markiwitz!$E$11)+(2*L264*R264*Markiwitz!$H$11)+(2*L264*S264*Markiwitz!$K$8)+(2*L264*T264*Markiwitz!$K$11)</f>
        <v>1.7076717825245464E-2</v>
      </c>
      <c r="V264" s="5">
        <f t="shared" ca="1" si="71"/>
        <v>0.130677916364034</v>
      </c>
      <c r="W264" s="42">
        <f ca="1">SUMPRODUCT(L264:T264,Markiwitz!$B$3:$J$3)</f>
        <v>0.58792889037377671</v>
      </c>
    </row>
    <row r="265" spans="1:23" x14ac:dyDescent="0.25">
      <c r="A265">
        <v>264</v>
      </c>
      <c r="B265" s="25">
        <f t="shared" ca="1" si="70"/>
        <v>1</v>
      </c>
      <c r="C265" s="46">
        <v>0</v>
      </c>
      <c r="D265">
        <f t="shared" ca="1" si="81"/>
        <v>0.10371583195212197</v>
      </c>
      <c r="E265">
        <f t="shared" ca="1" si="81"/>
        <v>0.59664185643263912</v>
      </c>
      <c r="F265">
        <f t="shared" ca="1" si="81"/>
        <v>0.24776929187827279</v>
      </c>
      <c r="G265">
        <f t="shared" ca="1" si="81"/>
        <v>5.4586753037981439E-2</v>
      </c>
      <c r="H265">
        <f t="shared" ca="1" si="81"/>
        <v>0.38515950644526831</v>
      </c>
      <c r="I265">
        <f t="shared" ca="1" si="81"/>
        <v>4.8615010779564871E-2</v>
      </c>
      <c r="J265">
        <f t="shared" ca="1" si="81"/>
        <v>0.21297089041282569</v>
      </c>
      <c r="K265">
        <f t="shared" ca="1" si="81"/>
        <v>0.33037116911188091</v>
      </c>
      <c r="L265" s="42">
        <f t="shared" ca="1" si="72"/>
        <v>0</v>
      </c>
      <c r="M265" s="42">
        <f t="shared" ca="1" si="73"/>
        <v>5.238622291294933E-2</v>
      </c>
      <c r="N265" s="42">
        <f t="shared" ca="1" si="74"/>
        <v>0.30136009808709507</v>
      </c>
      <c r="O265" s="42">
        <f t="shared" ca="1" si="75"/>
        <v>0.12514673132362841</v>
      </c>
      <c r="P265" s="42">
        <f t="shared" ca="1" si="76"/>
        <v>2.7571430117456663E-2</v>
      </c>
      <c r="Q265" s="42">
        <f t="shared" ca="1" si="77"/>
        <v>0.19454167586485391</v>
      </c>
      <c r="R265" s="42">
        <f t="shared" ca="1" si="78"/>
        <v>2.4555140171747081E-2</v>
      </c>
      <c r="S265" s="42">
        <f t="shared" ca="1" si="79"/>
        <v>0.10757027475116665</v>
      </c>
      <c r="T265" s="42">
        <f t="shared" ca="1" si="80"/>
        <v>0.16686842677110283</v>
      </c>
      <c r="U265">
        <f ca="1">+(L265^2*Markiwitz!$B$4^2)+(M265^2*Markiwitz!$C$4^2)+(N265^2*Markiwitz!$D$4^2)+(O265^2*Markiwitz!$E$4^2)+(P265^2*Markiwitz!$F$4^2)+(Q265^2*Markiwitz!$G$4^2)+(R265^2*Markiwitz!$H$4^2)+(S265^2*Markiwitz!$I$4^2)+(T265^2*Markiwitz!$J$4^2)+(2*L265*M265*Markiwitz!$B$8)+(2*L265*N265*Markiwitz!$E$8)+(2*L265*O265*Markiwitz!$H$8)+(2*L265*P265*Markiwitz!$B$11)+(2*L265*Q265*Markiwitz!$E$11)+(2*L265*R265*Markiwitz!$H$11)+(2*L265*S265*Markiwitz!$K$8)+(2*L265*T265*Markiwitz!$K$11)</f>
        <v>2.0445638446916239E-2</v>
      </c>
      <c r="V265" s="5">
        <f t="shared" ca="1" si="71"/>
        <v>0.14298824583481062</v>
      </c>
      <c r="W265" s="42">
        <f ca="1">SUMPRODUCT(L265:T265,Markiwitz!$B$3:$J$3)</f>
        <v>0.65554759400432461</v>
      </c>
    </row>
    <row r="266" spans="1:23" x14ac:dyDescent="0.25">
      <c r="A266">
        <v>265</v>
      </c>
      <c r="B266" s="25">
        <f t="shared" ca="1" si="70"/>
        <v>1.0000000000000002</v>
      </c>
      <c r="C266" s="46">
        <v>0</v>
      </c>
      <c r="D266">
        <f t="shared" ca="1" si="81"/>
        <v>0.42840666724387111</v>
      </c>
      <c r="E266">
        <f t="shared" ca="1" si="81"/>
        <v>0.67266599471719168</v>
      </c>
      <c r="F266">
        <f t="shared" ca="1" si="81"/>
        <v>0.41919980957976544</v>
      </c>
      <c r="G266">
        <f t="shared" ca="1" si="81"/>
        <v>7.4422744375037153E-2</v>
      </c>
      <c r="H266">
        <f t="shared" ca="1" si="81"/>
        <v>5.3894230265982168E-2</v>
      </c>
      <c r="I266">
        <f t="shared" ca="1" si="81"/>
        <v>0.13849745253336931</v>
      </c>
      <c r="J266">
        <f t="shared" ca="1" si="81"/>
        <v>0.16467069644838328</v>
      </c>
      <c r="K266">
        <f t="shared" ca="1" si="81"/>
        <v>0.98936805548757312</v>
      </c>
      <c r="L266" s="42">
        <f t="shared" ca="1" si="72"/>
        <v>0</v>
      </c>
      <c r="M266" s="42">
        <f t="shared" ca="1" si="73"/>
        <v>0.14566078370334867</v>
      </c>
      <c r="N266" s="42">
        <f t="shared" ca="1" si="74"/>
        <v>0.22871039004003846</v>
      </c>
      <c r="O266" s="42">
        <f t="shared" ca="1" si="75"/>
        <v>0.14253039800831138</v>
      </c>
      <c r="P266" s="42">
        <f t="shared" ca="1" si="76"/>
        <v>2.5304170312669152E-2</v>
      </c>
      <c r="Q266" s="42">
        <f t="shared" ca="1" si="77"/>
        <v>1.8324354912905488E-2</v>
      </c>
      <c r="R266" s="42">
        <f t="shared" ca="1" si="78"/>
        <v>4.7089947518123072E-2</v>
      </c>
      <c r="S266" s="42">
        <f t="shared" ca="1" si="79"/>
        <v>5.5989004214058231E-2</v>
      </c>
      <c r="T266" s="42">
        <f t="shared" ca="1" si="80"/>
        <v>0.33639095129054564</v>
      </c>
      <c r="U266">
        <f ca="1">+(L266^2*Markiwitz!$B$4^2)+(M266^2*Markiwitz!$C$4^2)+(N266^2*Markiwitz!$D$4^2)+(O266^2*Markiwitz!$E$4^2)+(P266^2*Markiwitz!$F$4^2)+(Q266^2*Markiwitz!$G$4^2)+(R266^2*Markiwitz!$H$4^2)+(S266^2*Markiwitz!$I$4^2)+(T266^2*Markiwitz!$J$4^2)+(2*L266*M266*Markiwitz!$B$8)+(2*L266*N266*Markiwitz!$E$8)+(2*L266*O266*Markiwitz!$H$8)+(2*L266*P266*Markiwitz!$B$11)+(2*L266*Q266*Markiwitz!$E$11)+(2*L266*R266*Markiwitz!$H$11)+(2*L266*S266*Markiwitz!$K$8)+(2*L266*T266*Markiwitz!$K$11)</f>
        <v>9.1622846163284012E-3</v>
      </c>
      <c r="V266" s="5">
        <f t="shared" ca="1" si="71"/>
        <v>9.5719823528506373E-2</v>
      </c>
      <c r="W266" s="42">
        <f ca="1">SUMPRODUCT(L266:T266,Markiwitz!$B$3:$J$3)</f>
        <v>0.18761680775888034</v>
      </c>
    </row>
    <row r="267" spans="1:23" x14ac:dyDescent="0.25">
      <c r="A267">
        <v>266</v>
      </c>
      <c r="B267" s="25">
        <f t="shared" ca="1" si="70"/>
        <v>1</v>
      </c>
      <c r="C267" s="46">
        <v>0</v>
      </c>
      <c r="D267">
        <f t="shared" ca="1" si="81"/>
        <v>0.19257241065271957</v>
      </c>
      <c r="E267">
        <f t="shared" ca="1" si="81"/>
        <v>9.1287860558256106E-2</v>
      </c>
      <c r="F267">
        <f t="shared" ca="1" si="81"/>
        <v>0.8840984786004138</v>
      </c>
      <c r="G267">
        <f t="shared" ca="1" si="81"/>
        <v>0.25844574560638789</v>
      </c>
      <c r="H267">
        <f t="shared" ca="1" si="81"/>
        <v>0.63457740395758921</v>
      </c>
      <c r="I267">
        <f t="shared" ca="1" si="81"/>
        <v>0.61933867128255837</v>
      </c>
      <c r="J267">
        <f t="shared" ca="1" si="81"/>
        <v>0.54854548032629691</v>
      </c>
      <c r="K267">
        <f t="shared" ca="1" si="81"/>
        <v>7.4342019439610496E-4</v>
      </c>
      <c r="L267" s="42">
        <f t="shared" ca="1" si="72"/>
        <v>0</v>
      </c>
      <c r="M267" s="42">
        <f t="shared" ca="1" si="73"/>
        <v>5.9627150703902891E-2</v>
      </c>
      <c r="N267" s="42">
        <f t="shared" ca="1" si="74"/>
        <v>2.8265913068722021E-2</v>
      </c>
      <c r="O267" s="42">
        <f t="shared" ca="1" si="75"/>
        <v>0.27374779721517528</v>
      </c>
      <c r="P267" s="42">
        <f t="shared" ca="1" si="76"/>
        <v>8.0023838149096818E-2</v>
      </c>
      <c r="Q267" s="42">
        <f t="shared" ca="1" si="77"/>
        <v>0.19648734920448624</v>
      </c>
      <c r="R267" s="42">
        <f t="shared" ca="1" si="78"/>
        <v>0.19176890481948461</v>
      </c>
      <c r="S267" s="42">
        <f t="shared" ca="1" si="79"/>
        <v>0.16984885795684454</v>
      </c>
      <c r="T267" s="42">
        <f t="shared" ca="1" si="80"/>
        <v>2.3018888228761611E-4</v>
      </c>
      <c r="U267">
        <f ca="1">+(L267^2*Markiwitz!$B$4^2)+(M267^2*Markiwitz!$C$4^2)+(N267^2*Markiwitz!$D$4^2)+(O267^2*Markiwitz!$E$4^2)+(P267^2*Markiwitz!$F$4^2)+(Q267^2*Markiwitz!$G$4^2)+(R267^2*Markiwitz!$H$4^2)+(S267^2*Markiwitz!$I$4^2)+(T267^2*Markiwitz!$J$4^2)+(2*L267*M267*Markiwitz!$B$8)+(2*L267*N267*Markiwitz!$E$8)+(2*L267*O267*Markiwitz!$H$8)+(2*L267*P267*Markiwitz!$B$11)+(2*L267*Q267*Markiwitz!$E$11)+(2*L267*R267*Markiwitz!$H$11)+(2*L267*S267*Markiwitz!$K$8)+(2*L267*T267*Markiwitz!$K$11)</f>
        <v>2.485449264566315E-2</v>
      </c>
      <c r="V267" s="5">
        <f t="shared" ca="1" si="71"/>
        <v>0.15765307686709812</v>
      </c>
      <c r="W267" s="42">
        <f ca="1">SUMPRODUCT(L267:T267,Markiwitz!$B$3:$J$3)</f>
        <v>0.66301292389940536</v>
      </c>
    </row>
    <row r="268" spans="1:23" x14ac:dyDescent="0.25">
      <c r="A268">
        <v>267</v>
      </c>
      <c r="B268" s="25">
        <f t="shared" ca="1" si="70"/>
        <v>1</v>
      </c>
      <c r="C268" s="46">
        <v>0</v>
      </c>
      <c r="D268">
        <f t="shared" ca="1" si="81"/>
        <v>0.48355523692070734</v>
      </c>
      <c r="E268">
        <f t="shared" ca="1" si="81"/>
        <v>0.99294557902613334</v>
      </c>
      <c r="F268">
        <f t="shared" ca="1" si="81"/>
        <v>0.71159858236446505</v>
      </c>
      <c r="G268">
        <f t="shared" ca="1" si="81"/>
        <v>0.75160537477712719</v>
      </c>
      <c r="H268">
        <f t="shared" ca="1" si="81"/>
        <v>6.0935376587553103E-2</v>
      </c>
      <c r="I268">
        <f t="shared" ca="1" si="81"/>
        <v>0.44370410382507264</v>
      </c>
      <c r="J268">
        <f t="shared" ca="1" si="81"/>
        <v>0.95418750916706374</v>
      </c>
      <c r="K268">
        <f t="shared" ca="1" si="81"/>
        <v>0.89498039028606191</v>
      </c>
      <c r="L268" s="42">
        <f t="shared" ca="1" si="72"/>
        <v>0</v>
      </c>
      <c r="M268" s="42">
        <f t="shared" ca="1" si="73"/>
        <v>9.1348659065767251E-2</v>
      </c>
      <c r="N268" s="42">
        <f t="shared" ca="1" si="74"/>
        <v>0.1875778406349731</v>
      </c>
      <c r="O268" s="42">
        <f t="shared" ca="1" si="75"/>
        <v>0.1344284402874826</v>
      </c>
      <c r="P268" s="42">
        <f t="shared" ca="1" si="76"/>
        <v>0.14198614323718403</v>
      </c>
      <c r="Q268" s="42">
        <f t="shared" ca="1" si="77"/>
        <v>1.1511332141468024E-2</v>
      </c>
      <c r="R268" s="42">
        <f t="shared" ca="1" si="78"/>
        <v>8.3820361794664414E-2</v>
      </c>
      <c r="S268" s="42">
        <f t="shared" ca="1" si="79"/>
        <v>0.1802560344807283</v>
      </c>
      <c r="T268" s="42">
        <f t="shared" ca="1" si="80"/>
        <v>0.1690711883577323</v>
      </c>
      <c r="U268">
        <f ca="1">+(L268^2*Markiwitz!$B$4^2)+(M268^2*Markiwitz!$C$4^2)+(N268^2*Markiwitz!$D$4^2)+(O268^2*Markiwitz!$E$4^2)+(P268^2*Markiwitz!$F$4^2)+(Q268^2*Markiwitz!$G$4^2)+(R268^2*Markiwitz!$H$4^2)+(S268^2*Markiwitz!$I$4^2)+(T268^2*Markiwitz!$J$4^2)+(2*L268*M268*Markiwitz!$B$8)+(2*L268*N268*Markiwitz!$E$8)+(2*L268*O268*Markiwitz!$H$8)+(2*L268*P268*Markiwitz!$B$11)+(2*L268*Q268*Markiwitz!$E$11)+(2*L268*R268*Markiwitz!$H$11)+(2*L268*S268*Markiwitz!$K$8)+(2*L268*T268*Markiwitz!$K$11)</f>
        <v>1.1712592483594162E-2</v>
      </c>
      <c r="V268" s="5">
        <f t="shared" ca="1" si="71"/>
        <v>0.10822473138610307</v>
      </c>
      <c r="W268" s="42">
        <f ca="1">SUMPRODUCT(L268:T268,Markiwitz!$B$3:$J$3)</f>
        <v>0.17213562440592933</v>
      </c>
    </row>
    <row r="269" spans="1:23" x14ac:dyDescent="0.25">
      <c r="A269">
        <v>268</v>
      </c>
      <c r="B269" s="25">
        <f t="shared" ca="1" si="70"/>
        <v>0.99999999999999978</v>
      </c>
      <c r="C269" s="46">
        <v>0</v>
      </c>
      <c r="D269">
        <f t="shared" ca="1" si="81"/>
        <v>0.23984683979533949</v>
      </c>
      <c r="E269">
        <f t="shared" ca="1" si="81"/>
        <v>0.12219767448840158</v>
      </c>
      <c r="F269">
        <f t="shared" ca="1" si="81"/>
        <v>0.37724689693734392</v>
      </c>
      <c r="G269">
        <f t="shared" ca="1" si="81"/>
        <v>0.37857534607809384</v>
      </c>
      <c r="H269">
        <f t="shared" ca="1" si="81"/>
        <v>2.8478497609565334E-2</v>
      </c>
      <c r="I269">
        <f t="shared" ca="1" si="81"/>
        <v>0.34237345886160442</v>
      </c>
      <c r="J269">
        <f t="shared" ca="1" si="81"/>
        <v>0.14822381790688499</v>
      </c>
      <c r="K269">
        <f t="shared" ca="1" si="81"/>
        <v>0.52416327272232532</v>
      </c>
      <c r="L269" s="42">
        <f t="shared" ca="1" si="72"/>
        <v>0</v>
      </c>
      <c r="M269" s="42">
        <f t="shared" ca="1" si="73"/>
        <v>0.11098338605498238</v>
      </c>
      <c r="N269" s="42">
        <f t="shared" ca="1" si="74"/>
        <v>5.6544049920939865E-2</v>
      </c>
      <c r="O269" s="42">
        <f t="shared" ca="1" si="75"/>
        <v>0.17456197478593977</v>
      </c>
      <c r="P269" s="42">
        <f t="shared" ca="1" si="76"/>
        <v>0.17517668283866236</v>
      </c>
      <c r="Q269" s="42">
        <f t="shared" ca="1" si="77"/>
        <v>1.3177743334726636E-2</v>
      </c>
      <c r="R269" s="42">
        <f t="shared" ca="1" si="78"/>
        <v>0.15842512576876325</v>
      </c>
      <c r="S269" s="42">
        <f t="shared" ca="1" si="79"/>
        <v>6.8587025033726864E-2</v>
      </c>
      <c r="T269" s="42">
        <f t="shared" ca="1" si="80"/>
        <v>0.2425440122622588</v>
      </c>
      <c r="U269">
        <f ca="1">+(L269^2*Markiwitz!$B$4^2)+(M269^2*Markiwitz!$C$4^2)+(N269^2*Markiwitz!$D$4^2)+(O269^2*Markiwitz!$E$4^2)+(P269^2*Markiwitz!$F$4^2)+(Q269^2*Markiwitz!$G$4^2)+(R269^2*Markiwitz!$H$4^2)+(S269^2*Markiwitz!$I$4^2)+(T269^2*Markiwitz!$J$4^2)+(2*L269*M269*Markiwitz!$B$8)+(2*L269*N269*Markiwitz!$E$8)+(2*L269*O269*Markiwitz!$H$8)+(2*L269*P269*Markiwitz!$B$11)+(2*L269*Q269*Markiwitz!$E$11)+(2*L269*R269*Markiwitz!$H$11)+(2*L269*S269*Markiwitz!$K$8)+(2*L269*T269*Markiwitz!$K$11)</f>
        <v>1.0881278530762392E-2</v>
      </c>
      <c r="V269" s="5">
        <f t="shared" ca="1" si="71"/>
        <v>0.10431336698027914</v>
      </c>
      <c r="W269" s="42">
        <f ca="1">SUMPRODUCT(L269:T269,Markiwitz!$B$3:$J$3)</f>
        <v>0.1927080470977649</v>
      </c>
    </row>
    <row r="270" spans="1:23" x14ac:dyDescent="0.25">
      <c r="A270">
        <v>269</v>
      </c>
      <c r="B270" s="25">
        <f t="shared" ca="1" si="70"/>
        <v>0.99999999999999978</v>
      </c>
      <c r="C270" s="46">
        <v>0</v>
      </c>
      <c r="D270">
        <f t="shared" ca="1" si="81"/>
        <v>0.93809159454633229</v>
      </c>
      <c r="E270">
        <f t="shared" ca="1" si="81"/>
        <v>0.37250096925345433</v>
      </c>
      <c r="F270">
        <f t="shared" ca="1" si="81"/>
        <v>0.73895020087467778</v>
      </c>
      <c r="G270">
        <f t="shared" ca="1" si="81"/>
        <v>0.10370525874335823</v>
      </c>
      <c r="H270">
        <f t="shared" ca="1" si="81"/>
        <v>0.15865708246910382</v>
      </c>
      <c r="I270">
        <f t="shared" ca="1" si="81"/>
        <v>0.63273742209087869</v>
      </c>
      <c r="J270">
        <f t="shared" ca="1" si="81"/>
        <v>0.95078139405534645</v>
      </c>
      <c r="K270">
        <f t="shared" ca="1" si="81"/>
        <v>0.20555292761253929</v>
      </c>
      <c r="L270" s="42">
        <f t="shared" ca="1" si="72"/>
        <v>0</v>
      </c>
      <c r="M270" s="42">
        <f t="shared" ca="1" si="73"/>
        <v>0.22874832727411756</v>
      </c>
      <c r="N270" s="42">
        <f t="shared" ca="1" si="74"/>
        <v>9.0832253609438668E-2</v>
      </c>
      <c r="O270" s="42">
        <f t="shared" ca="1" si="75"/>
        <v>0.18018882524014251</v>
      </c>
      <c r="P270" s="42">
        <f t="shared" ca="1" si="76"/>
        <v>2.528794054331664E-2</v>
      </c>
      <c r="Q270" s="42">
        <f t="shared" ca="1" si="77"/>
        <v>3.8687631821869746E-2</v>
      </c>
      <c r="R270" s="42">
        <f t="shared" ca="1" si="78"/>
        <v>0.15428944012340493</v>
      </c>
      <c r="S270" s="42">
        <f t="shared" ca="1" si="79"/>
        <v>0.23184266308099014</v>
      </c>
      <c r="T270" s="42">
        <f t="shared" ca="1" si="80"/>
        <v>5.0122918306719597E-2</v>
      </c>
      <c r="U270">
        <f ca="1">+(L270^2*Markiwitz!$B$4^2)+(M270^2*Markiwitz!$C$4^2)+(N270^2*Markiwitz!$D$4^2)+(O270^2*Markiwitz!$E$4^2)+(P270^2*Markiwitz!$F$4^2)+(Q270^2*Markiwitz!$G$4^2)+(R270^2*Markiwitz!$H$4^2)+(S270^2*Markiwitz!$I$4^2)+(T270^2*Markiwitz!$J$4^2)+(2*L270*M270*Markiwitz!$B$8)+(2*L270*N270*Markiwitz!$E$8)+(2*L270*O270*Markiwitz!$H$8)+(2*L270*P270*Markiwitz!$B$11)+(2*L270*Q270*Markiwitz!$E$11)+(2*L270*R270*Markiwitz!$H$11)+(2*L270*S270*Markiwitz!$K$8)+(2*L270*T270*Markiwitz!$K$11)</f>
        <v>1.3805057641718126E-2</v>
      </c>
      <c r="V270" s="5">
        <f t="shared" ca="1" si="71"/>
        <v>0.11749492602541663</v>
      </c>
      <c r="W270" s="42">
        <f ca="1">SUMPRODUCT(L270:T270,Markiwitz!$B$3:$J$3)</f>
        <v>0.21452406405105534</v>
      </c>
    </row>
    <row r="271" spans="1:23" x14ac:dyDescent="0.25">
      <c r="A271">
        <v>270</v>
      </c>
      <c r="B271" s="25">
        <f t="shared" ca="1" si="70"/>
        <v>1.0000000000000002</v>
      </c>
      <c r="C271" s="46">
        <v>0</v>
      </c>
      <c r="D271">
        <f t="shared" ca="1" si="81"/>
        <v>0.74119323178583341</v>
      </c>
      <c r="E271">
        <f t="shared" ca="1" si="81"/>
        <v>0.40374826885088211</v>
      </c>
      <c r="F271">
        <f t="shared" ca="1" si="81"/>
        <v>0.9978835359474616</v>
      </c>
      <c r="G271">
        <f t="shared" ca="1" si="81"/>
        <v>0.61080860130692594</v>
      </c>
      <c r="H271">
        <f t="shared" ca="1" si="81"/>
        <v>0.43479841557824561</v>
      </c>
      <c r="I271">
        <f t="shared" ca="1" si="81"/>
        <v>0.16120764375112473</v>
      </c>
      <c r="J271">
        <f t="shared" ca="1" si="81"/>
        <v>0.4111632883183225</v>
      </c>
      <c r="K271">
        <f t="shared" ca="1" si="81"/>
        <v>0.79884993882302802</v>
      </c>
      <c r="L271" s="42">
        <f t="shared" ca="1" si="72"/>
        <v>0</v>
      </c>
      <c r="M271" s="42">
        <f t="shared" ca="1" si="73"/>
        <v>0.16255474793392791</v>
      </c>
      <c r="N271" s="42">
        <f t="shared" ca="1" si="74"/>
        <v>8.8548026691613019E-2</v>
      </c>
      <c r="O271" s="42">
        <f t="shared" ca="1" si="75"/>
        <v>0.21885076616596361</v>
      </c>
      <c r="P271" s="42">
        <f t="shared" ca="1" si="76"/>
        <v>0.13395945073876775</v>
      </c>
      <c r="Q271" s="42">
        <f t="shared" ca="1" si="77"/>
        <v>9.5357787706857253E-2</v>
      </c>
      <c r="R271" s="42">
        <f t="shared" ca="1" si="78"/>
        <v>3.5355244450691964E-2</v>
      </c>
      <c r="S271" s="42">
        <f t="shared" ca="1" si="79"/>
        <v>9.017425122897256E-2</v>
      </c>
      <c r="T271" s="42">
        <f t="shared" ca="1" si="80"/>
        <v>0.17519972508320605</v>
      </c>
      <c r="U271">
        <f ca="1">+(L271^2*Markiwitz!$B$4^2)+(M271^2*Markiwitz!$C$4^2)+(N271^2*Markiwitz!$D$4^2)+(O271^2*Markiwitz!$E$4^2)+(P271^2*Markiwitz!$F$4^2)+(Q271^2*Markiwitz!$G$4^2)+(R271^2*Markiwitz!$H$4^2)+(S271^2*Markiwitz!$I$4^2)+(T271^2*Markiwitz!$J$4^2)+(2*L271*M271*Markiwitz!$B$8)+(2*L271*N271*Markiwitz!$E$8)+(2*L271*O271*Markiwitz!$H$8)+(2*L271*P271*Markiwitz!$B$11)+(2*L271*Q271*Markiwitz!$E$11)+(2*L271*R271*Markiwitz!$H$11)+(2*L271*S271*Markiwitz!$K$8)+(2*L271*T271*Markiwitz!$K$11)</f>
        <v>1.1845857768786806E-2</v>
      </c>
      <c r="V271" s="5">
        <f t="shared" ca="1" si="71"/>
        <v>0.10883867772435867</v>
      </c>
      <c r="W271" s="42">
        <f ca="1">SUMPRODUCT(L271:T271,Markiwitz!$B$3:$J$3)</f>
        <v>0.41894463880491034</v>
      </c>
    </row>
    <row r="272" spans="1:23" x14ac:dyDescent="0.25">
      <c r="A272">
        <v>271</v>
      </c>
      <c r="B272" s="25">
        <f t="shared" ca="1" si="70"/>
        <v>1.0000000000000002</v>
      </c>
      <c r="C272" s="46">
        <v>0</v>
      </c>
      <c r="D272">
        <f t="shared" ref="D272:K281" ca="1" si="82">RAND()</f>
        <v>0.96312130754826997</v>
      </c>
      <c r="E272">
        <f t="shared" ca="1" si="82"/>
        <v>0.34140316907157831</v>
      </c>
      <c r="F272">
        <f t="shared" ca="1" si="82"/>
        <v>0.51642552064518576</v>
      </c>
      <c r="G272">
        <f t="shared" ca="1" si="82"/>
        <v>0.86300188661519106</v>
      </c>
      <c r="H272">
        <f t="shared" ca="1" si="82"/>
        <v>0.59453257259846171</v>
      </c>
      <c r="I272">
        <f t="shared" ca="1" si="82"/>
        <v>0.57645009423438931</v>
      </c>
      <c r="J272">
        <f t="shared" ca="1" si="82"/>
        <v>0.56649978476247598</v>
      </c>
      <c r="K272">
        <f t="shared" ca="1" si="82"/>
        <v>0.43230343143223693</v>
      </c>
      <c r="L272" s="42">
        <f t="shared" ca="1" si="72"/>
        <v>0</v>
      </c>
      <c r="M272" s="42">
        <f t="shared" ca="1" si="73"/>
        <v>0.19842878906947084</v>
      </c>
      <c r="N272" s="42">
        <f t="shared" ca="1" si="74"/>
        <v>7.033819820247085E-2</v>
      </c>
      <c r="O272" s="42">
        <f t="shared" ca="1" si="75"/>
        <v>0.10639749105650372</v>
      </c>
      <c r="P272" s="42">
        <f t="shared" ca="1" si="76"/>
        <v>0.17780150639761302</v>
      </c>
      <c r="Q272" s="42">
        <f t="shared" ca="1" si="77"/>
        <v>0.12248963605984539</v>
      </c>
      <c r="R272" s="42">
        <f t="shared" ca="1" si="78"/>
        <v>0.11876416113053286</v>
      </c>
      <c r="S272" s="42">
        <f t="shared" ca="1" si="79"/>
        <v>0.11671413083434476</v>
      </c>
      <c r="T272" s="42">
        <f t="shared" ca="1" si="80"/>
        <v>8.9066087249218676E-2</v>
      </c>
      <c r="U272">
        <f ca="1">+(L272^2*Markiwitz!$B$4^2)+(M272^2*Markiwitz!$C$4^2)+(N272^2*Markiwitz!$D$4^2)+(O272^2*Markiwitz!$E$4^2)+(P272^2*Markiwitz!$F$4^2)+(Q272^2*Markiwitz!$G$4^2)+(R272^2*Markiwitz!$H$4^2)+(S272^2*Markiwitz!$I$4^2)+(T272^2*Markiwitz!$J$4^2)+(2*L272*M272*Markiwitz!$B$8)+(2*L272*N272*Markiwitz!$E$8)+(2*L272*O272*Markiwitz!$H$8)+(2*L272*P272*Markiwitz!$B$11)+(2*L272*Q272*Markiwitz!$E$11)+(2*L272*R272*Markiwitz!$H$11)+(2*L272*S272*Markiwitz!$K$8)+(2*L272*T272*Markiwitz!$K$11)</f>
        <v>1.3183063750069272E-2</v>
      </c>
      <c r="V272" s="5">
        <f t="shared" ca="1" si="71"/>
        <v>0.11481752370639803</v>
      </c>
      <c r="W272" s="42">
        <f ca="1">SUMPRODUCT(L272:T272,Markiwitz!$B$3:$J$3)</f>
        <v>0.4743034404394631</v>
      </c>
    </row>
    <row r="273" spans="1:23" x14ac:dyDescent="0.25">
      <c r="A273">
        <v>272</v>
      </c>
      <c r="B273" s="25">
        <f t="shared" ca="1" si="70"/>
        <v>1</v>
      </c>
      <c r="C273" s="46">
        <v>0</v>
      </c>
      <c r="D273">
        <f t="shared" ca="1" si="82"/>
        <v>0.58297529567091178</v>
      </c>
      <c r="E273">
        <f t="shared" ca="1" si="82"/>
        <v>0.82180060769722374</v>
      </c>
      <c r="F273">
        <f t="shared" ca="1" si="82"/>
        <v>0.51281313484167657</v>
      </c>
      <c r="G273">
        <f t="shared" ca="1" si="82"/>
        <v>5.0876657954012305E-2</v>
      </c>
      <c r="H273">
        <f t="shared" ca="1" si="82"/>
        <v>0.48734646761802602</v>
      </c>
      <c r="I273">
        <f t="shared" ca="1" si="82"/>
        <v>0.6882547689524473</v>
      </c>
      <c r="J273">
        <f t="shared" ca="1" si="82"/>
        <v>0.14239000727978002</v>
      </c>
      <c r="K273">
        <f t="shared" ca="1" si="82"/>
        <v>0.5242805116515098</v>
      </c>
      <c r="L273" s="42">
        <f t="shared" ca="1" si="72"/>
        <v>0</v>
      </c>
      <c r="M273" s="42">
        <f t="shared" ca="1" si="73"/>
        <v>0.1529822778570343</v>
      </c>
      <c r="N273" s="42">
        <f t="shared" ca="1" si="74"/>
        <v>0.21565395625406655</v>
      </c>
      <c r="O273" s="42">
        <f t="shared" ca="1" si="75"/>
        <v>0.13457057625881244</v>
      </c>
      <c r="P273" s="42">
        <f t="shared" ca="1" si="76"/>
        <v>1.3350869378780021E-2</v>
      </c>
      <c r="Q273" s="42">
        <f t="shared" ca="1" si="77"/>
        <v>0.12788770514878106</v>
      </c>
      <c r="R273" s="42">
        <f t="shared" ca="1" si="78"/>
        <v>0.18060933813522803</v>
      </c>
      <c r="S273" s="42">
        <f t="shared" ca="1" si="79"/>
        <v>3.7365472978870412E-2</v>
      </c>
      <c r="T273" s="42">
        <f t="shared" ca="1" si="80"/>
        <v>0.13757980398842712</v>
      </c>
      <c r="U273">
        <f ca="1">+(L273^2*Markiwitz!$B$4^2)+(M273^2*Markiwitz!$C$4^2)+(N273^2*Markiwitz!$D$4^2)+(O273^2*Markiwitz!$E$4^2)+(P273^2*Markiwitz!$F$4^2)+(Q273^2*Markiwitz!$G$4^2)+(R273^2*Markiwitz!$H$4^2)+(S273^2*Markiwitz!$I$4^2)+(T273^2*Markiwitz!$J$4^2)+(2*L273*M273*Markiwitz!$B$8)+(2*L273*N273*Markiwitz!$E$8)+(2*L273*O273*Markiwitz!$H$8)+(2*L273*P273*Markiwitz!$B$11)+(2*L273*Q273*Markiwitz!$E$11)+(2*L273*R273*Markiwitz!$H$11)+(2*L273*S273*Markiwitz!$K$8)+(2*L273*T273*Markiwitz!$K$11)</f>
        <v>1.3629238145129325E-2</v>
      </c>
      <c r="V273" s="5">
        <f t="shared" ca="1" si="71"/>
        <v>0.11674432810689059</v>
      </c>
      <c r="W273" s="42">
        <f ca="1">SUMPRODUCT(L273:T273,Markiwitz!$B$3:$J$3)</f>
        <v>0.47889561718971257</v>
      </c>
    </row>
    <row r="274" spans="1:23" x14ac:dyDescent="0.25">
      <c r="A274">
        <v>273</v>
      </c>
      <c r="B274" s="25">
        <f t="shared" ca="1" si="70"/>
        <v>1</v>
      </c>
      <c r="C274" s="46">
        <v>0</v>
      </c>
      <c r="D274">
        <f t="shared" ca="1" si="82"/>
        <v>0.98377409746720657</v>
      </c>
      <c r="E274">
        <f t="shared" ca="1" si="82"/>
        <v>0.63666529861994225</v>
      </c>
      <c r="F274">
        <f t="shared" ca="1" si="82"/>
        <v>0.6852865012414453</v>
      </c>
      <c r="G274">
        <f t="shared" ca="1" si="82"/>
        <v>0.35242525374174105</v>
      </c>
      <c r="H274">
        <f t="shared" ca="1" si="82"/>
        <v>0.39212209712096413</v>
      </c>
      <c r="I274">
        <f t="shared" ca="1" si="82"/>
        <v>0.65512043098133033</v>
      </c>
      <c r="J274">
        <f t="shared" ca="1" si="82"/>
        <v>0.3856218309703795</v>
      </c>
      <c r="K274">
        <f t="shared" ca="1" si="82"/>
        <v>0.12807194767186669</v>
      </c>
      <c r="L274" s="42">
        <f t="shared" ca="1" si="72"/>
        <v>0</v>
      </c>
      <c r="M274" s="42">
        <f t="shared" ca="1" si="73"/>
        <v>0.23317224572934472</v>
      </c>
      <c r="N274" s="42">
        <f t="shared" ca="1" si="74"/>
        <v>0.15090118538326772</v>
      </c>
      <c r="O274" s="42">
        <f t="shared" ca="1" si="75"/>
        <v>0.16242528937676129</v>
      </c>
      <c r="P274" s="42">
        <f t="shared" ca="1" si="76"/>
        <v>8.3531156266731438E-2</v>
      </c>
      <c r="Q274" s="42">
        <f t="shared" ca="1" si="77"/>
        <v>9.2940025785587674E-2</v>
      </c>
      <c r="R274" s="42">
        <f t="shared" ca="1" si="78"/>
        <v>0.15527538538407695</v>
      </c>
      <c r="S274" s="42">
        <f t="shared" ca="1" si="79"/>
        <v>9.1399345196342158E-2</v>
      </c>
      <c r="T274" s="42">
        <f t="shared" ca="1" si="80"/>
        <v>3.0355366877888076E-2</v>
      </c>
      <c r="U274">
        <f ca="1">+(L274^2*Markiwitz!$B$4^2)+(M274^2*Markiwitz!$C$4^2)+(N274^2*Markiwitz!$D$4^2)+(O274^2*Markiwitz!$E$4^2)+(P274^2*Markiwitz!$F$4^2)+(Q274^2*Markiwitz!$G$4^2)+(R274^2*Markiwitz!$H$4^2)+(S274^2*Markiwitz!$I$4^2)+(T274^2*Markiwitz!$J$4^2)+(2*L274*M274*Markiwitz!$B$8)+(2*L274*N274*Markiwitz!$E$8)+(2*L274*O274*Markiwitz!$H$8)+(2*L274*P274*Markiwitz!$B$11)+(2*L274*Q274*Markiwitz!$E$11)+(2*L274*R274*Markiwitz!$H$11)+(2*L274*S274*Markiwitz!$K$8)+(2*L274*T274*Markiwitz!$K$11)</f>
        <v>1.185518721845309E-2</v>
      </c>
      <c r="V274" s="5">
        <f t="shared" ca="1" si="71"/>
        <v>0.1088815283620371</v>
      </c>
      <c r="W274" s="42">
        <f ca="1">SUMPRODUCT(L274:T274,Markiwitz!$B$3:$J$3)</f>
        <v>0.39952276988694452</v>
      </c>
    </row>
    <row r="275" spans="1:23" x14ac:dyDescent="0.25">
      <c r="A275">
        <v>274</v>
      </c>
      <c r="B275" s="25">
        <f t="shared" ca="1" si="70"/>
        <v>0.99999999999999989</v>
      </c>
      <c r="C275" s="46">
        <v>0</v>
      </c>
      <c r="D275">
        <f t="shared" ca="1" si="82"/>
        <v>0.38656738972616556</v>
      </c>
      <c r="E275">
        <f t="shared" ca="1" si="82"/>
        <v>8.7363683313581131E-2</v>
      </c>
      <c r="F275">
        <f t="shared" ca="1" si="82"/>
        <v>0.20230636740178698</v>
      </c>
      <c r="G275">
        <f t="shared" ca="1" si="82"/>
        <v>0.48949466594459301</v>
      </c>
      <c r="H275">
        <f t="shared" ca="1" si="82"/>
        <v>0.40187974690734152</v>
      </c>
      <c r="I275">
        <f t="shared" ca="1" si="82"/>
        <v>0.67065048795954829</v>
      </c>
      <c r="J275">
        <f t="shared" ca="1" si="82"/>
        <v>0.76738153992959202</v>
      </c>
      <c r="K275">
        <f t="shared" ca="1" si="82"/>
        <v>0.39770391536868965</v>
      </c>
      <c r="L275" s="42">
        <f t="shared" ca="1" si="72"/>
        <v>0</v>
      </c>
      <c r="M275" s="42">
        <f t="shared" ca="1" si="73"/>
        <v>0.11358445061591543</v>
      </c>
      <c r="N275" s="42">
        <f t="shared" ca="1" si="74"/>
        <v>2.5669925184287377E-2</v>
      </c>
      <c r="O275" s="42">
        <f t="shared" ca="1" si="75"/>
        <v>5.9443342113547529E-2</v>
      </c>
      <c r="P275" s="42">
        <f t="shared" ca="1" si="76"/>
        <v>0.14382740031465804</v>
      </c>
      <c r="Q275" s="42">
        <f t="shared" ca="1" si="77"/>
        <v>0.11808365495720914</v>
      </c>
      <c r="R275" s="42">
        <f t="shared" ca="1" si="78"/>
        <v>0.19705611299530892</v>
      </c>
      <c r="S275" s="42">
        <f t="shared" ca="1" si="79"/>
        <v>0.22547843646987822</v>
      </c>
      <c r="T275" s="42">
        <f t="shared" ca="1" si="80"/>
        <v>0.11685667734919525</v>
      </c>
      <c r="U275">
        <f ca="1">+(L275^2*Markiwitz!$B$4^2)+(M275^2*Markiwitz!$C$4^2)+(N275^2*Markiwitz!$D$4^2)+(O275^2*Markiwitz!$E$4^2)+(P275^2*Markiwitz!$F$4^2)+(Q275^2*Markiwitz!$G$4^2)+(R275^2*Markiwitz!$H$4^2)+(S275^2*Markiwitz!$I$4^2)+(T275^2*Markiwitz!$J$4^2)+(2*L275*M275*Markiwitz!$B$8)+(2*L275*N275*Markiwitz!$E$8)+(2*L275*O275*Markiwitz!$H$8)+(2*L275*P275*Markiwitz!$B$11)+(2*L275*Q275*Markiwitz!$E$11)+(2*L275*R275*Markiwitz!$H$11)+(2*L275*S275*Markiwitz!$K$8)+(2*L275*T275*Markiwitz!$K$11)</f>
        <v>1.6479657553045313E-2</v>
      </c>
      <c r="V275" s="5">
        <f t="shared" ca="1" si="71"/>
        <v>0.12837311849855995</v>
      </c>
      <c r="W275" s="42">
        <f ca="1">SUMPRODUCT(L275:T275,Markiwitz!$B$3:$J$3)</f>
        <v>0.41555518336239672</v>
      </c>
    </row>
    <row r="276" spans="1:23" x14ac:dyDescent="0.25">
      <c r="A276">
        <v>275</v>
      </c>
      <c r="B276" s="25">
        <f t="shared" ca="1" si="70"/>
        <v>1</v>
      </c>
      <c r="C276" s="46">
        <v>0</v>
      </c>
      <c r="D276">
        <f t="shared" ca="1" si="82"/>
        <v>0.67229437672204717</v>
      </c>
      <c r="E276">
        <f t="shared" ca="1" si="82"/>
        <v>0.34258003391722891</v>
      </c>
      <c r="F276">
        <f t="shared" ca="1" si="82"/>
        <v>0.20789384256270171</v>
      </c>
      <c r="G276">
        <f t="shared" ca="1" si="82"/>
        <v>0.73792813085462183</v>
      </c>
      <c r="H276">
        <f t="shared" ca="1" si="82"/>
        <v>0.71639339435821403</v>
      </c>
      <c r="I276">
        <f t="shared" ca="1" si="82"/>
        <v>0.37007070313260582</v>
      </c>
      <c r="J276">
        <f t="shared" ca="1" si="82"/>
        <v>0.20637011668853256</v>
      </c>
      <c r="K276">
        <f t="shared" ca="1" si="82"/>
        <v>0.44072962600525589</v>
      </c>
      <c r="L276" s="42">
        <f t="shared" ca="1" si="72"/>
        <v>0</v>
      </c>
      <c r="M276" s="42">
        <f t="shared" ca="1" si="73"/>
        <v>0.18198349220516399</v>
      </c>
      <c r="N276" s="42">
        <f t="shared" ca="1" si="74"/>
        <v>9.2733054284933059E-2</v>
      </c>
      <c r="O276" s="42">
        <f t="shared" ca="1" si="75"/>
        <v>5.6274823630055086E-2</v>
      </c>
      <c r="P276" s="42">
        <f t="shared" ca="1" si="76"/>
        <v>0.19974990554602592</v>
      </c>
      <c r="Q276" s="42">
        <f t="shared" ca="1" si="77"/>
        <v>0.19392066364392604</v>
      </c>
      <c r="R276" s="42">
        <f t="shared" ca="1" si="78"/>
        <v>0.10017450874311851</v>
      </c>
      <c r="S276" s="42">
        <f t="shared" ca="1" si="79"/>
        <v>5.5862365984497071E-2</v>
      </c>
      <c r="T276" s="42">
        <f t="shared" ca="1" si="80"/>
        <v>0.11930118596228037</v>
      </c>
      <c r="U276">
        <f ca="1">+(L276^2*Markiwitz!$B$4^2)+(M276^2*Markiwitz!$C$4^2)+(N276^2*Markiwitz!$D$4^2)+(O276^2*Markiwitz!$E$4^2)+(P276^2*Markiwitz!$F$4^2)+(Q276^2*Markiwitz!$G$4^2)+(R276^2*Markiwitz!$H$4^2)+(S276^2*Markiwitz!$I$4^2)+(T276^2*Markiwitz!$J$4^2)+(2*L276*M276*Markiwitz!$B$8)+(2*L276*N276*Markiwitz!$E$8)+(2*L276*O276*Markiwitz!$H$8)+(2*L276*P276*Markiwitz!$B$11)+(2*L276*Q276*Markiwitz!$E$11)+(2*L276*R276*Markiwitz!$H$11)+(2*L276*S276*Markiwitz!$K$8)+(2*L276*T276*Markiwitz!$K$11)</f>
        <v>1.8198273302264006E-2</v>
      </c>
      <c r="V276" s="5">
        <f t="shared" ca="1" si="71"/>
        <v>0.13490097591294145</v>
      </c>
      <c r="W276" s="42">
        <f ca="1">SUMPRODUCT(L276:T276,Markiwitz!$B$3:$J$3)</f>
        <v>0.67116128126507912</v>
      </c>
    </row>
    <row r="277" spans="1:23" x14ac:dyDescent="0.25">
      <c r="A277">
        <v>276</v>
      </c>
      <c r="B277" s="25">
        <f t="shared" ca="1" si="70"/>
        <v>1.0000000000000002</v>
      </c>
      <c r="C277" s="46">
        <v>0</v>
      </c>
      <c r="D277">
        <f t="shared" ca="1" si="82"/>
        <v>0.10639160172982365</v>
      </c>
      <c r="E277">
        <f t="shared" ca="1" si="82"/>
        <v>0.91340289294928234</v>
      </c>
      <c r="F277">
        <f t="shared" ca="1" si="82"/>
        <v>0.31793461873424289</v>
      </c>
      <c r="G277">
        <f t="shared" ca="1" si="82"/>
        <v>0.94536873935689647</v>
      </c>
      <c r="H277">
        <f t="shared" ca="1" si="82"/>
        <v>0.41983332794710582</v>
      </c>
      <c r="I277">
        <f t="shared" ca="1" si="82"/>
        <v>0.6182184653309285</v>
      </c>
      <c r="J277">
        <f t="shared" ca="1" si="82"/>
        <v>0.85525909621600871</v>
      </c>
      <c r="K277">
        <f t="shared" ca="1" si="82"/>
        <v>0.77958370916674491</v>
      </c>
      <c r="L277" s="42">
        <f t="shared" ca="1" si="72"/>
        <v>0</v>
      </c>
      <c r="M277" s="42">
        <f t="shared" ca="1" si="73"/>
        <v>2.1467264684614944E-2</v>
      </c>
      <c r="N277" s="42">
        <f t="shared" ca="1" si="74"/>
        <v>0.18430272077705429</v>
      </c>
      <c r="O277" s="42">
        <f t="shared" ca="1" si="75"/>
        <v>6.4151554274954545E-2</v>
      </c>
      <c r="P277" s="42">
        <f t="shared" ca="1" si="76"/>
        <v>0.19075265925474186</v>
      </c>
      <c r="Q277" s="42">
        <f t="shared" ca="1" si="77"/>
        <v>8.4712261380842063E-2</v>
      </c>
      <c r="R277" s="42">
        <f t="shared" ca="1" si="78"/>
        <v>0.1247416075366336</v>
      </c>
      <c r="S277" s="42">
        <f t="shared" ca="1" si="79"/>
        <v>0.17257070195275509</v>
      </c>
      <c r="T277" s="42">
        <f t="shared" ca="1" si="80"/>
        <v>0.15730123013840383</v>
      </c>
      <c r="U277">
        <f ca="1">+(L277^2*Markiwitz!$B$4^2)+(M277^2*Markiwitz!$C$4^2)+(N277^2*Markiwitz!$D$4^2)+(O277^2*Markiwitz!$E$4^2)+(P277^2*Markiwitz!$F$4^2)+(Q277^2*Markiwitz!$G$4^2)+(R277^2*Markiwitz!$H$4^2)+(S277^2*Markiwitz!$I$4^2)+(T277^2*Markiwitz!$J$4^2)+(2*L277*M277*Markiwitz!$B$8)+(2*L277*N277*Markiwitz!$E$8)+(2*L277*O277*Markiwitz!$H$8)+(2*L277*P277*Markiwitz!$B$11)+(2*L277*Q277*Markiwitz!$E$11)+(2*L277*R277*Markiwitz!$H$11)+(2*L277*S277*Markiwitz!$K$8)+(2*L277*T277*Markiwitz!$K$11)</f>
        <v>1.4313918460590946E-2</v>
      </c>
      <c r="V277" s="5">
        <f t="shared" ca="1" si="71"/>
        <v>0.11964078928438639</v>
      </c>
      <c r="W277" s="42">
        <f ca="1">SUMPRODUCT(L277:T277,Markiwitz!$B$3:$J$3)</f>
        <v>0.36160836327819224</v>
      </c>
    </row>
    <row r="278" spans="1:23" x14ac:dyDescent="0.25">
      <c r="A278">
        <v>277</v>
      </c>
      <c r="B278" s="25">
        <f t="shared" ca="1" si="70"/>
        <v>1</v>
      </c>
      <c r="C278" s="46">
        <v>0</v>
      </c>
      <c r="D278">
        <f t="shared" ca="1" si="82"/>
        <v>0.60011360992479368</v>
      </c>
      <c r="E278">
        <f t="shared" ca="1" si="82"/>
        <v>0.84845972270448511</v>
      </c>
      <c r="F278">
        <f t="shared" ca="1" si="82"/>
        <v>0.18745216149962252</v>
      </c>
      <c r="G278">
        <f t="shared" ca="1" si="82"/>
        <v>0.62017934599013325</v>
      </c>
      <c r="H278">
        <f t="shared" ca="1" si="82"/>
        <v>0.37281801250138857</v>
      </c>
      <c r="I278">
        <f t="shared" ca="1" si="82"/>
        <v>0.89958908514679881</v>
      </c>
      <c r="J278">
        <f t="shared" ca="1" si="82"/>
        <v>0.9512242633224135</v>
      </c>
      <c r="K278">
        <f t="shared" ca="1" si="82"/>
        <v>0.28994416529818523</v>
      </c>
      <c r="L278" s="42">
        <f t="shared" ca="1" si="72"/>
        <v>0</v>
      </c>
      <c r="M278" s="42">
        <f t="shared" ca="1" si="73"/>
        <v>0.12581577427626145</v>
      </c>
      <c r="N278" s="42">
        <f t="shared" ca="1" si="74"/>
        <v>0.17788234625717747</v>
      </c>
      <c r="O278" s="42">
        <f t="shared" ca="1" si="75"/>
        <v>3.9299956622862495E-2</v>
      </c>
      <c r="P278" s="42">
        <f t="shared" ca="1" si="76"/>
        <v>0.13002262124278866</v>
      </c>
      <c r="Q278" s="42">
        <f t="shared" ca="1" si="77"/>
        <v>7.8162511449919356E-2</v>
      </c>
      <c r="R278" s="42">
        <f t="shared" ca="1" si="78"/>
        <v>0.18860178373958597</v>
      </c>
      <c r="S278" s="42">
        <f t="shared" ca="1" si="79"/>
        <v>0.19942726713909065</v>
      </c>
      <c r="T278" s="42">
        <f t="shared" ca="1" si="80"/>
        <v>6.0787739272314012E-2</v>
      </c>
      <c r="U278">
        <f ca="1">+(L278^2*Markiwitz!$B$4^2)+(M278^2*Markiwitz!$C$4^2)+(N278^2*Markiwitz!$D$4^2)+(O278^2*Markiwitz!$E$4^2)+(P278^2*Markiwitz!$F$4^2)+(Q278^2*Markiwitz!$G$4^2)+(R278^2*Markiwitz!$H$4^2)+(S278^2*Markiwitz!$I$4^2)+(T278^2*Markiwitz!$J$4^2)+(2*L278*M278*Markiwitz!$B$8)+(2*L278*N278*Markiwitz!$E$8)+(2*L278*O278*Markiwitz!$H$8)+(2*L278*P278*Markiwitz!$B$11)+(2*L278*Q278*Markiwitz!$E$11)+(2*L278*R278*Markiwitz!$H$11)+(2*L278*S278*Markiwitz!$K$8)+(2*L278*T278*Markiwitz!$K$11)</f>
        <v>1.4324952070587432E-2</v>
      </c>
      <c r="V278" s="5">
        <f t="shared" ca="1" si="71"/>
        <v>0.11968689180769727</v>
      </c>
      <c r="W278" s="42">
        <f ca="1">SUMPRODUCT(L278:T278,Markiwitz!$B$3:$J$3)</f>
        <v>0.32516816809823818</v>
      </c>
    </row>
    <row r="279" spans="1:23" x14ac:dyDescent="0.25">
      <c r="A279">
        <v>278</v>
      </c>
      <c r="B279" s="25">
        <f t="shared" ca="1" si="70"/>
        <v>1.0000000000000002</v>
      </c>
      <c r="C279" s="46">
        <v>0</v>
      </c>
      <c r="D279">
        <f t="shared" ca="1" si="82"/>
        <v>0.48503731174770004</v>
      </c>
      <c r="E279">
        <f t="shared" ca="1" si="82"/>
        <v>4.8808195347779693E-2</v>
      </c>
      <c r="F279">
        <f t="shared" ca="1" si="82"/>
        <v>0.70823476082605596</v>
      </c>
      <c r="G279">
        <f t="shared" ca="1" si="82"/>
        <v>0.69012338604889645</v>
      </c>
      <c r="H279">
        <f t="shared" ca="1" si="82"/>
        <v>0.24811172051474717</v>
      </c>
      <c r="I279">
        <f t="shared" ca="1" si="82"/>
        <v>0.58597251533781336</v>
      </c>
      <c r="J279">
        <f t="shared" ca="1" si="82"/>
        <v>0.71475672037916171</v>
      </c>
      <c r="K279">
        <f t="shared" ca="1" si="82"/>
        <v>0.52214023110590957</v>
      </c>
      <c r="L279" s="42">
        <f t="shared" ca="1" si="72"/>
        <v>0</v>
      </c>
      <c r="M279" s="42">
        <f t="shared" ca="1" si="73"/>
        <v>0.12116285681907492</v>
      </c>
      <c r="N279" s="42">
        <f t="shared" ca="1" si="74"/>
        <v>1.2192341168995669E-2</v>
      </c>
      <c r="O279" s="42">
        <f t="shared" ca="1" si="75"/>
        <v>0.17691782640609627</v>
      </c>
      <c r="P279" s="42">
        <f t="shared" ca="1" si="76"/>
        <v>0.17239358495956802</v>
      </c>
      <c r="Q279" s="42">
        <f t="shared" ca="1" si="77"/>
        <v>6.1978582141531909E-2</v>
      </c>
      <c r="R279" s="42">
        <f t="shared" ca="1" si="78"/>
        <v>0.14637658228800235</v>
      </c>
      <c r="S279" s="42">
        <f t="shared" ca="1" si="79"/>
        <v>0.17854701911431373</v>
      </c>
      <c r="T279" s="42">
        <f t="shared" ca="1" si="80"/>
        <v>0.13043120710241732</v>
      </c>
      <c r="U279">
        <f ca="1">+(L279^2*Markiwitz!$B$4^2)+(M279^2*Markiwitz!$C$4^2)+(N279^2*Markiwitz!$D$4^2)+(O279^2*Markiwitz!$E$4^2)+(P279^2*Markiwitz!$F$4^2)+(Q279^2*Markiwitz!$G$4^2)+(R279^2*Markiwitz!$H$4^2)+(S279^2*Markiwitz!$I$4^2)+(T279^2*Markiwitz!$J$4^2)+(2*L279*M279*Markiwitz!$B$8)+(2*L279*N279*Markiwitz!$E$8)+(2*L279*O279*Markiwitz!$H$8)+(2*L279*P279*Markiwitz!$B$11)+(2*L279*Q279*Markiwitz!$E$11)+(2*L279*R279*Markiwitz!$H$11)+(2*L279*S279*Markiwitz!$K$8)+(2*L279*T279*Markiwitz!$K$11)</f>
        <v>1.3650057427314469E-2</v>
      </c>
      <c r="V279" s="5">
        <f t="shared" ca="1" si="71"/>
        <v>0.11683346022143858</v>
      </c>
      <c r="W279" s="42">
        <f ca="1">SUMPRODUCT(L279:T279,Markiwitz!$B$3:$J$3)</f>
        <v>0.30398977993858789</v>
      </c>
    </row>
    <row r="280" spans="1:23" x14ac:dyDescent="0.25">
      <c r="A280">
        <v>279</v>
      </c>
      <c r="B280" s="25">
        <f t="shared" ca="1" si="70"/>
        <v>1</v>
      </c>
      <c r="C280" s="46">
        <v>0</v>
      </c>
      <c r="D280">
        <f t="shared" ca="1" si="82"/>
        <v>8.9107295278360921E-2</v>
      </c>
      <c r="E280">
        <f t="shared" ca="1" si="82"/>
        <v>0.99654359234793821</v>
      </c>
      <c r="F280">
        <f t="shared" ca="1" si="82"/>
        <v>0.18089225943276255</v>
      </c>
      <c r="G280">
        <f t="shared" ca="1" si="82"/>
        <v>0.59402153733067375</v>
      </c>
      <c r="H280">
        <f t="shared" ca="1" si="82"/>
        <v>0.23396501117927926</v>
      </c>
      <c r="I280">
        <f t="shared" ca="1" si="82"/>
        <v>0.46781985590471908</v>
      </c>
      <c r="J280">
        <f t="shared" ca="1" si="82"/>
        <v>0.98760778314699571</v>
      </c>
      <c r="K280">
        <f t="shared" ca="1" si="82"/>
        <v>3.2778941991135957E-2</v>
      </c>
      <c r="L280" s="42">
        <f t="shared" ca="1" si="72"/>
        <v>0</v>
      </c>
      <c r="M280" s="42">
        <f t="shared" ca="1" si="73"/>
        <v>2.4871296238032962E-2</v>
      </c>
      <c r="N280" s="42">
        <f t="shared" ca="1" si="74"/>
        <v>0.2781515343044878</v>
      </c>
      <c r="O280" s="42">
        <f t="shared" ca="1" si="75"/>
        <v>5.0489973435563433E-2</v>
      </c>
      <c r="P280" s="42">
        <f t="shared" ca="1" si="76"/>
        <v>0.16580107813361861</v>
      </c>
      <c r="Q280" s="42">
        <f t="shared" ca="1" si="77"/>
        <v>6.5303442150237215E-2</v>
      </c>
      <c r="R280" s="42">
        <f t="shared" ca="1" si="78"/>
        <v>0.13057613505036675</v>
      </c>
      <c r="S280" s="42">
        <f t="shared" ca="1" si="79"/>
        <v>0.2756574045357757</v>
      </c>
      <c r="T280" s="42">
        <f t="shared" ca="1" si="80"/>
        <v>9.149136151917512E-3</v>
      </c>
      <c r="U280">
        <f ca="1">+(L280^2*Markiwitz!$B$4^2)+(M280^2*Markiwitz!$C$4^2)+(N280^2*Markiwitz!$D$4^2)+(O280^2*Markiwitz!$E$4^2)+(P280^2*Markiwitz!$F$4^2)+(Q280^2*Markiwitz!$G$4^2)+(R280^2*Markiwitz!$H$4^2)+(S280^2*Markiwitz!$I$4^2)+(T280^2*Markiwitz!$J$4^2)+(2*L280*M280*Markiwitz!$B$8)+(2*L280*N280*Markiwitz!$E$8)+(2*L280*O280*Markiwitz!$H$8)+(2*L280*P280*Markiwitz!$B$11)+(2*L280*Q280*Markiwitz!$E$11)+(2*L280*R280*Markiwitz!$H$11)+(2*L280*S280*Markiwitz!$K$8)+(2*L280*T280*Markiwitz!$K$11)</f>
        <v>2.0465056668049385E-2</v>
      </c>
      <c r="V280" s="5">
        <f t="shared" ca="1" si="71"/>
        <v>0.14305613117951074</v>
      </c>
      <c r="W280" s="42">
        <f ca="1">SUMPRODUCT(L280:T280,Markiwitz!$B$3:$J$3)</f>
        <v>0.29905367870327304</v>
      </c>
    </row>
    <row r="281" spans="1:23" x14ac:dyDescent="0.25">
      <c r="A281">
        <v>280</v>
      </c>
      <c r="B281" s="25">
        <f t="shared" ca="1" si="70"/>
        <v>1</v>
      </c>
      <c r="C281" s="46">
        <v>0</v>
      </c>
      <c r="D281">
        <f t="shared" ca="1" si="82"/>
        <v>0.50818201428916132</v>
      </c>
      <c r="E281">
        <f t="shared" ca="1" si="82"/>
        <v>0.60350390582710123</v>
      </c>
      <c r="F281">
        <f t="shared" ca="1" si="82"/>
        <v>0.61481899798586637</v>
      </c>
      <c r="G281">
        <f t="shared" ca="1" si="82"/>
        <v>0.74928515975237697</v>
      </c>
      <c r="H281">
        <f t="shared" ca="1" si="82"/>
        <v>0.1886651637898098</v>
      </c>
      <c r="I281">
        <f t="shared" ca="1" si="82"/>
        <v>0.75186214743854207</v>
      </c>
      <c r="J281">
        <f t="shared" ca="1" si="82"/>
        <v>0.66819144997389668</v>
      </c>
      <c r="K281">
        <f t="shared" ca="1" si="82"/>
        <v>0.27808334975536197</v>
      </c>
      <c r="L281" s="42">
        <f t="shared" ca="1" si="72"/>
        <v>0</v>
      </c>
      <c r="M281" s="42">
        <f t="shared" ca="1" si="73"/>
        <v>0.11648625227734923</v>
      </c>
      <c r="N281" s="42">
        <f t="shared" ca="1" si="74"/>
        <v>0.13833608086833998</v>
      </c>
      <c r="O281" s="42">
        <f t="shared" ca="1" si="75"/>
        <v>0.14092974345907736</v>
      </c>
      <c r="P281" s="42">
        <f t="shared" ca="1" si="76"/>
        <v>0.17175228105756057</v>
      </c>
      <c r="Q281" s="42">
        <f t="shared" ca="1" si="77"/>
        <v>4.32461150674689E-2</v>
      </c>
      <c r="R281" s="42">
        <f t="shared" ca="1" si="78"/>
        <v>0.17234298208452656</v>
      </c>
      <c r="S281" s="42">
        <f t="shared" ca="1" si="79"/>
        <v>0.15316385787502121</v>
      </c>
      <c r="T281" s="42">
        <f t="shared" ca="1" si="80"/>
        <v>6.3742687310656201E-2</v>
      </c>
      <c r="U281">
        <f ca="1">+(L281^2*Markiwitz!$B$4^2)+(M281^2*Markiwitz!$C$4^2)+(N281^2*Markiwitz!$D$4^2)+(O281^2*Markiwitz!$E$4^2)+(P281^2*Markiwitz!$F$4^2)+(Q281^2*Markiwitz!$G$4^2)+(R281^2*Markiwitz!$H$4^2)+(S281^2*Markiwitz!$I$4^2)+(T281^2*Markiwitz!$J$4^2)+(2*L281*M281*Markiwitz!$B$8)+(2*L281*N281*Markiwitz!$E$8)+(2*L281*O281*Markiwitz!$H$8)+(2*L281*P281*Markiwitz!$B$11)+(2*L281*Q281*Markiwitz!$E$11)+(2*L281*R281*Markiwitz!$H$11)+(2*L281*S281*Markiwitz!$K$8)+(2*L281*T281*Markiwitz!$K$11)</f>
        <v>1.2938205200885001E-2</v>
      </c>
      <c r="V281" s="5">
        <f t="shared" ca="1" si="71"/>
        <v>0.11374623158982015</v>
      </c>
      <c r="W281" s="42">
        <f ca="1">SUMPRODUCT(L281:T281,Markiwitz!$B$3:$J$3)</f>
        <v>0.26556603131913753</v>
      </c>
    </row>
    <row r="282" spans="1:23" x14ac:dyDescent="0.25">
      <c r="A282">
        <v>281</v>
      </c>
      <c r="B282" s="25">
        <f t="shared" ca="1" si="70"/>
        <v>1</v>
      </c>
      <c r="C282" s="46">
        <v>0</v>
      </c>
      <c r="D282">
        <f t="shared" ref="D282:K291" ca="1" si="83">RAND()</f>
        <v>0.41263900579055057</v>
      </c>
      <c r="E282">
        <f t="shared" ca="1" si="83"/>
        <v>0.89466463544509145</v>
      </c>
      <c r="F282">
        <f t="shared" ca="1" si="83"/>
        <v>0.60849682072705602</v>
      </c>
      <c r="G282">
        <f t="shared" ca="1" si="83"/>
        <v>0.47719676252958187</v>
      </c>
      <c r="H282">
        <f t="shared" ca="1" si="83"/>
        <v>0.22945277208561932</v>
      </c>
      <c r="I282">
        <f t="shared" ca="1" si="83"/>
        <v>0.11943202951519127</v>
      </c>
      <c r="J282">
        <f t="shared" ca="1" si="83"/>
        <v>0.29094873928843346</v>
      </c>
      <c r="K282">
        <f t="shared" ca="1" si="83"/>
        <v>0.53183603803829071</v>
      </c>
      <c r="L282" s="42">
        <f t="shared" ca="1" si="72"/>
        <v>0</v>
      </c>
      <c r="M282" s="42">
        <f t="shared" ca="1" si="73"/>
        <v>0.11575808583138243</v>
      </c>
      <c r="N282" s="42">
        <f t="shared" ca="1" si="74"/>
        <v>0.25098127953692106</v>
      </c>
      <c r="O282" s="42">
        <f t="shared" ca="1" si="75"/>
        <v>0.17070229962118361</v>
      </c>
      <c r="P282" s="42">
        <f t="shared" ca="1" si="76"/>
        <v>0.1338685461630737</v>
      </c>
      <c r="Q282" s="42">
        <f t="shared" ca="1" si="77"/>
        <v>6.4368645020480023E-2</v>
      </c>
      <c r="R282" s="42">
        <f t="shared" ca="1" si="78"/>
        <v>3.3504401982427198E-2</v>
      </c>
      <c r="S282" s="42">
        <f t="shared" ca="1" si="79"/>
        <v>8.1620178079282901E-2</v>
      </c>
      <c r="T282" s="42">
        <f t="shared" ca="1" si="80"/>
        <v>0.14919656376524898</v>
      </c>
      <c r="U282">
        <f ca="1">+(L282^2*Markiwitz!$B$4^2)+(M282^2*Markiwitz!$C$4^2)+(N282^2*Markiwitz!$D$4^2)+(O282^2*Markiwitz!$E$4^2)+(P282^2*Markiwitz!$F$4^2)+(Q282^2*Markiwitz!$G$4^2)+(R282^2*Markiwitz!$H$4^2)+(S282^2*Markiwitz!$I$4^2)+(T282^2*Markiwitz!$J$4^2)+(2*L282*M282*Markiwitz!$B$8)+(2*L282*N282*Markiwitz!$E$8)+(2*L282*O282*Markiwitz!$H$8)+(2*L282*P282*Markiwitz!$B$11)+(2*L282*Q282*Markiwitz!$E$11)+(2*L282*R282*Markiwitz!$H$11)+(2*L282*S282*Markiwitz!$K$8)+(2*L282*T282*Markiwitz!$K$11)</f>
        <v>1.2122325661619708E-2</v>
      </c>
      <c r="V282" s="5">
        <f t="shared" ca="1" si="71"/>
        <v>0.11010143351300976</v>
      </c>
      <c r="W282" s="42">
        <f ca="1">SUMPRODUCT(L282:T282,Markiwitz!$B$3:$J$3)</f>
        <v>0.34458445878797511</v>
      </c>
    </row>
    <row r="283" spans="1:23" x14ac:dyDescent="0.25">
      <c r="A283">
        <v>282</v>
      </c>
      <c r="B283" s="25">
        <f t="shared" ca="1" si="70"/>
        <v>1</v>
      </c>
      <c r="C283" s="46">
        <v>0</v>
      </c>
      <c r="D283">
        <f t="shared" ca="1" si="83"/>
        <v>0.31891359800004693</v>
      </c>
      <c r="E283">
        <f t="shared" ca="1" si="83"/>
        <v>0.72010376181562485</v>
      </c>
      <c r="F283">
        <f t="shared" ca="1" si="83"/>
        <v>0.52820022962701563</v>
      </c>
      <c r="G283">
        <f t="shared" ca="1" si="83"/>
        <v>5.566013609389342E-2</v>
      </c>
      <c r="H283">
        <f t="shared" ca="1" si="83"/>
        <v>0.15423379478106369</v>
      </c>
      <c r="I283">
        <f t="shared" ca="1" si="83"/>
        <v>3.2745164379742286E-2</v>
      </c>
      <c r="J283">
        <f t="shared" ca="1" si="83"/>
        <v>0.32312731332488054</v>
      </c>
      <c r="K283">
        <f t="shared" ca="1" si="83"/>
        <v>7.1228735930316422E-2</v>
      </c>
      <c r="L283" s="42">
        <f t="shared" ca="1" si="72"/>
        <v>0</v>
      </c>
      <c r="M283" s="42">
        <f t="shared" ca="1" si="73"/>
        <v>0.14468367462344373</v>
      </c>
      <c r="N283" s="42">
        <f t="shared" ca="1" si="74"/>
        <v>0.32669431163494744</v>
      </c>
      <c r="O283" s="42">
        <f t="shared" ca="1" si="75"/>
        <v>0.23963214688441142</v>
      </c>
      <c r="P283" s="42">
        <f t="shared" ca="1" si="76"/>
        <v>2.5251707893949024E-2</v>
      </c>
      <c r="Q283" s="42">
        <f t="shared" ca="1" si="77"/>
        <v>6.9972281896989313E-2</v>
      </c>
      <c r="R283" s="42">
        <f t="shared" ca="1" si="78"/>
        <v>1.4855718722313983E-2</v>
      </c>
      <c r="S283" s="42">
        <f t="shared" ca="1" si="79"/>
        <v>0.14659533916467771</v>
      </c>
      <c r="T283" s="42">
        <f t="shared" ca="1" si="80"/>
        <v>3.2314819179267422E-2</v>
      </c>
      <c r="U283">
        <f ca="1">+(L283^2*Markiwitz!$B$4^2)+(M283^2*Markiwitz!$C$4^2)+(N283^2*Markiwitz!$D$4^2)+(O283^2*Markiwitz!$E$4^2)+(P283^2*Markiwitz!$F$4^2)+(Q283^2*Markiwitz!$G$4^2)+(R283^2*Markiwitz!$H$4^2)+(S283^2*Markiwitz!$I$4^2)+(T283^2*Markiwitz!$J$4^2)+(2*L283*M283*Markiwitz!$B$8)+(2*L283*N283*Markiwitz!$E$8)+(2*L283*O283*Markiwitz!$H$8)+(2*L283*P283*Markiwitz!$B$11)+(2*L283*Q283*Markiwitz!$E$11)+(2*L283*R283*Markiwitz!$H$11)+(2*L283*S283*Markiwitz!$K$8)+(2*L283*T283*Markiwitz!$K$11)</f>
        <v>1.7518492989757155E-2</v>
      </c>
      <c r="V283" s="5">
        <f t="shared" ca="1" si="71"/>
        <v>0.13235744402849867</v>
      </c>
      <c r="W283" s="42">
        <f ca="1">SUMPRODUCT(L283:T283,Markiwitz!$B$3:$J$3)</f>
        <v>0.35064863544832053</v>
      </c>
    </row>
    <row r="284" spans="1:23" x14ac:dyDescent="0.25">
      <c r="A284">
        <v>283</v>
      </c>
      <c r="B284" s="25">
        <f t="shared" ca="1" si="70"/>
        <v>0.99999999999999978</v>
      </c>
      <c r="C284" s="46">
        <v>0</v>
      </c>
      <c r="D284">
        <f t="shared" ca="1" si="83"/>
        <v>0.46120043073045525</v>
      </c>
      <c r="E284">
        <f t="shared" ca="1" si="83"/>
        <v>8.6018876192858085E-2</v>
      </c>
      <c r="F284">
        <f t="shared" ca="1" si="83"/>
        <v>0.82241799586267705</v>
      </c>
      <c r="G284">
        <f t="shared" ca="1" si="83"/>
        <v>0.9549874790954701</v>
      </c>
      <c r="H284">
        <f t="shared" ca="1" si="83"/>
        <v>0.33195920854245331</v>
      </c>
      <c r="I284">
        <f t="shared" ca="1" si="83"/>
        <v>7.1356876603210884E-2</v>
      </c>
      <c r="J284">
        <f t="shared" ca="1" si="83"/>
        <v>0.92457502257235058</v>
      </c>
      <c r="K284">
        <f t="shared" ca="1" si="83"/>
        <v>0.84995830116275173</v>
      </c>
      <c r="L284" s="42">
        <f t="shared" ca="1" si="72"/>
        <v>0</v>
      </c>
      <c r="M284" s="42">
        <f t="shared" ca="1" si="73"/>
        <v>0.10243266506151326</v>
      </c>
      <c r="N284" s="42">
        <f t="shared" ca="1" si="74"/>
        <v>1.9104801615374919E-2</v>
      </c>
      <c r="O284" s="42">
        <f t="shared" ca="1" si="75"/>
        <v>0.18265912496512263</v>
      </c>
      <c r="P284" s="42">
        <f t="shared" ca="1" si="76"/>
        <v>0.21210282138981001</v>
      </c>
      <c r="Q284" s="42">
        <f t="shared" ca="1" si="77"/>
        <v>7.3728175771343107E-2</v>
      </c>
      <c r="R284" s="42">
        <f t="shared" ca="1" si="78"/>
        <v>1.5848369936159661E-2</v>
      </c>
      <c r="S284" s="42">
        <f t="shared" ca="1" si="79"/>
        <v>0.20534821153873811</v>
      </c>
      <c r="T284" s="42">
        <f t="shared" ca="1" si="80"/>
        <v>0.18877582972193818</v>
      </c>
      <c r="U284">
        <f ca="1">+(L284^2*Markiwitz!$B$4^2)+(M284^2*Markiwitz!$C$4^2)+(N284^2*Markiwitz!$D$4^2)+(O284^2*Markiwitz!$E$4^2)+(P284^2*Markiwitz!$F$4^2)+(Q284^2*Markiwitz!$G$4^2)+(R284^2*Markiwitz!$H$4^2)+(S284^2*Markiwitz!$I$4^2)+(T284^2*Markiwitz!$J$4^2)+(2*L284*M284*Markiwitz!$B$8)+(2*L284*N284*Markiwitz!$E$8)+(2*L284*O284*Markiwitz!$H$8)+(2*L284*P284*Markiwitz!$B$11)+(2*L284*Q284*Markiwitz!$E$11)+(2*L284*R284*Markiwitz!$H$11)+(2*L284*S284*Markiwitz!$K$8)+(2*L284*T284*Markiwitz!$K$11)</f>
        <v>1.5562868409741221E-2</v>
      </c>
      <c r="V284" s="5">
        <f t="shared" ca="1" si="71"/>
        <v>0.12475122608512199</v>
      </c>
      <c r="W284" s="42">
        <f ca="1">SUMPRODUCT(L284:T284,Markiwitz!$B$3:$J$3)</f>
        <v>0.34375149134856736</v>
      </c>
    </row>
    <row r="285" spans="1:23" x14ac:dyDescent="0.25">
      <c r="A285">
        <v>284</v>
      </c>
      <c r="B285" s="25">
        <f t="shared" ca="1" si="70"/>
        <v>1</v>
      </c>
      <c r="C285" s="46">
        <v>0</v>
      </c>
      <c r="D285">
        <f t="shared" ca="1" si="83"/>
        <v>0.33494318783601229</v>
      </c>
      <c r="E285">
        <f t="shared" ca="1" si="83"/>
        <v>0.21743860609621779</v>
      </c>
      <c r="F285">
        <f t="shared" ca="1" si="83"/>
        <v>9.7189600614774663E-2</v>
      </c>
      <c r="G285">
        <f t="shared" ca="1" si="83"/>
        <v>0.15389854455078156</v>
      </c>
      <c r="H285">
        <f t="shared" ca="1" si="83"/>
        <v>0.44608896552076494</v>
      </c>
      <c r="I285">
        <f t="shared" ca="1" si="83"/>
        <v>0.11529999473498487</v>
      </c>
      <c r="J285">
        <f t="shared" ca="1" si="83"/>
        <v>0.38415921565650435</v>
      </c>
      <c r="K285">
        <f t="shared" ca="1" si="83"/>
        <v>0.63579284593751584</v>
      </c>
      <c r="L285" s="42">
        <f t="shared" ca="1" si="72"/>
        <v>0</v>
      </c>
      <c r="M285" s="42">
        <f t="shared" ca="1" si="73"/>
        <v>0.14044852750212514</v>
      </c>
      <c r="N285" s="42">
        <f t="shared" ca="1" si="74"/>
        <v>9.1176453671540911E-2</v>
      </c>
      <c r="O285" s="42">
        <f t="shared" ca="1" si="75"/>
        <v>4.0753586848727985E-2</v>
      </c>
      <c r="P285" s="42">
        <f t="shared" ca="1" si="76"/>
        <v>6.4532806612744312E-2</v>
      </c>
      <c r="Q285" s="42">
        <f t="shared" ca="1" si="77"/>
        <v>0.1870542247690444</v>
      </c>
      <c r="R285" s="42">
        <f t="shared" ca="1" si="78"/>
        <v>4.8347645420571517E-2</v>
      </c>
      <c r="S285" s="42">
        <f t="shared" ca="1" si="79"/>
        <v>0.16108581432545349</v>
      </c>
      <c r="T285" s="42">
        <f t="shared" ca="1" si="80"/>
        <v>0.26660094084979236</v>
      </c>
      <c r="U285">
        <f ca="1">+(L285^2*Markiwitz!$B$4^2)+(M285^2*Markiwitz!$C$4^2)+(N285^2*Markiwitz!$D$4^2)+(O285^2*Markiwitz!$E$4^2)+(P285^2*Markiwitz!$F$4^2)+(Q285^2*Markiwitz!$G$4^2)+(R285^2*Markiwitz!$H$4^2)+(S285^2*Markiwitz!$I$4^2)+(T285^2*Markiwitz!$J$4^2)+(2*L285*M285*Markiwitz!$B$8)+(2*L285*N285*Markiwitz!$E$8)+(2*L285*O285*Markiwitz!$H$8)+(2*L285*P285*Markiwitz!$B$11)+(2*L285*Q285*Markiwitz!$E$11)+(2*L285*R285*Markiwitz!$H$11)+(2*L285*S285*Markiwitz!$K$8)+(2*L285*T285*Markiwitz!$K$11)</f>
        <v>1.5841510409599371E-2</v>
      </c>
      <c r="V285" s="5">
        <f t="shared" ca="1" si="71"/>
        <v>0.12586306213341297</v>
      </c>
      <c r="W285" s="42">
        <f ca="1">SUMPRODUCT(L285:T285,Markiwitz!$B$3:$J$3)</f>
        <v>0.59589987456384841</v>
      </c>
    </row>
    <row r="286" spans="1:23" x14ac:dyDescent="0.25">
      <c r="A286">
        <v>285</v>
      </c>
      <c r="B286" s="25">
        <f t="shared" ca="1" si="70"/>
        <v>1</v>
      </c>
      <c r="C286" s="46">
        <v>0</v>
      </c>
      <c r="D286">
        <f t="shared" ca="1" si="83"/>
        <v>0.36447741553712731</v>
      </c>
      <c r="E286">
        <f t="shared" ca="1" si="83"/>
        <v>0.48252760262712602</v>
      </c>
      <c r="F286">
        <f t="shared" ca="1" si="83"/>
        <v>0.47276276694907693</v>
      </c>
      <c r="G286">
        <f t="shared" ca="1" si="83"/>
        <v>0.97268409013291113</v>
      </c>
      <c r="H286">
        <f t="shared" ca="1" si="83"/>
        <v>0.71391440539842288</v>
      </c>
      <c r="I286">
        <f t="shared" ca="1" si="83"/>
        <v>0.21799005344178901</v>
      </c>
      <c r="J286">
        <f t="shared" ca="1" si="83"/>
        <v>0.18901178633718163</v>
      </c>
      <c r="K286">
        <f t="shared" ca="1" si="83"/>
        <v>0.15601656677202225</v>
      </c>
      <c r="L286" s="42">
        <f t="shared" ca="1" si="72"/>
        <v>0</v>
      </c>
      <c r="M286" s="42">
        <f t="shared" ca="1" si="73"/>
        <v>0.10211211384544956</v>
      </c>
      <c r="N286" s="42">
        <f t="shared" ca="1" si="74"/>
        <v>0.13518509348630375</v>
      </c>
      <c r="O286" s="42">
        <f t="shared" ca="1" si="75"/>
        <v>0.13244937387808159</v>
      </c>
      <c r="P286" s="42">
        <f t="shared" ca="1" si="76"/>
        <v>0.27250749789513878</v>
      </c>
      <c r="Q286" s="42">
        <f t="shared" ca="1" si="77"/>
        <v>0.20001049703592494</v>
      </c>
      <c r="R286" s="42">
        <f t="shared" ca="1" si="78"/>
        <v>6.1072165805993943E-2</v>
      </c>
      <c r="S286" s="42">
        <f t="shared" ca="1" si="79"/>
        <v>5.2953604865067568E-2</v>
      </c>
      <c r="T286" s="42">
        <f t="shared" ca="1" si="80"/>
        <v>4.3709653188039842E-2</v>
      </c>
      <c r="U286">
        <f ca="1">+(L286^2*Markiwitz!$B$4^2)+(M286^2*Markiwitz!$C$4^2)+(N286^2*Markiwitz!$D$4^2)+(O286^2*Markiwitz!$E$4^2)+(P286^2*Markiwitz!$F$4^2)+(Q286^2*Markiwitz!$G$4^2)+(R286^2*Markiwitz!$H$4^2)+(S286^2*Markiwitz!$I$4^2)+(T286^2*Markiwitz!$J$4^2)+(2*L286*M286*Markiwitz!$B$8)+(2*L286*N286*Markiwitz!$E$8)+(2*L286*O286*Markiwitz!$H$8)+(2*L286*P286*Markiwitz!$B$11)+(2*L286*Q286*Markiwitz!$E$11)+(2*L286*R286*Markiwitz!$H$11)+(2*L286*S286*Markiwitz!$K$8)+(2*L286*T286*Markiwitz!$K$11)</f>
        <v>2.3384509363107573E-2</v>
      </c>
      <c r="V286" s="5">
        <f t="shared" ca="1" si="71"/>
        <v>0.1529199442947439</v>
      </c>
      <c r="W286" s="42">
        <f ca="1">SUMPRODUCT(L286:T286,Markiwitz!$B$3:$J$3)</f>
        <v>0.72494176959272327</v>
      </c>
    </row>
    <row r="287" spans="1:23" x14ac:dyDescent="0.25">
      <c r="A287">
        <v>286</v>
      </c>
      <c r="B287" s="25">
        <f t="shared" ca="1" si="70"/>
        <v>0.99999999999999989</v>
      </c>
      <c r="C287" s="46">
        <v>0</v>
      </c>
      <c r="D287">
        <f t="shared" ca="1" si="83"/>
        <v>0.79906193434628459</v>
      </c>
      <c r="E287">
        <f t="shared" ca="1" si="83"/>
        <v>4.1051851074272783E-2</v>
      </c>
      <c r="F287">
        <f t="shared" ca="1" si="83"/>
        <v>0.74380830667026177</v>
      </c>
      <c r="G287">
        <f t="shared" ca="1" si="83"/>
        <v>2.6577604782387687E-2</v>
      </c>
      <c r="H287">
        <f t="shared" ca="1" si="83"/>
        <v>0.29673523417511394</v>
      </c>
      <c r="I287">
        <f t="shared" ca="1" si="83"/>
        <v>0.91897776184088409</v>
      </c>
      <c r="J287">
        <f t="shared" ca="1" si="83"/>
        <v>0.970073615243777</v>
      </c>
      <c r="K287">
        <f t="shared" ca="1" si="83"/>
        <v>0.84886789503741023</v>
      </c>
      <c r="L287" s="42">
        <f t="shared" ca="1" si="72"/>
        <v>0</v>
      </c>
      <c r="M287" s="42">
        <f t="shared" ca="1" si="73"/>
        <v>0.17202053998571501</v>
      </c>
      <c r="N287" s="42">
        <f t="shared" ca="1" si="74"/>
        <v>8.8375647564626018E-3</v>
      </c>
      <c r="O287" s="42">
        <f t="shared" ca="1" si="75"/>
        <v>0.16012564365734094</v>
      </c>
      <c r="P287" s="42">
        <f t="shared" ca="1" si="76"/>
        <v>5.7215764256540813E-3</v>
      </c>
      <c r="Q287" s="42">
        <f t="shared" ca="1" si="77"/>
        <v>6.3880599264624499E-2</v>
      </c>
      <c r="R287" s="42">
        <f t="shared" ca="1" si="78"/>
        <v>0.19783579223563064</v>
      </c>
      <c r="S287" s="42">
        <f t="shared" ca="1" si="79"/>
        <v>0.2088356107923578</v>
      </c>
      <c r="T287" s="42">
        <f t="shared" ca="1" si="80"/>
        <v>0.18274267288221438</v>
      </c>
      <c r="U287">
        <f ca="1">+(L287^2*Markiwitz!$B$4^2)+(M287^2*Markiwitz!$C$4^2)+(N287^2*Markiwitz!$D$4^2)+(O287^2*Markiwitz!$E$4^2)+(P287^2*Markiwitz!$F$4^2)+(Q287^2*Markiwitz!$G$4^2)+(R287^2*Markiwitz!$H$4^2)+(S287^2*Markiwitz!$I$4^2)+(T287^2*Markiwitz!$J$4^2)+(2*L287*M287*Markiwitz!$B$8)+(2*L287*N287*Markiwitz!$E$8)+(2*L287*O287*Markiwitz!$H$8)+(2*L287*P287*Markiwitz!$B$11)+(2*L287*Q287*Markiwitz!$E$11)+(2*L287*R287*Markiwitz!$H$11)+(2*L287*S287*Markiwitz!$K$8)+(2*L287*T287*Markiwitz!$K$11)</f>
        <v>1.3420463789471213E-2</v>
      </c>
      <c r="V287" s="5">
        <f t="shared" ca="1" si="71"/>
        <v>0.11584672541540056</v>
      </c>
      <c r="W287" s="42">
        <f ca="1">SUMPRODUCT(L287:T287,Markiwitz!$B$3:$J$3)</f>
        <v>0.26005518408724387</v>
      </c>
    </row>
    <row r="288" spans="1:23" x14ac:dyDescent="0.25">
      <c r="A288">
        <v>287</v>
      </c>
      <c r="B288" s="25">
        <f t="shared" ca="1" si="70"/>
        <v>1</v>
      </c>
      <c r="C288" s="46">
        <v>0</v>
      </c>
      <c r="D288">
        <f t="shared" ca="1" si="83"/>
        <v>0.33787080599071362</v>
      </c>
      <c r="E288">
        <f t="shared" ca="1" si="83"/>
        <v>0.47886993082283302</v>
      </c>
      <c r="F288">
        <f t="shared" ca="1" si="83"/>
        <v>4.8960295846490531E-2</v>
      </c>
      <c r="G288">
        <f t="shared" ca="1" si="83"/>
        <v>0.59184031780227564</v>
      </c>
      <c r="H288">
        <f t="shared" ca="1" si="83"/>
        <v>0.3520694837527899</v>
      </c>
      <c r="I288">
        <f t="shared" ca="1" si="83"/>
        <v>0.38720140775802137</v>
      </c>
      <c r="J288">
        <f t="shared" ca="1" si="83"/>
        <v>0.47983059795909988</v>
      </c>
      <c r="K288">
        <f t="shared" ca="1" si="83"/>
        <v>0.40632287894006291</v>
      </c>
      <c r="L288" s="42">
        <f t="shared" ca="1" si="72"/>
        <v>0</v>
      </c>
      <c r="M288" s="42">
        <f t="shared" ca="1" si="73"/>
        <v>0.10959278720565951</v>
      </c>
      <c r="N288" s="42">
        <f t="shared" ca="1" si="74"/>
        <v>0.15532768590044463</v>
      </c>
      <c r="O288" s="42">
        <f t="shared" ca="1" si="75"/>
        <v>1.588090829125393E-2</v>
      </c>
      <c r="P288" s="42">
        <f t="shared" ca="1" si="76"/>
        <v>0.19197109918522351</v>
      </c>
      <c r="Q288" s="42">
        <f t="shared" ca="1" si="77"/>
        <v>0.1141983128769829</v>
      </c>
      <c r="R288" s="42">
        <f t="shared" ca="1" si="78"/>
        <v>0.12559380903516992</v>
      </c>
      <c r="S288" s="42">
        <f t="shared" ca="1" si="79"/>
        <v>0.15563929077181449</v>
      </c>
      <c r="T288" s="42">
        <f t="shared" ca="1" si="80"/>
        <v>0.13179610673345116</v>
      </c>
      <c r="U288">
        <f ca="1">+(L288^2*Markiwitz!$B$4^2)+(M288^2*Markiwitz!$C$4^2)+(N288^2*Markiwitz!$D$4^2)+(O288^2*Markiwitz!$E$4^2)+(P288^2*Markiwitz!$F$4^2)+(Q288^2*Markiwitz!$G$4^2)+(R288^2*Markiwitz!$H$4^2)+(S288^2*Markiwitz!$I$4^2)+(T288^2*Markiwitz!$J$4^2)+(2*L288*M288*Markiwitz!$B$8)+(2*L288*N288*Markiwitz!$E$8)+(2*L288*O288*Markiwitz!$H$8)+(2*L288*P288*Markiwitz!$B$11)+(2*L288*Q288*Markiwitz!$E$11)+(2*L288*R288*Markiwitz!$H$11)+(2*L288*S288*Markiwitz!$K$8)+(2*L288*T288*Markiwitz!$K$11)</f>
        <v>1.444724668099125E-2</v>
      </c>
      <c r="V288" s="5">
        <f t="shared" ca="1" si="71"/>
        <v>0.12019669995882271</v>
      </c>
      <c r="W288" s="42">
        <f ca="1">SUMPRODUCT(L288:T288,Markiwitz!$B$3:$J$3)</f>
        <v>0.43498894424380308</v>
      </c>
    </row>
    <row r="289" spans="1:23" x14ac:dyDescent="0.25">
      <c r="A289">
        <v>288</v>
      </c>
      <c r="B289" s="25">
        <f t="shared" ca="1" si="70"/>
        <v>1.0000000000000002</v>
      </c>
      <c r="C289" s="46">
        <v>0</v>
      </c>
      <c r="D289">
        <f t="shared" ca="1" si="83"/>
        <v>0.29938257596666817</v>
      </c>
      <c r="E289">
        <f t="shared" ca="1" si="83"/>
        <v>0.24049027180984128</v>
      </c>
      <c r="F289">
        <f t="shared" ca="1" si="83"/>
        <v>0.94450580686297658</v>
      </c>
      <c r="G289">
        <f t="shared" ca="1" si="83"/>
        <v>0.79631639491829209</v>
      </c>
      <c r="H289">
        <f t="shared" ca="1" si="83"/>
        <v>0.52898142678021154</v>
      </c>
      <c r="I289">
        <f t="shared" ca="1" si="83"/>
        <v>0.77492130962470607</v>
      </c>
      <c r="J289">
        <f t="shared" ca="1" si="83"/>
        <v>0.56859817963055459</v>
      </c>
      <c r="K289">
        <f t="shared" ca="1" si="83"/>
        <v>6.5511115622700955E-2</v>
      </c>
      <c r="L289" s="42">
        <f t="shared" ca="1" si="72"/>
        <v>0</v>
      </c>
      <c r="M289" s="42">
        <f t="shared" ca="1" si="73"/>
        <v>7.0965480703717804E-2</v>
      </c>
      <c r="N289" s="42">
        <f t="shared" ca="1" si="74"/>
        <v>5.7005681404295364E-2</v>
      </c>
      <c r="O289" s="42">
        <f t="shared" ca="1" si="75"/>
        <v>0.22388513558299555</v>
      </c>
      <c r="P289" s="42">
        <f t="shared" ca="1" si="76"/>
        <v>0.18875839909908398</v>
      </c>
      <c r="Q289" s="42">
        <f t="shared" ca="1" si="77"/>
        <v>0.12538946568144857</v>
      </c>
      <c r="R289" s="42">
        <f t="shared" ca="1" si="78"/>
        <v>0.18368691988004815</v>
      </c>
      <c r="S289" s="42">
        <f t="shared" ca="1" si="79"/>
        <v>0.13478019892925786</v>
      </c>
      <c r="T289" s="42">
        <f t="shared" ca="1" si="80"/>
        <v>1.5528718719152883E-2</v>
      </c>
      <c r="U289">
        <f ca="1">+(L289^2*Markiwitz!$B$4^2)+(M289^2*Markiwitz!$C$4^2)+(N289^2*Markiwitz!$D$4^2)+(O289^2*Markiwitz!$E$4^2)+(P289^2*Markiwitz!$F$4^2)+(Q289^2*Markiwitz!$G$4^2)+(R289^2*Markiwitz!$H$4^2)+(S289^2*Markiwitz!$I$4^2)+(T289^2*Markiwitz!$J$4^2)+(2*L289*M289*Markiwitz!$B$8)+(2*L289*N289*Markiwitz!$E$8)+(2*L289*O289*Markiwitz!$H$8)+(2*L289*P289*Markiwitz!$B$11)+(2*L289*Q289*Markiwitz!$E$11)+(2*L289*R289*Markiwitz!$H$11)+(2*L289*S289*Markiwitz!$K$8)+(2*L289*T289*Markiwitz!$K$11)</f>
        <v>1.8471351388483784E-2</v>
      </c>
      <c r="V289" s="5">
        <f t="shared" ca="1" si="71"/>
        <v>0.1359093498935367</v>
      </c>
      <c r="W289" s="42">
        <f ca="1">SUMPRODUCT(L289:T289,Markiwitz!$B$3:$J$3)</f>
        <v>0.49836418134302607</v>
      </c>
    </row>
    <row r="290" spans="1:23" x14ac:dyDescent="0.25">
      <c r="A290">
        <v>289</v>
      </c>
      <c r="B290" s="25">
        <f t="shared" ca="1" si="70"/>
        <v>1</v>
      </c>
      <c r="C290" s="46">
        <v>0</v>
      </c>
      <c r="D290">
        <f t="shared" ca="1" si="83"/>
        <v>0.9097232726009602</v>
      </c>
      <c r="E290">
        <f t="shared" ca="1" si="83"/>
        <v>0.88756111464925502</v>
      </c>
      <c r="F290">
        <f t="shared" ca="1" si="83"/>
        <v>0.13253222081067761</v>
      </c>
      <c r="G290">
        <f t="shared" ca="1" si="83"/>
        <v>3.2586255564543198E-2</v>
      </c>
      <c r="H290">
        <f t="shared" ca="1" si="83"/>
        <v>0.97306407929339378</v>
      </c>
      <c r="I290">
        <f t="shared" ca="1" si="83"/>
        <v>0.22592373874682603</v>
      </c>
      <c r="J290">
        <f t="shared" ca="1" si="83"/>
        <v>0.49089023948891541</v>
      </c>
      <c r="K290">
        <f t="shared" ca="1" si="83"/>
        <v>0.31174049906865775</v>
      </c>
      <c r="L290" s="42">
        <f t="shared" ca="1" si="72"/>
        <v>0</v>
      </c>
      <c r="M290" s="42">
        <f t="shared" ca="1" si="73"/>
        <v>0.22949504459280398</v>
      </c>
      <c r="N290" s="42">
        <f t="shared" ca="1" si="74"/>
        <v>0.22390421760114329</v>
      </c>
      <c r="O290" s="42">
        <f t="shared" ca="1" si="75"/>
        <v>3.3433780184571812E-2</v>
      </c>
      <c r="P290" s="42">
        <f t="shared" ca="1" si="76"/>
        <v>8.2205044095619798E-3</v>
      </c>
      <c r="Q290" s="42">
        <f t="shared" ca="1" si="77"/>
        <v>0.24547397103585702</v>
      </c>
      <c r="R290" s="42">
        <f t="shared" ca="1" si="78"/>
        <v>5.6993571627598168E-2</v>
      </c>
      <c r="S290" s="42">
        <f t="shared" ca="1" si="79"/>
        <v>0.12383642454214375</v>
      </c>
      <c r="T290" s="42">
        <f t="shared" ca="1" si="80"/>
        <v>7.8642486006319928E-2</v>
      </c>
      <c r="U290">
        <f ca="1">+(L290^2*Markiwitz!$B$4^2)+(M290^2*Markiwitz!$C$4^2)+(N290^2*Markiwitz!$D$4^2)+(O290^2*Markiwitz!$E$4^2)+(P290^2*Markiwitz!$F$4^2)+(Q290^2*Markiwitz!$G$4^2)+(R290^2*Markiwitz!$H$4^2)+(S290^2*Markiwitz!$I$4^2)+(T290^2*Markiwitz!$J$4^2)+(2*L290*M290*Markiwitz!$B$8)+(2*L290*N290*Markiwitz!$E$8)+(2*L290*O290*Markiwitz!$H$8)+(2*L290*P290*Markiwitz!$B$11)+(2*L290*Q290*Markiwitz!$E$11)+(2*L290*R290*Markiwitz!$H$11)+(2*L290*S290*Markiwitz!$K$8)+(2*L290*T290*Markiwitz!$K$11)</f>
        <v>2.3766295055537481E-2</v>
      </c>
      <c r="V290" s="5">
        <f t="shared" ca="1" si="71"/>
        <v>0.15416320915035947</v>
      </c>
      <c r="W290" s="42">
        <f ca="1">SUMPRODUCT(L290:T290,Markiwitz!$B$3:$J$3)</f>
        <v>0.76658525595792393</v>
      </c>
    </row>
    <row r="291" spans="1:23" x14ac:dyDescent="0.25">
      <c r="A291">
        <v>290</v>
      </c>
      <c r="B291" s="25">
        <f t="shared" ca="1" si="70"/>
        <v>0.99999999999999989</v>
      </c>
      <c r="C291" s="46">
        <v>0</v>
      </c>
      <c r="D291">
        <f t="shared" ca="1" si="83"/>
        <v>0.70924323605551653</v>
      </c>
      <c r="E291">
        <f t="shared" ca="1" si="83"/>
        <v>0.97870239277240911</v>
      </c>
      <c r="F291">
        <f t="shared" ca="1" si="83"/>
        <v>0.37110329363320538</v>
      </c>
      <c r="G291">
        <f t="shared" ca="1" si="83"/>
        <v>0.82607599081853833</v>
      </c>
      <c r="H291">
        <f t="shared" ca="1" si="83"/>
        <v>0.24574640426863248</v>
      </c>
      <c r="I291">
        <f t="shared" ca="1" si="83"/>
        <v>0.87779633232105869</v>
      </c>
      <c r="J291">
        <f t="shared" ca="1" si="83"/>
        <v>0.57405256929031523</v>
      </c>
      <c r="K291">
        <f t="shared" ca="1" si="83"/>
        <v>0.6349198587904884</v>
      </c>
      <c r="L291" s="42">
        <f t="shared" ca="1" si="72"/>
        <v>0</v>
      </c>
      <c r="M291" s="42">
        <f t="shared" ca="1" si="73"/>
        <v>0.13593180546369812</v>
      </c>
      <c r="N291" s="42">
        <f t="shared" ca="1" si="74"/>
        <v>0.18757568137143496</v>
      </c>
      <c r="O291" s="42">
        <f t="shared" ca="1" si="75"/>
        <v>7.1124739937791837E-2</v>
      </c>
      <c r="P291" s="42">
        <f t="shared" ca="1" si="76"/>
        <v>0.15832368244592981</v>
      </c>
      <c r="Q291" s="42">
        <f t="shared" ca="1" si="77"/>
        <v>4.7099148388398987E-2</v>
      </c>
      <c r="R291" s="42">
        <f t="shared" ca="1" si="78"/>
        <v>0.16823627525222387</v>
      </c>
      <c r="S291" s="42">
        <f t="shared" ca="1" si="79"/>
        <v>0.11002149644554271</v>
      </c>
      <c r="T291" s="42">
        <f t="shared" ca="1" si="80"/>
        <v>0.1216871706949796</v>
      </c>
      <c r="U291">
        <f ca="1">+(L291^2*Markiwitz!$B$4^2)+(M291^2*Markiwitz!$C$4^2)+(N291^2*Markiwitz!$D$4^2)+(O291^2*Markiwitz!$E$4^2)+(P291^2*Markiwitz!$F$4^2)+(Q291^2*Markiwitz!$G$4^2)+(R291^2*Markiwitz!$H$4^2)+(S291^2*Markiwitz!$I$4^2)+(T291^2*Markiwitz!$J$4^2)+(2*L291*M291*Markiwitz!$B$8)+(2*L291*N291*Markiwitz!$E$8)+(2*L291*O291*Markiwitz!$H$8)+(2*L291*P291*Markiwitz!$B$11)+(2*L291*Q291*Markiwitz!$E$11)+(2*L291*R291*Markiwitz!$H$11)+(2*L291*S291*Markiwitz!$K$8)+(2*L291*T291*Markiwitz!$K$11)</f>
        <v>1.1260468560588906E-2</v>
      </c>
      <c r="V291" s="5">
        <f t="shared" ca="1" si="71"/>
        <v>0.1061153549708472</v>
      </c>
      <c r="W291" s="42">
        <f ca="1">SUMPRODUCT(L291:T291,Markiwitz!$B$3:$J$3)</f>
        <v>0.27033165914179241</v>
      </c>
    </row>
    <row r="292" spans="1:23" x14ac:dyDescent="0.25">
      <c r="A292">
        <v>291</v>
      </c>
      <c r="B292" s="25">
        <f t="shared" ca="1" si="70"/>
        <v>1</v>
      </c>
      <c r="C292" s="46">
        <v>0</v>
      </c>
      <c r="D292">
        <f t="shared" ref="D292:K301" ca="1" si="84">RAND()</f>
        <v>0.76159795593680901</v>
      </c>
      <c r="E292">
        <f t="shared" ca="1" si="84"/>
        <v>0.56826351256084018</v>
      </c>
      <c r="F292">
        <f t="shared" ca="1" si="84"/>
        <v>5.6146381310285487E-2</v>
      </c>
      <c r="G292">
        <f t="shared" ca="1" si="84"/>
        <v>0.3376518096076111</v>
      </c>
      <c r="H292">
        <f t="shared" ca="1" si="84"/>
        <v>0.64551928591633934</v>
      </c>
      <c r="I292">
        <f t="shared" ca="1" si="84"/>
        <v>0.73219496099561565</v>
      </c>
      <c r="J292">
        <f t="shared" ca="1" si="84"/>
        <v>0.13907315968945877</v>
      </c>
      <c r="K292">
        <f t="shared" ca="1" si="84"/>
        <v>0.91411805291695514</v>
      </c>
      <c r="L292" s="42">
        <f t="shared" ca="1" si="72"/>
        <v>0</v>
      </c>
      <c r="M292" s="42">
        <f t="shared" ca="1" si="73"/>
        <v>0.18331592697053198</v>
      </c>
      <c r="N292" s="42">
        <f t="shared" ca="1" si="74"/>
        <v>0.13678050440732045</v>
      </c>
      <c r="O292" s="42">
        <f t="shared" ca="1" si="75"/>
        <v>1.3514382300666157E-2</v>
      </c>
      <c r="P292" s="42">
        <f t="shared" ca="1" si="76"/>
        <v>8.1272479776235751E-2</v>
      </c>
      <c r="Q292" s="42">
        <f t="shared" ca="1" si="77"/>
        <v>0.15537589794283529</v>
      </c>
      <c r="R292" s="42">
        <f t="shared" ca="1" si="78"/>
        <v>0.17623865315258341</v>
      </c>
      <c r="S292" s="42">
        <f t="shared" ca="1" si="79"/>
        <v>3.3474781525423707E-2</v>
      </c>
      <c r="T292" s="42">
        <f t="shared" ca="1" si="80"/>
        <v>0.22002737392440319</v>
      </c>
      <c r="U292">
        <f ca="1">+(L292^2*Markiwitz!$B$4^2)+(M292^2*Markiwitz!$C$4^2)+(N292^2*Markiwitz!$D$4^2)+(O292^2*Markiwitz!$E$4^2)+(P292^2*Markiwitz!$F$4^2)+(Q292^2*Markiwitz!$G$4^2)+(R292^2*Markiwitz!$H$4^2)+(S292^2*Markiwitz!$I$4^2)+(T292^2*Markiwitz!$J$4^2)+(2*L292*M292*Markiwitz!$B$8)+(2*L292*N292*Markiwitz!$E$8)+(2*L292*O292*Markiwitz!$H$8)+(2*L292*P292*Markiwitz!$B$11)+(2*L292*Q292*Markiwitz!$E$11)+(2*L292*R292*Markiwitz!$H$11)+(2*L292*S292*Markiwitz!$K$8)+(2*L292*T292*Markiwitz!$K$11)</f>
        <v>1.3493990965581574E-2</v>
      </c>
      <c r="V292" s="5">
        <f t="shared" ca="1" si="71"/>
        <v>0.11616363874113782</v>
      </c>
      <c r="W292" s="42">
        <f ca="1">SUMPRODUCT(L292:T292,Markiwitz!$B$3:$J$3)</f>
        <v>0.53499818813630806</v>
      </c>
    </row>
    <row r="293" spans="1:23" x14ac:dyDescent="0.25">
      <c r="A293">
        <v>292</v>
      </c>
      <c r="B293" s="25">
        <f t="shared" ca="1" si="70"/>
        <v>1</v>
      </c>
      <c r="C293" s="46">
        <v>0</v>
      </c>
      <c r="D293">
        <f t="shared" ca="1" si="84"/>
        <v>0.63984943250021009</v>
      </c>
      <c r="E293">
        <f t="shared" ca="1" si="84"/>
        <v>0.82299063720601706</v>
      </c>
      <c r="F293">
        <f t="shared" ca="1" si="84"/>
        <v>1.8794851041124438E-2</v>
      </c>
      <c r="G293">
        <f t="shared" ca="1" si="84"/>
        <v>0.47900498599671337</v>
      </c>
      <c r="H293">
        <f t="shared" ca="1" si="84"/>
        <v>0.41478818230551273</v>
      </c>
      <c r="I293">
        <f t="shared" ca="1" si="84"/>
        <v>0.67668625288012818</v>
      </c>
      <c r="J293">
        <f t="shared" ca="1" si="84"/>
        <v>0.50784169952985059</v>
      </c>
      <c r="K293">
        <f t="shared" ca="1" si="84"/>
        <v>0.96187574984076984</v>
      </c>
      <c r="L293" s="42">
        <f t="shared" ca="1" si="72"/>
        <v>0</v>
      </c>
      <c r="M293" s="42">
        <f t="shared" ca="1" si="73"/>
        <v>0.14150226324898543</v>
      </c>
      <c r="N293" s="42">
        <f t="shared" ca="1" si="74"/>
        <v>0.1820038150886972</v>
      </c>
      <c r="O293" s="42">
        <f t="shared" ca="1" si="75"/>
        <v>4.1564684200072095E-3</v>
      </c>
      <c r="P293" s="42">
        <f t="shared" ca="1" si="76"/>
        <v>0.10593162419669921</v>
      </c>
      <c r="Q293" s="42">
        <f t="shared" ca="1" si="77"/>
        <v>9.1730122094221822E-2</v>
      </c>
      <c r="R293" s="42">
        <f t="shared" ca="1" si="78"/>
        <v>0.14964870081678469</v>
      </c>
      <c r="S293" s="42">
        <f t="shared" ca="1" si="79"/>
        <v>0.11230884362105217</v>
      </c>
      <c r="T293" s="42">
        <f t="shared" ca="1" si="80"/>
        <v>0.21271816251355224</v>
      </c>
      <c r="U293">
        <f ca="1">+(L293^2*Markiwitz!$B$4^2)+(M293^2*Markiwitz!$C$4^2)+(N293^2*Markiwitz!$D$4^2)+(O293^2*Markiwitz!$E$4^2)+(P293^2*Markiwitz!$F$4^2)+(Q293^2*Markiwitz!$G$4^2)+(R293^2*Markiwitz!$H$4^2)+(S293^2*Markiwitz!$I$4^2)+(T293^2*Markiwitz!$J$4^2)+(2*L293*M293*Markiwitz!$B$8)+(2*L293*N293*Markiwitz!$E$8)+(2*L293*O293*Markiwitz!$H$8)+(2*L293*P293*Markiwitz!$B$11)+(2*L293*Q293*Markiwitz!$E$11)+(2*L293*R293*Markiwitz!$H$11)+(2*L293*S293*Markiwitz!$K$8)+(2*L293*T293*Markiwitz!$K$11)</f>
        <v>1.088866618502192E-2</v>
      </c>
      <c r="V293" s="5">
        <f t="shared" ca="1" si="71"/>
        <v>0.10434877184242237</v>
      </c>
      <c r="W293" s="42">
        <f ca="1">SUMPRODUCT(L293:T293,Markiwitz!$B$3:$J$3)</f>
        <v>0.36062405156987953</v>
      </c>
    </row>
    <row r="294" spans="1:23" x14ac:dyDescent="0.25">
      <c r="A294">
        <v>293</v>
      </c>
      <c r="B294" s="25">
        <f t="shared" ca="1" si="70"/>
        <v>1</v>
      </c>
      <c r="C294" s="46">
        <v>0</v>
      </c>
      <c r="D294">
        <f t="shared" ca="1" si="84"/>
        <v>0.38989914170054218</v>
      </c>
      <c r="E294">
        <f t="shared" ca="1" si="84"/>
        <v>0.14997840335023516</v>
      </c>
      <c r="F294">
        <f t="shared" ca="1" si="84"/>
        <v>0.15362632625134376</v>
      </c>
      <c r="G294">
        <f t="shared" ca="1" si="84"/>
        <v>0.37223164048431501</v>
      </c>
      <c r="H294">
        <f t="shared" ca="1" si="84"/>
        <v>0.76585603958361448</v>
      </c>
      <c r="I294">
        <f t="shared" ca="1" si="84"/>
        <v>0.13577370267572542</v>
      </c>
      <c r="J294">
        <f t="shared" ca="1" si="84"/>
        <v>0.15209376140382214</v>
      </c>
      <c r="K294">
        <f t="shared" ca="1" si="84"/>
        <v>0.87970190753866584</v>
      </c>
      <c r="L294" s="42">
        <f t="shared" ca="1" si="72"/>
        <v>0</v>
      </c>
      <c r="M294" s="42">
        <f t="shared" ca="1" si="73"/>
        <v>0.13000274133742037</v>
      </c>
      <c r="N294" s="42">
        <f t="shared" ca="1" si="74"/>
        <v>5.0006787632055995E-2</v>
      </c>
      <c r="O294" s="42">
        <f t="shared" ca="1" si="75"/>
        <v>5.1223102126269245E-2</v>
      </c>
      <c r="P294" s="42">
        <f t="shared" ca="1" si="76"/>
        <v>0.12411192664961633</v>
      </c>
      <c r="Q294" s="42">
        <f t="shared" ca="1" si="77"/>
        <v>0.25535676785910544</v>
      </c>
      <c r="R294" s="42">
        <f t="shared" ca="1" si="78"/>
        <v>4.5270562721404436E-2</v>
      </c>
      <c r="S294" s="42">
        <f t="shared" ca="1" si="79"/>
        <v>5.0712104254906396E-2</v>
      </c>
      <c r="T294" s="42">
        <f t="shared" ca="1" si="80"/>
        <v>0.29331600741922187</v>
      </c>
      <c r="U294">
        <f ca="1">+(L294^2*Markiwitz!$B$4^2)+(M294^2*Markiwitz!$C$4^2)+(N294^2*Markiwitz!$D$4^2)+(O294^2*Markiwitz!$E$4^2)+(P294^2*Markiwitz!$F$4^2)+(Q294^2*Markiwitz!$G$4^2)+(R294^2*Markiwitz!$H$4^2)+(S294^2*Markiwitz!$I$4^2)+(T294^2*Markiwitz!$J$4^2)+(2*L294*M294*Markiwitz!$B$8)+(2*L294*N294*Markiwitz!$E$8)+(2*L294*O294*Markiwitz!$H$8)+(2*L294*P294*Markiwitz!$B$11)+(2*L294*Q294*Markiwitz!$E$11)+(2*L294*R294*Markiwitz!$H$11)+(2*L294*S294*Markiwitz!$K$8)+(2*L294*T294*Markiwitz!$K$11)</f>
        <v>2.2541336187384717E-2</v>
      </c>
      <c r="V294" s="5">
        <f t="shared" ca="1" si="71"/>
        <v>0.1501377240648889</v>
      </c>
      <c r="W294" s="42">
        <f ca="1">SUMPRODUCT(L294:T294,Markiwitz!$B$3:$J$3)</f>
        <v>0.80647083961479127</v>
      </c>
    </row>
    <row r="295" spans="1:23" x14ac:dyDescent="0.25">
      <c r="A295">
        <v>294</v>
      </c>
      <c r="B295" s="25">
        <f t="shared" ca="1" si="70"/>
        <v>0.99999999999999989</v>
      </c>
      <c r="C295" s="46">
        <v>0</v>
      </c>
      <c r="D295">
        <f t="shared" ca="1" si="84"/>
        <v>0.16551198584143134</v>
      </c>
      <c r="E295">
        <f t="shared" ca="1" si="84"/>
        <v>0.61763184925957582</v>
      </c>
      <c r="F295">
        <f t="shared" ca="1" si="84"/>
        <v>0.38553354142791496</v>
      </c>
      <c r="G295">
        <f t="shared" ca="1" si="84"/>
        <v>0.20551374858684868</v>
      </c>
      <c r="H295">
        <f t="shared" ca="1" si="84"/>
        <v>0.95021937846233884</v>
      </c>
      <c r="I295">
        <f t="shared" ca="1" si="84"/>
        <v>0.8190296108486389</v>
      </c>
      <c r="J295">
        <f t="shared" ca="1" si="84"/>
        <v>0.49131159494245746</v>
      </c>
      <c r="K295">
        <f t="shared" ca="1" si="84"/>
        <v>0.76563902256559324</v>
      </c>
      <c r="L295" s="42">
        <f t="shared" ca="1" si="72"/>
        <v>0</v>
      </c>
      <c r="M295" s="42">
        <f t="shared" ca="1" si="73"/>
        <v>3.7613020280282627E-2</v>
      </c>
      <c r="N295" s="42">
        <f t="shared" ca="1" si="74"/>
        <v>0.14035841062414256</v>
      </c>
      <c r="O295" s="42">
        <f t="shared" ca="1" si="75"/>
        <v>8.7613479100843494E-2</v>
      </c>
      <c r="P295" s="42">
        <f t="shared" ca="1" si="76"/>
        <v>4.670352273387475E-2</v>
      </c>
      <c r="Q295" s="42">
        <f t="shared" ca="1" si="77"/>
        <v>0.21593977361290792</v>
      </c>
      <c r="R295" s="42">
        <f t="shared" ca="1" si="78"/>
        <v>0.18612656483087384</v>
      </c>
      <c r="S295" s="42">
        <f t="shared" ca="1" si="79"/>
        <v>0.11165181113960614</v>
      </c>
      <c r="T295" s="42">
        <f t="shared" ca="1" si="80"/>
        <v>0.17399341767746856</v>
      </c>
      <c r="U295">
        <f ca="1">+(L295^2*Markiwitz!$B$4^2)+(M295^2*Markiwitz!$C$4^2)+(N295^2*Markiwitz!$D$4^2)+(O295^2*Markiwitz!$E$4^2)+(P295^2*Markiwitz!$F$4^2)+(Q295^2*Markiwitz!$G$4^2)+(R295^2*Markiwitz!$H$4^2)+(S295^2*Markiwitz!$I$4^2)+(T295^2*Markiwitz!$J$4^2)+(2*L295*M295*Markiwitz!$B$8)+(2*L295*N295*Markiwitz!$E$8)+(2*L295*O295*Markiwitz!$H$8)+(2*L295*P295*Markiwitz!$B$11)+(2*L295*Q295*Markiwitz!$E$11)+(2*L295*R295*Markiwitz!$H$11)+(2*L295*S295*Markiwitz!$K$8)+(2*L295*T295*Markiwitz!$K$11)</f>
        <v>2.0253015935511688E-2</v>
      </c>
      <c r="V295" s="5">
        <f t="shared" ca="1" si="71"/>
        <v>0.14231309123025784</v>
      </c>
      <c r="W295" s="42">
        <f ca="1">SUMPRODUCT(L295:T295,Markiwitz!$B$3:$J$3)</f>
        <v>0.68545428568937627</v>
      </c>
    </row>
    <row r="296" spans="1:23" x14ac:dyDescent="0.25">
      <c r="A296">
        <v>295</v>
      </c>
      <c r="B296" s="25">
        <f t="shared" ca="1" si="70"/>
        <v>1.0000000000000002</v>
      </c>
      <c r="C296" s="46">
        <v>0</v>
      </c>
      <c r="D296">
        <f t="shared" ca="1" si="84"/>
        <v>0.32165960973285468</v>
      </c>
      <c r="E296">
        <f t="shared" ca="1" si="84"/>
        <v>0.89475603811427062</v>
      </c>
      <c r="F296">
        <f t="shared" ca="1" si="84"/>
        <v>0.88134128157687253</v>
      </c>
      <c r="G296">
        <f t="shared" ca="1" si="84"/>
        <v>0.96553508845496128</v>
      </c>
      <c r="H296">
        <f t="shared" ca="1" si="84"/>
        <v>0.77082742797751491</v>
      </c>
      <c r="I296">
        <f t="shared" ca="1" si="84"/>
        <v>6.5415142422453942E-2</v>
      </c>
      <c r="J296">
        <f t="shared" ca="1" si="84"/>
        <v>1.1380669446909186E-2</v>
      </c>
      <c r="K296">
        <f t="shared" ca="1" si="84"/>
        <v>0.45655208555000759</v>
      </c>
      <c r="L296" s="42">
        <f t="shared" ca="1" si="72"/>
        <v>0</v>
      </c>
      <c r="M296" s="42">
        <f t="shared" ca="1" si="73"/>
        <v>7.3649001687003335E-2</v>
      </c>
      <c r="N296" s="42">
        <f t="shared" ca="1" si="74"/>
        <v>0.2048683980412212</v>
      </c>
      <c r="O296" s="42">
        <f t="shared" ca="1" si="75"/>
        <v>0.201796879588301</v>
      </c>
      <c r="P296" s="42">
        <f t="shared" ca="1" si="76"/>
        <v>0.22107436932333327</v>
      </c>
      <c r="Q296" s="42">
        <f t="shared" ca="1" si="77"/>
        <v>0.17649300324232103</v>
      </c>
      <c r="R296" s="42">
        <f t="shared" ca="1" si="78"/>
        <v>1.4977820617976031E-2</v>
      </c>
      <c r="S296" s="42">
        <f t="shared" ca="1" si="79"/>
        <v>2.6057823796738567E-3</v>
      </c>
      <c r="T296" s="42">
        <f t="shared" ca="1" si="80"/>
        <v>0.10453474512017026</v>
      </c>
      <c r="U296">
        <f ca="1">+(L296^2*Markiwitz!$B$4^2)+(M296^2*Markiwitz!$C$4^2)+(N296^2*Markiwitz!$D$4^2)+(O296^2*Markiwitz!$E$4^2)+(P296^2*Markiwitz!$F$4^2)+(Q296^2*Markiwitz!$G$4^2)+(R296^2*Markiwitz!$H$4^2)+(S296^2*Markiwitz!$I$4^2)+(T296^2*Markiwitz!$J$4^2)+(2*L296*M296*Markiwitz!$B$8)+(2*L296*N296*Markiwitz!$E$8)+(2*L296*O296*Markiwitz!$H$8)+(2*L296*P296*Markiwitz!$B$11)+(2*L296*Q296*Markiwitz!$E$11)+(2*L296*R296*Markiwitz!$H$11)+(2*L296*S296*Markiwitz!$K$8)+(2*L296*T296*Markiwitz!$K$11)</f>
        <v>2.1292381141578252E-2</v>
      </c>
      <c r="V296" s="5">
        <f t="shared" ca="1" si="71"/>
        <v>0.14591909107987977</v>
      </c>
      <c r="W296" s="42">
        <f ca="1">SUMPRODUCT(L296:T296,Markiwitz!$B$3:$J$3)</f>
        <v>0.67819226648006448</v>
      </c>
    </row>
    <row r="297" spans="1:23" x14ac:dyDescent="0.25">
      <c r="A297">
        <v>296</v>
      </c>
      <c r="B297" s="25">
        <f t="shared" ca="1" si="70"/>
        <v>0.99999999999999989</v>
      </c>
      <c r="C297" s="46">
        <v>0</v>
      </c>
      <c r="D297">
        <f t="shared" ca="1" si="84"/>
        <v>0.58928384735931871</v>
      </c>
      <c r="E297">
        <f t="shared" ca="1" si="84"/>
        <v>0.64197391358459466</v>
      </c>
      <c r="F297">
        <f t="shared" ca="1" si="84"/>
        <v>0.49061929031042906</v>
      </c>
      <c r="G297">
        <f t="shared" ca="1" si="84"/>
        <v>0.29575444662358596</v>
      </c>
      <c r="H297">
        <f t="shared" ca="1" si="84"/>
        <v>0.33855313949351451</v>
      </c>
      <c r="I297">
        <f t="shared" ca="1" si="84"/>
        <v>0.78192055887300549</v>
      </c>
      <c r="J297">
        <f t="shared" ca="1" si="84"/>
        <v>0.15887227244682245</v>
      </c>
      <c r="K297">
        <f t="shared" ca="1" si="84"/>
        <v>0.96483263675546949</v>
      </c>
      <c r="L297" s="42">
        <f t="shared" ca="1" si="72"/>
        <v>0</v>
      </c>
      <c r="M297" s="42">
        <f t="shared" ca="1" si="73"/>
        <v>0.13827078935454998</v>
      </c>
      <c r="N297" s="42">
        <f t="shared" ca="1" si="74"/>
        <v>0.15063409624096807</v>
      </c>
      <c r="O297" s="42">
        <f t="shared" ca="1" si="75"/>
        <v>0.11511993218172735</v>
      </c>
      <c r="P297" s="42">
        <f t="shared" ca="1" si="76"/>
        <v>6.9396439378094657E-2</v>
      </c>
      <c r="Q297" s="42">
        <f t="shared" ca="1" si="77"/>
        <v>7.9438813817826345E-2</v>
      </c>
      <c r="R297" s="42">
        <f t="shared" ca="1" si="78"/>
        <v>0.18347146858413141</v>
      </c>
      <c r="S297" s="42">
        <f t="shared" ca="1" si="79"/>
        <v>3.7278120919507461E-2</v>
      </c>
      <c r="T297" s="42">
        <f t="shared" ca="1" si="80"/>
        <v>0.22639033952319462</v>
      </c>
      <c r="U297">
        <f ca="1">+(L297^2*Markiwitz!$B$4^2)+(M297^2*Markiwitz!$C$4^2)+(N297^2*Markiwitz!$D$4^2)+(O297^2*Markiwitz!$E$4^2)+(P297^2*Markiwitz!$F$4^2)+(Q297^2*Markiwitz!$G$4^2)+(R297^2*Markiwitz!$H$4^2)+(S297^2*Markiwitz!$I$4^2)+(T297^2*Markiwitz!$J$4^2)+(2*L297*M297*Markiwitz!$B$8)+(2*L297*N297*Markiwitz!$E$8)+(2*L297*O297*Markiwitz!$H$8)+(2*L297*P297*Markiwitz!$B$11)+(2*L297*Q297*Markiwitz!$E$11)+(2*L297*R297*Markiwitz!$H$11)+(2*L297*S297*Markiwitz!$K$8)+(2*L297*T297*Markiwitz!$K$11)</f>
        <v>9.8469073268211953E-3</v>
      </c>
      <c r="V297" s="5">
        <f t="shared" ca="1" si="71"/>
        <v>9.9231584320825975E-2</v>
      </c>
      <c r="W297" s="42">
        <f ca="1">SUMPRODUCT(L297:T297,Markiwitz!$B$3:$J$3)</f>
        <v>0.34866124776451551</v>
      </c>
    </row>
    <row r="298" spans="1:23" x14ac:dyDescent="0.25">
      <c r="A298">
        <v>297</v>
      </c>
      <c r="B298" s="25">
        <f t="shared" ca="1" si="70"/>
        <v>0.99999999999999989</v>
      </c>
      <c r="C298" s="46">
        <v>0</v>
      </c>
      <c r="D298">
        <f t="shared" ca="1" si="84"/>
        <v>0.58116683038479244</v>
      </c>
      <c r="E298">
        <f t="shared" ca="1" si="84"/>
        <v>0.49419813948862779</v>
      </c>
      <c r="F298">
        <f t="shared" ca="1" si="84"/>
        <v>0.86785625801944177</v>
      </c>
      <c r="G298">
        <f t="shared" ca="1" si="84"/>
        <v>0.45331872625948089</v>
      </c>
      <c r="H298">
        <f t="shared" ca="1" si="84"/>
        <v>0.89848727478201962</v>
      </c>
      <c r="I298">
        <f t="shared" ca="1" si="84"/>
        <v>0.717874445824079</v>
      </c>
      <c r="J298">
        <f t="shared" ca="1" si="84"/>
        <v>1.0840126799254612E-2</v>
      </c>
      <c r="K298">
        <f t="shared" ca="1" si="84"/>
        <v>0.18877008024604769</v>
      </c>
      <c r="L298" s="42">
        <f t="shared" ca="1" si="72"/>
        <v>0</v>
      </c>
      <c r="M298" s="42">
        <f t="shared" ca="1" si="73"/>
        <v>0.13796206318020976</v>
      </c>
      <c r="N298" s="42">
        <f t="shared" ca="1" si="74"/>
        <v>0.11731673484966372</v>
      </c>
      <c r="O298" s="42">
        <f t="shared" ca="1" si="75"/>
        <v>0.20601870863989985</v>
      </c>
      <c r="P298" s="42">
        <f t="shared" ca="1" si="76"/>
        <v>0.10761245047583713</v>
      </c>
      <c r="Q298" s="42">
        <f t="shared" ca="1" si="77"/>
        <v>0.21329014611521971</v>
      </c>
      <c r="R298" s="42">
        <f t="shared" ca="1" si="78"/>
        <v>0.17041481803885009</v>
      </c>
      <c r="S298" s="42">
        <f t="shared" ca="1" si="79"/>
        <v>2.5733166109463907E-3</v>
      </c>
      <c r="T298" s="42">
        <f t="shared" ca="1" si="80"/>
        <v>4.4811762089373326E-2</v>
      </c>
      <c r="U298">
        <f ca="1">+(L298^2*Markiwitz!$B$4^2)+(M298^2*Markiwitz!$C$4^2)+(N298^2*Markiwitz!$D$4^2)+(O298^2*Markiwitz!$E$4^2)+(P298^2*Markiwitz!$F$4^2)+(Q298^2*Markiwitz!$G$4^2)+(R298^2*Markiwitz!$H$4^2)+(S298^2*Markiwitz!$I$4^2)+(T298^2*Markiwitz!$J$4^2)+(2*L298*M298*Markiwitz!$B$8)+(2*L298*N298*Markiwitz!$E$8)+(2*L298*O298*Markiwitz!$H$8)+(2*L298*P298*Markiwitz!$B$11)+(2*L298*Q298*Markiwitz!$E$11)+(2*L298*R298*Markiwitz!$H$11)+(2*L298*S298*Markiwitz!$K$8)+(2*L298*T298*Markiwitz!$K$11)</f>
        <v>2.1775364993112591E-2</v>
      </c>
      <c r="V298" s="5">
        <f t="shared" ca="1" si="71"/>
        <v>0.1475647823605368</v>
      </c>
      <c r="W298" s="42">
        <f ca="1">SUMPRODUCT(L298:T298,Markiwitz!$B$3:$J$3)</f>
        <v>0.7404805811538151</v>
      </c>
    </row>
    <row r="299" spans="1:23" x14ac:dyDescent="0.25">
      <c r="A299">
        <v>298</v>
      </c>
      <c r="B299" s="25">
        <f t="shared" ca="1" si="70"/>
        <v>1.0000000000000002</v>
      </c>
      <c r="C299" s="46">
        <v>0</v>
      </c>
      <c r="D299">
        <f t="shared" ca="1" si="84"/>
        <v>0.51290344829736645</v>
      </c>
      <c r="E299">
        <f t="shared" ca="1" si="84"/>
        <v>0.80178875716870679</v>
      </c>
      <c r="F299">
        <f t="shared" ca="1" si="84"/>
        <v>0.34957505904761921</v>
      </c>
      <c r="G299">
        <f t="shared" ca="1" si="84"/>
        <v>0.85652726810627078</v>
      </c>
      <c r="H299">
        <f t="shared" ca="1" si="84"/>
        <v>0.3277369263967056</v>
      </c>
      <c r="I299">
        <f t="shared" ca="1" si="84"/>
        <v>0.48574415591277609</v>
      </c>
      <c r="J299">
        <f t="shared" ca="1" si="84"/>
        <v>0.62012993896634749</v>
      </c>
      <c r="K299">
        <f t="shared" ca="1" si="84"/>
        <v>0.20143104653560462</v>
      </c>
      <c r="L299" s="42">
        <f t="shared" ca="1" si="72"/>
        <v>0</v>
      </c>
      <c r="M299" s="42">
        <f t="shared" ca="1" si="73"/>
        <v>0.1234176166223967</v>
      </c>
      <c r="N299" s="42">
        <f t="shared" ca="1" si="74"/>
        <v>0.19293077044594997</v>
      </c>
      <c r="O299" s="42">
        <f t="shared" ca="1" si="75"/>
        <v>8.4116651509188692E-2</v>
      </c>
      <c r="P299" s="42">
        <f t="shared" ca="1" si="76"/>
        <v>0.20610224858632775</v>
      </c>
      <c r="Q299" s="42">
        <f t="shared" ca="1" si="77"/>
        <v>7.8861841286706244E-2</v>
      </c>
      <c r="R299" s="42">
        <f t="shared" ca="1" si="78"/>
        <v>0.11688240001119232</v>
      </c>
      <c r="S299" s="42">
        <f t="shared" ca="1" si="79"/>
        <v>0.14921903784715093</v>
      </c>
      <c r="T299" s="42">
        <f t="shared" ca="1" si="80"/>
        <v>4.8469433691087638E-2</v>
      </c>
      <c r="U299">
        <f ca="1">+(L299^2*Markiwitz!$B$4^2)+(M299^2*Markiwitz!$C$4^2)+(N299^2*Markiwitz!$D$4^2)+(O299^2*Markiwitz!$E$4^2)+(P299^2*Markiwitz!$F$4^2)+(Q299^2*Markiwitz!$G$4^2)+(R299^2*Markiwitz!$H$4^2)+(S299^2*Markiwitz!$I$4^2)+(T299^2*Markiwitz!$J$4^2)+(2*L299*M299*Markiwitz!$B$8)+(2*L299*N299*Markiwitz!$E$8)+(2*L299*O299*Markiwitz!$H$8)+(2*L299*P299*Markiwitz!$B$11)+(2*L299*Q299*Markiwitz!$E$11)+(2*L299*R299*Markiwitz!$H$11)+(2*L299*S299*Markiwitz!$K$8)+(2*L299*T299*Markiwitz!$K$11)</f>
        <v>1.4206038464308674E-2</v>
      </c>
      <c r="V299" s="5">
        <f t="shared" ca="1" si="71"/>
        <v>0.11918908701852143</v>
      </c>
      <c r="W299" s="42">
        <f ca="1">SUMPRODUCT(L299:T299,Markiwitz!$B$3:$J$3)</f>
        <v>0.36631712149946793</v>
      </c>
    </row>
    <row r="300" spans="1:23" x14ac:dyDescent="0.25">
      <c r="A300">
        <v>299</v>
      </c>
      <c r="B300" s="25">
        <f t="shared" ca="1" si="70"/>
        <v>1</v>
      </c>
      <c r="C300" s="46">
        <v>0</v>
      </c>
      <c r="D300">
        <f t="shared" ca="1" si="84"/>
        <v>0.17642422312102135</v>
      </c>
      <c r="E300">
        <f t="shared" ca="1" si="84"/>
        <v>0.57831521735495395</v>
      </c>
      <c r="F300">
        <f t="shared" ca="1" si="84"/>
        <v>0.62333366968041637</v>
      </c>
      <c r="G300">
        <f t="shared" ca="1" si="84"/>
        <v>0.60697387334861008</v>
      </c>
      <c r="H300">
        <f t="shared" ca="1" si="84"/>
        <v>0.13028289000622961</v>
      </c>
      <c r="I300">
        <f t="shared" ca="1" si="84"/>
        <v>0.28977254533346508</v>
      </c>
      <c r="J300">
        <f t="shared" ca="1" si="84"/>
        <v>0.61809752276154173</v>
      </c>
      <c r="K300">
        <f t="shared" ca="1" si="84"/>
        <v>3.1456048038049023E-2</v>
      </c>
      <c r="L300" s="42">
        <f t="shared" ca="1" si="72"/>
        <v>0</v>
      </c>
      <c r="M300" s="42">
        <f t="shared" ca="1" si="73"/>
        <v>5.7755840172878464E-2</v>
      </c>
      <c r="N300" s="42">
        <f t="shared" ca="1" si="74"/>
        <v>0.18932253560319845</v>
      </c>
      <c r="O300" s="42">
        <f t="shared" ca="1" si="75"/>
        <v>0.20406018608760038</v>
      </c>
      <c r="P300" s="42">
        <f t="shared" ca="1" si="76"/>
        <v>0.19870449419061811</v>
      </c>
      <c r="Q300" s="42">
        <f t="shared" ca="1" si="77"/>
        <v>4.2650593208501023E-2</v>
      </c>
      <c r="R300" s="42">
        <f t="shared" ca="1" si="78"/>
        <v>9.486257906482258E-2</v>
      </c>
      <c r="S300" s="42">
        <f t="shared" ca="1" si="79"/>
        <v>0.20234603335268492</v>
      </c>
      <c r="T300" s="42">
        <f t="shared" ca="1" si="80"/>
        <v>1.0297738319696045E-2</v>
      </c>
      <c r="U300">
        <f ca="1">+(L300^2*Markiwitz!$B$4^2)+(M300^2*Markiwitz!$C$4^2)+(N300^2*Markiwitz!$D$4^2)+(O300^2*Markiwitz!$E$4^2)+(P300^2*Markiwitz!$F$4^2)+(Q300^2*Markiwitz!$G$4^2)+(R300^2*Markiwitz!$H$4^2)+(S300^2*Markiwitz!$I$4^2)+(T300^2*Markiwitz!$J$4^2)+(2*L300*M300*Markiwitz!$B$8)+(2*L300*N300*Markiwitz!$E$8)+(2*L300*O300*Markiwitz!$H$8)+(2*L300*P300*Markiwitz!$B$11)+(2*L300*Q300*Markiwitz!$E$11)+(2*L300*R300*Markiwitz!$H$11)+(2*L300*S300*Markiwitz!$K$8)+(2*L300*T300*Markiwitz!$K$11)</f>
        <v>1.7063476043944634E-2</v>
      </c>
      <c r="V300" s="5">
        <f t="shared" ca="1" si="71"/>
        <v>0.13062724081884541</v>
      </c>
      <c r="W300" s="42">
        <f ca="1">SUMPRODUCT(L300:T300,Markiwitz!$B$3:$J$3)</f>
        <v>0.2819915064368263</v>
      </c>
    </row>
    <row r="301" spans="1:23" x14ac:dyDescent="0.25">
      <c r="A301">
        <v>300</v>
      </c>
      <c r="B301" s="25">
        <f t="shared" ca="1" si="70"/>
        <v>1</v>
      </c>
      <c r="C301" s="46">
        <v>0</v>
      </c>
      <c r="D301">
        <f t="shared" ca="1" si="84"/>
        <v>0.91000180269538244</v>
      </c>
      <c r="E301">
        <f t="shared" ca="1" si="84"/>
        <v>0.18460115719281578</v>
      </c>
      <c r="F301">
        <f t="shared" ca="1" si="84"/>
        <v>0.61296802616130674</v>
      </c>
      <c r="G301">
        <f t="shared" ca="1" si="84"/>
        <v>0.38886618781191828</v>
      </c>
      <c r="H301">
        <f t="shared" ca="1" si="84"/>
        <v>0.88346647648535892</v>
      </c>
      <c r="I301">
        <f t="shared" ca="1" si="84"/>
        <v>0.52216866415206709</v>
      </c>
      <c r="J301">
        <f t="shared" ca="1" si="84"/>
        <v>0.28317174440897575</v>
      </c>
      <c r="K301">
        <f t="shared" ca="1" si="84"/>
        <v>0.40725507038541253</v>
      </c>
      <c r="L301" s="42">
        <f t="shared" ca="1" si="72"/>
        <v>0</v>
      </c>
      <c r="M301" s="42">
        <f t="shared" ca="1" si="73"/>
        <v>0.21705473862526209</v>
      </c>
      <c r="N301" s="42">
        <f t="shared" ca="1" si="74"/>
        <v>4.4031292911427621E-2</v>
      </c>
      <c r="O301" s="42">
        <f t="shared" ca="1" si="75"/>
        <v>0.14620588037298879</v>
      </c>
      <c r="P301" s="42">
        <f t="shared" ca="1" si="76"/>
        <v>9.2752836868799191E-2</v>
      </c>
      <c r="Q301" s="42">
        <f t="shared" ca="1" si="77"/>
        <v>0.21072550028991702</v>
      </c>
      <c r="R301" s="42">
        <f t="shared" ca="1" si="78"/>
        <v>0.12454830592656395</v>
      </c>
      <c r="S301" s="42">
        <f t="shared" ca="1" si="79"/>
        <v>6.7542469461815302E-2</v>
      </c>
      <c r="T301" s="42">
        <f t="shared" ca="1" si="80"/>
        <v>9.7138975543226105E-2</v>
      </c>
      <c r="U301">
        <f ca="1">+(L301^2*Markiwitz!$B$4^2)+(M301^2*Markiwitz!$C$4^2)+(N301^2*Markiwitz!$D$4^2)+(O301^2*Markiwitz!$E$4^2)+(P301^2*Markiwitz!$F$4^2)+(Q301^2*Markiwitz!$G$4^2)+(R301^2*Markiwitz!$H$4^2)+(S301^2*Markiwitz!$I$4^2)+(T301^2*Markiwitz!$J$4^2)+(2*L301*M301*Markiwitz!$B$8)+(2*L301*N301*Markiwitz!$E$8)+(2*L301*O301*Markiwitz!$H$8)+(2*L301*P301*Markiwitz!$B$11)+(2*L301*Q301*Markiwitz!$E$11)+(2*L301*R301*Markiwitz!$H$11)+(2*L301*S301*Markiwitz!$K$8)+(2*L301*T301*Markiwitz!$K$11)</f>
        <v>1.8552197556023532E-2</v>
      </c>
      <c r="V301" s="5">
        <f t="shared" ca="1" si="71"/>
        <v>0.13620645196180514</v>
      </c>
      <c r="W301" s="42">
        <f ca="1">SUMPRODUCT(L301:T301,Markiwitz!$B$3:$J$3)</f>
        <v>0.70289152231888807</v>
      </c>
    </row>
    <row r="302" spans="1:23" x14ac:dyDescent="0.25">
      <c r="A302">
        <v>301</v>
      </c>
      <c r="B302" s="25">
        <f t="shared" ca="1" si="70"/>
        <v>1</v>
      </c>
      <c r="C302" s="46">
        <v>0</v>
      </c>
      <c r="D302">
        <f t="shared" ref="D302:K311" ca="1" si="85">RAND()</f>
        <v>0.77780770686158329</v>
      </c>
      <c r="E302">
        <f t="shared" ca="1" si="85"/>
        <v>0.67542752711755583</v>
      </c>
      <c r="F302">
        <f t="shared" ca="1" si="85"/>
        <v>0.95279526732021491</v>
      </c>
      <c r="G302">
        <f t="shared" ca="1" si="85"/>
        <v>0.29997603255085459</v>
      </c>
      <c r="H302">
        <f t="shared" ca="1" si="85"/>
        <v>7.4162199262915895E-2</v>
      </c>
      <c r="I302">
        <f t="shared" ca="1" si="85"/>
        <v>0.91453980388438694</v>
      </c>
      <c r="J302">
        <f t="shared" ca="1" si="85"/>
        <v>0.30067043326191578</v>
      </c>
      <c r="K302">
        <f t="shared" ca="1" si="85"/>
        <v>0.47545147423618395</v>
      </c>
      <c r="L302" s="42">
        <f t="shared" ca="1" si="72"/>
        <v>0</v>
      </c>
      <c r="M302" s="42">
        <f t="shared" ca="1" si="73"/>
        <v>0.1739738772288274</v>
      </c>
      <c r="N302" s="42">
        <f t="shared" ca="1" si="74"/>
        <v>0.15107428821174093</v>
      </c>
      <c r="O302" s="42">
        <f t="shared" ca="1" si="75"/>
        <v>0.21311371100938878</v>
      </c>
      <c r="P302" s="42">
        <f t="shared" ca="1" si="76"/>
        <v>6.7096266851313618E-2</v>
      </c>
      <c r="Q302" s="42">
        <f t="shared" ca="1" si="77"/>
        <v>1.6588014281378703E-2</v>
      </c>
      <c r="R302" s="42">
        <f t="shared" ca="1" si="78"/>
        <v>0.20455703145941229</v>
      </c>
      <c r="S302" s="42">
        <f t="shared" ca="1" si="79"/>
        <v>6.7251584911276308E-2</v>
      </c>
      <c r="T302" s="42">
        <f t="shared" ca="1" si="80"/>
        <v>0.10634522604666195</v>
      </c>
      <c r="U302">
        <f ca="1">+(L302^2*Markiwitz!$B$4^2)+(M302^2*Markiwitz!$C$4^2)+(N302^2*Markiwitz!$D$4^2)+(O302^2*Markiwitz!$E$4^2)+(P302^2*Markiwitz!$F$4^2)+(Q302^2*Markiwitz!$G$4^2)+(R302^2*Markiwitz!$H$4^2)+(S302^2*Markiwitz!$I$4^2)+(T302^2*Markiwitz!$J$4^2)+(2*L302*M302*Markiwitz!$B$8)+(2*L302*N302*Markiwitz!$E$8)+(2*L302*O302*Markiwitz!$H$8)+(2*L302*P302*Markiwitz!$B$11)+(2*L302*Q302*Markiwitz!$E$11)+(2*L302*R302*Markiwitz!$H$11)+(2*L302*S302*Markiwitz!$K$8)+(2*L302*T302*Markiwitz!$K$11)</f>
        <v>1.1743647546206779E-2</v>
      </c>
      <c r="V302" s="5">
        <f t="shared" ca="1" si="71"/>
        <v>0.10836811129758965</v>
      </c>
      <c r="W302" s="42">
        <f ca="1">SUMPRODUCT(L302:T302,Markiwitz!$B$3:$J$3)</f>
        <v>0.19986337790625228</v>
      </c>
    </row>
    <row r="303" spans="1:23" x14ac:dyDescent="0.25">
      <c r="A303">
        <v>302</v>
      </c>
      <c r="B303" s="25">
        <f t="shared" ca="1" si="70"/>
        <v>1</v>
      </c>
      <c r="C303" s="46">
        <v>0</v>
      </c>
      <c r="D303">
        <f t="shared" ca="1" si="85"/>
        <v>0.47952746473203067</v>
      </c>
      <c r="E303">
        <f t="shared" ca="1" si="85"/>
        <v>0.37289433700476005</v>
      </c>
      <c r="F303">
        <f t="shared" ca="1" si="85"/>
        <v>0.1301489361154311</v>
      </c>
      <c r="G303">
        <f t="shared" ca="1" si="85"/>
        <v>0.694218694179917</v>
      </c>
      <c r="H303">
        <f t="shared" ca="1" si="85"/>
        <v>0.21892052707805254</v>
      </c>
      <c r="I303">
        <f t="shared" ca="1" si="85"/>
        <v>0.14758747431319952</v>
      </c>
      <c r="J303">
        <f t="shared" ca="1" si="85"/>
        <v>0.13523839588862796</v>
      </c>
      <c r="K303">
        <f t="shared" ca="1" si="85"/>
        <v>0.97540867046090352</v>
      </c>
      <c r="L303" s="42">
        <f t="shared" ca="1" si="72"/>
        <v>0</v>
      </c>
      <c r="M303" s="42">
        <f t="shared" ca="1" si="73"/>
        <v>0.15204055263704092</v>
      </c>
      <c r="N303" s="42">
        <f t="shared" ca="1" si="74"/>
        <v>0.11823110299867601</v>
      </c>
      <c r="O303" s="42">
        <f t="shared" ca="1" si="75"/>
        <v>4.1265449066970446E-2</v>
      </c>
      <c r="P303" s="42">
        <f t="shared" ca="1" si="76"/>
        <v>0.22011125884742086</v>
      </c>
      <c r="Q303" s="42">
        <f t="shared" ca="1" si="77"/>
        <v>6.9411661205139905E-2</v>
      </c>
      <c r="R303" s="42">
        <f t="shared" ca="1" si="78"/>
        <v>4.6794569252510791E-2</v>
      </c>
      <c r="S303" s="42">
        <f t="shared" ca="1" si="79"/>
        <v>4.2879129895394434E-2</v>
      </c>
      <c r="T303" s="42">
        <f t="shared" ca="1" si="80"/>
        <v>0.30926627609684665</v>
      </c>
      <c r="U303">
        <f ca="1">+(L303^2*Markiwitz!$B$4^2)+(M303^2*Markiwitz!$C$4^2)+(N303^2*Markiwitz!$D$4^2)+(O303^2*Markiwitz!$E$4^2)+(P303^2*Markiwitz!$F$4^2)+(Q303^2*Markiwitz!$G$4^2)+(R303^2*Markiwitz!$H$4^2)+(S303^2*Markiwitz!$I$4^2)+(T303^2*Markiwitz!$J$4^2)+(2*L303*M303*Markiwitz!$B$8)+(2*L303*N303*Markiwitz!$E$8)+(2*L303*O303*Markiwitz!$H$8)+(2*L303*P303*Markiwitz!$B$11)+(2*L303*Q303*Markiwitz!$E$11)+(2*L303*R303*Markiwitz!$H$11)+(2*L303*S303*Markiwitz!$K$8)+(2*L303*T303*Markiwitz!$K$11)</f>
        <v>1.0969032644595068E-2</v>
      </c>
      <c r="V303" s="5">
        <f t="shared" ca="1" si="71"/>
        <v>0.10473314969289842</v>
      </c>
      <c r="W303" s="42">
        <f ca="1">SUMPRODUCT(L303:T303,Markiwitz!$B$3:$J$3)</f>
        <v>0.34071552223265777</v>
      </c>
    </row>
    <row r="304" spans="1:23" x14ac:dyDescent="0.25">
      <c r="A304">
        <v>303</v>
      </c>
      <c r="B304" s="25">
        <f t="shared" ca="1" si="70"/>
        <v>1</v>
      </c>
      <c r="C304" s="46">
        <v>0</v>
      </c>
      <c r="D304">
        <f t="shared" ca="1" si="85"/>
        <v>0.18968922200209115</v>
      </c>
      <c r="E304">
        <f t="shared" ca="1" si="85"/>
        <v>0.6494834949282059</v>
      </c>
      <c r="F304">
        <f t="shared" ca="1" si="85"/>
        <v>0.31233793967298384</v>
      </c>
      <c r="G304">
        <f t="shared" ca="1" si="85"/>
        <v>0.25581405844500382</v>
      </c>
      <c r="H304">
        <f t="shared" ca="1" si="85"/>
        <v>0.89413166662510624</v>
      </c>
      <c r="I304">
        <f t="shared" ca="1" si="85"/>
        <v>0.12093416929386347</v>
      </c>
      <c r="J304">
        <f t="shared" ca="1" si="85"/>
        <v>0.54651712468472069</v>
      </c>
      <c r="K304">
        <f t="shared" ca="1" si="85"/>
        <v>0.12221086660970748</v>
      </c>
      <c r="L304" s="42">
        <f t="shared" ca="1" si="72"/>
        <v>0</v>
      </c>
      <c r="M304" s="42">
        <f t="shared" ca="1" si="73"/>
        <v>6.136588403474847E-2</v>
      </c>
      <c r="N304" s="42">
        <f t="shared" ca="1" si="74"/>
        <v>0.21011277505164766</v>
      </c>
      <c r="O304" s="42">
        <f t="shared" ca="1" si="75"/>
        <v>0.10104366280448603</v>
      </c>
      <c r="P304" s="42">
        <f t="shared" ca="1" si="76"/>
        <v>8.2757763879812915E-2</v>
      </c>
      <c r="Q304" s="42">
        <f t="shared" ca="1" si="77"/>
        <v>0.28925829093920669</v>
      </c>
      <c r="R304" s="42">
        <f t="shared" ca="1" si="78"/>
        <v>3.9123109528300205E-2</v>
      </c>
      <c r="S304" s="42">
        <f t="shared" ca="1" si="79"/>
        <v>0.17680238308973095</v>
      </c>
      <c r="T304" s="42">
        <f t="shared" ca="1" si="80"/>
        <v>3.9536130672067113E-2</v>
      </c>
      <c r="U304">
        <f ca="1">+(L304^2*Markiwitz!$B$4^2)+(M304^2*Markiwitz!$C$4^2)+(N304^2*Markiwitz!$D$4^2)+(O304^2*Markiwitz!$E$4^2)+(P304^2*Markiwitz!$F$4^2)+(Q304^2*Markiwitz!$G$4^2)+(R304^2*Markiwitz!$H$4^2)+(S304^2*Markiwitz!$I$4^2)+(T304^2*Markiwitz!$J$4^2)+(2*L304*M304*Markiwitz!$B$8)+(2*L304*N304*Markiwitz!$E$8)+(2*L304*O304*Markiwitz!$H$8)+(2*L304*P304*Markiwitz!$B$11)+(2*L304*Q304*Markiwitz!$E$11)+(2*L304*R304*Markiwitz!$H$11)+(2*L304*S304*Markiwitz!$K$8)+(2*L304*T304*Markiwitz!$K$11)</f>
        <v>3.1559021966179594E-2</v>
      </c>
      <c r="V304" s="5">
        <f t="shared" ca="1" si="71"/>
        <v>0.17764859123049526</v>
      </c>
      <c r="W304" s="42">
        <f ca="1">SUMPRODUCT(L304:T304,Markiwitz!$B$3:$J$3)</f>
        <v>0.89870177123471151</v>
      </c>
    </row>
    <row r="305" spans="1:23" x14ac:dyDescent="0.25">
      <c r="A305">
        <v>304</v>
      </c>
      <c r="B305" s="25">
        <f t="shared" ca="1" si="70"/>
        <v>1</v>
      </c>
      <c r="C305" s="46">
        <v>0</v>
      </c>
      <c r="D305">
        <f t="shared" ca="1" si="85"/>
        <v>0.86363167623102144</v>
      </c>
      <c r="E305">
        <f t="shared" ca="1" si="85"/>
        <v>0.65021001949293589</v>
      </c>
      <c r="F305">
        <f t="shared" ca="1" si="85"/>
        <v>0.379221587865465</v>
      </c>
      <c r="G305">
        <f t="shared" ca="1" si="85"/>
        <v>0.31393895307949882</v>
      </c>
      <c r="H305">
        <f t="shared" ca="1" si="85"/>
        <v>0.55221426196443202</v>
      </c>
      <c r="I305">
        <f t="shared" ca="1" si="85"/>
        <v>0.61384535099598481</v>
      </c>
      <c r="J305">
        <f t="shared" ca="1" si="85"/>
        <v>0.72345049887953583</v>
      </c>
      <c r="K305">
        <f t="shared" ca="1" si="85"/>
        <v>0.83391125086002238</v>
      </c>
      <c r="L305" s="42">
        <f t="shared" ca="1" si="72"/>
        <v>0</v>
      </c>
      <c r="M305" s="42">
        <f t="shared" ca="1" si="73"/>
        <v>0.17516378843018032</v>
      </c>
      <c r="N305" s="42">
        <f t="shared" ca="1" si="74"/>
        <v>0.13187711083813652</v>
      </c>
      <c r="O305" s="42">
        <f t="shared" ca="1" si="75"/>
        <v>7.6914605859424764E-2</v>
      </c>
      <c r="P305" s="42">
        <f t="shared" ca="1" si="76"/>
        <v>6.3673829794195294E-2</v>
      </c>
      <c r="Q305" s="42">
        <f t="shared" ca="1" si="77"/>
        <v>0.11200138301202285</v>
      </c>
      <c r="R305" s="42">
        <f t="shared" ca="1" si="78"/>
        <v>0.12450154406095212</v>
      </c>
      <c r="S305" s="42">
        <f t="shared" ca="1" si="79"/>
        <v>0.14673191548331443</v>
      </c>
      <c r="T305" s="42">
        <f t="shared" ca="1" si="80"/>
        <v>0.16913582252177373</v>
      </c>
      <c r="U305">
        <f ca="1">+(L305^2*Markiwitz!$B$4^2)+(M305^2*Markiwitz!$C$4^2)+(N305^2*Markiwitz!$D$4^2)+(O305^2*Markiwitz!$E$4^2)+(P305^2*Markiwitz!$F$4^2)+(Q305^2*Markiwitz!$G$4^2)+(R305^2*Markiwitz!$H$4^2)+(S305^2*Markiwitz!$I$4^2)+(T305^2*Markiwitz!$J$4^2)+(2*L305*M305*Markiwitz!$B$8)+(2*L305*N305*Markiwitz!$E$8)+(2*L305*O305*Markiwitz!$H$8)+(2*L305*P305*Markiwitz!$B$11)+(2*L305*Q305*Markiwitz!$E$11)+(2*L305*R305*Markiwitz!$H$11)+(2*L305*S305*Markiwitz!$K$8)+(2*L305*T305*Markiwitz!$K$11)</f>
        <v>1.093637864641726E-2</v>
      </c>
      <c r="V305" s="5">
        <f t="shared" ca="1" si="71"/>
        <v>0.1045771420838094</v>
      </c>
      <c r="W305" s="42">
        <f ca="1">SUMPRODUCT(L305:T305,Markiwitz!$B$3:$J$3)</f>
        <v>0.41171404067875711</v>
      </c>
    </row>
    <row r="306" spans="1:23" x14ac:dyDescent="0.25">
      <c r="A306">
        <v>305</v>
      </c>
      <c r="B306" s="25">
        <f t="shared" ca="1" si="70"/>
        <v>0.99999999999999978</v>
      </c>
      <c r="C306" s="46">
        <v>0</v>
      </c>
      <c r="D306">
        <f t="shared" ca="1" si="85"/>
        <v>0.49789091201379232</v>
      </c>
      <c r="E306">
        <f t="shared" ca="1" si="85"/>
        <v>8.0631922627305008E-2</v>
      </c>
      <c r="F306">
        <f t="shared" ca="1" si="85"/>
        <v>0.85213677362781437</v>
      </c>
      <c r="G306">
        <f t="shared" ca="1" si="85"/>
        <v>0.17760928804202281</v>
      </c>
      <c r="H306">
        <f t="shared" ca="1" si="85"/>
        <v>0.80640552211187622</v>
      </c>
      <c r="I306">
        <f t="shared" ca="1" si="85"/>
        <v>0.23791769234809212</v>
      </c>
      <c r="J306">
        <f t="shared" ca="1" si="85"/>
        <v>0.83865635513406411</v>
      </c>
      <c r="K306">
        <f t="shared" ca="1" si="85"/>
        <v>0.70478208531173714</v>
      </c>
      <c r="L306" s="42">
        <f t="shared" ca="1" si="72"/>
        <v>0</v>
      </c>
      <c r="M306" s="42">
        <f t="shared" ca="1" si="73"/>
        <v>0.1186575993517066</v>
      </c>
      <c r="N306" s="42">
        <f t="shared" ca="1" si="74"/>
        <v>1.9216238214453545E-2</v>
      </c>
      <c r="O306" s="42">
        <f t="shared" ca="1" si="75"/>
        <v>0.20308164185809466</v>
      </c>
      <c r="P306" s="42">
        <f t="shared" ca="1" si="76"/>
        <v>4.2327930141147857E-2</v>
      </c>
      <c r="Q306" s="42">
        <f t="shared" ca="1" si="77"/>
        <v>0.19218294820995674</v>
      </c>
      <c r="R306" s="42">
        <f t="shared" ca="1" si="78"/>
        <v>5.6700657786942034E-2</v>
      </c>
      <c r="S306" s="42">
        <f t="shared" ca="1" si="79"/>
        <v>0.1998689821004479</v>
      </c>
      <c r="T306" s="42">
        <f t="shared" ca="1" si="80"/>
        <v>0.16796400233725051</v>
      </c>
      <c r="U306">
        <f ca="1">+(L306^2*Markiwitz!$B$4^2)+(M306^2*Markiwitz!$C$4^2)+(N306^2*Markiwitz!$D$4^2)+(O306^2*Markiwitz!$E$4^2)+(P306^2*Markiwitz!$F$4^2)+(Q306^2*Markiwitz!$G$4^2)+(R306^2*Markiwitz!$H$4^2)+(S306^2*Markiwitz!$I$4^2)+(T306^2*Markiwitz!$J$4^2)+(2*L306*M306*Markiwitz!$B$8)+(2*L306*N306*Markiwitz!$E$8)+(2*L306*O306*Markiwitz!$H$8)+(2*L306*P306*Markiwitz!$B$11)+(2*L306*Q306*Markiwitz!$E$11)+(2*L306*R306*Markiwitz!$H$11)+(2*L306*S306*Markiwitz!$K$8)+(2*L306*T306*Markiwitz!$K$11)</f>
        <v>1.9827270534313702E-2</v>
      </c>
      <c r="V306" s="5">
        <f t="shared" ca="1" si="71"/>
        <v>0.14080934107620027</v>
      </c>
      <c r="W306" s="42">
        <f ca="1">SUMPRODUCT(L306:T306,Markiwitz!$B$3:$J$3)</f>
        <v>0.62439555904530197</v>
      </c>
    </row>
    <row r="307" spans="1:23" x14ac:dyDescent="0.25">
      <c r="A307">
        <v>306</v>
      </c>
      <c r="B307" s="25">
        <f t="shared" ca="1" si="70"/>
        <v>1</v>
      </c>
      <c r="C307" s="46">
        <v>0</v>
      </c>
      <c r="D307">
        <f t="shared" ca="1" si="85"/>
        <v>0.39612049987281439</v>
      </c>
      <c r="E307">
        <f t="shared" ca="1" si="85"/>
        <v>0.71930635512311492</v>
      </c>
      <c r="F307">
        <f t="shared" ca="1" si="85"/>
        <v>0.48174656641497537</v>
      </c>
      <c r="G307">
        <f t="shared" ca="1" si="85"/>
        <v>0.34794558868236003</v>
      </c>
      <c r="H307">
        <f t="shared" ca="1" si="85"/>
        <v>0.54290725629010117</v>
      </c>
      <c r="I307">
        <f t="shared" ca="1" si="85"/>
        <v>0.552303365962307</v>
      </c>
      <c r="J307">
        <f t="shared" ca="1" si="85"/>
        <v>0.80080102942919718</v>
      </c>
      <c r="K307">
        <f t="shared" ca="1" si="85"/>
        <v>0.23976662184100694</v>
      </c>
      <c r="L307" s="42">
        <f t="shared" ca="1" si="72"/>
        <v>0</v>
      </c>
      <c r="M307" s="42">
        <f t="shared" ca="1" si="73"/>
        <v>9.7067010596706818E-2</v>
      </c>
      <c r="N307" s="42">
        <f t="shared" ca="1" si="74"/>
        <v>0.1762618133053753</v>
      </c>
      <c r="O307" s="42">
        <f t="shared" ca="1" si="75"/>
        <v>0.11804917716236271</v>
      </c>
      <c r="P307" s="42">
        <f t="shared" ca="1" si="76"/>
        <v>8.526203050473817E-2</v>
      </c>
      <c r="Q307" s="42">
        <f t="shared" ca="1" si="77"/>
        <v>0.133036246334791</v>
      </c>
      <c r="R307" s="42">
        <f t="shared" ca="1" si="78"/>
        <v>0.1353387080286762</v>
      </c>
      <c r="S307" s="42">
        <f t="shared" ca="1" si="79"/>
        <v>0.19623160637840115</v>
      </c>
      <c r="T307" s="42">
        <f t="shared" ca="1" si="80"/>
        <v>5.8753407688948704E-2</v>
      </c>
      <c r="U307">
        <f ca="1">+(L307^2*Markiwitz!$B$4^2)+(M307^2*Markiwitz!$C$4^2)+(N307^2*Markiwitz!$D$4^2)+(O307^2*Markiwitz!$E$4^2)+(P307^2*Markiwitz!$F$4^2)+(Q307^2*Markiwitz!$G$4^2)+(R307^2*Markiwitz!$H$4^2)+(S307^2*Markiwitz!$I$4^2)+(T307^2*Markiwitz!$J$4^2)+(2*L307*M307*Markiwitz!$B$8)+(2*L307*N307*Markiwitz!$E$8)+(2*L307*O307*Markiwitz!$H$8)+(2*L307*P307*Markiwitz!$B$11)+(2*L307*Q307*Markiwitz!$E$11)+(2*L307*R307*Markiwitz!$H$11)+(2*L307*S307*Markiwitz!$K$8)+(2*L307*T307*Markiwitz!$K$11)</f>
        <v>1.5573572864288987E-2</v>
      </c>
      <c r="V307" s="5">
        <f t="shared" ca="1" si="71"/>
        <v>0.12479412191401078</v>
      </c>
      <c r="W307" s="42">
        <f ca="1">SUMPRODUCT(L307:T307,Markiwitz!$B$3:$J$3)</f>
        <v>0.4774372474736463</v>
      </c>
    </row>
    <row r="308" spans="1:23" x14ac:dyDescent="0.25">
      <c r="A308">
        <v>307</v>
      </c>
      <c r="B308" s="25">
        <f t="shared" ca="1" si="70"/>
        <v>0.99999999999999989</v>
      </c>
      <c r="C308" s="46">
        <v>0</v>
      </c>
      <c r="D308">
        <f t="shared" ca="1" si="85"/>
        <v>0.64596250639405495</v>
      </c>
      <c r="E308">
        <f t="shared" ca="1" si="85"/>
        <v>0.99911627037394013</v>
      </c>
      <c r="F308">
        <f t="shared" ca="1" si="85"/>
        <v>0.68844112282900305</v>
      </c>
      <c r="G308">
        <f t="shared" ca="1" si="85"/>
        <v>0.7799506666842897</v>
      </c>
      <c r="H308">
        <f t="shared" ca="1" si="85"/>
        <v>0.45877132502534224</v>
      </c>
      <c r="I308">
        <f t="shared" ca="1" si="85"/>
        <v>0.34609613629320424</v>
      </c>
      <c r="J308">
        <f t="shared" ca="1" si="85"/>
        <v>0.97112184916689903</v>
      </c>
      <c r="K308">
        <f t="shared" ca="1" si="85"/>
        <v>0.18419257242764475</v>
      </c>
      <c r="L308" s="42">
        <f t="shared" ca="1" si="72"/>
        <v>0</v>
      </c>
      <c r="M308" s="42">
        <f t="shared" ca="1" si="73"/>
        <v>0.12731705864019605</v>
      </c>
      <c r="N308" s="42">
        <f t="shared" ca="1" si="74"/>
        <v>0.1969224893464244</v>
      </c>
      <c r="O308" s="42">
        <f t="shared" ca="1" si="75"/>
        <v>0.13568945246502198</v>
      </c>
      <c r="P308" s="42">
        <f t="shared" ca="1" si="76"/>
        <v>0.15372567878750434</v>
      </c>
      <c r="Q308" s="42">
        <f t="shared" ca="1" si="77"/>
        <v>9.0422300230317984E-2</v>
      </c>
      <c r="R308" s="42">
        <f t="shared" ca="1" si="78"/>
        <v>6.8214395794524554E-2</v>
      </c>
      <c r="S308" s="42">
        <f t="shared" ca="1" si="79"/>
        <v>0.19140488216158733</v>
      </c>
      <c r="T308" s="42">
        <f t="shared" ca="1" si="80"/>
        <v>3.6303742574423252E-2</v>
      </c>
      <c r="U308">
        <f ca="1">+(L308^2*Markiwitz!$B$4^2)+(M308^2*Markiwitz!$C$4^2)+(N308^2*Markiwitz!$D$4^2)+(O308^2*Markiwitz!$E$4^2)+(P308^2*Markiwitz!$F$4^2)+(Q308^2*Markiwitz!$G$4^2)+(R308^2*Markiwitz!$H$4^2)+(S308^2*Markiwitz!$I$4^2)+(T308^2*Markiwitz!$J$4^2)+(2*L308*M308*Markiwitz!$B$8)+(2*L308*N308*Markiwitz!$E$8)+(2*L308*O308*Markiwitz!$H$8)+(2*L308*P308*Markiwitz!$B$11)+(2*L308*Q308*Markiwitz!$E$11)+(2*L308*R308*Markiwitz!$H$11)+(2*L308*S308*Markiwitz!$K$8)+(2*L308*T308*Markiwitz!$K$11)</f>
        <v>1.4543453126281849E-2</v>
      </c>
      <c r="V308" s="5">
        <f t="shared" ca="1" si="71"/>
        <v>0.12059624010010365</v>
      </c>
      <c r="W308" s="42">
        <f ca="1">SUMPRODUCT(L308:T308,Markiwitz!$B$3:$J$3)</f>
        <v>0.39069470040256232</v>
      </c>
    </row>
    <row r="309" spans="1:23" x14ac:dyDescent="0.25">
      <c r="A309">
        <v>308</v>
      </c>
      <c r="B309" s="25">
        <f t="shared" ca="1" si="70"/>
        <v>1</v>
      </c>
      <c r="C309" s="46">
        <v>0</v>
      </c>
      <c r="D309">
        <f t="shared" ca="1" si="85"/>
        <v>8.7246527717652622E-2</v>
      </c>
      <c r="E309">
        <f t="shared" ca="1" si="85"/>
        <v>0.89074407326242067</v>
      </c>
      <c r="F309">
        <f t="shared" ca="1" si="85"/>
        <v>0.30063927505733068</v>
      </c>
      <c r="G309">
        <f t="shared" ca="1" si="85"/>
        <v>0.52945397164036345</v>
      </c>
      <c r="H309">
        <f t="shared" ca="1" si="85"/>
        <v>0.39383829490674094</v>
      </c>
      <c r="I309">
        <f t="shared" ca="1" si="85"/>
        <v>0.84988161593113942</v>
      </c>
      <c r="J309">
        <f t="shared" ca="1" si="85"/>
        <v>0.97789345620344037</v>
      </c>
      <c r="K309">
        <f t="shared" ca="1" si="85"/>
        <v>0.67087600311130335</v>
      </c>
      <c r="L309" s="42">
        <f t="shared" ca="1" si="72"/>
        <v>0</v>
      </c>
      <c r="M309" s="42">
        <f t="shared" ca="1" si="73"/>
        <v>1.8560827302233227E-2</v>
      </c>
      <c r="N309" s="42">
        <f t="shared" ca="1" si="74"/>
        <v>0.18949690431022681</v>
      </c>
      <c r="O309" s="42">
        <f t="shared" ca="1" si="75"/>
        <v>6.395800280632466E-2</v>
      </c>
      <c r="P309" s="42">
        <f t="shared" ca="1" si="76"/>
        <v>0.11263604396842894</v>
      </c>
      <c r="Q309" s="42">
        <f t="shared" ca="1" si="77"/>
        <v>8.3785163352592548E-2</v>
      </c>
      <c r="R309" s="42">
        <f t="shared" ca="1" si="78"/>
        <v>0.18080382467128403</v>
      </c>
      <c r="S309" s="42">
        <f t="shared" ca="1" si="79"/>
        <v>0.20803706503157063</v>
      </c>
      <c r="T309" s="42">
        <f t="shared" ca="1" si="80"/>
        <v>0.14272216855733919</v>
      </c>
      <c r="U309">
        <f ca="1">+(L309^2*Markiwitz!$B$4^2)+(M309^2*Markiwitz!$C$4^2)+(N309^2*Markiwitz!$D$4^2)+(O309^2*Markiwitz!$E$4^2)+(P309^2*Markiwitz!$F$4^2)+(Q309^2*Markiwitz!$G$4^2)+(R309^2*Markiwitz!$H$4^2)+(S309^2*Markiwitz!$I$4^2)+(T309^2*Markiwitz!$J$4^2)+(2*L309*M309*Markiwitz!$B$8)+(2*L309*N309*Markiwitz!$E$8)+(2*L309*O309*Markiwitz!$H$8)+(2*L309*P309*Markiwitz!$B$11)+(2*L309*Q309*Markiwitz!$E$11)+(2*L309*R309*Markiwitz!$H$11)+(2*L309*S309*Markiwitz!$K$8)+(2*L309*T309*Markiwitz!$K$11)</f>
        <v>1.4671160977503451E-2</v>
      </c>
      <c r="V309" s="5">
        <f t="shared" ca="1" si="71"/>
        <v>0.12112456801781978</v>
      </c>
      <c r="W309" s="42">
        <f ca="1">SUMPRODUCT(L309:T309,Markiwitz!$B$3:$J$3)</f>
        <v>0.33397908351511257</v>
      </c>
    </row>
    <row r="310" spans="1:23" x14ac:dyDescent="0.25">
      <c r="A310">
        <v>309</v>
      </c>
      <c r="B310" s="25">
        <f t="shared" ca="1" si="70"/>
        <v>1</v>
      </c>
      <c r="C310" s="46">
        <v>0</v>
      </c>
      <c r="D310">
        <f t="shared" ca="1" si="85"/>
        <v>0.70593244446317061</v>
      </c>
      <c r="E310">
        <f t="shared" ca="1" si="85"/>
        <v>0.90511090894552781</v>
      </c>
      <c r="F310">
        <f t="shared" ca="1" si="85"/>
        <v>0.8508856021850516</v>
      </c>
      <c r="G310">
        <f t="shared" ca="1" si="85"/>
        <v>0.10767450275983992</v>
      </c>
      <c r="H310">
        <f t="shared" ca="1" si="85"/>
        <v>0.38299430410567881</v>
      </c>
      <c r="I310">
        <f t="shared" ca="1" si="85"/>
        <v>0.69900416799695042</v>
      </c>
      <c r="J310">
        <f t="shared" ca="1" si="85"/>
        <v>0.72584923924754641</v>
      </c>
      <c r="K310">
        <f t="shared" ca="1" si="85"/>
        <v>0.96088736111039241</v>
      </c>
      <c r="L310" s="42">
        <f t="shared" ca="1" si="72"/>
        <v>0</v>
      </c>
      <c r="M310" s="42">
        <f t="shared" ca="1" si="73"/>
        <v>0.13223823112535124</v>
      </c>
      <c r="N310" s="42">
        <f t="shared" ca="1" si="74"/>
        <v>0.1695491778426963</v>
      </c>
      <c r="O310" s="42">
        <f t="shared" ca="1" si="75"/>
        <v>0.15939146557932543</v>
      </c>
      <c r="P310" s="42">
        <f t="shared" ca="1" si="76"/>
        <v>2.01700401985219E-2</v>
      </c>
      <c r="Q310" s="42">
        <f t="shared" ca="1" si="77"/>
        <v>7.1744102007571212E-2</v>
      </c>
      <c r="R310" s="42">
        <f t="shared" ca="1" si="78"/>
        <v>0.13094039727194751</v>
      </c>
      <c r="S310" s="42">
        <f t="shared" ca="1" si="79"/>
        <v>0.13596912879499345</v>
      </c>
      <c r="T310" s="42">
        <f t="shared" ca="1" si="80"/>
        <v>0.17999745717959292</v>
      </c>
      <c r="U310">
        <f ca="1">+(L310^2*Markiwitz!$B$4^2)+(M310^2*Markiwitz!$C$4^2)+(N310^2*Markiwitz!$D$4^2)+(O310^2*Markiwitz!$E$4^2)+(P310^2*Markiwitz!$F$4^2)+(Q310^2*Markiwitz!$G$4^2)+(R310^2*Markiwitz!$H$4^2)+(S310^2*Markiwitz!$I$4^2)+(T310^2*Markiwitz!$J$4^2)+(2*L310*M310*Markiwitz!$B$8)+(2*L310*N310*Markiwitz!$E$8)+(2*L310*O310*Markiwitz!$H$8)+(2*L310*P310*Markiwitz!$B$11)+(2*L310*Q310*Markiwitz!$E$11)+(2*L310*R310*Markiwitz!$H$11)+(2*L310*S310*Markiwitz!$K$8)+(2*L310*T310*Markiwitz!$K$11)</f>
        <v>1.0627771492130903E-2</v>
      </c>
      <c r="V310" s="5">
        <f t="shared" ca="1" si="71"/>
        <v>0.10309108347539521</v>
      </c>
      <c r="W310" s="42">
        <f ca="1">SUMPRODUCT(L310:T310,Markiwitz!$B$3:$J$3)</f>
        <v>0.31412401125866324</v>
      </c>
    </row>
    <row r="311" spans="1:23" x14ac:dyDescent="0.25">
      <c r="A311">
        <v>310</v>
      </c>
      <c r="B311" s="25">
        <f t="shared" ca="1" si="70"/>
        <v>0.99999999999999989</v>
      </c>
      <c r="C311" s="46">
        <v>0</v>
      </c>
      <c r="D311">
        <f t="shared" ca="1" si="85"/>
        <v>0.27926128739273326</v>
      </c>
      <c r="E311">
        <f t="shared" ca="1" si="85"/>
        <v>0.57239251950254499</v>
      </c>
      <c r="F311">
        <f t="shared" ca="1" si="85"/>
        <v>0.69044670563594268</v>
      </c>
      <c r="G311">
        <f t="shared" ca="1" si="85"/>
        <v>0.18954812491394146</v>
      </c>
      <c r="H311">
        <f t="shared" ca="1" si="85"/>
        <v>0.85450628717731059</v>
      </c>
      <c r="I311">
        <f t="shared" ca="1" si="85"/>
        <v>0.29786206442509378</v>
      </c>
      <c r="J311">
        <f t="shared" ca="1" si="85"/>
        <v>0.52146322867072248</v>
      </c>
      <c r="K311">
        <f t="shared" ca="1" si="85"/>
        <v>8.5337124754451876E-2</v>
      </c>
      <c r="L311" s="42">
        <f t="shared" ca="1" si="72"/>
        <v>0</v>
      </c>
      <c r="M311" s="42">
        <f t="shared" ca="1" si="73"/>
        <v>7.9998825488507758E-2</v>
      </c>
      <c r="N311" s="42">
        <f t="shared" ca="1" si="74"/>
        <v>0.16397091664987756</v>
      </c>
      <c r="O311" s="42">
        <f t="shared" ca="1" si="75"/>
        <v>0.19778941087386159</v>
      </c>
      <c r="P311" s="42">
        <f t="shared" ca="1" si="76"/>
        <v>5.4299067043042104E-2</v>
      </c>
      <c r="Q311" s="42">
        <f t="shared" ca="1" si="77"/>
        <v>0.2447868803619544</v>
      </c>
      <c r="R311" s="42">
        <f t="shared" ca="1" si="78"/>
        <v>8.5327313119769654E-2</v>
      </c>
      <c r="S311" s="42">
        <f t="shared" ca="1" si="79"/>
        <v>0.14938141343750197</v>
      </c>
      <c r="T311" s="42">
        <f t="shared" ca="1" si="80"/>
        <v>2.4446173025484859E-2</v>
      </c>
      <c r="U311">
        <f ca="1">+(L311^2*Markiwitz!$B$4^2)+(M311^2*Markiwitz!$C$4^2)+(N311^2*Markiwitz!$D$4^2)+(O311^2*Markiwitz!$E$4^2)+(P311^2*Markiwitz!$F$4^2)+(Q311^2*Markiwitz!$G$4^2)+(R311^2*Markiwitz!$H$4^2)+(S311^2*Markiwitz!$I$4^2)+(T311^2*Markiwitz!$J$4^2)+(2*L311*M311*Markiwitz!$B$8)+(2*L311*N311*Markiwitz!$E$8)+(2*L311*O311*Markiwitz!$H$8)+(2*L311*P311*Markiwitz!$B$11)+(2*L311*Q311*Markiwitz!$E$11)+(2*L311*R311*Markiwitz!$H$11)+(2*L311*S311*Markiwitz!$K$8)+(2*L311*T311*Markiwitz!$K$11)</f>
        <v>2.5573447064563756E-2</v>
      </c>
      <c r="V311" s="5">
        <f t="shared" ca="1" si="71"/>
        <v>0.1599170005489215</v>
      </c>
      <c r="W311" s="42">
        <f ca="1">SUMPRODUCT(L311:T311,Markiwitz!$B$3:$J$3)</f>
        <v>0.79208034572016572</v>
      </c>
    </row>
    <row r="312" spans="1:23" x14ac:dyDescent="0.25">
      <c r="A312">
        <v>311</v>
      </c>
      <c r="B312" s="25">
        <f t="shared" ca="1" si="70"/>
        <v>0.99999999999999978</v>
      </c>
      <c r="C312" s="46">
        <v>0</v>
      </c>
      <c r="D312">
        <f t="shared" ref="D312:K321" ca="1" si="86">RAND()</f>
        <v>0.54059768489877602</v>
      </c>
      <c r="E312">
        <f t="shared" ca="1" si="86"/>
        <v>0.67021907008979409</v>
      </c>
      <c r="F312">
        <f t="shared" ca="1" si="86"/>
        <v>0.44859176130941891</v>
      </c>
      <c r="G312">
        <f t="shared" ca="1" si="86"/>
        <v>0.16382331099471281</v>
      </c>
      <c r="H312">
        <f t="shared" ca="1" si="86"/>
        <v>0.89721782379532233</v>
      </c>
      <c r="I312">
        <f t="shared" ca="1" si="86"/>
        <v>0.37489654134751382</v>
      </c>
      <c r="J312">
        <f t="shared" ca="1" si="86"/>
        <v>0.78004326701473348</v>
      </c>
      <c r="K312">
        <f t="shared" ca="1" si="86"/>
        <v>0.46670412577252596</v>
      </c>
      <c r="L312" s="42">
        <f t="shared" ca="1" si="72"/>
        <v>0</v>
      </c>
      <c r="M312" s="42">
        <f t="shared" ca="1" si="73"/>
        <v>0.1245016198495955</v>
      </c>
      <c r="N312" s="42">
        <f t="shared" ca="1" si="74"/>
        <v>0.15435389793778576</v>
      </c>
      <c r="O312" s="42">
        <f t="shared" ca="1" si="75"/>
        <v>0.10331231985328135</v>
      </c>
      <c r="P312" s="42">
        <f t="shared" ca="1" si="76"/>
        <v>3.7729106427425566E-2</v>
      </c>
      <c r="Q312" s="42">
        <f t="shared" ca="1" si="77"/>
        <v>0.20663253939269596</v>
      </c>
      <c r="R312" s="42">
        <f t="shared" ca="1" si="78"/>
        <v>8.6340041730877934E-2</v>
      </c>
      <c r="S312" s="42">
        <f t="shared" ca="1" si="79"/>
        <v>0.179646811314572</v>
      </c>
      <c r="T312" s="42">
        <f t="shared" ca="1" si="80"/>
        <v>0.1074836634937657</v>
      </c>
      <c r="U312">
        <f ca="1">+(L312^2*Markiwitz!$B$4^2)+(M312^2*Markiwitz!$C$4^2)+(N312^2*Markiwitz!$D$4^2)+(O312^2*Markiwitz!$E$4^2)+(P312^2*Markiwitz!$F$4^2)+(Q312^2*Markiwitz!$G$4^2)+(R312^2*Markiwitz!$H$4^2)+(S312^2*Markiwitz!$I$4^2)+(T312^2*Markiwitz!$J$4^2)+(2*L312*M312*Markiwitz!$B$8)+(2*L312*N312*Markiwitz!$E$8)+(2*L312*O312*Markiwitz!$H$8)+(2*L312*P312*Markiwitz!$B$11)+(2*L312*Q312*Markiwitz!$E$11)+(2*L312*R312*Markiwitz!$H$11)+(2*L312*S312*Markiwitz!$K$8)+(2*L312*T312*Markiwitz!$K$11)</f>
        <v>1.9501017165056568E-2</v>
      </c>
      <c r="V312" s="5">
        <f t="shared" ca="1" si="71"/>
        <v>0.13964604242532822</v>
      </c>
      <c r="W312" s="42">
        <f ca="1">SUMPRODUCT(L312:T312,Markiwitz!$B$3:$J$3)</f>
        <v>0.66099929554760561</v>
      </c>
    </row>
    <row r="313" spans="1:23" x14ac:dyDescent="0.25">
      <c r="A313">
        <v>312</v>
      </c>
      <c r="B313" s="25">
        <f t="shared" ca="1" si="70"/>
        <v>1.0000000000000002</v>
      </c>
      <c r="C313" s="46">
        <v>0</v>
      </c>
      <c r="D313">
        <f t="shared" ca="1" si="86"/>
        <v>0.57955176918456797</v>
      </c>
      <c r="E313">
        <f t="shared" ca="1" si="86"/>
        <v>0.83734988247751319</v>
      </c>
      <c r="F313">
        <f t="shared" ca="1" si="86"/>
        <v>0.20615675522823229</v>
      </c>
      <c r="G313">
        <f t="shared" ca="1" si="86"/>
        <v>1.3304553393176044E-2</v>
      </c>
      <c r="H313">
        <f t="shared" ca="1" si="86"/>
        <v>0.26433128812051443</v>
      </c>
      <c r="I313">
        <f t="shared" ca="1" si="86"/>
        <v>0.73521157943661475</v>
      </c>
      <c r="J313">
        <f t="shared" ca="1" si="86"/>
        <v>0.97573568716518111</v>
      </c>
      <c r="K313">
        <f t="shared" ca="1" si="86"/>
        <v>0.19418785797311711</v>
      </c>
      <c r="L313" s="42">
        <f t="shared" ca="1" si="72"/>
        <v>0</v>
      </c>
      <c r="M313" s="42">
        <f t="shared" ca="1" si="73"/>
        <v>0.15228001898859131</v>
      </c>
      <c r="N313" s="42">
        <f t="shared" ca="1" si="74"/>
        <v>0.22001771504067688</v>
      </c>
      <c r="O313" s="42">
        <f t="shared" ca="1" si="75"/>
        <v>5.4168680469999189E-2</v>
      </c>
      <c r="P313" s="42">
        <f t="shared" ca="1" si="76"/>
        <v>3.4958354905864427E-3</v>
      </c>
      <c r="Q313" s="42">
        <f t="shared" ca="1" si="77"/>
        <v>6.9454319207593859E-2</v>
      </c>
      <c r="R313" s="42">
        <f t="shared" ca="1" si="78"/>
        <v>0.19318038392802317</v>
      </c>
      <c r="S313" s="42">
        <f t="shared" ca="1" si="79"/>
        <v>0.25637925181113647</v>
      </c>
      <c r="T313" s="42">
        <f t="shared" ca="1" si="80"/>
        <v>5.1023795063392843E-2</v>
      </c>
      <c r="U313">
        <f ca="1">+(L313^2*Markiwitz!$B$4^2)+(M313^2*Markiwitz!$C$4^2)+(N313^2*Markiwitz!$D$4^2)+(O313^2*Markiwitz!$E$4^2)+(P313^2*Markiwitz!$F$4^2)+(Q313^2*Markiwitz!$G$4^2)+(R313^2*Markiwitz!$H$4^2)+(S313^2*Markiwitz!$I$4^2)+(T313^2*Markiwitz!$J$4^2)+(2*L313*M313*Markiwitz!$B$8)+(2*L313*N313*Markiwitz!$E$8)+(2*L313*O313*Markiwitz!$H$8)+(2*L313*P313*Markiwitz!$B$11)+(2*L313*Q313*Markiwitz!$E$11)+(2*L313*R313*Markiwitz!$H$11)+(2*L313*S313*Markiwitz!$K$8)+(2*L313*T313*Markiwitz!$K$11)</f>
        <v>1.6676634375351947E-2</v>
      </c>
      <c r="V313" s="5">
        <f t="shared" ca="1" si="71"/>
        <v>0.12913804387302738</v>
      </c>
      <c r="W313" s="42">
        <f ca="1">SUMPRODUCT(L313:T313,Markiwitz!$B$3:$J$3)</f>
        <v>0.27164863888586704</v>
      </c>
    </row>
    <row r="314" spans="1:23" x14ac:dyDescent="0.25">
      <c r="A314">
        <v>313</v>
      </c>
      <c r="B314" s="25">
        <f t="shared" ca="1" si="70"/>
        <v>0.99999999999999989</v>
      </c>
      <c r="C314" s="46">
        <v>0</v>
      </c>
      <c r="D314">
        <f t="shared" ca="1" si="86"/>
        <v>0.96492565241736061</v>
      </c>
      <c r="E314">
        <f t="shared" ca="1" si="86"/>
        <v>0.12501674514626182</v>
      </c>
      <c r="F314">
        <f t="shared" ca="1" si="86"/>
        <v>0.21621826230764185</v>
      </c>
      <c r="G314">
        <f t="shared" ca="1" si="86"/>
        <v>0.70577523208999737</v>
      </c>
      <c r="H314">
        <f t="shared" ca="1" si="86"/>
        <v>0.69702716289948241</v>
      </c>
      <c r="I314">
        <f t="shared" ca="1" si="86"/>
        <v>0.30825635495750336</v>
      </c>
      <c r="J314">
        <f t="shared" ca="1" si="86"/>
        <v>0.12460497467197806</v>
      </c>
      <c r="K314">
        <f t="shared" ca="1" si="86"/>
        <v>0.8503170774553257</v>
      </c>
      <c r="L314" s="42">
        <f t="shared" ca="1" si="72"/>
        <v>0</v>
      </c>
      <c r="M314" s="42">
        <f t="shared" ca="1" si="73"/>
        <v>0.24170627759946881</v>
      </c>
      <c r="N314" s="42">
        <f t="shared" ca="1" si="74"/>
        <v>3.1315710211665571E-2</v>
      </c>
      <c r="O314" s="42">
        <f t="shared" ca="1" si="75"/>
        <v>5.4160972091973139E-2</v>
      </c>
      <c r="P314" s="42">
        <f t="shared" ca="1" si="76"/>
        <v>0.17679113799390295</v>
      </c>
      <c r="Q314" s="42">
        <f t="shared" ca="1" si="77"/>
        <v>0.17459981554856763</v>
      </c>
      <c r="R314" s="42">
        <f t="shared" ca="1" si="78"/>
        <v>7.7215789544510804E-2</v>
      </c>
      <c r="S314" s="42">
        <f t="shared" ca="1" si="79"/>
        <v>3.1212564950354342E-2</v>
      </c>
      <c r="T314" s="42">
        <f t="shared" ca="1" si="80"/>
        <v>0.21299773205955674</v>
      </c>
      <c r="U314">
        <f ca="1">+(L314^2*Markiwitz!$B$4^2)+(M314^2*Markiwitz!$C$4^2)+(N314^2*Markiwitz!$D$4^2)+(O314^2*Markiwitz!$E$4^2)+(P314^2*Markiwitz!$F$4^2)+(Q314^2*Markiwitz!$G$4^2)+(R314^2*Markiwitz!$H$4^2)+(S314^2*Markiwitz!$I$4^2)+(T314^2*Markiwitz!$J$4^2)+(2*L314*M314*Markiwitz!$B$8)+(2*L314*N314*Markiwitz!$E$8)+(2*L314*O314*Markiwitz!$H$8)+(2*L314*P314*Markiwitz!$B$11)+(2*L314*Q314*Markiwitz!$E$11)+(2*L314*R314*Markiwitz!$H$11)+(2*L314*S314*Markiwitz!$K$8)+(2*L314*T314*Markiwitz!$K$11)</f>
        <v>1.5357895508436741E-2</v>
      </c>
      <c r="V314" s="5">
        <f t="shared" ca="1" si="71"/>
        <v>0.12392697651615947</v>
      </c>
      <c r="W314" s="42">
        <f ca="1">SUMPRODUCT(L314:T314,Markiwitz!$B$3:$J$3)</f>
        <v>0.61166598248639981</v>
      </c>
    </row>
    <row r="315" spans="1:23" x14ac:dyDescent="0.25">
      <c r="A315">
        <v>314</v>
      </c>
      <c r="B315" s="25">
        <f t="shared" ca="1" si="70"/>
        <v>0.99999999999999989</v>
      </c>
      <c r="C315" s="46">
        <v>0</v>
      </c>
      <c r="D315">
        <f t="shared" ca="1" si="86"/>
        <v>0.20560562923732573</v>
      </c>
      <c r="E315">
        <f t="shared" ca="1" si="86"/>
        <v>0.86252579664840845</v>
      </c>
      <c r="F315">
        <f t="shared" ca="1" si="86"/>
        <v>0.90946891766968641</v>
      </c>
      <c r="G315">
        <f t="shared" ca="1" si="86"/>
        <v>0.59610388416203974</v>
      </c>
      <c r="H315">
        <f t="shared" ca="1" si="86"/>
        <v>0.3573532475320107</v>
      </c>
      <c r="I315">
        <f t="shared" ca="1" si="86"/>
        <v>0.19990241162920908</v>
      </c>
      <c r="J315">
        <f t="shared" ca="1" si="86"/>
        <v>0.42365258069091327</v>
      </c>
      <c r="K315">
        <f t="shared" ca="1" si="86"/>
        <v>0.40783207128637289</v>
      </c>
      <c r="L315" s="42">
        <f t="shared" ca="1" si="72"/>
        <v>0</v>
      </c>
      <c r="M315" s="42">
        <f t="shared" ca="1" si="73"/>
        <v>5.1888582217654966E-2</v>
      </c>
      <c r="N315" s="42">
        <f t="shared" ca="1" si="74"/>
        <v>0.21767517202838535</v>
      </c>
      <c r="O315" s="42">
        <f t="shared" ca="1" si="75"/>
        <v>0.22952218226687598</v>
      </c>
      <c r="P315" s="42">
        <f t="shared" ca="1" si="76"/>
        <v>0.15043841707224156</v>
      </c>
      <c r="Q315" s="42">
        <f t="shared" ca="1" si="77"/>
        <v>9.0185047141425848E-2</v>
      </c>
      <c r="R315" s="42">
        <f t="shared" ca="1" si="78"/>
        <v>5.0449264253153367E-2</v>
      </c>
      <c r="S315" s="42">
        <f t="shared" ca="1" si="79"/>
        <v>0.10691697424066153</v>
      </c>
      <c r="T315" s="42">
        <f t="shared" ca="1" si="80"/>
        <v>0.10292436077960143</v>
      </c>
      <c r="U315">
        <f ca="1">+(L315^2*Markiwitz!$B$4^2)+(M315^2*Markiwitz!$C$4^2)+(N315^2*Markiwitz!$D$4^2)+(O315^2*Markiwitz!$E$4^2)+(P315^2*Markiwitz!$F$4^2)+(Q315^2*Markiwitz!$G$4^2)+(R315^2*Markiwitz!$H$4^2)+(S315^2*Markiwitz!$I$4^2)+(T315^2*Markiwitz!$J$4^2)+(2*L315*M315*Markiwitz!$B$8)+(2*L315*N315*Markiwitz!$E$8)+(2*L315*O315*Markiwitz!$H$8)+(2*L315*P315*Markiwitz!$B$11)+(2*L315*Q315*Markiwitz!$E$11)+(2*L315*R315*Markiwitz!$H$11)+(2*L315*S315*Markiwitz!$K$8)+(2*L315*T315*Markiwitz!$K$11)</f>
        <v>1.4917388444747557E-2</v>
      </c>
      <c r="V315" s="5">
        <f t="shared" ca="1" si="71"/>
        <v>0.12213676123406726</v>
      </c>
      <c r="W315" s="42">
        <f ca="1">SUMPRODUCT(L315:T315,Markiwitz!$B$3:$J$3)</f>
        <v>0.41940114120803179</v>
      </c>
    </row>
    <row r="316" spans="1:23" x14ac:dyDescent="0.25">
      <c r="A316">
        <v>315</v>
      </c>
      <c r="B316" s="25">
        <f t="shared" ca="1" si="70"/>
        <v>1</v>
      </c>
      <c r="C316" s="46">
        <v>0</v>
      </c>
      <c r="D316">
        <f t="shared" ca="1" si="86"/>
        <v>0.93426088608161573</v>
      </c>
      <c r="E316">
        <f t="shared" ca="1" si="86"/>
        <v>0.55636292666201237</v>
      </c>
      <c r="F316">
        <f t="shared" ca="1" si="86"/>
        <v>0.2313022237589083</v>
      </c>
      <c r="G316">
        <f t="shared" ca="1" si="86"/>
        <v>0.28752215663614678</v>
      </c>
      <c r="H316">
        <f t="shared" ca="1" si="86"/>
        <v>0.37231191081784809</v>
      </c>
      <c r="I316">
        <f t="shared" ca="1" si="86"/>
        <v>0.43978464160209496</v>
      </c>
      <c r="J316">
        <f t="shared" ca="1" si="86"/>
        <v>0.70670733975399591</v>
      </c>
      <c r="K316">
        <f t="shared" ca="1" si="86"/>
        <v>0.56429188322784196</v>
      </c>
      <c r="L316" s="42">
        <f t="shared" ca="1" si="72"/>
        <v>0</v>
      </c>
      <c r="M316" s="42">
        <f t="shared" ca="1" si="73"/>
        <v>0.22828365272635151</v>
      </c>
      <c r="N316" s="42">
        <f t="shared" ca="1" si="74"/>
        <v>0.13594549769991346</v>
      </c>
      <c r="O316" s="42">
        <f t="shared" ca="1" si="75"/>
        <v>5.6517956932640674E-2</v>
      </c>
      <c r="P316" s="42">
        <f t="shared" ca="1" si="76"/>
        <v>7.0255117317331264E-2</v>
      </c>
      <c r="Q316" s="42">
        <f t="shared" ca="1" si="77"/>
        <v>9.0973221956764161E-2</v>
      </c>
      <c r="R316" s="42">
        <f t="shared" ca="1" si="78"/>
        <v>0.10745996743901487</v>
      </c>
      <c r="S316" s="42">
        <f t="shared" ca="1" si="79"/>
        <v>0.17268167310760282</v>
      </c>
      <c r="T316" s="42">
        <f t="shared" ca="1" si="80"/>
        <v>0.13788291282038126</v>
      </c>
      <c r="U316">
        <f ca="1">+(L316^2*Markiwitz!$B$4^2)+(M316^2*Markiwitz!$C$4^2)+(N316^2*Markiwitz!$D$4^2)+(O316^2*Markiwitz!$E$4^2)+(P316^2*Markiwitz!$F$4^2)+(Q316^2*Markiwitz!$G$4^2)+(R316^2*Markiwitz!$H$4^2)+(S316^2*Markiwitz!$I$4^2)+(T316^2*Markiwitz!$J$4^2)+(2*L316*M316*Markiwitz!$B$8)+(2*L316*N316*Markiwitz!$E$8)+(2*L316*O316*Markiwitz!$H$8)+(2*L316*P316*Markiwitz!$B$11)+(2*L316*Q316*Markiwitz!$E$11)+(2*L316*R316*Markiwitz!$H$11)+(2*L316*S316*Markiwitz!$K$8)+(2*L316*T316*Markiwitz!$K$11)</f>
        <v>1.0695164108338151E-2</v>
      </c>
      <c r="V316" s="5">
        <f t="shared" ca="1" si="71"/>
        <v>0.10341742652154012</v>
      </c>
      <c r="W316" s="42">
        <f ca="1">SUMPRODUCT(L316:T316,Markiwitz!$B$3:$J$3)</f>
        <v>0.35312849526474871</v>
      </c>
    </row>
    <row r="317" spans="1:23" x14ac:dyDescent="0.25">
      <c r="A317">
        <v>316</v>
      </c>
      <c r="B317" s="25">
        <f t="shared" ca="1" si="70"/>
        <v>1</v>
      </c>
      <c r="C317" s="46">
        <v>0</v>
      </c>
      <c r="D317">
        <f t="shared" ca="1" si="86"/>
        <v>0.2913046774829624</v>
      </c>
      <c r="E317">
        <f t="shared" ca="1" si="86"/>
        <v>0.53966268038468379</v>
      </c>
      <c r="F317">
        <f t="shared" ca="1" si="86"/>
        <v>0.80317470243949318</v>
      </c>
      <c r="G317">
        <f t="shared" ca="1" si="86"/>
        <v>0.15095257435923659</v>
      </c>
      <c r="H317">
        <f t="shared" ca="1" si="86"/>
        <v>0.99248514100280028</v>
      </c>
      <c r="I317">
        <f t="shared" ca="1" si="86"/>
        <v>0.85574045033845003</v>
      </c>
      <c r="J317">
        <f t="shared" ca="1" si="86"/>
        <v>0.73696061850971106</v>
      </c>
      <c r="K317">
        <f t="shared" ca="1" si="86"/>
        <v>0.29757865681326245</v>
      </c>
      <c r="L317" s="42">
        <f t="shared" ca="1" si="72"/>
        <v>0</v>
      </c>
      <c r="M317" s="42">
        <f t="shared" ca="1" si="73"/>
        <v>6.2406479329535171E-2</v>
      </c>
      <c r="N317" s="42">
        <f t="shared" ca="1" si="74"/>
        <v>0.11561245153819431</v>
      </c>
      <c r="O317" s="42">
        <f t="shared" ca="1" si="75"/>
        <v>0.17206488374608186</v>
      </c>
      <c r="P317" s="42">
        <f t="shared" ca="1" si="76"/>
        <v>3.2338714204274296E-2</v>
      </c>
      <c r="Q317" s="42">
        <f t="shared" ca="1" si="77"/>
        <v>0.21262103984061365</v>
      </c>
      <c r="R317" s="42">
        <f t="shared" ca="1" si="78"/>
        <v>0.18332609413254972</v>
      </c>
      <c r="S317" s="42">
        <f t="shared" ca="1" si="79"/>
        <v>0.15787977729399019</v>
      </c>
      <c r="T317" s="42">
        <f t="shared" ca="1" si="80"/>
        <v>6.3750559914760932E-2</v>
      </c>
      <c r="U317">
        <f ca="1">+(L317^2*Markiwitz!$B$4^2)+(M317^2*Markiwitz!$C$4^2)+(N317^2*Markiwitz!$D$4^2)+(O317^2*Markiwitz!$E$4^2)+(P317^2*Markiwitz!$F$4^2)+(Q317^2*Markiwitz!$G$4^2)+(R317^2*Markiwitz!$H$4^2)+(S317^2*Markiwitz!$I$4^2)+(T317^2*Markiwitz!$J$4^2)+(2*L317*M317*Markiwitz!$B$8)+(2*L317*N317*Markiwitz!$E$8)+(2*L317*O317*Markiwitz!$H$8)+(2*L317*P317*Markiwitz!$B$11)+(2*L317*Q317*Markiwitz!$E$11)+(2*L317*R317*Markiwitz!$H$11)+(2*L317*S317*Markiwitz!$K$8)+(2*L317*T317*Markiwitz!$K$11)</f>
        <v>2.2165312704510245E-2</v>
      </c>
      <c r="V317" s="5">
        <f t="shared" ca="1" si="71"/>
        <v>0.14888019581028983</v>
      </c>
      <c r="W317" s="42">
        <f ca="1">SUMPRODUCT(L317:T317,Markiwitz!$B$3:$J$3)</f>
        <v>0.68434728470522777</v>
      </c>
    </row>
    <row r="318" spans="1:23" x14ac:dyDescent="0.25">
      <c r="A318">
        <v>317</v>
      </c>
      <c r="B318" s="25">
        <f t="shared" ca="1" si="70"/>
        <v>0.99999999999999978</v>
      </c>
      <c r="C318" s="46">
        <v>0</v>
      </c>
      <c r="D318">
        <f t="shared" ca="1" si="86"/>
        <v>0.16231406907557933</v>
      </c>
      <c r="E318">
        <f t="shared" ca="1" si="86"/>
        <v>0.56139642913755183</v>
      </c>
      <c r="F318">
        <f t="shared" ca="1" si="86"/>
        <v>0.29637539651372002</v>
      </c>
      <c r="G318">
        <f t="shared" ca="1" si="86"/>
        <v>3.4338822339765152E-2</v>
      </c>
      <c r="H318">
        <f t="shared" ca="1" si="86"/>
        <v>0.66085920068656678</v>
      </c>
      <c r="I318">
        <f t="shared" ca="1" si="86"/>
        <v>0.82036951762319621</v>
      </c>
      <c r="J318">
        <f t="shared" ca="1" si="86"/>
        <v>0.29738611496246636</v>
      </c>
      <c r="K318">
        <f t="shared" ca="1" si="86"/>
        <v>0.65499571575661863</v>
      </c>
      <c r="L318" s="42">
        <f t="shared" ca="1" si="72"/>
        <v>0</v>
      </c>
      <c r="M318" s="42">
        <f t="shared" ca="1" si="73"/>
        <v>4.653452637171155E-2</v>
      </c>
      <c r="N318" s="42">
        <f t="shared" ca="1" si="74"/>
        <v>0.16094918379824283</v>
      </c>
      <c r="O318" s="42">
        <f t="shared" ca="1" si="75"/>
        <v>8.4969151371420928E-2</v>
      </c>
      <c r="P318" s="42">
        <f t="shared" ca="1" si="76"/>
        <v>9.8447463170876458E-3</v>
      </c>
      <c r="Q318" s="42">
        <f t="shared" ca="1" si="77"/>
        <v>0.18946459834000989</v>
      </c>
      <c r="R318" s="42">
        <f t="shared" ca="1" si="78"/>
        <v>0.2351953048174093</v>
      </c>
      <c r="S318" s="42">
        <f t="shared" ca="1" si="79"/>
        <v>8.5258918639134859E-2</v>
      </c>
      <c r="T318" s="42">
        <f t="shared" ca="1" si="80"/>
        <v>0.18778357034498283</v>
      </c>
      <c r="U318">
        <f ca="1">+(L318^2*Markiwitz!$B$4^2)+(M318^2*Markiwitz!$C$4^2)+(N318^2*Markiwitz!$D$4^2)+(O318^2*Markiwitz!$E$4^2)+(P318^2*Markiwitz!$F$4^2)+(Q318^2*Markiwitz!$G$4^2)+(R318^2*Markiwitz!$H$4^2)+(S318^2*Markiwitz!$I$4^2)+(T318^2*Markiwitz!$J$4^2)+(2*L318*M318*Markiwitz!$B$8)+(2*L318*N318*Markiwitz!$E$8)+(2*L318*O318*Markiwitz!$H$8)+(2*L318*P318*Markiwitz!$B$11)+(2*L318*Q318*Markiwitz!$E$11)+(2*L318*R318*Markiwitz!$H$11)+(2*L318*S318*Markiwitz!$K$8)+(2*L318*T318*Markiwitz!$K$11)</f>
        <v>1.8892396458960306E-2</v>
      </c>
      <c r="V318" s="5">
        <f t="shared" ca="1" si="71"/>
        <v>0.13744961425540744</v>
      </c>
      <c r="W318" s="42">
        <f ca="1">SUMPRODUCT(L318:T318,Markiwitz!$B$3:$J$3)</f>
        <v>0.61064174775760771</v>
      </c>
    </row>
    <row r="319" spans="1:23" x14ac:dyDescent="0.25">
      <c r="A319">
        <v>318</v>
      </c>
      <c r="B319" s="25">
        <f t="shared" ca="1" si="70"/>
        <v>1</v>
      </c>
      <c r="C319" s="46">
        <v>0</v>
      </c>
      <c r="D319">
        <f t="shared" ca="1" si="86"/>
        <v>0.69394974717349034</v>
      </c>
      <c r="E319">
        <f t="shared" ca="1" si="86"/>
        <v>0.47175756032344929</v>
      </c>
      <c r="F319">
        <f t="shared" ca="1" si="86"/>
        <v>0.55091970951599711</v>
      </c>
      <c r="G319">
        <f t="shared" ca="1" si="86"/>
        <v>0.79807698386388759</v>
      </c>
      <c r="H319">
        <f t="shared" ca="1" si="86"/>
        <v>0.91745962717829677</v>
      </c>
      <c r="I319">
        <f t="shared" ca="1" si="86"/>
        <v>0.48409470471276483</v>
      </c>
      <c r="J319">
        <f t="shared" ca="1" si="86"/>
        <v>0.83515390761420027</v>
      </c>
      <c r="K319">
        <f t="shared" ca="1" si="86"/>
        <v>0.25079831538337505</v>
      </c>
      <c r="L319" s="42">
        <f t="shared" ca="1" si="72"/>
        <v>0</v>
      </c>
      <c r="M319" s="42">
        <f t="shared" ca="1" si="73"/>
        <v>0.1387286159663263</v>
      </c>
      <c r="N319" s="42">
        <f t="shared" ca="1" si="74"/>
        <v>9.4309816642905941E-2</v>
      </c>
      <c r="O319" s="42">
        <f t="shared" ca="1" si="75"/>
        <v>0.11013524988087849</v>
      </c>
      <c r="P319" s="42">
        <f t="shared" ca="1" si="76"/>
        <v>0.15954486021065986</v>
      </c>
      <c r="Q319" s="42">
        <f t="shared" ca="1" si="77"/>
        <v>0.18341083745882084</v>
      </c>
      <c r="R319" s="42">
        <f t="shared" ca="1" si="78"/>
        <v>9.6776155125018817E-2</v>
      </c>
      <c r="S319" s="42">
        <f t="shared" ca="1" si="79"/>
        <v>0.16695696798520734</v>
      </c>
      <c r="T319" s="42">
        <f t="shared" ca="1" si="80"/>
        <v>5.0137496730182474E-2</v>
      </c>
      <c r="U319">
        <f ca="1">+(L319^2*Markiwitz!$B$4^2)+(M319^2*Markiwitz!$C$4^2)+(N319^2*Markiwitz!$D$4^2)+(O319^2*Markiwitz!$E$4^2)+(P319^2*Markiwitz!$F$4^2)+(Q319^2*Markiwitz!$G$4^2)+(R319^2*Markiwitz!$H$4^2)+(S319^2*Markiwitz!$I$4^2)+(T319^2*Markiwitz!$J$4^2)+(2*L319*M319*Markiwitz!$B$8)+(2*L319*N319*Markiwitz!$E$8)+(2*L319*O319*Markiwitz!$H$8)+(2*L319*P319*Markiwitz!$B$11)+(2*L319*Q319*Markiwitz!$E$11)+(2*L319*R319*Markiwitz!$H$11)+(2*L319*S319*Markiwitz!$K$8)+(2*L319*T319*Markiwitz!$K$11)</f>
        <v>1.8453073451204841E-2</v>
      </c>
      <c r="V319" s="5">
        <f t="shared" ca="1" si="71"/>
        <v>0.13584209013116974</v>
      </c>
      <c r="W319" s="42">
        <f ca="1">SUMPRODUCT(L319:T319,Markiwitz!$B$3:$J$3)</f>
        <v>0.62678165319814838</v>
      </c>
    </row>
    <row r="320" spans="1:23" x14ac:dyDescent="0.25">
      <c r="A320">
        <v>319</v>
      </c>
      <c r="B320" s="25">
        <f t="shared" ca="1" si="70"/>
        <v>1</v>
      </c>
      <c r="C320" s="46">
        <v>0</v>
      </c>
      <c r="D320">
        <f t="shared" ca="1" si="86"/>
        <v>0.93359407556928964</v>
      </c>
      <c r="E320">
        <f t="shared" ca="1" si="86"/>
        <v>0.7773276780733519</v>
      </c>
      <c r="F320">
        <f t="shared" ca="1" si="86"/>
        <v>0.76153185591001693</v>
      </c>
      <c r="G320">
        <f t="shared" ca="1" si="86"/>
        <v>0.62432774451456385</v>
      </c>
      <c r="H320">
        <f t="shared" ca="1" si="86"/>
        <v>0.42328253182393383</v>
      </c>
      <c r="I320">
        <f t="shared" ca="1" si="86"/>
        <v>0.69369031882828547</v>
      </c>
      <c r="J320">
        <f t="shared" ca="1" si="86"/>
        <v>0.33393264918084775</v>
      </c>
      <c r="K320">
        <f t="shared" ca="1" si="86"/>
        <v>0.55681070062030957</v>
      </c>
      <c r="L320" s="42">
        <f t="shared" ca="1" si="72"/>
        <v>0</v>
      </c>
      <c r="M320" s="42">
        <f t="shared" ca="1" si="73"/>
        <v>0.1828963704258196</v>
      </c>
      <c r="N320" s="42">
        <f t="shared" ca="1" si="74"/>
        <v>0.15228289753708316</v>
      </c>
      <c r="O320" s="42">
        <f t="shared" ca="1" si="75"/>
        <v>0.14918840645453851</v>
      </c>
      <c r="P320" s="42">
        <f t="shared" ca="1" si="76"/>
        <v>0.12230934344588967</v>
      </c>
      <c r="Q320" s="42">
        <f t="shared" ca="1" si="77"/>
        <v>8.2923446882459603E-2</v>
      </c>
      <c r="R320" s="42">
        <f t="shared" ca="1" si="78"/>
        <v>0.13589786485722688</v>
      </c>
      <c r="S320" s="42">
        <f t="shared" ca="1" si="79"/>
        <v>6.5419298493955266E-2</v>
      </c>
      <c r="T320" s="42">
        <f t="shared" ca="1" si="80"/>
        <v>0.10908237190302734</v>
      </c>
      <c r="U320">
        <f ca="1">+(L320^2*Markiwitz!$B$4^2)+(M320^2*Markiwitz!$C$4^2)+(N320^2*Markiwitz!$D$4^2)+(O320^2*Markiwitz!$E$4^2)+(P320^2*Markiwitz!$F$4^2)+(Q320^2*Markiwitz!$G$4^2)+(R320^2*Markiwitz!$H$4^2)+(S320^2*Markiwitz!$I$4^2)+(T320^2*Markiwitz!$J$4^2)+(2*L320*M320*Markiwitz!$B$8)+(2*L320*N320*Markiwitz!$E$8)+(2*L320*O320*Markiwitz!$H$8)+(2*L320*P320*Markiwitz!$B$11)+(2*L320*Q320*Markiwitz!$E$11)+(2*L320*R320*Markiwitz!$H$11)+(2*L320*S320*Markiwitz!$K$8)+(2*L320*T320*Markiwitz!$K$11)</f>
        <v>1.0621809004949419E-2</v>
      </c>
      <c r="V320" s="5">
        <f t="shared" ca="1" si="71"/>
        <v>0.10306216087851748</v>
      </c>
      <c r="W320" s="42">
        <f ca="1">SUMPRODUCT(L320:T320,Markiwitz!$B$3:$J$3)</f>
        <v>0.37979430469640257</v>
      </c>
    </row>
    <row r="321" spans="1:23" x14ac:dyDescent="0.25">
      <c r="A321">
        <v>320</v>
      </c>
      <c r="B321" s="25">
        <f t="shared" ca="1" si="70"/>
        <v>1.0000000000000002</v>
      </c>
      <c r="C321" s="46">
        <v>0</v>
      </c>
      <c r="D321">
        <f t="shared" ca="1" si="86"/>
        <v>0.14959076451723263</v>
      </c>
      <c r="E321">
        <f t="shared" ca="1" si="86"/>
        <v>0.18766425666480158</v>
      </c>
      <c r="F321">
        <f t="shared" ca="1" si="86"/>
        <v>0.3337712047069874</v>
      </c>
      <c r="G321">
        <f t="shared" ca="1" si="86"/>
        <v>0.39965957992344503</v>
      </c>
      <c r="H321">
        <f t="shared" ca="1" si="86"/>
        <v>0.53857509042287566</v>
      </c>
      <c r="I321">
        <f t="shared" ca="1" si="86"/>
        <v>0.87374356196702307</v>
      </c>
      <c r="J321">
        <f t="shared" ca="1" si="86"/>
        <v>0.80845738155563729</v>
      </c>
      <c r="K321">
        <f t="shared" ca="1" si="86"/>
        <v>0.10822890495189541</v>
      </c>
      <c r="L321" s="42">
        <f t="shared" ca="1" si="72"/>
        <v>0</v>
      </c>
      <c r="M321" s="42">
        <f t="shared" ca="1" si="73"/>
        <v>4.4001285925787198E-2</v>
      </c>
      <c r="N321" s="42">
        <f t="shared" ca="1" si="74"/>
        <v>5.520039049340511E-2</v>
      </c>
      <c r="O321" s="42">
        <f t="shared" ca="1" si="75"/>
        <v>9.8176931306576454E-2</v>
      </c>
      <c r="P321" s="42">
        <f t="shared" ca="1" si="76"/>
        <v>0.11755762801229402</v>
      </c>
      <c r="Q321" s="42">
        <f t="shared" ca="1" si="77"/>
        <v>0.15841884773223197</v>
      </c>
      <c r="R321" s="42">
        <f t="shared" ca="1" si="78"/>
        <v>0.25700677725661231</v>
      </c>
      <c r="S321" s="42">
        <f t="shared" ca="1" si="79"/>
        <v>0.23780321278152744</v>
      </c>
      <c r="T321" s="42">
        <f t="shared" ca="1" si="80"/>
        <v>3.1834926491565572E-2</v>
      </c>
      <c r="U321">
        <f ca="1">+(L321^2*Markiwitz!$B$4^2)+(M321^2*Markiwitz!$C$4^2)+(N321^2*Markiwitz!$D$4^2)+(O321^2*Markiwitz!$E$4^2)+(P321^2*Markiwitz!$F$4^2)+(Q321^2*Markiwitz!$G$4^2)+(R321^2*Markiwitz!$H$4^2)+(S321^2*Markiwitz!$I$4^2)+(T321^2*Markiwitz!$J$4^2)+(2*L321*M321*Markiwitz!$B$8)+(2*L321*N321*Markiwitz!$E$8)+(2*L321*O321*Markiwitz!$H$8)+(2*L321*P321*Markiwitz!$B$11)+(2*L321*Q321*Markiwitz!$E$11)+(2*L321*R321*Markiwitz!$H$11)+(2*L321*S321*Markiwitz!$K$8)+(2*L321*T321*Markiwitz!$K$11)</f>
        <v>2.2019258508406948E-2</v>
      </c>
      <c r="V321" s="5">
        <f t="shared" ca="1" si="71"/>
        <v>0.14838887595910599</v>
      </c>
      <c r="W321" s="42">
        <f ca="1">SUMPRODUCT(L321:T321,Markiwitz!$B$3:$J$3)</f>
        <v>0.52344957482351628</v>
      </c>
    </row>
    <row r="322" spans="1:23" x14ac:dyDescent="0.25">
      <c r="A322">
        <v>321</v>
      </c>
      <c r="B322" s="25">
        <f t="shared" ref="B322:B385" ca="1" si="87">SUM(L322:T322)</f>
        <v>0.99999999999999989</v>
      </c>
      <c r="C322" s="46">
        <v>0</v>
      </c>
      <c r="D322">
        <f t="shared" ref="D322:K331" ca="1" si="88">RAND()</f>
        <v>0.74664707713491663</v>
      </c>
      <c r="E322">
        <f t="shared" ca="1" si="88"/>
        <v>0.83607593687795434</v>
      </c>
      <c r="F322">
        <f t="shared" ca="1" si="88"/>
        <v>0.22157510956930604</v>
      </c>
      <c r="G322">
        <f t="shared" ca="1" si="88"/>
        <v>0.25298821746282629</v>
      </c>
      <c r="H322">
        <f t="shared" ca="1" si="88"/>
        <v>9.3383003724331615E-2</v>
      </c>
      <c r="I322">
        <f t="shared" ca="1" si="88"/>
        <v>0.8990477375086684</v>
      </c>
      <c r="J322">
        <f t="shared" ca="1" si="88"/>
        <v>0.96851847739808572</v>
      </c>
      <c r="K322">
        <f t="shared" ca="1" si="88"/>
        <v>0.35861026102938798</v>
      </c>
      <c r="L322" s="42">
        <f t="shared" ca="1" si="72"/>
        <v>0</v>
      </c>
      <c r="M322" s="42">
        <f t="shared" ca="1" si="73"/>
        <v>0.17059021672702401</v>
      </c>
      <c r="N322" s="42">
        <f t="shared" ca="1" si="74"/>
        <v>0.19102247854442181</v>
      </c>
      <c r="O322" s="42">
        <f t="shared" ca="1" si="75"/>
        <v>5.0624380808915882E-2</v>
      </c>
      <c r="P322" s="42">
        <f t="shared" ca="1" si="76"/>
        <v>5.7801491719452126E-2</v>
      </c>
      <c r="Q322" s="42">
        <f t="shared" ca="1" si="77"/>
        <v>2.1335685000044114E-2</v>
      </c>
      <c r="R322" s="42">
        <f t="shared" ca="1" si="78"/>
        <v>0.20540996286767907</v>
      </c>
      <c r="S322" s="42">
        <f t="shared" ca="1" si="79"/>
        <v>0.22128229256244994</v>
      </c>
      <c r="T322" s="42">
        <f t="shared" ca="1" si="80"/>
        <v>8.1933491770012995E-2</v>
      </c>
      <c r="U322">
        <f ca="1">+(L322^2*Markiwitz!$B$4^2)+(M322^2*Markiwitz!$C$4^2)+(N322^2*Markiwitz!$D$4^2)+(O322^2*Markiwitz!$E$4^2)+(P322^2*Markiwitz!$F$4^2)+(Q322^2*Markiwitz!$G$4^2)+(R322^2*Markiwitz!$H$4^2)+(S322^2*Markiwitz!$I$4^2)+(T322^2*Markiwitz!$J$4^2)+(2*L322*M322*Markiwitz!$B$8)+(2*L322*N322*Markiwitz!$E$8)+(2*L322*O322*Markiwitz!$H$8)+(2*L322*P322*Markiwitz!$B$11)+(2*L322*Q322*Markiwitz!$E$11)+(2*L322*R322*Markiwitz!$H$11)+(2*L322*S322*Markiwitz!$K$8)+(2*L322*T322*Markiwitz!$K$11)</f>
        <v>1.3732204473628112E-2</v>
      </c>
      <c r="V322" s="5">
        <f t="shared" ref="V322:V385" ca="1" si="89">SQRT(U322)</f>
        <v>0.11718448904879908</v>
      </c>
      <c r="W322" s="42">
        <f ca="1">SUMPRODUCT(L322:T322,Markiwitz!$B$3:$J$3)</f>
        <v>0.15757479909017291</v>
      </c>
    </row>
    <row r="323" spans="1:23" x14ac:dyDescent="0.25">
      <c r="A323">
        <v>322</v>
      </c>
      <c r="B323" s="25">
        <f t="shared" ca="1" si="87"/>
        <v>0.99999999999999989</v>
      </c>
      <c r="C323" s="46">
        <v>0</v>
      </c>
      <c r="D323">
        <f t="shared" ca="1" si="88"/>
        <v>0.36169587854721708</v>
      </c>
      <c r="E323">
        <f t="shared" ca="1" si="88"/>
        <v>0.88198829946873281</v>
      </c>
      <c r="F323">
        <f t="shared" ca="1" si="88"/>
        <v>0.58592719115083647</v>
      </c>
      <c r="G323">
        <f t="shared" ca="1" si="88"/>
        <v>5.1106204101912689E-2</v>
      </c>
      <c r="H323">
        <f t="shared" ca="1" si="88"/>
        <v>0.52410987220335226</v>
      </c>
      <c r="I323">
        <f t="shared" ca="1" si="88"/>
        <v>0.7818654292485</v>
      </c>
      <c r="J323">
        <f t="shared" ca="1" si="88"/>
        <v>0.35413056937725929</v>
      </c>
      <c r="K323">
        <f t="shared" ca="1" si="88"/>
        <v>0.34410255031240833</v>
      </c>
      <c r="L323" s="42">
        <f t="shared" ref="L323:L386" ca="1" si="90">C323/SUM($C323:$K323)</f>
        <v>0</v>
      </c>
      <c r="M323" s="42">
        <f t="shared" ref="M323:M386" ca="1" si="91">D323/SUM($C323:$K323)</f>
        <v>9.310238575139887E-2</v>
      </c>
      <c r="N323" s="42">
        <f t="shared" ref="N323:N386" ca="1" si="92">E323/SUM($C323:$K323)</f>
        <v>0.22702833998325103</v>
      </c>
      <c r="O323" s="42">
        <f t="shared" ref="O323:O386" ca="1" si="93">F323/SUM($C323:$K323)</f>
        <v>0.1508206828119483</v>
      </c>
      <c r="P323" s="42">
        <f t="shared" ref="P323:P386" ca="1" si="94">G323/SUM($C323:$K323)</f>
        <v>1.3155000680951519E-2</v>
      </c>
      <c r="Q323" s="42">
        <f t="shared" ref="Q323:Q386" ca="1" si="95">H323/SUM($C323:$K323)</f>
        <v>0.13490858589261717</v>
      </c>
      <c r="R323" s="42">
        <f t="shared" ref="R323:R386" ca="1" si="96">I323/SUM($C323:$K323)</f>
        <v>0.20125619648185783</v>
      </c>
      <c r="S323" s="42">
        <f t="shared" ref="S323:S386" ca="1" si="97">J323/SUM($C323:$K323)</f>
        <v>9.1155036128563571E-2</v>
      </c>
      <c r="T323" s="42">
        <f t="shared" ref="T323:T386" ca="1" si="98">K323/SUM($C323:$K323)</f>
        <v>8.8573772269411655E-2</v>
      </c>
      <c r="U323">
        <f ca="1">+(L323^2*Markiwitz!$B$4^2)+(M323^2*Markiwitz!$C$4^2)+(N323^2*Markiwitz!$D$4^2)+(O323^2*Markiwitz!$E$4^2)+(P323^2*Markiwitz!$F$4^2)+(Q323^2*Markiwitz!$G$4^2)+(R323^2*Markiwitz!$H$4^2)+(S323^2*Markiwitz!$I$4^2)+(T323^2*Markiwitz!$J$4^2)+(2*L323*M323*Markiwitz!$B$8)+(2*L323*N323*Markiwitz!$E$8)+(2*L323*O323*Markiwitz!$H$8)+(2*L323*P323*Markiwitz!$B$11)+(2*L323*Q323*Markiwitz!$E$11)+(2*L323*R323*Markiwitz!$H$11)+(2*L323*S323*Markiwitz!$K$8)+(2*L323*T323*Markiwitz!$K$11)</f>
        <v>1.5809413923633588E-2</v>
      </c>
      <c r="V323" s="5">
        <f t="shared" ca="1" si="89"/>
        <v>0.12573549190118749</v>
      </c>
      <c r="W323" s="42">
        <f ca="1">SUMPRODUCT(L323:T323,Markiwitz!$B$3:$J$3)</f>
        <v>0.49149499040788114</v>
      </c>
    </row>
    <row r="324" spans="1:23" x14ac:dyDescent="0.25">
      <c r="A324">
        <v>323</v>
      </c>
      <c r="B324" s="25">
        <f t="shared" ca="1" si="87"/>
        <v>1</v>
      </c>
      <c r="C324" s="46">
        <v>0</v>
      </c>
      <c r="D324">
        <f t="shared" ca="1" si="88"/>
        <v>0.27114302828296666</v>
      </c>
      <c r="E324">
        <f t="shared" ca="1" si="88"/>
        <v>0.51572700165856755</v>
      </c>
      <c r="F324">
        <f t="shared" ca="1" si="88"/>
        <v>0.60888872230546198</v>
      </c>
      <c r="G324">
        <f t="shared" ca="1" si="88"/>
        <v>0.19210734085811376</v>
      </c>
      <c r="H324">
        <f t="shared" ca="1" si="88"/>
        <v>0.65267255430527482</v>
      </c>
      <c r="I324">
        <f t="shared" ca="1" si="88"/>
        <v>0.82507751760257342</v>
      </c>
      <c r="J324">
        <f t="shared" ca="1" si="88"/>
        <v>0.14925844297964874</v>
      </c>
      <c r="K324">
        <f t="shared" ca="1" si="88"/>
        <v>0.43280126661356766</v>
      </c>
      <c r="L324" s="42">
        <f t="shared" ca="1" si="90"/>
        <v>0</v>
      </c>
      <c r="M324" s="42">
        <f t="shared" ca="1" si="91"/>
        <v>7.4333092523534844E-2</v>
      </c>
      <c r="N324" s="42">
        <f t="shared" ca="1" si="92"/>
        <v>0.14138509543813255</v>
      </c>
      <c r="O324" s="42">
        <f t="shared" ca="1" si="93"/>
        <v>0.16692511704352059</v>
      </c>
      <c r="P324" s="42">
        <f t="shared" ca="1" si="94"/>
        <v>5.2665682879199031E-2</v>
      </c>
      <c r="Q324" s="42">
        <f t="shared" ca="1" si="95"/>
        <v>0.17892833046075984</v>
      </c>
      <c r="R324" s="42">
        <f t="shared" ca="1" si="96"/>
        <v>0.22619266238715738</v>
      </c>
      <c r="S324" s="42">
        <f t="shared" ca="1" si="97"/>
        <v>4.091877900082435E-2</v>
      </c>
      <c r="T324" s="42">
        <f t="shared" ca="1" si="98"/>
        <v>0.11865124026687145</v>
      </c>
      <c r="U324">
        <f ca="1">+(L324^2*Markiwitz!$B$4^2)+(M324^2*Markiwitz!$C$4^2)+(N324^2*Markiwitz!$D$4^2)+(O324^2*Markiwitz!$E$4^2)+(P324^2*Markiwitz!$F$4^2)+(Q324^2*Markiwitz!$G$4^2)+(R324^2*Markiwitz!$H$4^2)+(S324^2*Markiwitz!$I$4^2)+(T324^2*Markiwitz!$J$4^2)+(2*L324*M324*Markiwitz!$B$8)+(2*L324*N324*Markiwitz!$E$8)+(2*L324*O324*Markiwitz!$H$8)+(2*L324*P324*Markiwitz!$B$11)+(2*L324*Q324*Markiwitz!$E$11)+(2*L324*R324*Markiwitz!$H$11)+(2*L324*S324*Markiwitz!$K$8)+(2*L324*T324*Markiwitz!$K$11)</f>
        <v>1.8267015795918475E-2</v>
      </c>
      <c r="V324" s="5">
        <f t="shared" ca="1" si="89"/>
        <v>0.13515552447428286</v>
      </c>
      <c r="W324" s="42">
        <f ca="1">SUMPRODUCT(L324:T324,Markiwitz!$B$3:$J$3)</f>
        <v>0.61774022656929939</v>
      </c>
    </row>
    <row r="325" spans="1:23" x14ac:dyDescent="0.25">
      <c r="A325">
        <v>324</v>
      </c>
      <c r="B325" s="25">
        <f t="shared" ca="1" si="87"/>
        <v>1</v>
      </c>
      <c r="C325" s="46">
        <v>0</v>
      </c>
      <c r="D325">
        <f t="shared" ca="1" si="88"/>
        <v>0.48889880889706261</v>
      </c>
      <c r="E325">
        <f t="shared" ca="1" si="88"/>
        <v>0.59240142549001673</v>
      </c>
      <c r="F325">
        <f t="shared" ca="1" si="88"/>
        <v>0.79782655562774474</v>
      </c>
      <c r="G325">
        <f t="shared" ca="1" si="88"/>
        <v>0.67986705025666572</v>
      </c>
      <c r="H325">
        <f t="shared" ca="1" si="88"/>
        <v>0.75622707352342045</v>
      </c>
      <c r="I325">
        <f t="shared" ca="1" si="88"/>
        <v>0.64642067608619425</v>
      </c>
      <c r="J325">
        <f t="shared" ca="1" si="88"/>
        <v>0.70347303548187679</v>
      </c>
      <c r="K325">
        <f t="shared" ca="1" si="88"/>
        <v>0.10406890941110147</v>
      </c>
      <c r="L325" s="42">
        <f t="shared" ca="1" si="90"/>
        <v>0</v>
      </c>
      <c r="M325" s="42">
        <f t="shared" ca="1" si="91"/>
        <v>0.10251205585448744</v>
      </c>
      <c r="N325" s="42">
        <f t="shared" ca="1" si="92"/>
        <v>0.12421443233848599</v>
      </c>
      <c r="O325" s="42">
        <f t="shared" ca="1" si="93"/>
        <v>0.16728787009568041</v>
      </c>
      <c r="P325" s="42">
        <f t="shared" ca="1" si="94"/>
        <v>0.14255418045866233</v>
      </c>
      <c r="Q325" s="42">
        <f t="shared" ca="1" si="95"/>
        <v>0.15856531165333798</v>
      </c>
      <c r="R325" s="42">
        <f t="shared" ca="1" si="96"/>
        <v>0.13554116157888971</v>
      </c>
      <c r="S325" s="42">
        <f t="shared" ca="1" si="97"/>
        <v>0.14750387154374853</v>
      </c>
      <c r="T325" s="42">
        <f t="shared" ca="1" si="98"/>
        <v>2.182111647670763E-2</v>
      </c>
      <c r="U325">
        <f ca="1">+(L325^2*Markiwitz!$B$4^2)+(M325^2*Markiwitz!$C$4^2)+(N325^2*Markiwitz!$D$4^2)+(O325^2*Markiwitz!$E$4^2)+(P325^2*Markiwitz!$F$4^2)+(Q325^2*Markiwitz!$G$4^2)+(R325^2*Markiwitz!$H$4^2)+(S325^2*Markiwitz!$I$4^2)+(T325^2*Markiwitz!$J$4^2)+(2*L325*M325*Markiwitz!$B$8)+(2*L325*N325*Markiwitz!$E$8)+(2*L325*O325*Markiwitz!$H$8)+(2*L325*P325*Markiwitz!$B$11)+(2*L325*Q325*Markiwitz!$E$11)+(2*L325*R325*Markiwitz!$H$11)+(2*L325*S325*Markiwitz!$K$8)+(2*L325*T325*Markiwitz!$K$11)</f>
        <v>1.7310966726548575E-2</v>
      </c>
      <c r="V325" s="5">
        <f t="shared" ca="1" si="89"/>
        <v>0.13157114701388209</v>
      </c>
      <c r="W325" s="42">
        <f ca="1">SUMPRODUCT(L325:T325,Markiwitz!$B$3:$J$3)</f>
        <v>0.57247951649957218</v>
      </c>
    </row>
    <row r="326" spans="1:23" x14ac:dyDescent="0.25">
      <c r="A326">
        <v>325</v>
      </c>
      <c r="B326" s="25">
        <f t="shared" ca="1" si="87"/>
        <v>1.0000000000000002</v>
      </c>
      <c r="C326" s="46">
        <v>0</v>
      </c>
      <c r="D326">
        <f t="shared" ca="1" si="88"/>
        <v>0.23657169741695694</v>
      </c>
      <c r="E326">
        <f t="shared" ca="1" si="88"/>
        <v>0.45058066085544746</v>
      </c>
      <c r="F326">
        <f t="shared" ca="1" si="88"/>
        <v>0.1707035468172643</v>
      </c>
      <c r="G326">
        <f t="shared" ca="1" si="88"/>
        <v>0.66935567940767549</v>
      </c>
      <c r="H326">
        <f t="shared" ca="1" si="88"/>
        <v>2.5108276307275856E-2</v>
      </c>
      <c r="I326">
        <f t="shared" ca="1" si="88"/>
        <v>0.92933929276085814</v>
      </c>
      <c r="J326">
        <f t="shared" ca="1" si="88"/>
        <v>0.13331764471537366</v>
      </c>
      <c r="K326">
        <f t="shared" ca="1" si="88"/>
        <v>0.58241220621883893</v>
      </c>
      <c r="L326" s="42">
        <f t="shared" ca="1" si="90"/>
        <v>0</v>
      </c>
      <c r="M326" s="42">
        <f t="shared" ca="1" si="91"/>
        <v>7.3989025759464741E-2</v>
      </c>
      <c r="N326" s="42">
        <f t="shared" ca="1" si="92"/>
        <v>0.14092143940613563</v>
      </c>
      <c r="O326" s="42">
        <f t="shared" ca="1" si="93"/>
        <v>5.3388419919200611E-2</v>
      </c>
      <c r="P326" s="42">
        <f t="shared" ca="1" si="94"/>
        <v>0.20934446151709729</v>
      </c>
      <c r="Q326" s="42">
        <f t="shared" ca="1" si="95"/>
        <v>7.8527436830304158E-3</v>
      </c>
      <c r="R326" s="42">
        <f t="shared" ca="1" si="96"/>
        <v>0.29065568545241055</v>
      </c>
      <c r="S326" s="42">
        <f t="shared" ca="1" si="97"/>
        <v>4.1695785069553792E-2</v>
      </c>
      <c r="T326" s="42">
        <f t="shared" ca="1" si="98"/>
        <v>0.18215243919310703</v>
      </c>
      <c r="U326">
        <f ca="1">+(L326^2*Markiwitz!$B$4^2)+(M326^2*Markiwitz!$C$4^2)+(N326^2*Markiwitz!$D$4^2)+(O326^2*Markiwitz!$E$4^2)+(P326^2*Markiwitz!$F$4^2)+(Q326^2*Markiwitz!$G$4^2)+(R326^2*Markiwitz!$H$4^2)+(S326^2*Markiwitz!$I$4^2)+(T326^2*Markiwitz!$J$4^2)+(2*L326*M326*Markiwitz!$B$8)+(2*L326*N326*Markiwitz!$E$8)+(2*L326*O326*Markiwitz!$H$8)+(2*L326*P326*Markiwitz!$B$11)+(2*L326*Q326*Markiwitz!$E$11)+(2*L326*R326*Markiwitz!$H$11)+(2*L326*S326*Markiwitz!$K$8)+(2*L326*T326*Markiwitz!$K$11)</f>
        <v>1.5405767234647975E-2</v>
      </c>
      <c r="V326" s="5">
        <f t="shared" ca="1" si="89"/>
        <v>0.12411997113538166</v>
      </c>
      <c r="W326" s="42">
        <f ca="1">SUMPRODUCT(L326:T326,Markiwitz!$B$3:$J$3)</f>
        <v>0.17195604147151908</v>
      </c>
    </row>
    <row r="327" spans="1:23" x14ac:dyDescent="0.25">
      <c r="A327">
        <v>326</v>
      </c>
      <c r="B327" s="25">
        <f t="shared" ca="1" si="87"/>
        <v>1.0000000000000002</v>
      </c>
      <c r="C327" s="46">
        <v>0</v>
      </c>
      <c r="D327">
        <f t="shared" ca="1" si="88"/>
        <v>0.46177843601203983</v>
      </c>
      <c r="E327">
        <f t="shared" ca="1" si="88"/>
        <v>0.43260047329647533</v>
      </c>
      <c r="F327">
        <f t="shared" ca="1" si="88"/>
        <v>0.91972056641660604</v>
      </c>
      <c r="G327">
        <f t="shared" ca="1" si="88"/>
        <v>5.5896688891297064E-3</v>
      </c>
      <c r="H327">
        <f t="shared" ca="1" si="88"/>
        <v>0.93028485528792371</v>
      </c>
      <c r="I327">
        <f t="shared" ca="1" si="88"/>
        <v>0.16762780361957785</v>
      </c>
      <c r="J327">
        <f t="shared" ca="1" si="88"/>
        <v>0.50907875858383111</v>
      </c>
      <c r="K327">
        <f t="shared" ca="1" si="88"/>
        <v>0.44023987848947166</v>
      </c>
      <c r="L327" s="42">
        <f t="shared" ca="1" si="90"/>
        <v>0</v>
      </c>
      <c r="M327" s="42">
        <f t="shared" ca="1" si="91"/>
        <v>0.11941762006900244</v>
      </c>
      <c r="N327" s="42">
        <f t="shared" ca="1" si="92"/>
        <v>0.11187209045084602</v>
      </c>
      <c r="O327" s="42">
        <f t="shared" ca="1" si="93"/>
        <v>0.23784315724765112</v>
      </c>
      <c r="P327" s="42">
        <f t="shared" ca="1" si="94"/>
        <v>1.4455091525672943E-3</v>
      </c>
      <c r="Q327" s="42">
        <f t="shared" ca="1" si="95"/>
        <v>0.24057512161919944</v>
      </c>
      <c r="R327" s="42">
        <f t="shared" ca="1" si="96"/>
        <v>4.334917311973005E-2</v>
      </c>
      <c r="S327" s="42">
        <f t="shared" ca="1" si="97"/>
        <v>0.13164965931015957</v>
      </c>
      <c r="T327" s="42">
        <f t="shared" ca="1" si="98"/>
        <v>0.1138476690308441</v>
      </c>
      <c r="U327">
        <f ca="1">+(L327^2*Markiwitz!$B$4^2)+(M327^2*Markiwitz!$C$4^2)+(N327^2*Markiwitz!$D$4^2)+(O327^2*Markiwitz!$E$4^2)+(P327^2*Markiwitz!$F$4^2)+(Q327^2*Markiwitz!$G$4^2)+(R327^2*Markiwitz!$H$4^2)+(S327^2*Markiwitz!$I$4^2)+(T327^2*Markiwitz!$J$4^2)+(2*L327*M327*Markiwitz!$B$8)+(2*L327*N327*Markiwitz!$E$8)+(2*L327*O327*Markiwitz!$H$8)+(2*L327*P327*Markiwitz!$B$11)+(2*L327*Q327*Markiwitz!$E$11)+(2*L327*R327*Markiwitz!$H$11)+(2*L327*S327*Markiwitz!$K$8)+(2*L327*T327*Markiwitz!$K$11)</f>
        <v>2.4613856231795652E-2</v>
      </c>
      <c r="V327" s="5">
        <f t="shared" ca="1" si="89"/>
        <v>0.15688803724884715</v>
      </c>
      <c r="W327" s="42">
        <f ca="1">SUMPRODUCT(L327:T327,Markiwitz!$B$3:$J$3)</f>
        <v>0.77396374589504702</v>
      </c>
    </row>
    <row r="328" spans="1:23" x14ac:dyDescent="0.25">
      <c r="A328">
        <v>327</v>
      </c>
      <c r="B328" s="25">
        <f t="shared" ca="1" si="87"/>
        <v>0.99999999999999989</v>
      </c>
      <c r="C328" s="46">
        <v>0</v>
      </c>
      <c r="D328">
        <f t="shared" ca="1" si="88"/>
        <v>0.80649008393340238</v>
      </c>
      <c r="E328">
        <f t="shared" ca="1" si="88"/>
        <v>0.77216582822259716</v>
      </c>
      <c r="F328">
        <f t="shared" ca="1" si="88"/>
        <v>0.49065308533771135</v>
      </c>
      <c r="G328">
        <f t="shared" ca="1" si="88"/>
        <v>0.12015353017043517</v>
      </c>
      <c r="H328">
        <f t="shared" ca="1" si="88"/>
        <v>0.76152482137838207</v>
      </c>
      <c r="I328">
        <f t="shared" ca="1" si="88"/>
        <v>0.48169131113332819</v>
      </c>
      <c r="J328">
        <f t="shared" ca="1" si="88"/>
        <v>0.24300032303994801</v>
      </c>
      <c r="K328">
        <f t="shared" ca="1" si="88"/>
        <v>7.9760279279409318E-2</v>
      </c>
      <c r="L328" s="42">
        <f t="shared" ca="1" si="90"/>
        <v>0</v>
      </c>
      <c r="M328" s="42">
        <f t="shared" ca="1" si="91"/>
        <v>0.21475253027991961</v>
      </c>
      <c r="N328" s="42">
        <f t="shared" ca="1" si="92"/>
        <v>0.20561265254215549</v>
      </c>
      <c r="O328" s="42">
        <f t="shared" ca="1" si="93"/>
        <v>0.13065131694120607</v>
      </c>
      <c r="P328" s="42">
        <f t="shared" ca="1" si="94"/>
        <v>3.1994534266705718E-2</v>
      </c>
      <c r="Q328" s="42">
        <f t="shared" ca="1" si="95"/>
        <v>0.20277916061206769</v>
      </c>
      <c r="R328" s="42">
        <f t="shared" ca="1" si="96"/>
        <v>0.12826497180872515</v>
      </c>
      <c r="S328" s="42">
        <f t="shared" ca="1" si="97"/>
        <v>6.4706231696180352E-2</v>
      </c>
      <c r="T328" s="42">
        <f t="shared" ca="1" si="98"/>
        <v>2.1238601853039812E-2</v>
      </c>
      <c r="U328">
        <f ca="1">+(L328^2*Markiwitz!$B$4^2)+(M328^2*Markiwitz!$C$4^2)+(N328^2*Markiwitz!$D$4^2)+(O328^2*Markiwitz!$E$4^2)+(P328^2*Markiwitz!$F$4^2)+(Q328^2*Markiwitz!$G$4^2)+(R328^2*Markiwitz!$H$4^2)+(S328^2*Markiwitz!$I$4^2)+(T328^2*Markiwitz!$J$4^2)+(2*L328*M328*Markiwitz!$B$8)+(2*L328*N328*Markiwitz!$E$8)+(2*L328*O328*Markiwitz!$H$8)+(2*L328*P328*Markiwitz!$B$11)+(2*L328*Q328*Markiwitz!$E$11)+(2*L328*R328*Markiwitz!$H$11)+(2*L328*S328*Markiwitz!$K$8)+(2*L328*T328*Markiwitz!$K$11)</f>
        <v>1.9181156268604192E-2</v>
      </c>
      <c r="V328" s="5">
        <f t="shared" ca="1" si="89"/>
        <v>0.13849605145492125</v>
      </c>
      <c r="W328" s="42">
        <f ca="1">SUMPRODUCT(L328:T328,Markiwitz!$B$3:$J$3)</f>
        <v>0.68436518273109248</v>
      </c>
    </row>
    <row r="329" spans="1:23" x14ac:dyDescent="0.25">
      <c r="A329">
        <v>328</v>
      </c>
      <c r="B329" s="25">
        <f t="shared" ca="1" si="87"/>
        <v>1</v>
      </c>
      <c r="C329" s="46">
        <v>0</v>
      </c>
      <c r="D329">
        <f t="shared" ca="1" si="88"/>
        <v>0.72268453247262532</v>
      </c>
      <c r="E329">
        <f t="shared" ca="1" si="88"/>
        <v>0.41921517282836707</v>
      </c>
      <c r="F329">
        <f t="shared" ca="1" si="88"/>
        <v>0.73442323475162274</v>
      </c>
      <c r="G329">
        <f t="shared" ca="1" si="88"/>
        <v>0.16524590179246412</v>
      </c>
      <c r="H329">
        <f t="shared" ca="1" si="88"/>
        <v>0.11267121293185756</v>
      </c>
      <c r="I329">
        <f t="shared" ca="1" si="88"/>
        <v>0.78148443979683868</v>
      </c>
      <c r="J329">
        <f t="shared" ca="1" si="88"/>
        <v>0.62237602442738504</v>
      </c>
      <c r="K329">
        <f t="shared" ca="1" si="88"/>
        <v>0.2826164610262597</v>
      </c>
      <c r="L329" s="42">
        <f t="shared" ca="1" si="90"/>
        <v>0</v>
      </c>
      <c r="M329" s="42">
        <f t="shared" ca="1" si="91"/>
        <v>0.18816396423655926</v>
      </c>
      <c r="N329" s="42">
        <f t="shared" ca="1" si="92"/>
        <v>0.10915023809574591</v>
      </c>
      <c r="O329" s="42">
        <f t="shared" ca="1" si="93"/>
        <v>0.1912203472869223</v>
      </c>
      <c r="P329" s="42">
        <f t="shared" ca="1" si="94"/>
        <v>4.3024753620685786E-2</v>
      </c>
      <c r="Q329" s="42">
        <f t="shared" ca="1" si="95"/>
        <v>2.9335984275272779E-2</v>
      </c>
      <c r="R329" s="42">
        <f t="shared" ca="1" si="96"/>
        <v>0.20347358158925299</v>
      </c>
      <c r="S329" s="42">
        <f t="shared" ca="1" si="97"/>
        <v>0.16204683335530276</v>
      </c>
      <c r="T329" s="42">
        <f t="shared" ca="1" si="98"/>
        <v>7.3584297540258234E-2</v>
      </c>
      <c r="U329">
        <f ca="1">+(L329^2*Markiwitz!$B$4^2)+(M329^2*Markiwitz!$C$4^2)+(N329^2*Markiwitz!$D$4^2)+(O329^2*Markiwitz!$E$4^2)+(P329^2*Markiwitz!$F$4^2)+(Q329^2*Markiwitz!$G$4^2)+(R329^2*Markiwitz!$H$4^2)+(S329^2*Markiwitz!$I$4^2)+(T329^2*Markiwitz!$J$4^2)+(2*L329*M329*Markiwitz!$B$8)+(2*L329*N329*Markiwitz!$E$8)+(2*L329*O329*Markiwitz!$H$8)+(2*L329*P329*Markiwitz!$B$11)+(2*L329*Q329*Markiwitz!$E$11)+(2*L329*R329*Markiwitz!$H$11)+(2*L329*S329*Markiwitz!$K$8)+(2*L329*T329*Markiwitz!$K$11)</f>
        <v>1.2458635273194484E-2</v>
      </c>
      <c r="V329" s="5">
        <f t="shared" ca="1" si="89"/>
        <v>0.11161825689910447</v>
      </c>
      <c r="W329" s="42">
        <f ca="1">SUMPRODUCT(L329:T329,Markiwitz!$B$3:$J$3)</f>
        <v>0.20537065320135447</v>
      </c>
    </row>
    <row r="330" spans="1:23" x14ac:dyDescent="0.25">
      <c r="A330">
        <v>329</v>
      </c>
      <c r="B330" s="25">
        <f t="shared" ca="1" si="87"/>
        <v>1</v>
      </c>
      <c r="C330" s="46">
        <v>0</v>
      </c>
      <c r="D330">
        <f t="shared" ca="1" si="88"/>
        <v>0.61787307621491028</v>
      </c>
      <c r="E330">
        <f t="shared" ca="1" si="88"/>
        <v>0.31349569562376789</v>
      </c>
      <c r="F330">
        <f t="shared" ca="1" si="88"/>
        <v>0.26391177409928479</v>
      </c>
      <c r="G330">
        <f t="shared" ca="1" si="88"/>
        <v>0.70745421116413287</v>
      </c>
      <c r="H330">
        <f t="shared" ca="1" si="88"/>
        <v>0.94656092909445855</v>
      </c>
      <c r="I330">
        <f t="shared" ca="1" si="88"/>
        <v>0.46011104280056025</v>
      </c>
      <c r="J330">
        <f t="shared" ca="1" si="88"/>
        <v>0.63838342649504121</v>
      </c>
      <c r="K330">
        <f t="shared" ca="1" si="88"/>
        <v>0.25499186039447463</v>
      </c>
      <c r="L330" s="42">
        <f t="shared" ca="1" si="90"/>
        <v>0</v>
      </c>
      <c r="M330" s="42">
        <f t="shared" ca="1" si="91"/>
        <v>0.14701525653230008</v>
      </c>
      <c r="N330" s="42">
        <f t="shared" ca="1" si="92"/>
        <v>7.4592423408767247E-2</v>
      </c>
      <c r="O330" s="42">
        <f t="shared" ca="1" si="93"/>
        <v>6.279454254388904E-2</v>
      </c>
      <c r="P330" s="42">
        <f t="shared" ca="1" si="94"/>
        <v>0.1683299796396617</v>
      </c>
      <c r="Q330" s="42">
        <f t="shared" ca="1" si="95"/>
        <v>0.22522246586104927</v>
      </c>
      <c r="R330" s="42">
        <f t="shared" ca="1" si="96"/>
        <v>0.10947773190741941</v>
      </c>
      <c r="S330" s="42">
        <f t="shared" ca="1" si="97"/>
        <v>0.15189544070616426</v>
      </c>
      <c r="T330" s="42">
        <f t="shared" ca="1" si="98"/>
        <v>6.0672159400748944E-2</v>
      </c>
      <c r="U330">
        <f ca="1">+(L330^2*Markiwitz!$B$4^2)+(M330^2*Markiwitz!$C$4^2)+(N330^2*Markiwitz!$D$4^2)+(O330^2*Markiwitz!$E$4^2)+(P330^2*Markiwitz!$F$4^2)+(Q330^2*Markiwitz!$G$4^2)+(R330^2*Markiwitz!$H$4^2)+(S330^2*Markiwitz!$I$4^2)+(T330^2*Markiwitz!$J$4^2)+(2*L330*M330*Markiwitz!$B$8)+(2*L330*N330*Markiwitz!$E$8)+(2*L330*O330*Markiwitz!$H$8)+(2*L330*P330*Markiwitz!$B$11)+(2*L330*Q330*Markiwitz!$E$11)+(2*L330*R330*Markiwitz!$H$11)+(2*L330*S330*Markiwitz!$K$8)+(2*L330*T330*Markiwitz!$K$11)</f>
        <v>2.2218519127751444E-2</v>
      </c>
      <c r="V330" s="5">
        <f t="shared" ca="1" si="89"/>
        <v>0.14905877742605916</v>
      </c>
      <c r="W330" s="42">
        <f ca="1">SUMPRODUCT(L330:T330,Markiwitz!$B$3:$J$3)</f>
        <v>0.73077097681638392</v>
      </c>
    </row>
    <row r="331" spans="1:23" x14ac:dyDescent="0.25">
      <c r="A331">
        <v>330</v>
      </c>
      <c r="B331" s="25">
        <f t="shared" ca="1" si="87"/>
        <v>1</v>
      </c>
      <c r="C331" s="46">
        <v>0</v>
      </c>
      <c r="D331">
        <f t="shared" ca="1" si="88"/>
        <v>0.19059558264305476</v>
      </c>
      <c r="E331">
        <f t="shared" ca="1" si="88"/>
        <v>0.282274622813519</v>
      </c>
      <c r="F331">
        <f t="shared" ca="1" si="88"/>
        <v>0.84930561369908864</v>
      </c>
      <c r="G331">
        <f t="shared" ca="1" si="88"/>
        <v>0.58021087815223571</v>
      </c>
      <c r="H331">
        <f t="shared" ca="1" si="88"/>
        <v>0.33904670878712528</v>
      </c>
      <c r="I331">
        <f t="shared" ca="1" si="88"/>
        <v>0.22472596342109741</v>
      </c>
      <c r="J331">
        <f t="shared" ca="1" si="88"/>
        <v>0.6248092069955109</v>
      </c>
      <c r="K331">
        <f t="shared" ca="1" si="88"/>
        <v>0.46471662856303875</v>
      </c>
      <c r="L331" s="42">
        <f t="shared" ca="1" si="90"/>
        <v>0</v>
      </c>
      <c r="M331" s="42">
        <f t="shared" ca="1" si="91"/>
        <v>5.3603053040532644E-2</v>
      </c>
      <c r="N331" s="42">
        <f t="shared" ca="1" si="92"/>
        <v>7.9386842910237648E-2</v>
      </c>
      <c r="O331" s="42">
        <f t="shared" ca="1" si="93"/>
        <v>0.23885849413411528</v>
      </c>
      <c r="P331" s="42">
        <f t="shared" ca="1" si="94"/>
        <v>0.16317835935649178</v>
      </c>
      <c r="Q331" s="42">
        <f t="shared" ca="1" si="95"/>
        <v>9.5353409886577742E-2</v>
      </c>
      <c r="R331" s="42">
        <f t="shared" ca="1" si="96"/>
        <v>6.3201872623698169E-2</v>
      </c>
      <c r="S331" s="42">
        <f t="shared" ca="1" si="97"/>
        <v>0.17572118198309114</v>
      </c>
      <c r="T331" s="42">
        <f t="shared" ca="1" si="98"/>
        <v>0.13069678606525562</v>
      </c>
      <c r="U331">
        <f ca="1">+(L331^2*Markiwitz!$B$4^2)+(M331^2*Markiwitz!$C$4^2)+(N331^2*Markiwitz!$D$4^2)+(O331^2*Markiwitz!$E$4^2)+(P331^2*Markiwitz!$F$4^2)+(Q331^2*Markiwitz!$G$4^2)+(R331^2*Markiwitz!$H$4^2)+(S331^2*Markiwitz!$I$4^2)+(T331^2*Markiwitz!$J$4^2)+(2*L331*M331*Markiwitz!$B$8)+(2*L331*N331*Markiwitz!$E$8)+(2*L331*O331*Markiwitz!$H$8)+(2*L331*P331*Markiwitz!$B$11)+(2*L331*Q331*Markiwitz!$E$11)+(2*L331*R331*Markiwitz!$H$11)+(2*L331*S331*Markiwitz!$K$8)+(2*L331*T331*Markiwitz!$K$11)</f>
        <v>1.551611190929581E-2</v>
      </c>
      <c r="V331" s="5">
        <f t="shared" ca="1" si="89"/>
        <v>0.12456368615810874</v>
      </c>
      <c r="W331" s="42">
        <f ca="1">SUMPRODUCT(L331:T331,Markiwitz!$B$3:$J$3)</f>
        <v>0.41061035116374311</v>
      </c>
    </row>
    <row r="332" spans="1:23" x14ac:dyDescent="0.25">
      <c r="A332">
        <v>331</v>
      </c>
      <c r="B332" s="25">
        <f t="shared" ca="1" si="87"/>
        <v>1</v>
      </c>
      <c r="C332" s="46">
        <v>0</v>
      </c>
      <c r="D332">
        <f t="shared" ref="D332:K341" ca="1" si="99">RAND()</f>
        <v>0.72525633734197026</v>
      </c>
      <c r="E332">
        <f t="shared" ca="1" si="99"/>
        <v>0.69801523245653896</v>
      </c>
      <c r="F332">
        <f t="shared" ca="1" si="99"/>
        <v>4.4503634172361584E-2</v>
      </c>
      <c r="G332">
        <f t="shared" ca="1" si="99"/>
        <v>3.5950541432224759E-3</v>
      </c>
      <c r="H332">
        <f t="shared" ca="1" si="99"/>
        <v>0.62201493418005283</v>
      </c>
      <c r="I332">
        <f t="shared" ca="1" si="99"/>
        <v>0.70177682520347029</v>
      </c>
      <c r="J332">
        <f t="shared" ca="1" si="99"/>
        <v>0.39369073343109384</v>
      </c>
      <c r="K332">
        <f t="shared" ca="1" si="99"/>
        <v>0.98902261309268613</v>
      </c>
      <c r="L332" s="42">
        <f t="shared" ca="1" si="90"/>
        <v>0</v>
      </c>
      <c r="M332" s="42">
        <f t="shared" ca="1" si="91"/>
        <v>0.1735945364927971</v>
      </c>
      <c r="N332" s="42">
        <f t="shared" ca="1" si="92"/>
        <v>0.16707421156400112</v>
      </c>
      <c r="O332" s="42">
        <f t="shared" ca="1" si="93"/>
        <v>1.0652216807522185E-2</v>
      </c>
      <c r="P332" s="42">
        <f t="shared" ca="1" si="94"/>
        <v>8.6049817909409146E-4</v>
      </c>
      <c r="Q332" s="42">
        <f t="shared" ca="1" si="95"/>
        <v>0.14888307572232959</v>
      </c>
      <c r="R332" s="42">
        <f t="shared" ca="1" si="96"/>
        <v>0.16797457177563524</v>
      </c>
      <c r="S332" s="42">
        <f t="shared" ca="1" si="97"/>
        <v>9.4232282949711671E-2</v>
      </c>
      <c r="T332" s="42">
        <f t="shared" ca="1" si="98"/>
        <v>0.23672860650890901</v>
      </c>
      <c r="U332">
        <f ca="1">+(L332^2*Markiwitz!$B$4^2)+(M332^2*Markiwitz!$C$4^2)+(N332^2*Markiwitz!$D$4^2)+(O332^2*Markiwitz!$E$4^2)+(P332^2*Markiwitz!$F$4^2)+(Q332^2*Markiwitz!$G$4^2)+(R332^2*Markiwitz!$H$4^2)+(S332^2*Markiwitz!$I$4^2)+(T332^2*Markiwitz!$J$4^2)+(2*L332*M332*Markiwitz!$B$8)+(2*L332*N332*Markiwitz!$E$8)+(2*L332*O332*Markiwitz!$H$8)+(2*L332*P332*Markiwitz!$B$11)+(2*L332*Q332*Markiwitz!$E$11)+(2*L332*R332*Markiwitz!$H$11)+(2*L332*S332*Markiwitz!$K$8)+(2*L332*T332*Markiwitz!$K$11)</f>
        <v>1.3542256338155268E-2</v>
      </c>
      <c r="V332" s="5">
        <f t="shared" ca="1" si="89"/>
        <v>0.11637120063896939</v>
      </c>
      <c r="W332" s="42">
        <f ca="1">SUMPRODUCT(L332:T332,Markiwitz!$B$3:$J$3)</f>
        <v>0.49085440530753405</v>
      </c>
    </row>
    <row r="333" spans="1:23" x14ac:dyDescent="0.25">
      <c r="A333">
        <v>332</v>
      </c>
      <c r="B333" s="25">
        <f t="shared" ca="1" si="87"/>
        <v>1</v>
      </c>
      <c r="C333" s="46">
        <v>0</v>
      </c>
      <c r="D333">
        <f t="shared" ca="1" si="99"/>
        <v>0.83869217787602857</v>
      </c>
      <c r="E333">
        <f t="shared" ca="1" si="99"/>
        <v>0.29090462343766954</v>
      </c>
      <c r="F333">
        <f t="shared" ca="1" si="99"/>
        <v>0.837991399682122</v>
      </c>
      <c r="G333">
        <f t="shared" ca="1" si="99"/>
        <v>0.80283788103401843</v>
      </c>
      <c r="H333">
        <f t="shared" ca="1" si="99"/>
        <v>0.23023684659065968</v>
      </c>
      <c r="I333">
        <f t="shared" ca="1" si="99"/>
        <v>0.468980703971969</v>
      </c>
      <c r="J333">
        <f t="shared" ca="1" si="99"/>
        <v>0.87717722973673695</v>
      </c>
      <c r="K333">
        <f t="shared" ca="1" si="99"/>
        <v>5.6936942003996127E-2</v>
      </c>
      <c r="L333" s="42">
        <f t="shared" ca="1" si="90"/>
        <v>0</v>
      </c>
      <c r="M333" s="42">
        <f t="shared" ca="1" si="91"/>
        <v>0.19044920614180327</v>
      </c>
      <c r="N333" s="42">
        <f t="shared" ca="1" si="92"/>
        <v>6.6058270314372391E-2</v>
      </c>
      <c r="O333" s="42">
        <f t="shared" ca="1" si="93"/>
        <v>0.19029007427646386</v>
      </c>
      <c r="P333" s="42">
        <f t="shared" ca="1" si="94"/>
        <v>0.18230745574700857</v>
      </c>
      <c r="Q333" s="42">
        <f t="shared" ca="1" si="95"/>
        <v>5.2281904868635543E-2</v>
      </c>
      <c r="R333" s="42">
        <f t="shared" ca="1" si="96"/>
        <v>0.1064955714663741</v>
      </c>
      <c r="S333" s="42">
        <f t="shared" ca="1" si="97"/>
        <v>0.19918834520681725</v>
      </c>
      <c r="T333" s="42">
        <f t="shared" ca="1" si="98"/>
        <v>1.2929171978525123E-2</v>
      </c>
      <c r="U333">
        <f ca="1">+(L333^2*Markiwitz!$B$4^2)+(M333^2*Markiwitz!$C$4^2)+(N333^2*Markiwitz!$D$4^2)+(O333^2*Markiwitz!$E$4^2)+(P333^2*Markiwitz!$F$4^2)+(Q333^2*Markiwitz!$G$4^2)+(R333^2*Markiwitz!$H$4^2)+(S333^2*Markiwitz!$I$4^2)+(T333^2*Markiwitz!$J$4^2)+(2*L333*M333*Markiwitz!$B$8)+(2*L333*N333*Markiwitz!$E$8)+(2*L333*O333*Markiwitz!$H$8)+(2*L333*P333*Markiwitz!$B$11)+(2*L333*Q333*Markiwitz!$E$11)+(2*L333*R333*Markiwitz!$H$11)+(2*L333*S333*Markiwitz!$K$8)+(2*L333*T333*Markiwitz!$K$11)</f>
        <v>1.4753845467575952E-2</v>
      </c>
      <c r="V333" s="5">
        <f t="shared" ca="1" si="89"/>
        <v>0.12146540852265698</v>
      </c>
      <c r="W333" s="42">
        <f ca="1">SUMPRODUCT(L333:T333,Markiwitz!$B$3:$J$3)</f>
        <v>0.29344027175238258</v>
      </c>
    </row>
    <row r="334" spans="1:23" x14ac:dyDescent="0.25">
      <c r="A334">
        <v>333</v>
      </c>
      <c r="B334" s="25">
        <f t="shared" ca="1" si="87"/>
        <v>1</v>
      </c>
      <c r="C334" s="46">
        <v>0</v>
      </c>
      <c r="D334">
        <f t="shared" ca="1" si="99"/>
        <v>0.99445177587526346</v>
      </c>
      <c r="E334">
        <f t="shared" ca="1" si="99"/>
        <v>0.37432856198576714</v>
      </c>
      <c r="F334">
        <f t="shared" ca="1" si="99"/>
        <v>0.58927731049563226</v>
      </c>
      <c r="G334">
        <f t="shared" ca="1" si="99"/>
        <v>0.14430309114188722</v>
      </c>
      <c r="H334">
        <f t="shared" ca="1" si="99"/>
        <v>0.96307163154451292</v>
      </c>
      <c r="I334">
        <f t="shared" ca="1" si="99"/>
        <v>0.4563101612186321</v>
      </c>
      <c r="J334">
        <f t="shared" ca="1" si="99"/>
        <v>0.41772438202045692</v>
      </c>
      <c r="K334">
        <f t="shared" ca="1" si="99"/>
        <v>0.71495421583160335</v>
      </c>
      <c r="L334" s="42">
        <f t="shared" ca="1" si="90"/>
        <v>0</v>
      </c>
      <c r="M334" s="42">
        <f t="shared" ca="1" si="91"/>
        <v>0.213657455583732</v>
      </c>
      <c r="N334" s="42">
        <f t="shared" ca="1" si="92"/>
        <v>8.0424300148495248E-2</v>
      </c>
      <c r="O334" s="42">
        <f t="shared" ca="1" si="93"/>
        <v>0.1266059288625716</v>
      </c>
      <c r="P334" s="42">
        <f t="shared" ca="1" si="94"/>
        <v>3.1003445349682059E-2</v>
      </c>
      <c r="Q334" s="42">
        <f t="shared" ca="1" si="95"/>
        <v>0.20691544761893413</v>
      </c>
      <c r="R334" s="42">
        <f t="shared" ca="1" si="96"/>
        <v>9.8038004826494884E-2</v>
      </c>
      <c r="S334" s="42">
        <f t="shared" ca="1" si="97"/>
        <v>8.9747869894671012E-2</v>
      </c>
      <c r="T334" s="42">
        <f t="shared" ca="1" si="98"/>
        <v>0.15360754771541904</v>
      </c>
      <c r="U334">
        <f ca="1">+(L334^2*Markiwitz!$B$4^2)+(M334^2*Markiwitz!$C$4^2)+(N334^2*Markiwitz!$D$4^2)+(O334^2*Markiwitz!$E$4^2)+(P334^2*Markiwitz!$F$4^2)+(Q334^2*Markiwitz!$G$4^2)+(R334^2*Markiwitz!$H$4^2)+(S334^2*Markiwitz!$I$4^2)+(T334^2*Markiwitz!$J$4^2)+(2*L334*M334*Markiwitz!$B$8)+(2*L334*N334*Markiwitz!$E$8)+(2*L334*O334*Markiwitz!$H$8)+(2*L334*P334*Markiwitz!$B$11)+(2*L334*Q334*Markiwitz!$E$11)+(2*L334*R334*Markiwitz!$H$11)+(2*L334*S334*Markiwitz!$K$8)+(2*L334*T334*Markiwitz!$K$11)</f>
        <v>1.7178597887834973E-2</v>
      </c>
      <c r="V334" s="5">
        <f t="shared" ca="1" si="89"/>
        <v>0.13106715030027535</v>
      </c>
      <c r="W334" s="42">
        <f ca="1">SUMPRODUCT(L334:T334,Markiwitz!$B$3:$J$3)</f>
        <v>0.67356649697951254</v>
      </c>
    </row>
    <row r="335" spans="1:23" x14ac:dyDescent="0.25">
      <c r="A335">
        <v>334</v>
      </c>
      <c r="B335" s="25">
        <f t="shared" ca="1" si="87"/>
        <v>1</v>
      </c>
      <c r="C335" s="46">
        <v>0</v>
      </c>
      <c r="D335">
        <f t="shared" ca="1" si="99"/>
        <v>0.63779326857419405</v>
      </c>
      <c r="E335">
        <f t="shared" ca="1" si="99"/>
        <v>0.17762044045436465</v>
      </c>
      <c r="F335">
        <f t="shared" ca="1" si="99"/>
        <v>0.46778532667685713</v>
      </c>
      <c r="G335">
        <f t="shared" ca="1" si="99"/>
        <v>0.19273756485008031</v>
      </c>
      <c r="H335">
        <f t="shared" ca="1" si="99"/>
        <v>0.85386405499998475</v>
      </c>
      <c r="I335">
        <f t="shared" ca="1" si="99"/>
        <v>0.32097941396814034</v>
      </c>
      <c r="J335">
        <f t="shared" ca="1" si="99"/>
        <v>0.36477844116114122</v>
      </c>
      <c r="K335">
        <f t="shared" ca="1" si="99"/>
        <v>0.68812971931592903</v>
      </c>
      <c r="L335" s="42">
        <f t="shared" ca="1" si="90"/>
        <v>0</v>
      </c>
      <c r="M335" s="42">
        <f t="shared" ca="1" si="91"/>
        <v>0.17220490196986021</v>
      </c>
      <c r="N335" s="42">
        <f t="shared" ca="1" si="92"/>
        <v>4.7957719285224909E-2</v>
      </c>
      <c r="O335" s="42">
        <f t="shared" ca="1" si="93"/>
        <v>0.12630256588221786</v>
      </c>
      <c r="P335" s="42">
        <f t="shared" ca="1" si="94"/>
        <v>5.2039359924753802E-2</v>
      </c>
      <c r="Q335" s="42">
        <f t="shared" ca="1" si="95"/>
        <v>0.23054425804080853</v>
      </c>
      <c r="R335" s="42">
        <f t="shared" ca="1" si="96"/>
        <v>8.666480384826572E-2</v>
      </c>
      <c r="S335" s="42">
        <f t="shared" ca="1" si="97"/>
        <v>9.8490590597328204E-2</v>
      </c>
      <c r="T335" s="42">
        <f t="shared" ca="1" si="98"/>
        <v>0.18579580045154087</v>
      </c>
      <c r="U335">
        <f ca="1">+(L335^2*Markiwitz!$B$4^2)+(M335^2*Markiwitz!$C$4^2)+(N335^2*Markiwitz!$D$4^2)+(O335^2*Markiwitz!$E$4^2)+(P335^2*Markiwitz!$F$4^2)+(Q335^2*Markiwitz!$G$4^2)+(R335^2*Markiwitz!$H$4^2)+(S335^2*Markiwitz!$I$4^2)+(T335^2*Markiwitz!$J$4^2)+(2*L335*M335*Markiwitz!$B$8)+(2*L335*N335*Markiwitz!$E$8)+(2*L335*O335*Markiwitz!$H$8)+(2*L335*P335*Markiwitz!$B$11)+(2*L335*Q335*Markiwitz!$E$11)+(2*L335*R335*Markiwitz!$H$11)+(2*L335*S335*Markiwitz!$K$8)+(2*L335*T335*Markiwitz!$K$11)</f>
        <v>1.9655684710148578E-2</v>
      </c>
      <c r="V335" s="5">
        <f t="shared" ca="1" si="89"/>
        <v>0.14019873291206514</v>
      </c>
      <c r="W335" s="42">
        <f ca="1">SUMPRODUCT(L335:T335,Markiwitz!$B$3:$J$3)</f>
        <v>0.73408026026942275</v>
      </c>
    </row>
    <row r="336" spans="1:23" x14ac:dyDescent="0.25">
      <c r="A336">
        <v>335</v>
      </c>
      <c r="B336" s="25">
        <f t="shared" ca="1" si="87"/>
        <v>0.99999999999999989</v>
      </c>
      <c r="C336" s="46">
        <v>0</v>
      </c>
      <c r="D336">
        <f t="shared" ca="1" si="99"/>
        <v>0.38350180275458501</v>
      </c>
      <c r="E336">
        <f t="shared" ca="1" si="99"/>
        <v>0.59515000483648195</v>
      </c>
      <c r="F336">
        <f t="shared" ca="1" si="99"/>
        <v>0.33389514145307275</v>
      </c>
      <c r="G336">
        <f t="shared" ca="1" si="99"/>
        <v>0.97273305222581574</v>
      </c>
      <c r="H336">
        <f t="shared" ca="1" si="99"/>
        <v>4.7496954196423191E-2</v>
      </c>
      <c r="I336">
        <f t="shared" ca="1" si="99"/>
        <v>0.73471858925843514</v>
      </c>
      <c r="J336">
        <f t="shared" ca="1" si="99"/>
        <v>0.50045112623681987</v>
      </c>
      <c r="K336">
        <f t="shared" ca="1" si="99"/>
        <v>0.17289923695381437</v>
      </c>
      <c r="L336" s="42">
        <f t="shared" ca="1" si="90"/>
        <v>0</v>
      </c>
      <c r="M336" s="42">
        <f t="shared" ca="1" si="91"/>
        <v>0.10251740173074593</v>
      </c>
      <c r="N336" s="42">
        <f t="shared" ca="1" si="92"/>
        <v>0.15909503344609127</v>
      </c>
      <c r="O336" s="42">
        <f t="shared" ca="1" si="93"/>
        <v>8.9256587860667244E-2</v>
      </c>
      <c r="P336" s="42">
        <f t="shared" ca="1" si="94"/>
        <v>0.26003023812543569</v>
      </c>
      <c r="Q336" s="42">
        <f t="shared" ca="1" si="95"/>
        <v>1.2696848618095159E-2</v>
      </c>
      <c r="R336" s="42">
        <f t="shared" ca="1" si="96"/>
        <v>0.19640439818806923</v>
      </c>
      <c r="S336" s="42">
        <f t="shared" ca="1" si="97"/>
        <v>0.13378020334328383</v>
      </c>
      <c r="T336" s="42">
        <f t="shared" ca="1" si="98"/>
        <v>4.6219288687611534E-2</v>
      </c>
      <c r="U336">
        <f ca="1">+(L336^2*Markiwitz!$B$4^2)+(M336^2*Markiwitz!$C$4^2)+(N336^2*Markiwitz!$D$4^2)+(O336^2*Markiwitz!$E$4^2)+(P336^2*Markiwitz!$F$4^2)+(Q336^2*Markiwitz!$G$4^2)+(R336^2*Markiwitz!$H$4^2)+(S336^2*Markiwitz!$I$4^2)+(T336^2*Markiwitz!$J$4^2)+(2*L336*M336*Markiwitz!$B$8)+(2*L336*N336*Markiwitz!$E$8)+(2*L336*O336*Markiwitz!$H$8)+(2*L336*P336*Markiwitz!$B$11)+(2*L336*Q336*Markiwitz!$E$11)+(2*L336*R336*Markiwitz!$H$11)+(2*L336*S336*Markiwitz!$K$8)+(2*L336*T336*Markiwitz!$K$11)</f>
        <v>1.6290477515461328E-2</v>
      </c>
      <c r="V336" s="5">
        <f t="shared" ca="1" si="89"/>
        <v>0.12763415497217556</v>
      </c>
      <c r="W336" s="42">
        <f ca="1">SUMPRODUCT(L336:T336,Markiwitz!$B$3:$J$3)</f>
        <v>0.1992381599857595</v>
      </c>
    </row>
    <row r="337" spans="1:23" x14ac:dyDescent="0.25">
      <c r="A337">
        <v>336</v>
      </c>
      <c r="B337" s="25">
        <f t="shared" ca="1" si="87"/>
        <v>0.99999999999999989</v>
      </c>
      <c r="C337" s="46">
        <v>0</v>
      </c>
      <c r="D337">
        <f t="shared" ca="1" si="99"/>
        <v>0.36596041132658041</v>
      </c>
      <c r="E337">
        <f t="shared" ca="1" si="99"/>
        <v>0.11270220819021615</v>
      </c>
      <c r="F337">
        <f t="shared" ca="1" si="99"/>
        <v>7.6851068271278633E-3</v>
      </c>
      <c r="G337">
        <f t="shared" ca="1" si="99"/>
        <v>0.46613281156720332</v>
      </c>
      <c r="H337">
        <f t="shared" ca="1" si="99"/>
        <v>0.11537643238806272</v>
      </c>
      <c r="I337">
        <f t="shared" ca="1" si="99"/>
        <v>0.55352607904987461</v>
      </c>
      <c r="J337">
        <f t="shared" ca="1" si="99"/>
        <v>0.56016279973463445</v>
      </c>
      <c r="K337">
        <f t="shared" ca="1" si="99"/>
        <v>0.3591481532835481</v>
      </c>
      <c r="L337" s="42">
        <f t="shared" ca="1" si="90"/>
        <v>0</v>
      </c>
      <c r="M337" s="42">
        <f t="shared" ca="1" si="91"/>
        <v>0.14403954627578255</v>
      </c>
      <c r="N337" s="42">
        <f t="shared" ca="1" si="92"/>
        <v>4.4358827975823849E-2</v>
      </c>
      <c r="O337" s="42">
        <f t="shared" ca="1" si="93"/>
        <v>3.0248061435054346E-3</v>
      </c>
      <c r="P337" s="42">
        <f t="shared" ca="1" si="94"/>
        <v>0.18346672646642692</v>
      </c>
      <c r="Q337" s="42">
        <f t="shared" ca="1" si="95"/>
        <v>4.5411384558928666E-2</v>
      </c>
      <c r="R337" s="42">
        <f t="shared" ca="1" si="96"/>
        <v>0.2178641263112111</v>
      </c>
      <c r="S337" s="42">
        <f t="shared" ca="1" si="97"/>
        <v>0.22047629474966776</v>
      </c>
      <c r="T337" s="42">
        <f t="shared" ca="1" si="98"/>
        <v>0.14135828751865356</v>
      </c>
      <c r="U337">
        <f ca="1">+(L337^2*Markiwitz!$B$4^2)+(M337^2*Markiwitz!$C$4^2)+(N337^2*Markiwitz!$D$4^2)+(O337^2*Markiwitz!$E$4^2)+(P337^2*Markiwitz!$F$4^2)+(Q337^2*Markiwitz!$G$4^2)+(R337^2*Markiwitz!$H$4^2)+(S337^2*Markiwitz!$I$4^2)+(T337^2*Markiwitz!$J$4^2)+(2*L337*M337*Markiwitz!$B$8)+(2*L337*N337*Markiwitz!$E$8)+(2*L337*O337*Markiwitz!$H$8)+(2*L337*P337*Markiwitz!$B$11)+(2*L337*Q337*Markiwitz!$E$11)+(2*L337*R337*Markiwitz!$H$11)+(2*L337*S337*Markiwitz!$K$8)+(2*L337*T337*Markiwitz!$K$11)</f>
        <v>1.5379973426048448E-2</v>
      </c>
      <c r="V337" s="5">
        <f t="shared" ca="1" si="89"/>
        <v>0.12401602084427821</v>
      </c>
      <c r="W337" s="42">
        <f ca="1">SUMPRODUCT(L337:T337,Markiwitz!$B$3:$J$3)</f>
        <v>0.22272764014140009</v>
      </c>
    </row>
    <row r="338" spans="1:23" x14ac:dyDescent="0.25">
      <c r="A338">
        <v>337</v>
      </c>
      <c r="B338" s="25">
        <f t="shared" ca="1" si="87"/>
        <v>1.0000000000000002</v>
      </c>
      <c r="C338" s="46">
        <v>0</v>
      </c>
      <c r="D338">
        <f t="shared" ca="1" si="99"/>
        <v>0.20954437470834841</v>
      </c>
      <c r="E338">
        <f t="shared" ca="1" si="99"/>
        <v>0.3324533686530986</v>
      </c>
      <c r="F338">
        <f t="shared" ca="1" si="99"/>
        <v>0.31716294940858458</v>
      </c>
      <c r="G338">
        <f t="shared" ca="1" si="99"/>
        <v>0.42653295327054752</v>
      </c>
      <c r="H338">
        <f t="shared" ca="1" si="99"/>
        <v>0.83159514089197095</v>
      </c>
      <c r="I338">
        <f t="shared" ca="1" si="99"/>
        <v>2.9932952294312143E-2</v>
      </c>
      <c r="J338">
        <f t="shared" ca="1" si="99"/>
        <v>0.73481447575447323</v>
      </c>
      <c r="K338">
        <f t="shared" ca="1" si="99"/>
        <v>0.80446133040589096</v>
      </c>
      <c r="L338" s="42">
        <f t="shared" ca="1" si="90"/>
        <v>0</v>
      </c>
      <c r="M338" s="42">
        <f t="shared" ca="1" si="91"/>
        <v>5.6841045498739938E-2</v>
      </c>
      <c r="N338" s="42">
        <f t="shared" ca="1" si="92"/>
        <v>9.0181361728854215E-2</v>
      </c>
      <c r="O338" s="42">
        <f t="shared" ca="1" si="93"/>
        <v>8.6033679801425206E-2</v>
      </c>
      <c r="P338" s="42">
        <f t="shared" ca="1" si="94"/>
        <v>0.1157014070996065</v>
      </c>
      <c r="Q338" s="42">
        <f t="shared" ca="1" si="95"/>
        <v>0.22557865037303884</v>
      </c>
      <c r="R338" s="42">
        <f t="shared" ca="1" si="96"/>
        <v>8.1196181269037066E-3</v>
      </c>
      <c r="S338" s="42">
        <f t="shared" ca="1" si="97"/>
        <v>0.1993259094052344</v>
      </c>
      <c r="T338" s="42">
        <f t="shared" ca="1" si="98"/>
        <v>0.21821832796619728</v>
      </c>
      <c r="U338">
        <f ca="1">+(L338^2*Markiwitz!$B$4^2)+(M338^2*Markiwitz!$C$4^2)+(N338^2*Markiwitz!$D$4^2)+(O338^2*Markiwitz!$E$4^2)+(P338^2*Markiwitz!$F$4^2)+(Q338^2*Markiwitz!$G$4^2)+(R338^2*Markiwitz!$H$4^2)+(S338^2*Markiwitz!$I$4^2)+(T338^2*Markiwitz!$J$4^2)+(2*L338*M338*Markiwitz!$B$8)+(2*L338*N338*Markiwitz!$E$8)+(2*L338*O338*Markiwitz!$H$8)+(2*L338*P338*Markiwitz!$B$11)+(2*L338*Q338*Markiwitz!$E$11)+(2*L338*R338*Markiwitz!$H$11)+(2*L338*S338*Markiwitz!$K$8)+(2*L338*T338*Markiwitz!$K$11)</f>
        <v>2.2212532863607398E-2</v>
      </c>
      <c r="V338" s="5">
        <f t="shared" ca="1" si="89"/>
        <v>0.14903869585985849</v>
      </c>
      <c r="W338" s="42">
        <f ca="1">SUMPRODUCT(L338:T338,Markiwitz!$B$3:$J$3)</f>
        <v>0.71245512938484901</v>
      </c>
    </row>
    <row r="339" spans="1:23" x14ac:dyDescent="0.25">
      <c r="A339">
        <v>338</v>
      </c>
      <c r="B339" s="25">
        <f t="shared" ca="1" si="87"/>
        <v>1.0000000000000002</v>
      </c>
      <c r="C339" s="46">
        <v>0</v>
      </c>
      <c r="D339">
        <f t="shared" ca="1" si="99"/>
        <v>0.79480774560862444</v>
      </c>
      <c r="E339">
        <f t="shared" ca="1" si="99"/>
        <v>0.76689480090943396</v>
      </c>
      <c r="F339">
        <f t="shared" ca="1" si="99"/>
        <v>0.77790027687457131</v>
      </c>
      <c r="G339">
        <f t="shared" ca="1" si="99"/>
        <v>0.3613755629028429</v>
      </c>
      <c r="H339">
        <f t="shared" ca="1" si="99"/>
        <v>0.56810862476413726</v>
      </c>
      <c r="I339">
        <f t="shared" ca="1" si="99"/>
        <v>0.67316486684625887</v>
      </c>
      <c r="J339">
        <f t="shared" ca="1" si="99"/>
        <v>6.7674514545785991E-2</v>
      </c>
      <c r="K339">
        <f t="shared" ca="1" si="99"/>
        <v>0.3877402975523867</v>
      </c>
      <c r="L339" s="42">
        <f t="shared" ca="1" si="90"/>
        <v>0</v>
      </c>
      <c r="M339" s="42">
        <f t="shared" ca="1" si="91"/>
        <v>0.18073396681363638</v>
      </c>
      <c r="N339" s="42">
        <f t="shared" ca="1" si="92"/>
        <v>0.17438674983090394</v>
      </c>
      <c r="O339" s="42">
        <f t="shared" ca="1" si="93"/>
        <v>0.17688932147648884</v>
      </c>
      <c r="P339" s="42">
        <f t="shared" ca="1" si="94"/>
        <v>8.2174386641046426E-2</v>
      </c>
      <c r="Q339" s="42">
        <f t="shared" ca="1" si="95"/>
        <v>0.12918410257317961</v>
      </c>
      <c r="R339" s="42">
        <f t="shared" ca="1" si="96"/>
        <v>0.15307318955671931</v>
      </c>
      <c r="S339" s="42">
        <f t="shared" ca="1" si="97"/>
        <v>1.5388732097321322E-2</v>
      </c>
      <c r="T339" s="42">
        <f t="shared" ca="1" si="98"/>
        <v>8.8169551010704367E-2</v>
      </c>
      <c r="U339">
        <f ca="1">+(L339^2*Markiwitz!$B$4^2)+(M339^2*Markiwitz!$C$4^2)+(N339^2*Markiwitz!$D$4^2)+(O339^2*Markiwitz!$E$4^2)+(P339^2*Markiwitz!$F$4^2)+(Q339^2*Markiwitz!$G$4^2)+(R339^2*Markiwitz!$H$4^2)+(S339^2*Markiwitz!$I$4^2)+(T339^2*Markiwitz!$J$4^2)+(2*L339*M339*Markiwitz!$B$8)+(2*L339*N339*Markiwitz!$E$8)+(2*L339*O339*Markiwitz!$H$8)+(2*L339*P339*Markiwitz!$B$11)+(2*L339*Q339*Markiwitz!$E$11)+(2*L339*R339*Markiwitz!$H$11)+(2*L339*S339*Markiwitz!$K$8)+(2*L339*T339*Markiwitz!$K$11)</f>
        <v>1.3580939828142806E-2</v>
      </c>
      <c r="V339" s="5">
        <f t="shared" ca="1" si="89"/>
        <v>0.11653728943193593</v>
      </c>
      <c r="W339" s="42">
        <f ca="1">SUMPRODUCT(L339:T339,Markiwitz!$B$3:$J$3)</f>
        <v>0.50971478061448694</v>
      </c>
    </row>
    <row r="340" spans="1:23" x14ac:dyDescent="0.25">
      <c r="A340">
        <v>339</v>
      </c>
      <c r="B340" s="25">
        <f t="shared" ca="1" si="87"/>
        <v>1</v>
      </c>
      <c r="C340" s="46">
        <v>0</v>
      </c>
      <c r="D340">
        <f t="shared" ca="1" si="99"/>
        <v>0.5986946522263551</v>
      </c>
      <c r="E340">
        <f t="shared" ca="1" si="99"/>
        <v>0.21891405326569402</v>
      </c>
      <c r="F340">
        <f t="shared" ca="1" si="99"/>
        <v>2.4624776657943825E-2</v>
      </c>
      <c r="G340">
        <f t="shared" ca="1" si="99"/>
        <v>0.31725355940432309</v>
      </c>
      <c r="H340">
        <f t="shared" ca="1" si="99"/>
        <v>0.39359587134228091</v>
      </c>
      <c r="I340">
        <f t="shared" ca="1" si="99"/>
        <v>0.97935552852179142</v>
      </c>
      <c r="J340">
        <f t="shared" ca="1" si="99"/>
        <v>0.89870603791530168</v>
      </c>
      <c r="K340">
        <f t="shared" ca="1" si="99"/>
        <v>0.54897090305217777</v>
      </c>
      <c r="L340" s="42">
        <f t="shared" ca="1" si="90"/>
        <v>0</v>
      </c>
      <c r="M340" s="42">
        <f t="shared" ca="1" si="91"/>
        <v>0.15042143121676776</v>
      </c>
      <c r="N340" s="42">
        <f t="shared" ca="1" si="92"/>
        <v>5.5001936434934881E-2</v>
      </c>
      <c r="O340" s="42">
        <f t="shared" ca="1" si="93"/>
        <v>6.1869504504622128E-3</v>
      </c>
      <c r="P340" s="42">
        <f t="shared" ca="1" si="94"/>
        <v>7.9709638772870559E-2</v>
      </c>
      <c r="Q340" s="42">
        <f t="shared" ca="1" si="95"/>
        <v>9.8890568118741598E-2</v>
      </c>
      <c r="R340" s="42">
        <f t="shared" ca="1" si="96"/>
        <v>0.24606209479653826</v>
      </c>
      <c r="S340" s="42">
        <f t="shared" ca="1" si="97"/>
        <v>0.22579899112788415</v>
      </c>
      <c r="T340" s="42">
        <f t="shared" ca="1" si="98"/>
        <v>0.13792838908180066</v>
      </c>
      <c r="U340">
        <f ca="1">+(L340^2*Markiwitz!$B$4^2)+(M340^2*Markiwitz!$C$4^2)+(N340^2*Markiwitz!$D$4^2)+(O340^2*Markiwitz!$E$4^2)+(P340^2*Markiwitz!$F$4^2)+(Q340^2*Markiwitz!$G$4^2)+(R340^2*Markiwitz!$H$4^2)+(S340^2*Markiwitz!$I$4^2)+(T340^2*Markiwitz!$J$4^2)+(2*L340*M340*Markiwitz!$B$8)+(2*L340*N340*Markiwitz!$E$8)+(2*L340*O340*Markiwitz!$H$8)+(2*L340*P340*Markiwitz!$B$11)+(2*L340*Q340*Markiwitz!$E$11)+(2*L340*R340*Markiwitz!$H$11)+(2*L340*S340*Markiwitz!$K$8)+(2*L340*T340*Markiwitz!$K$11)</f>
        <v>1.5887257621037307E-2</v>
      </c>
      <c r="V340" s="5">
        <f t="shared" ca="1" si="89"/>
        <v>0.12604466518277282</v>
      </c>
      <c r="W340" s="42">
        <f ca="1">SUMPRODUCT(L340:T340,Markiwitz!$B$3:$J$3)</f>
        <v>0.34117212942433772</v>
      </c>
    </row>
    <row r="341" spans="1:23" x14ac:dyDescent="0.25">
      <c r="A341">
        <v>340</v>
      </c>
      <c r="B341" s="25">
        <f t="shared" ca="1" si="87"/>
        <v>1.0000000000000002</v>
      </c>
      <c r="C341" s="46">
        <v>0</v>
      </c>
      <c r="D341">
        <f t="shared" ca="1" si="99"/>
        <v>0.69889172099219332</v>
      </c>
      <c r="E341">
        <f t="shared" ca="1" si="99"/>
        <v>9.796620612948248E-2</v>
      </c>
      <c r="F341">
        <f t="shared" ca="1" si="99"/>
        <v>0.10522417256461425</v>
      </c>
      <c r="G341">
        <f t="shared" ca="1" si="99"/>
        <v>0.79834824146462302</v>
      </c>
      <c r="H341">
        <f t="shared" ca="1" si="99"/>
        <v>0.24819778342646348</v>
      </c>
      <c r="I341">
        <f t="shared" ca="1" si="99"/>
        <v>0.96813896164974411</v>
      </c>
      <c r="J341">
        <f t="shared" ca="1" si="99"/>
        <v>0.67537883663068243</v>
      </c>
      <c r="K341">
        <f t="shared" ca="1" si="99"/>
        <v>0.20853797991779655</v>
      </c>
      <c r="L341" s="42">
        <f t="shared" ca="1" si="90"/>
        <v>0</v>
      </c>
      <c r="M341" s="42">
        <f t="shared" ca="1" si="91"/>
        <v>0.1838857792098417</v>
      </c>
      <c r="N341" s="42">
        <f t="shared" ca="1" si="92"/>
        <v>2.5775941550398019E-2</v>
      </c>
      <c r="O341" s="42">
        <f t="shared" ca="1" si="93"/>
        <v>2.7685589029850691E-2</v>
      </c>
      <c r="P341" s="42">
        <f t="shared" ca="1" si="94"/>
        <v>0.21005383817412379</v>
      </c>
      <c r="Q341" s="42">
        <f t="shared" ca="1" si="95"/>
        <v>6.5303453214093199E-2</v>
      </c>
      <c r="R341" s="42">
        <f t="shared" ca="1" si="96"/>
        <v>0.25472756651578482</v>
      </c>
      <c r="S341" s="42">
        <f t="shared" ca="1" si="97"/>
        <v>0.177699291471585</v>
      </c>
      <c r="T341" s="42">
        <f t="shared" ca="1" si="98"/>
        <v>5.4868540834322861E-2</v>
      </c>
      <c r="U341">
        <f ca="1">+(L341^2*Markiwitz!$B$4^2)+(M341^2*Markiwitz!$C$4^2)+(N341^2*Markiwitz!$D$4^2)+(O341^2*Markiwitz!$E$4^2)+(P341^2*Markiwitz!$F$4^2)+(Q341^2*Markiwitz!$G$4^2)+(R341^2*Markiwitz!$H$4^2)+(S341^2*Markiwitz!$I$4^2)+(T341^2*Markiwitz!$J$4^2)+(2*L341*M341*Markiwitz!$B$8)+(2*L341*N341*Markiwitz!$E$8)+(2*L341*O341*Markiwitz!$H$8)+(2*L341*P341*Markiwitz!$B$11)+(2*L341*Q341*Markiwitz!$E$11)+(2*L341*R341*Markiwitz!$H$11)+(2*L341*S341*Markiwitz!$K$8)+(2*L341*T341*Markiwitz!$K$11)</f>
        <v>1.6817021068074301E-2</v>
      </c>
      <c r="V341" s="5">
        <f t="shared" ca="1" si="89"/>
        <v>0.12968045754112029</v>
      </c>
      <c r="W341" s="42">
        <f ca="1">SUMPRODUCT(L341:T341,Markiwitz!$B$3:$J$3)</f>
        <v>0.29507437562369959</v>
      </c>
    </row>
    <row r="342" spans="1:23" x14ac:dyDescent="0.25">
      <c r="A342">
        <v>341</v>
      </c>
      <c r="B342" s="25">
        <f t="shared" ca="1" si="87"/>
        <v>1.0000000000000002</v>
      </c>
      <c r="C342" s="46">
        <v>0</v>
      </c>
      <c r="D342">
        <f t="shared" ref="D342:K351" ca="1" si="100">RAND()</f>
        <v>0.80899005734603635</v>
      </c>
      <c r="E342">
        <f t="shared" ca="1" si="100"/>
        <v>0.16578020240016678</v>
      </c>
      <c r="F342">
        <f t="shared" ca="1" si="100"/>
        <v>0.48696183456700692</v>
      </c>
      <c r="G342">
        <f t="shared" ca="1" si="100"/>
        <v>4.3262224805497351E-2</v>
      </c>
      <c r="H342">
        <f t="shared" ca="1" si="100"/>
        <v>0.4994608856027366</v>
      </c>
      <c r="I342">
        <f t="shared" ca="1" si="100"/>
        <v>0.90637538603549317</v>
      </c>
      <c r="J342">
        <f t="shared" ca="1" si="100"/>
        <v>0.39637731570756018</v>
      </c>
      <c r="K342">
        <f t="shared" ca="1" si="100"/>
        <v>0.60925441779965039</v>
      </c>
      <c r="L342" s="42">
        <f t="shared" ca="1" si="90"/>
        <v>0</v>
      </c>
      <c r="M342" s="42">
        <f t="shared" ca="1" si="91"/>
        <v>0.20656142977145453</v>
      </c>
      <c r="N342" s="42">
        <f t="shared" ca="1" si="92"/>
        <v>4.2329068601806283E-2</v>
      </c>
      <c r="O342" s="42">
        <f t="shared" ca="1" si="93"/>
        <v>0.12433716815046873</v>
      </c>
      <c r="P342" s="42">
        <f t="shared" ca="1" si="94"/>
        <v>1.1046250729253667E-2</v>
      </c>
      <c r="Q342" s="42">
        <f t="shared" ca="1" si="95"/>
        <v>0.12752858172753617</v>
      </c>
      <c r="R342" s="42">
        <f t="shared" ca="1" si="96"/>
        <v>0.23142706631444215</v>
      </c>
      <c r="S342" s="42">
        <f t="shared" ca="1" si="97"/>
        <v>0.10120799918125967</v>
      </c>
      <c r="T342" s="42">
        <f t="shared" ca="1" si="98"/>
        <v>0.15556243552377882</v>
      </c>
      <c r="U342">
        <f ca="1">+(L342^2*Markiwitz!$B$4^2)+(M342^2*Markiwitz!$C$4^2)+(N342^2*Markiwitz!$D$4^2)+(O342^2*Markiwitz!$E$4^2)+(P342^2*Markiwitz!$F$4^2)+(Q342^2*Markiwitz!$G$4^2)+(R342^2*Markiwitz!$H$4^2)+(S342^2*Markiwitz!$I$4^2)+(T342^2*Markiwitz!$J$4^2)+(2*L342*M342*Markiwitz!$B$8)+(2*L342*N342*Markiwitz!$E$8)+(2*L342*O342*Markiwitz!$H$8)+(2*L342*P342*Markiwitz!$B$11)+(2*L342*Q342*Markiwitz!$E$11)+(2*L342*R342*Markiwitz!$H$11)+(2*L342*S342*Markiwitz!$K$8)+(2*L342*T342*Markiwitz!$K$11)</f>
        <v>1.3609594376245851E-2</v>
      </c>
      <c r="V342" s="5">
        <f t="shared" ca="1" si="89"/>
        <v>0.11666016619328917</v>
      </c>
      <c r="W342" s="42">
        <f ca="1">SUMPRODUCT(L342:T342,Markiwitz!$B$3:$J$3)</f>
        <v>0.44624641167325851</v>
      </c>
    </row>
    <row r="343" spans="1:23" x14ac:dyDescent="0.25">
      <c r="A343">
        <v>342</v>
      </c>
      <c r="B343" s="25">
        <f t="shared" ca="1" si="87"/>
        <v>1.0000000000000002</v>
      </c>
      <c r="C343" s="46">
        <v>0</v>
      </c>
      <c r="D343">
        <f t="shared" ca="1" si="100"/>
        <v>0.28482909033146597</v>
      </c>
      <c r="E343">
        <f t="shared" ca="1" si="100"/>
        <v>0.44563741059452766</v>
      </c>
      <c r="F343">
        <f t="shared" ca="1" si="100"/>
        <v>0.95811908929505363</v>
      </c>
      <c r="G343">
        <f t="shared" ca="1" si="100"/>
        <v>1.1024607508858253E-4</v>
      </c>
      <c r="H343">
        <f t="shared" ca="1" si="100"/>
        <v>9.7862141916181478E-2</v>
      </c>
      <c r="I343">
        <f t="shared" ca="1" si="100"/>
        <v>0.84592386254849861</v>
      </c>
      <c r="J343">
        <f t="shared" ca="1" si="100"/>
        <v>1.1425489954801638E-3</v>
      </c>
      <c r="K343">
        <f t="shared" ca="1" si="100"/>
        <v>0.45112201807421537</v>
      </c>
      <c r="L343" s="42">
        <f t="shared" ca="1" si="90"/>
        <v>0</v>
      </c>
      <c r="M343" s="42">
        <f t="shared" ca="1" si="91"/>
        <v>9.2334685797327842E-2</v>
      </c>
      <c r="N343" s="42">
        <f t="shared" ca="1" si="92"/>
        <v>0.14446484465085821</v>
      </c>
      <c r="O343" s="42">
        <f t="shared" ca="1" si="93"/>
        <v>0.31059898047466877</v>
      </c>
      <c r="P343" s="42">
        <f t="shared" ca="1" si="94"/>
        <v>3.5739104779805259E-5</v>
      </c>
      <c r="Q343" s="42">
        <f t="shared" ca="1" si="95"/>
        <v>3.1724533876678535E-2</v>
      </c>
      <c r="R343" s="42">
        <f t="shared" ca="1" si="96"/>
        <v>0.27422800798184033</v>
      </c>
      <c r="S343" s="42">
        <f t="shared" ca="1" si="97"/>
        <v>3.7038668481138246E-4</v>
      </c>
      <c r="T343" s="42">
        <f t="shared" ca="1" si="98"/>
        <v>0.14624282142903525</v>
      </c>
      <c r="U343">
        <f ca="1">+(L343^2*Markiwitz!$B$4^2)+(M343^2*Markiwitz!$C$4^2)+(N343^2*Markiwitz!$D$4^2)+(O343^2*Markiwitz!$E$4^2)+(P343^2*Markiwitz!$F$4^2)+(Q343^2*Markiwitz!$G$4^2)+(R343^2*Markiwitz!$H$4^2)+(S343^2*Markiwitz!$I$4^2)+(T343^2*Markiwitz!$J$4^2)+(2*L343*M343*Markiwitz!$B$8)+(2*L343*N343*Markiwitz!$E$8)+(2*L343*O343*Markiwitz!$H$8)+(2*L343*P343*Markiwitz!$B$11)+(2*L343*Q343*Markiwitz!$E$11)+(2*L343*R343*Markiwitz!$H$11)+(2*L343*S343*Markiwitz!$K$8)+(2*L343*T343*Markiwitz!$K$11)</f>
        <v>1.8037788050386135E-2</v>
      </c>
      <c r="V343" s="5">
        <f t="shared" ca="1" si="89"/>
        <v>0.13430483256527345</v>
      </c>
      <c r="W343" s="42">
        <f ca="1">SUMPRODUCT(L343:T343,Markiwitz!$B$3:$J$3)</f>
        <v>0.24714520714504934</v>
      </c>
    </row>
    <row r="344" spans="1:23" x14ac:dyDescent="0.25">
      <c r="A344">
        <v>343</v>
      </c>
      <c r="B344" s="25">
        <f t="shared" ca="1" si="87"/>
        <v>1</v>
      </c>
      <c r="C344" s="46">
        <v>0</v>
      </c>
      <c r="D344">
        <f t="shared" ca="1" si="100"/>
        <v>0.31815954651578826</v>
      </c>
      <c r="E344">
        <f t="shared" ca="1" si="100"/>
        <v>0.58182105417754959</v>
      </c>
      <c r="F344">
        <f t="shared" ca="1" si="100"/>
        <v>0.69123733024508838</v>
      </c>
      <c r="G344">
        <f t="shared" ca="1" si="100"/>
        <v>0.42220660121315445</v>
      </c>
      <c r="H344">
        <f t="shared" ca="1" si="100"/>
        <v>4.0985608424262798E-2</v>
      </c>
      <c r="I344">
        <f t="shared" ca="1" si="100"/>
        <v>0.58017027217062433</v>
      </c>
      <c r="J344">
        <f t="shared" ca="1" si="100"/>
        <v>8.3534889543522506E-2</v>
      </c>
      <c r="K344">
        <f t="shared" ca="1" si="100"/>
        <v>4.5002360786065232E-2</v>
      </c>
      <c r="L344" s="42">
        <f t="shared" ca="1" si="90"/>
        <v>0</v>
      </c>
      <c r="M344" s="42">
        <f t="shared" ca="1" si="91"/>
        <v>0.11514513144604759</v>
      </c>
      <c r="N344" s="42">
        <f t="shared" ca="1" si="92"/>
        <v>0.21056687594325396</v>
      </c>
      <c r="O344" s="42">
        <f t="shared" ca="1" si="93"/>
        <v>0.25016572384238051</v>
      </c>
      <c r="P344" s="42">
        <f t="shared" ca="1" si="94"/>
        <v>0.15280080427090126</v>
      </c>
      <c r="Q344" s="42">
        <f t="shared" ca="1" si="95"/>
        <v>1.4833102828721145E-2</v>
      </c>
      <c r="R344" s="42">
        <f t="shared" ca="1" si="96"/>
        <v>0.20996944137541601</v>
      </c>
      <c r="S344" s="42">
        <f t="shared" ca="1" si="97"/>
        <v>3.0232114491471507E-2</v>
      </c>
      <c r="T344" s="42">
        <f t="shared" ca="1" si="98"/>
        <v>1.6286805801807986E-2</v>
      </c>
      <c r="U344">
        <f ca="1">+(L344^2*Markiwitz!$B$4^2)+(M344^2*Markiwitz!$C$4^2)+(N344^2*Markiwitz!$D$4^2)+(O344^2*Markiwitz!$E$4^2)+(P344^2*Markiwitz!$F$4^2)+(Q344^2*Markiwitz!$G$4^2)+(R344^2*Markiwitz!$H$4^2)+(S344^2*Markiwitz!$I$4^2)+(T344^2*Markiwitz!$J$4^2)+(2*L344*M344*Markiwitz!$B$8)+(2*L344*N344*Markiwitz!$E$8)+(2*L344*O344*Markiwitz!$H$8)+(2*L344*P344*Markiwitz!$B$11)+(2*L344*Q344*Markiwitz!$E$11)+(2*L344*R344*Markiwitz!$H$11)+(2*L344*S344*Markiwitz!$K$8)+(2*L344*T344*Markiwitz!$K$11)</f>
        <v>1.6163752598822134E-2</v>
      </c>
      <c r="V344" s="5">
        <f t="shared" ca="1" si="89"/>
        <v>0.12713674763349161</v>
      </c>
      <c r="W344" s="42">
        <f ca="1">SUMPRODUCT(L344:T344,Markiwitz!$B$3:$J$3)</f>
        <v>0.23533280765230891</v>
      </c>
    </row>
    <row r="345" spans="1:23" x14ac:dyDescent="0.25">
      <c r="A345">
        <v>344</v>
      </c>
      <c r="B345" s="25">
        <f t="shared" ca="1" si="87"/>
        <v>1</v>
      </c>
      <c r="C345" s="46">
        <v>0</v>
      </c>
      <c r="D345">
        <f t="shared" ca="1" si="100"/>
        <v>0.12491279634295871</v>
      </c>
      <c r="E345">
        <f t="shared" ca="1" si="100"/>
        <v>0.1932891272658257</v>
      </c>
      <c r="F345">
        <f t="shared" ca="1" si="100"/>
        <v>0.63013040649844487</v>
      </c>
      <c r="G345">
        <f t="shared" ca="1" si="100"/>
        <v>0.29231181098145931</v>
      </c>
      <c r="H345">
        <f t="shared" ca="1" si="100"/>
        <v>0.67151910125939429</v>
      </c>
      <c r="I345">
        <f t="shared" ca="1" si="100"/>
        <v>0.56423156047592193</v>
      </c>
      <c r="J345">
        <f t="shared" ca="1" si="100"/>
        <v>0.174983258224925</v>
      </c>
      <c r="K345">
        <f t="shared" ca="1" si="100"/>
        <v>0.2002895516226626</v>
      </c>
      <c r="L345" s="42">
        <f t="shared" ca="1" si="90"/>
        <v>0</v>
      </c>
      <c r="M345" s="42">
        <f t="shared" ca="1" si="91"/>
        <v>4.3803420773129244E-2</v>
      </c>
      <c r="N345" s="42">
        <f t="shared" ca="1" si="92"/>
        <v>6.7781085848480874E-2</v>
      </c>
      <c r="O345" s="42">
        <f t="shared" ca="1" si="93"/>
        <v>0.22096909320652047</v>
      </c>
      <c r="P345" s="42">
        <f t="shared" ca="1" si="94"/>
        <v>0.10250556891081923</v>
      </c>
      <c r="Q345" s="42">
        <f t="shared" ca="1" si="95"/>
        <v>0.2354829497924128</v>
      </c>
      <c r="R345" s="42">
        <f t="shared" ca="1" si="96"/>
        <v>0.19786021272911258</v>
      </c>
      <c r="S345" s="42">
        <f t="shared" ca="1" si="97"/>
        <v>6.1361730044334116E-2</v>
      </c>
      <c r="T345" s="42">
        <f t="shared" ca="1" si="98"/>
        <v>7.0235938695190639E-2</v>
      </c>
      <c r="U345">
        <f ca="1">+(L345^2*Markiwitz!$B$4^2)+(M345^2*Markiwitz!$C$4^2)+(N345^2*Markiwitz!$D$4^2)+(O345^2*Markiwitz!$E$4^2)+(P345^2*Markiwitz!$F$4^2)+(Q345^2*Markiwitz!$G$4^2)+(R345^2*Markiwitz!$H$4^2)+(S345^2*Markiwitz!$I$4^2)+(T345^2*Markiwitz!$J$4^2)+(2*L345*M345*Markiwitz!$B$8)+(2*L345*N345*Markiwitz!$E$8)+(2*L345*O345*Markiwitz!$H$8)+(2*L345*P345*Markiwitz!$B$11)+(2*L345*Q345*Markiwitz!$E$11)+(2*L345*R345*Markiwitz!$H$11)+(2*L345*S345*Markiwitz!$K$8)+(2*L345*T345*Markiwitz!$K$11)</f>
        <v>2.5206112098557214E-2</v>
      </c>
      <c r="V345" s="5">
        <f t="shared" ca="1" si="89"/>
        <v>0.15876432879761504</v>
      </c>
      <c r="W345" s="42">
        <f ca="1">SUMPRODUCT(L345:T345,Markiwitz!$B$3:$J$3)</f>
        <v>0.78071738081787123</v>
      </c>
    </row>
    <row r="346" spans="1:23" x14ac:dyDescent="0.25">
      <c r="A346">
        <v>345</v>
      </c>
      <c r="B346" s="25">
        <f t="shared" ca="1" si="87"/>
        <v>1</v>
      </c>
      <c r="C346" s="46">
        <v>0</v>
      </c>
      <c r="D346">
        <f t="shared" ca="1" si="100"/>
        <v>0.22715725866998171</v>
      </c>
      <c r="E346">
        <f t="shared" ca="1" si="100"/>
        <v>2.7587178021200587E-2</v>
      </c>
      <c r="F346">
        <f t="shared" ca="1" si="100"/>
        <v>0.80631045836689719</v>
      </c>
      <c r="G346">
        <f t="shared" ca="1" si="100"/>
        <v>0.57244114355186937</v>
      </c>
      <c r="H346">
        <f t="shared" ca="1" si="100"/>
        <v>0.50099106323280251</v>
      </c>
      <c r="I346">
        <f t="shared" ca="1" si="100"/>
        <v>0.43124214932248284</v>
      </c>
      <c r="J346">
        <f t="shared" ca="1" si="100"/>
        <v>0.72596277950184129</v>
      </c>
      <c r="K346">
        <f t="shared" ca="1" si="100"/>
        <v>0.13257147847366291</v>
      </c>
      <c r="L346" s="42">
        <f t="shared" ca="1" si="90"/>
        <v>0</v>
      </c>
      <c r="M346" s="42">
        <f t="shared" ca="1" si="91"/>
        <v>6.633755202063378E-2</v>
      </c>
      <c r="N346" s="42">
        <f t="shared" ca="1" si="92"/>
        <v>8.0563829119924026E-3</v>
      </c>
      <c r="O346" s="42">
        <f t="shared" ca="1" si="93"/>
        <v>0.23546974589266562</v>
      </c>
      <c r="P346" s="42">
        <f t="shared" ca="1" si="94"/>
        <v>0.16717204795244098</v>
      </c>
      <c r="Q346" s="42">
        <f t="shared" ca="1" si="95"/>
        <v>0.14630622377496813</v>
      </c>
      <c r="R346" s="42">
        <f t="shared" ca="1" si="96"/>
        <v>0.12593719734807904</v>
      </c>
      <c r="S346" s="42">
        <f t="shared" ca="1" si="97"/>
        <v>0.21200552398025274</v>
      </c>
      <c r="T346" s="42">
        <f t="shared" ca="1" si="98"/>
        <v>3.8715326118967254E-2</v>
      </c>
      <c r="U346">
        <f ca="1">+(L346^2*Markiwitz!$B$4^2)+(M346^2*Markiwitz!$C$4^2)+(N346^2*Markiwitz!$D$4^2)+(O346^2*Markiwitz!$E$4^2)+(P346^2*Markiwitz!$F$4^2)+(Q346^2*Markiwitz!$G$4^2)+(R346^2*Markiwitz!$H$4^2)+(S346^2*Markiwitz!$I$4^2)+(T346^2*Markiwitz!$J$4^2)+(2*L346*M346*Markiwitz!$B$8)+(2*L346*N346*Markiwitz!$E$8)+(2*L346*O346*Markiwitz!$H$8)+(2*L346*P346*Markiwitz!$B$11)+(2*L346*Q346*Markiwitz!$E$11)+(2*L346*R346*Markiwitz!$H$11)+(2*L346*S346*Markiwitz!$K$8)+(2*L346*T346*Markiwitz!$K$11)</f>
        <v>2.0834249122600668E-2</v>
      </c>
      <c r="V346" s="5">
        <f t="shared" ca="1" si="89"/>
        <v>0.14434073964962446</v>
      </c>
      <c r="W346" s="42">
        <f ca="1">SUMPRODUCT(L346:T346,Markiwitz!$B$3:$J$3)</f>
        <v>0.53432011452023953</v>
      </c>
    </row>
    <row r="347" spans="1:23" x14ac:dyDescent="0.25">
      <c r="A347">
        <v>346</v>
      </c>
      <c r="B347" s="25">
        <f t="shared" ca="1" si="87"/>
        <v>0.99999999999999989</v>
      </c>
      <c r="C347" s="46">
        <v>0</v>
      </c>
      <c r="D347">
        <f t="shared" ca="1" si="100"/>
        <v>0.19023854274276586</v>
      </c>
      <c r="E347">
        <f t="shared" ca="1" si="100"/>
        <v>0.99635948093663473</v>
      </c>
      <c r="F347">
        <f t="shared" ca="1" si="100"/>
        <v>0.42122768501197283</v>
      </c>
      <c r="G347">
        <f t="shared" ca="1" si="100"/>
        <v>0.6301385268916766</v>
      </c>
      <c r="H347">
        <f t="shared" ca="1" si="100"/>
        <v>0.38332492310610433</v>
      </c>
      <c r="I347">
        <f t="shared" ca="1" si="100"/>
        <v>0.96833254073463026</v>
      </c>
      <c r="J347">
        <f t="shared" ca="1" si="100"/>
        <v>0.91327675154341026</v>
      </c>
      <c r="K347">
        <f t="shared" ca="1" si="100"/>
        <v>0.63521614734197185</v>
      </c>
      <c r="L347" s="42">
        <f t="shared" ca="1" si="90"/>
        <v>0</v>
      </c>
      <c r="M347" s="42">
        <f t="shared" ca="1" si="91"/>
        <v>3.7024970755881716E-2</v>
      </c>
      <c r="N347" s="42">
        <f t="shared" ca="1" si="92"/>
        <v>0.19391538703019842</v>
      </c>
      <c r="O347" s="42">
        <f t="shared" ca="1" si="93"/>
        <v>8.1980982898004831E-2</v>
      </c>
      <c r="P347" s="42">
        <f t="shared" ca="1" si="94"/>
        <v>0.12264002969085983</v>
      </c>
      <c r="Q347" s="42">
        <f t="shared" ca="1" si="95"/>
        <v>7.460419883049077E-2</v>
      </c>
      <c r="R347" s="42">
        <f t="shared" ca="1" si="96"/>
        <v>0.18846067408720032</v>
      </c>
      <c r="S347" s="42">
        <f t="shared" ca="1" si="97"/>
        <v>0.17774550062467431</v>
      </c>
      <c r="T347" s="42">
        <f t="shared" ca="1" si="98"/>
        <v>0.12362825608268965</v>
      </c>
      <c r="U347">
        <f ca="1">+(L347^2*Markiwitz!$B$4^2)+(M347^2*Markiwitz!$C$4^2)+(N347^2*Markiwitz!$D$4^2)+(O347^2*Markiwitz!$E$4^2)+(P347^2*Markiwitz!$F$4^2)+(Q347^2*Markiwitz!$G$4^2)+(R347^2*Markiwitz!$H$4^2)+(S347^2*Markiwitz!$I$4^2)+(T347^2*Markiwitz!$J$4^2)+(2*L347*M347*Markiwitz!$B$8)+(2*L347*N347*Markiwitz!$E$8)+(2*L347*O347*Markiwitz!$H$8)+(2*L347*P347*Markiwitz!$B$11)+(2*L347*Q347*Markiwitz!$E$11)+(2*L347*R347*Markiwitz!$H$11)+(2*L347*S347*Markiwitz!$K$8)+(2*L347*T347*Markiwitz!$K$11)</f>
        <v>1.3762061357212604E-2</v>
      </c>
      <c r="V347" s="5">
        <f t="shared" ca="1" si="89"/>
        <v>0.11731181252206703</v>
      </c>
      <c r="W347" s="42">
        <f ca="1">SUMPRODUCT(L347:T347,Markiwitz!$B$3:$J$3)</f>
        <v>0.32203635898611943</v>
      </c>
    </row>
    <row r="348" spans="1:23" x14ac:dyDescent="0.25">
      <c r="A348">
        <v>347</v>
      </c>
      <c r="B348" s="25">
        <f t="shared" ca="1" si="87"/>
        <v>1</v>
      </c>
      <c r="C348" s="46">
        <v>0</v>
      </c>
      <c r="D348">
        <f t="shared" ca="1" si="100"/>
        <v>0.54697829204197446</v>
      </c>
      <c r="E348">
        <f t="shared" ca="1" si="100"/>
        <v>0.42979864629996956</v>
      </c>
      <c r="F348">
        <f t="shared" ca="1" si="100"/>
        <v>0.22814482528835678</v>
      </c>
      <c r="G348">
        <f t="shared" ca="1" si="100"/>
        <v>0.60844706643420576</v>
      </c>
      <c r="H348">
        <f t="shared" ca="1" si="100"/>
        <v>0.71878748678593962</v>
      </c>
      <c r="I348">
        <f t="shared" ca="1" si="100"/>
        <v>0.37060695013072553</v>
      </c>
      <c r="J348">
        <f t="shared" ca="1" si="100"/>
        <v>0.95024092805370242</v>
      </c>
      <c r="K348">
        <f t="shared" ca="1" si="100"/>
        <v>0.32794293652570627</v>
      </c>
      <c r="L348" s="42">
        <f t="shared" ca="1" si="90"/>
        <v>0</v>
      </c>
      <c r="M348" s="42">
        <f t="shared" ca="1" si="91"/>
        <v>0.13082640723031802</v>
      </c>
      <c r="N348" s="42">
        <f t="shared" ca="1" si="92"/>
        <v>0.10279934971087351</v>
      </c>
      <c r="O348" s="42">
        <f t="shared" ca="1" si="93"/>
        <v>5.4567737431111561E-2</v>
      </c>
      <c r="P348" s="42">
        <f t="shared" ca="1" si="94"/>
        <v>0.14552852434828489</v>
      </c>
      <c r="Q348" s="42">
        <f t="shared" ca="1" si="95"/>
        <v>0.17191977419662924</v>
      </c>
      <c r="R348" s="42">
        <f t="shared" ca="1" si="96"/>
        <v>8.8641864742353915E-2</v>
      </c>
      <c r="S348" s="42">
        <f t="shared" ca="1" si="97"/>
        <v>0.22727886724054691</v>
      </c>
      <c r="T348" s="42">
        <f t="shared" ca="1" si="98"/>
        <v>7.8437475099882054E-2</v>
      </c>
      <c r="U348">
        <f ca="1">+(L348^2*Markiwitz!$B$4^2)+(M348^2*Markiwitz!$C$4^2)+(N348^2*Markiwitz!$D$4^2)+(O348^2*Markiwitz!$E$4^2)+(P348^2*Markiwitz!$F$4^2)+(Q348^2*Markiwitz!$G$4^2)+(R348^2*Markiwitz!$H$4^2)+(S348^2*Markiwitz!$I$4^2)+(T348^2*Markiwitz!$J$4^2)+(2*L348*M348*Markiwitz!$B$8)+(2*L348*N348*Markiwitz!$E$8)+(2*L348*O348*Markiwitz!$H$8)+(2*L348*P348*Markiwitz!$B$11)+(2*L348*Q348*Markiwitz!$E$11)+(2*L348*R348*Markiwitz!$H$11)+(2*L348*S348*Markiwitz!$K$8)+(2*L348*T348*Markiwitz!$K$11)</f>
        <v>1.8726645173448249E-2</v>
      </c>
      <c r="V348" s="5">
        <f t="shared" ca="1" si="89"/>
        <v>0.13684533303495683</v>
      </c>
      <c r="W348" s="42">
        <f ca="1">SUMPRODUCT(L348:T348,Markiwitz!$B$3:$J$3)</f>
        <v>0.57187193186891117</v>
      </c>
    </row>
    <row r="349" spans="1:23" x14ac:dyDescent="0.25">
      <c r="A349">
        <v>348</v>
      </c>
      <c r="B349" s="25">
        <f t="shared" ca="1" si="87"/>
        <v>1</v>
      </c>
      <c r="C349" s="46">
        <v>0</v>
      </c>
      <c r="D349">
        <f t="shared" ca="1" si="100"/>
        <v>0.32325150793562885</v>
      </c>
      <c r="E349">
        <f t="shared" ca="1" si="100"/>
        <v>0.69584112779105889</v>
      </c>
      <c r="F349">
        <f t="shared" ca="1" si="100"/>
        <v>0.24381360911135364</v>
      </c>
      <c r="G349">
        <f t="shared" ca="1" si="100"/>
        <v>0.31965735753854652</v>
      </c>
      <c r="H349">
        <f t="shared" ca="1" si="100"/>
        <v>1.1270120015115626E-2</v>
      </c>
      <c r="I349">
        <f t="shared" ca="1" si="100"/>
        <v>0.74317206222131615</v>
      </c>
      <c r="J349">
        <f t="shared" ca="1" si="100"/>
        <v>0.16049120673835904</v>
      </c>
      <c r="K349">
        <f t="shared" ca="1" si="100"/>
        <v>5.570043854264406E-2</v>
      </c>
      <c r="L349" s="42">
        <f t="shared" ca="1" si="90"/>
        <v>0</v>
      </c>
      <c r="M349" s="42">
        <f t="shared" ca="1" si="91"/>
        <v>0.12660654603159549</v>
      </c>
      <c r="N349" s="42">
        <f t="shared" ca="1" si="92"/>
        <v>0.27253714093701781</v>
      </c>
      <c r="O349" s="42">
        <f t="shared" ca="1" si="93"/>
        <v>9.5493441383212502E-2</v>
      </c>
      <c r="P349" s="42">
        <f t="shared" ca="1" si="94"/>
        <v>0.1251988404013922</v>
      </c>
      <c r="Q349" s="42">
        <f t="shared" ca="1" si="95"/>
        <v>4.4141200688829702E-3</v>
      </c>
      <c r="R349" s="42">
        <f t="shared" ca="1" si="96"/>
        <v>0.29107504712323151</v>
      </c>
      <c r="S349" s="42">
        <f t="shared" ca="1" si="97"/>
        <v>6.2858909718164907E-2</v>
      </c>
      <c r="T349" s="42">
        <f t="shared" ca="1" si="98"/>
        <v>2.1815954336502703E-2</v>
      </c>
      <c r="U349">
        <f ca="1">+(L349^2*Markiwitz!$B$4^2)+(M349^2*Markiwitz!$C$4^2)+(N349^2*Markiwitz!$D$4^2)+(O349^2*Markiwitz!$E$4^2)+(P349^2*Markiwitz!$F$4^2)+(Q349^2*Markiwitz!$G$4^2)+(R349^2*Markiwitz!$H$4^2)+(S349^2*Markiwitz!$I$4^2)+(T349^2*Markiwitz!$J$4^2)+(2*L349*M349*Markiwitz!$B$8)+(2*L349*N349*Markiwitz!$E$8)+(2*L349*O349*Markiwitz!$H$8)+(2*L349*P349*Markiwitz!$B$11)+(2*L349*Q349*Markiwitz!$E$11)+(2*L349*R349*Markiwitz!$H$11)+(2*L349*S349*Markiwitz!$K$8)+(2*L349*T349*Markiwitz!$K$11)</f>
        <v>1.6623801566227999E-2</v>
      </c>
      <c r="V349" s="5">
        <f t="shared" ca="1" si="89"/>
        <v>0.12893332217168688</v>
      </c>
      <c r="W349" s="42">
        <f ca="1">SUMPRODUCT(L349:T349,Markiwitz!$B$3:$J$3)</f>
        <v>0.16929745013948294</v>
      </c>
    </row>
    <row r="350" spans="1:23" x14ac:dyDescent="0.25">
      <c r="A350">
        <v>349</v>
      </c>
      <c r="B350" s="25">
        <f t="shared" ca="1" si="87"/>
        <v>1</v>
      </c>
      <c r="C350" s="46">
        <v>0</v>
      </c>
      <c r="D350">
        <f t="shared" ca="1" si="100"/>
        <v>0.6928795998758811</v>
      </c>
      <c r="E350">
        <f t="shared" ca="1" si="100"/>
        <v>0.53656026121711786</v>
      </c>
      <c r="F350">
        <f t="shared" ca="1" si="100"/>
        <v>0.75087560860876279</v>
      </c>
      <c r="G350">
        <f t="shared" ca="1" si="100"/>
        <v>0.82520195402624286</v>
      </c>
      <c r="H350">
        <f t="shared" ca="1" si="100"/>
        <v>0.9680004456328194</v>
      </c>
      <c r="I350">
        <f t="shared" ca="1" si="100"/>
        <v>0.76672785115453101</v>
      </c>
      <c r="J350">
        <f t="shared" ca="1" si="100"/>
        <v>0.8166892603147069</v>
      </c>
      <c r="K350">
        <f t="shared" ca="1" si="100"/>
        <v>0.42839819179801686</v>
      </c>
      <c r="L350" s="42">
        <f t="shared" ca="1" si="90"/>
        <v>0</v>
      </c>
      <c r="M350" s="42">
        <f t="shared" ca="1" si="91"/>
        <v>0.11976485695829504</v>
      </c>
      <c r="N350" s="42">
        <f t="shared" ca="1" si="92"/>
        <v>9.2744919818226634E-2</v>
      </c>
      <c r="O350" s="42">
        <f t="shared" ca="1" si="93"/>
        <v>0.12978951880616854</v>
      </c>
      <c r="P350" s="42">
        <f t="shared" ca="1" si="94"/>
        <v>0.14263689391831202</v>
      </c>
      <c r="Q350" s="42">
        <f t="shared" ca="1" si="95"/>
        <v>0.16731974058342608</v>
      </c>
      <c r="R350" s="42">
        <f t="shared" ca="1" si="96"/>
        <v>0.13252959307203269</v>
      </c>
      <c r="S350" s="42">
        <f t="shared" ca="1" si="97"/>
        <v>0.14116546721607615</v>
      </c>
      <c r="T350" s="42">
        <f t="shared" ca="1" si="98"/>
        <v>7.4049009627462858E-2</v>
      </c>
      <c r="U350">
        <f ca="1">+(L350^2*Markiwitz!$B$4^2)+(M350^2*Markiwitz!$C$4^2)+(N350^2*Markiwitz!$D$4^2)+(O350^2*Markiwitz!$E$4^2)+(P350^2*Markiwitz!$F$4^2)+(Q350^2*Markiwitz!$G$4^2)+(R350^2*Markiwitz!$H$4^2)+(S350^2*Markiwitz!$I$4^2)+(T350^2*Markiwitz!$J$4^2)+(2*L350*M350*Markiwitz!$B$8)+(2*L350*N350*Markiwitz!$E$8)+(2*L350*O350*Markiwitz!$H$8)+(2*L350*P350*Markiwitz!$B$11)+(2*L350*Q350*Markiwitz!$E$11)+(2*L350*R350*Markiwitz!$H$11)+(2*L350*S350*Markiwitz!$K$8)+(2*L350*T350*Markiwitz!$K$11)</f>
        <v>1.649231972451453E-2</v>
      </c>
      <c r="V350" s="5">
        <f t="shared" ca="1" si="89"/>
        <v>0.12842242687519392</v>
      </c>
      <c r="W350" s="42">
        <f ca="1">SUMPRODUCT(L350:T350,Markiwitz!$B$3:$J$3)</f>
        <v>0.58521291737293935</v>
      </c>
    </row>
    <row r="351" spans="1:23" x14ac:dyDescent="0.25">
      <c r="A351">
        <v>350</v>
      </c>
      <c r="B351" s="25">
        <f t="shared" ca="1" si="87"/>
        <v>1</v>
      </c>
      <c r="C351" s="46">
        <v>0</v>
      </c>
      <c r="D351">
        <f t="shared" ca="1" si="100"/>
        <v>0.95736088273876441</v>
      </c>
      <c r="E351">
        <f t="shared" ca="1" si="100"/>
        <v>0.33552565376962717</v>
      </c>
      <c r="F351">
        <f t="shared" ca="1" si="100"/>
        <v>0.26920043878095168</v>
      </c>
      <c r="G351">
        <f t="shared" ca="1" si="100"/>
        <v>0.83268477080395931</v>
      </c>
      <c r="H351">
        <f t="shared" ca="1" si="100"/>
        <v>4.6148720008443722E-2</v>
      </c>
      <c r="I351">
        <f t="shared" ca="1" si="100"/>
        <v>0.83147406147644898</v>
      </c>
      <c r="J351">
        <f t="shared" ca="1" si="100"/>
        <v>0.52824480736752777</v>
      </c>
      <c r="K351">
        <f t="shared" ca="1" si="100"/>
        <v>0.18956427373055063</v>
      </c>
      <c r="L351" s="42">
        <f t="shared" ca="1" si="90"/>
        <v>0</v>
      </c>
      <c r="M351" s="42">
        <f t="shared" ca="1" si="91"/>
        <v>0.23992782740637217</v>
      </c>
      <c r="N351" s="42">
        <f t="shared" ca="1" si="92"/>
        <v>8.4087351592801507E-2</v>
      </c>
      <c r="O351" s="42">
        <f t="shared" ca="1" si="93"/>
        <v>6.7465338910426512E-2</v>
      </c>
      <c r="P351" s="42">
        <f t="shared" ca="1" si="94"/>
        <v>0.20868227601052106</v>
      </c>
      <c r="Q351" s="42">
        <f t="shared" ca="1" si="95"/>
        <v>1.1565505055455876E-2</v>
      </c>
      <c r="R351" s="42">
        <f t="shared" ca="1" si="96"/>
        <v>0.2083788555723064</v>
      </c>
      <c r="S351" s="42">
        <f t="shared" ca="1" si="97"/>
        <v>0.13238542670326786</v>
      </c>
      <c r="T351" s="42">
        <f t="shared" ca="1" si="98"/>
        <v>4.7507418748848625E-2</v>
      </c>
      <c r="U351">
        <f ca="1">+(L351^2*Markiwitz!$B$4^2)+(M351^2*Markiwitz!$C$4^2)+(N351^2*Markiwitz!$D$4^2)+(O351^2*Markiwitz!$E$4^2)+(P351^2*Markiwitz!$F$4^2)+(Q351^2*Markiwitz!$G$4^2)+(R351^2*Markiwitz!$H$4^2)+(S351^2*Markiwitz!$I$4^2)+(T351^2*Markiwitz!$J$4^2)+(2*L351*M351*Markiwitz!$B$8)+(2*L351*N351*Markiwitz!$E$8)+(2*L351*O351*Markiwitz!$H$8)+(2*L351*P351*Markiwitz!$B$11)+(2*L351*Q351*Markiwitz!$E$11)+(2*L351*R351*Markiwitz!$H$11)+(2*L351*S351*Markiwitz!$K$8)+(2*L351*T351*Markiwitz!$K$11)</f>
        <v>1.352999553110777E-2</v>
      </c>
      <c r="V351" s="5">
        <f t="shared" ca="1" si="89"/>
        <v>0.11631850897904328</v>
      </c>
      <c r="W351" s="42">
        <f ca="1">SUMPRODUCT(L351:T351,Markiwitz!$B$3:$J$3)</f>
        <v>0.17734498981648136</v>
      </c>
    </row>
    <row r="352" spans="1:23" x14ac:dyDescent="0.25">
      <c r="A352">
        <v>351</v>
      </c>
      <c r="B352" s="25">
        <f t="shared" ca="1" si="87"/>
        <v>0.99999999999999989</v>
      </c>
      <c r="C352" s="46">
        <v>0</v>
      </c>
      <c r="D352">
        <f t="shared" ref="D352:K361" ca="1" si="101">RAND()</f>
        <v>0.51122947117824624</v>
      </c>
      <c r="E352">
        <f t="shared" ca="1" si="101"/>
        <v>0.77281306611798473</v>
      </c>
      <c r="F352">
        <f t="shared" ca="1" si="101"/>
        <v>0.78415355219923433</v>
      </c>
      <c r="G352">
        <f t="shared" ca="1" si="101"/>
        <v>0.61117483849134691</v>
      </c>
      <c r="H352">
        <f t="shared" ca="1" si="101"/>
        <v>5.9750695198622417E-2</v>
      </c>
      <c r="I352">
        <f t="shared" ca="1" si="101"/>
        <v>0.2742161878163748</v>
      </c>
      <c r="J352">
        <f t="shared" ca="1" si="101"/>
        <v>0.77037940222910561</v>
      </c>
      <c r="K352">
        <f t="shared" ca="1" si="101"/>
        <v>0.19865082630026221</v>
      </c>
      <c r="L352" s="42">
        <f t="shared" ca="1" si="90"/>
        <v>0</v>
      </c>
      <c r="M352" s="42">
        <f t="shared" ca="1" si="91"/>
        <v>0.1283732357490571</v>
      </c>
      <c r="N352" s="42">
        <f t="shared" ca="1" si="92"/>
        <v>0.19405867525216575</v>
      </c>
      <c r="O352" s="42">
        <f t="shared" ca="1" si="93"/>
        <v>0.19690634929150055</v>
      </c>
      <c r="P352" s="42">
        <f t="shared" ca="1" si="94"/>
        <v>0.15347020476874287</v>
      </c>
      <c r="Q352" s="42">
        <f t="shared" ca="1" si="95"/>
        <v>1.5003810447830066E-2</v>
      </c>
      <c r="R352" s="42">
        <f t="shared" ca="1" si="96"/>
        <v>6.8857570444106106E-2</v>
      </c>
      <c r="S352" s="42">
        <f t="shared" ca="1" si="97"/>
        <v>0.19344756551426076</v>
      </c>
      <c r="T352" s="42">
        <f t="shared" ca="1" si="98"/>
        <v>4.9882588532336729E-2</v>
      </c>
      <c r="U352">
        <f ca="1">+(L352^2*Markiwitz!$B$4^2)+(M352^2*Markiwitz!$C$4^2)+(N352^2*Markiwitz!$D$4^2)+(O352^2*Markiwitz!$E$4^2)+(P352^2*Markiwitz!$F$4^2)+(Q352^2*Markiwitz!$G$4^2)+(R352^2*Markiwitz!$H$4^2)+(S352^2*Markiwitz!$I$4^2)+(T352^2*Markiwitz!$J$4^2)+(2*L352*M352*Markiwitz!$B$8)+(2*L352*N352*Markiwitz!$E$8)+(2*L352*O352*Markiwitz!$H$8)+(2*L352*P352*Markiwitz!$B$11)+(2*L352*Q352*Markiwitz!$E$11)+(2*L352*R352*Markiwitz!$H$11)+(2*L352*S352*Markiwitz!$K$8)+(2*L352*T352*Markiwitz!$K$11)</f>
        <v>1.4275647470911262E-2</v>
      </c>
      <c r="V352" s="5">
        <f t="shared" ca="1" si="89"/>
        <v>0.1194807410041939</v>
      </c>
      <c r="W352" s="42">
        <f ca="1">SUMPRODUCT(L352:T352,Markiwitz!$B$3:$J$3)</f>
        <v>0.20085935975901714</v>
      </c>
    </row>
    <row r="353" spans="1:23" x14ac:dyDescent="0.25">
      <c r="A353">
        <v>352</v>
      </c>
      <c r="B353" s="25">
        <f t="shared" ca="1" si="87"/>
        <v>0.99999999999999989</v>
      </c>
      <c r="C353" s="46">
        <v>0</v>
      </c>
      <c r="D353">
        <f t="shared" ca="1" si="101"/>
        <v>0.2573874480675552</v>
      </c>
      <c r="E353">
        <f t="shared" ca="1" si="101"/>
        <v>0.35056013769657968</v>
      </c>
      <c r="F353">
        <f t="shared" ca="1" si="101"/>
        <v>0.96168973960317339</v>
      </c>
      <c r="G353">
        <f t="shared" ca="1" si="101"/>
        <v>0.68922924133832031</v>
      </c>
      <c r="H353">
        <f t="shared" ca="1" si="101"/>
        <v>0.67245221022751867</v>
      </c>
      <c r="I353">
        <f t="shared" ca="1" si="101"/>
        <v>0.88092250085851775</v>
      </c>
      <c r="J353">
        <f t="shared" ca="1" si="101"/>
        <v>0.29517063066000937</v>
      </c>
      <c r="K353">
        <f t="shared" ca="1" si="101"/>
        <v>0.60644873944143085</v>
      </c>
      <c r="L353" s="42">
        <f t="shared" ca="1" si="90"/>
        <v>0</v>
      </c>
      <c r="M353" s="42">
        <f t="shared" ca="1" si="91"/>
        <v>5.4602260714388402E-2</v>
      </c>
      <c r="N353" s="42">
        <f t="shared" ca="1" si="92"/>
        <v>7.4367946760001288E-2</v>
      </c>
      <c r="O353" s="42">
        <f t="shared" ca="1" si="93"/>
        <v>0.20401318822036194</v>
      </c>
      <c r="P353" s="42">
        <f t="shared" ca="1" si="94"/>
        <v>0.14621332551406166</v>
      </c>
      <c r="Q353" s="42">
        <f t="shared" ca="1" si="95"/>
        <v>0.14265424043200683</v>
      </c>
      <c r="R353" s="42">
        <f t="shared" ca="1" si="96"/>
        <v>0.18687919874174738</v>
      </c>
      <c r="S353" s="42">
        <f t="shared" ca="1" si="97"/>
        <v>6.2617597911371864E-2</v>
      </c>
      <c r="T353" s="42">
        <f t="shared" ca="1" si="98"/>
        <v>0.12865224170606052</v>
      </c>
      <c r="U353">
        <f ca="1">+(L353^2*Markiwitz!$B$4^2)+(M353^2*Markiwitz!$C$4^2)+(N353^2*Markiwitz!$D$4^2)+(O353^2*Markiwitz!$E$4^2)+(P353^2*Markiwitz!$F$4^2)+(Q353^2*Markiwitz!$G$4^2)+(R353^2*Markiwitz!$H$4^2)+(S353^2*Markiwitz!$I$4^2)+(T353^2*Markiwitz!$J$4^2)+(2*L353*M353*Markiwitz!$B$8)+(2*L353*N353*Markiwitz!$E$8)+(2*L353*O353*Markiwitz!$H$8)+(2*L353*P353*Markiwitz!$B$11)+(2*L353*Q353*Markiwitz!$E$11)+(2*L353*R353*Markiwitz!$H$11)+(2*L353*S353*Markiwitz!$K$8)+(2*L353*T353*Markiwitz!$K$11)</f>
        <v>1.6212092541641552E-2</v>
      </c>
      <c r="V353" s="5">
        <f t="shared" ca="1" si="89"/>
        <v>0.12732671574199012</v>
      </c>
      <c r="W353" s="42">
        <f ca="1">SUMPRODUCT(L353:T353,Markiwitz!$B$3:$J$3)</f>
        <v>0.53982033605758695</v>
      </c>
    </row>
    <row r="354" spans="1:23" x14ac:dyDescent="0.25">
      <c r="A354">
        <v>353</v>
      </c>
      <c r="B354" s="25">
        <f t="shared" ca="1" si="87"/>
        <v>0.99999999999999989</v>
      </c>
      <c r="C354" s="46">
        <v>0</v>
      </c>
      <c r="D354">
        <f t="shared" ca="1" si="101"/>
        <v>0.35445003746078263</v>
      </c>
      <c r="E354">
        <f t="shared" ca="1" si="101"/>
        <v>0.81872264629761859</v>
      </c>
      <c r="F354">
        <f t="shared" ca="1" si="101"/>
        <v>0.14301939687329146</v>
      </c>
      <c r="G354">
        <f t="shared" ca="1" si="101"/>
        <v>0.62774555885356198</v>
      </c>
      <c r="H354">
        <f t="shared" ca="1" si="101"/>
        <v>0.1253063871794512</v>
      </c>
      <c r="I354">
        <f t="shared" ca="1" si="101"/>
        <v>0.18123962414758543</v>
      </c>
      <c r="J354">
        <f t="shared" ca="1" si="101"/>
        <v>0.47015316138214658</v>
      </c>
      <c r="K354">
        <f t="shared" ca="1" si="101"/>
        <v>0.22970638174176461</v>
      </c>
      <c r="L354" s="42">
        <f t="shared" ca="1" si="90"/>
        <v>0</v>
      </c>
      <c r="M354" s="42">
        <f t="shared" ca="1" si="91"/>
        <v>0.12013857851834954</v>
      </c>
      <c r="N354" s="42">
        <f t="shared" ca="1" si="92"/>
        <v>0.27750081684745265</v>
      </c>
      <c r="O354" s="42">
        <f t="shared" ca="1" si="93"/>
        <v>4.8475511990346463E-2</v>
      </c>
      <c r="P354" s="42">
        <f t="shared" ca="1" si="94"/>
        <v>0.21277035164714339</v>
      </c>
      <c r="Q354" s="42">
        <f t="shared" ca="1" si="95"/>
        <v>4.2471800378000635E-2</v>
      </c>
      <c r="R354" s="42">
        <f t="shared" ca="1" si="96"/>
        <v>6.1430014148891085E-2</v>
      </c>
      <c r="S354" s="42">
        <f t="shared" ca="1" si="97"/>
        <v>0.15935541409163706</v>
      </c>
      <c r="T354" s="42">
        <f t="shared" ca="1" si="98"/>
        <v>7.7857512378179186E-2</v>
      </c>
      <c r="U354">
        <f ca="1">+(L354^2*Markiwitz!$B$4^2)+(M354^2*Markiwitz!$C$4^2)+(N354^2*Markiwitz!$D$4^2)+(O354^2*Markiwitz!$E$4^2)+(P354^2*Markiwitz!$F$4^2)+(Q354^2*Markiwitz!$G$4^2)+(R354^2*Markiwitz!$H$4^2)+(S354^2*Markiwitz!$I$4^2)+(T354^2*Markiwitz!$J$4^2)+(2*L354*M354*Markiwitz!$B$8)+(2*L354*N354*Markiwitz!$E$8)+(2*L354*O354*Markiwitz!$H$8)+(2*L354*P354*Markiwitz!$B$11)+(2*L354*Q354*Markiwitz!$E$11)+(2*L354*R354*Markiwitz!$H$11)+(2*L354*S354*Markiwitz!$K$8)+(2*L354*T354*Markiwitz!$K$11)</f>
        <v>1.5321153435394821E-2</v>
      </c>
      <c r="V354" s="5">
        <f t="shared" ca="1" si="89"/>
        <v>0.12377864692827605</v>
      </c>
      <c r="W354" s="42">
        <f ca="1">SUMPRODUCT(L354:T354,Markiwitz!$B$3:$J$3)</f>
        <v>0.27204851474746483</v>
      </c>
    </row>
    <row r="355" spans="1:23" x14ac:dyDescent="0.25">
      <c r="A355">
        <v>354</v>
      </c>
      <c r="B355" s="25">
        <f t="shared" ca="1" si="87"/>
        <v>1</v>
      </c>
      <c r="C355" s="46">
        <v>0</v>
      </c>
      <c r="D355">
        <f t="shared" ca="1" si="101"/>
        <v>0.98622652909055097</v>
      </c>
      <c r="E355">
        <f t="shared" ca="1" si="101"/>
        <v>0.89493862111289657</v>
      </c>
      <c r="F355">
        <f t="shared" ca="1" si="101"/>
        <v>0.89744645799412015</v>
      </c>
      <c r="G355">
        <f t="shared" ca="1" si="101"/>
        <v>0.90453777683944636</v>
      </c>
      <c r="H355">
        <f t="shared" ca="1" si="101"/>
        <v>0.39098659513700118</v>
      </c>
      <c r="I355">
        <f t="shared" ca="1" si="101"/>
        <v>0.46756967370981584</v>
      </c>
      <c r="J355">
        <f t="shared" ca="1" si="101"/>
        <v>0.82094508176033076</v>
      </c>
      <c r="K355">
        <f t="shared" ca="1" si="101"/>
        <v>0.55074508498863717</v>
      </c>
      <c r="L355" s="42">
        <f t="shared" ca="1" si="90"/>
        <v>0</v>
      </c>
      <c r="M355" s="42">
        <f t="shared" ca="1" si="91"/>
        <v>0.16677837219173564</v>
      </c>
      <c r="N355" s="42">
        <f t="shared" ca="1" si="92"/>
        <v>0.15134089586736443</v>
      </c>
      <c r="O355" s="42">
        <f t="shared" ca="1" si="93"/>
        <v>0.1517649900692904</v>
      </c>
      <c r="P355" s="42">
        <f t="shared" ca="1" si="94"/>
        <v>0.1529641857701064</v>
      </c>
      <c r="Q355" s="42">
        <f t="shared" ca="1" si="95"/>
        <v>6.6118793159893913E-2</v>
      </c>
      <c r="R355" s="42">
        <f t="shared" ca="1" si="96"/>
        <v>7.9069571510567455E-2</v>
      </c>
      <c r="S355" s="42">
        <f t="shared" ca="1" si="97"/>
        <v>0.13882802820266485</v>
      </c>
      <c r="T355" s="42">
        <f t="shared" ca="1" si="98"/>
        <v>9.3135163228376838E-2</v>
      </c>
      <c r="U355">
        <f ca="1">+(L355^2*Markiwitz!$B$4^2)+(M355^2*Markiwitz!$C$4^2)+(N355^2*Markiwitz!$D$4^2)+(O355^2*Markiwitz!$E$4^2)+(P355^2*Markiwitz!$F$4^2)+(Q355^2*Markiwitz!$G$4^2)+(R355^2*Markiwitz!$H$4^2)+(S355^2*Markiwitz!$I$4^2)+(T355^2*Markiwitz!$J$4^2)+(2*L355*M355*Markiwitz!$B$8)+(2*L355*N355*Markiwitz!$E$8)+(2*L355*O355*Markiwitz!$H$8)+(2*L355*P355*Markiwitz!$B$11)+(2*L355*Q355*Markiwitz!$E$11)+(2*L355*R355*Markiwitz!$H$11)+(2*L355*S355*Markiwitz!$K$8)+(2*L355*T355*Markiwitz!$K$11)</f>
        <v>1.1360466840348216E-2</v>
      </c>
      <c r="V355" s="5">
        <f t="shared" ca="1" si="89"/>
        <v>0.1065854907590532</v>
      </c>
      <c r="W355" s="42">
        <f ca="1">SUMPRODUCT(L355:T355,Markiwitz!$B$3:$J$3)</f>
        <v>0.33224539362934913</v>
      </c>
    </row>
    <row r="356" spans="1:23" x14ac:dyDescent="0.25">
      <c r="A356">
        <v>355</v>
      </c>
      <c r="B356" s="25">
        <f t="shared" ca="1" si="87"/>
        <v>1</v>
      </c>
      <c r="C356" s="46">
        <v>0</v>
      </c>
      <c r="D356">
        <f t="shared" ca="1" si="101"/>
        <v>0.53350498524080803</v>
      </c>
      <c r="E356">
        <f t="shared" ca="1" si="101"/>
        <v>0.13716552201890986</v>
      </c>
      <c r="F356">
        <f t="shared" ca="1" si="101"/>
        <v>7.9020009970224292E-2</v>
      </c>
      <c r="G356">
        <f t="shared" ca="1" si="101"/>
        <v>0.9490285164893566</v>
      </c>
      <c r="H356">
        <f t="shared" ca="1" si="101"/>
        <v>0.40010547262204676</v>
      </c>
      <c r="I356">
        <f t="shared" ca="1" si="101"/>
        <v>0.22234554237818616</v>
      </c>
      <c r="J356">
        <f t="shared" ca="1" si="101"/>
        <v>0.80663382126886851</v>
      </c>
      <c r="K356">
        <f t="shared" ca="1" si="101"/>
        <v>0.16549104689610328</v>
      </c>
      <c r="L356" s="42">
        <f t="shared" ca="1" si="90"/>
        <v>0</v>
      </c>
      <c r="M356" s="42">
        <f t="shared" ca="1" si="91"/>
        <v>0.16199733054745979</v>
      </c>
      <c r="N356" s="42">
        <f t="shared" ca="1" si="92"/>
        <v>4.1649935848645493E-2</v>
      </c>
      <c r="O356" s="42">
        <f t="shared" ca="1" si="93"/>
        <v>2.3994210043289464E-2</v>
      </c>
      <c r="P356" s="42">
        <f t="shared" ca="1" si="94"/>
        <v>0.28816991506705053</v>
      </c>
      <c r="Q356" s="42">
        <f t="shared" ca="1" si="95"/>
        <v>0.12149093315959426</v>
      </c>
      <c r="R356" s="42">
        <f t="shared" ca="1" si="96"/>
        <v>6.7514616209509631E-2</v>
      </c>
      <c r="S356" s="42">
        <f t="shared" ca="1" si="97"/>
        <v>0.24493215506856392</v>
      </c>
      <c r="T356" s="42">
        <f t="shared" ca="1" si="98"/>
        <v>5.0250904055886926E-2</v>
      </c>
      <c r="U356">
        <f ca="1">+(L356^2*Markiwitz!$B$4^2)+(M356^2*Markiwitz!$C$4^2)+(N356^2*Markiwitz!$D$4^2)+(O356^2*Markiwitz!$E$4^2)+(P356^2*Markiwitz!$F$4^2)+(Q356^2*Markiwitz!$G$4^2)+(R356^2*Markiwitz!$H$4^2)+(S356^2*Markiwitz!$I$4^2)+(T356^2*Markiwitz!$J$4^2)+(2*L356*M356*Markiwitz!$B$8)+(2*L356*N356*Markiwitz!$E$8)+(2*L356*O356*Markiwitz!$H$8)+(2*L356*P356*Markiwitz!$B$11)+(2*L356*Q356*Markiwitz!$E$11)+(2*L356*R356*Markiwitz!$H$11)+(2*L356*S356*Markiwitz!$K$8)+(2*L356*T356*Markiwitz!$K$11)</f>
        <v>2.1819222216735087E-2</v>
      </c>
      <c r="V356" s="5">
        <f t="shared" ca="1" si="89"/>
        <v>0.14771331089896769</v>
      </c>
      <c r="W356" s="42">
        <f ca="1">SUMPRODUCT(L356:T356,Markiwitz!$B$3:$J$3)</f>
        <v>0.45835929150559668</v>
      </c>
    </row>
    <row r="357" spans="1:23" x14ac:dyDescent="0.25">
      <c r="A357">
        <v>356</v>
      </c>
      <c r="B357" s="25">
        <f t="shared" ca="1" si="87"/>
        <v>1.0000000000000002</v>
      </c>
      <c r="C357" s="46">
        <v>0</v>
      </c>
      <c r="D357">
        <f t="shared" ca="1" si="101"/>
        <v>0.80775642082055388</v>
      </c>
      <c r="E357">
        <f t="shared" ca="1" si="101"/>
        <v>0.69256957315889534</v>
      </c>
      <c r="F357">
        <f t="shared" ca="1" si="101"/>
        <v>0.53133154814155648</v>
      </c>
      <c r="G357">
        <f t="shared" ca="1" si="101"/>
        <v>0.61721582262933972</v>
      </c>
      <c r="H357">
        <f t="shared" ca="1" si="101"/>
        <v>0.35745750011769695</v>
      </c>
      <c r="I357">
        <f t="shared" ca="1" si="101"/>
        <v>0.70597400609243022</v>
      </c>
      <c r="J357">
        <f t="shared" ca="1" si="101"/>
        <v>0.61437811240646234</v>
      </c>
      <c r="K357">
        <f t="shared" ca="1" si="101"/>
        <v>0.3505864671197596</v>
      </c>
      <c r="L357" s="42">
        <f t="shared" ca="1" si="90"/>
        <v>0</v>
      </c>
      <c r="M357" s="42">
        <f t="shared" ca="1" si="91"/>
        <v>0.17269828676141433</v>
      </c>
      <c r="N357" s="42">
        <f t="shared" ca="1" si="92"/>
        <v>0.14807134386641546</v>
      </c>
      <c r="O357" s="42">
        <f t="shared" ca="1" si="93"/>
        <v>0.11359866130574724</v>
      </c>
      <c r="P357" s="42">
        <f t="shared" ca="1" si="94"/>
        <v>0.13196071536248893</v>
      </c>
      <c r="Q357" s="42">
        <f t="shared" ca="1" si="95"/>
        <v>7.6424397589602552E-2</v>
      </c>
      <c r="R357" s="42">
        <f t="shared" ca="1" si="96"/>
        <v>0.15093721103003163</v>
      </c>
      <c r="S357" s="42">
        <f t="shared" ca="1" si="97"/>
        <v>0.13135401304334371</v>
      </c>
      <c r="T357" s="42">
        <f t="shared" ca="1" si="98"/>
        <v>7.4955371040956231E-2</v>
      </c>
      <c r="U357">
        <f ca="1">+(L357^2*Markiwitz!$B$4^2)+(M357^2*Markiwitz!$C$4^2)+(N357^2*Markiwitz!$D$4^2)+(O357^2*Markiwitz!$E$4^2)+(P357^2*Markiwitz!$F$4^2)+(Q357^2*Markiwitz!$G$4^2)+(R357^2*Markiwitz!$H$4^2)+(S357^2*Markiwitz!$I$4^2)+(T357^2*Markiwitz!$J$4^2)+(2*L357*M357*Markiwitz!$B$8)+(2*L357*N357*Markiwitz!$E$8)+(2*L357*O357*Markiwitz!$H$8)+(2*L357*P357*Markiwitz!$B$11)+(2*L357*Q357*Markiwitz!$E$11)+(2*L357*R357*Markiwitz!$H$11)+(2*L357*S357*Markiwitz!$K$8)+(2*L357*T357*Markiwitz!$K$11)</f>
        <v>1.1328660757670063E-2</v>
      </c>
      <c r="V357" s="5">
        <f t="shared" ca="1" si="89"/>
        <v>0.10643618161917527</v>
      </c>
      <c r="W357" s="42">
        <f ca="1">SUMPRODUCT(L357:T357,Markiwitz!$B$3:$J$3)</f>
        <v>0.34651924627620828</v>
      </c>
    </row>
    <row r="358" spans="1:23" x14ac:dyDescent="0.25">
      <c r="A358">
        <v>357</v>
      </c>
      <c r="B358" s="25">
        <f t="shared" ca="1" si="87"/>
        <v>0.99999999999999989</v>
      </c>
      <c r="C358" s="46">
        <v>0</v>
      </c>
      <c r="D358">
        <f t="shared" ca="1" si="101"/>
        <v>0.71501670271758144</v>
      </c>
      <c r="E358">
        <f t="shared" ca="1" si="101"/>
        <v>0.12484401044092241</v>
      </c>
      <c r="F358">
        <f t="shared" ca="1" si="101"/>
        <v>0.16383303876426725</v>
      </c>
      <c r="G358">
        <f t="shared" ca="1" si="101"/>
        <v>0.16132088190153715</v>
      </c>
      <c r="H358">
        <f t="shared" ca="1" si="101"/>
        <v>0.25549935594564266</v>
      </c>
      <c r="I358">
        <f t="shared" ca="1" si="101"/>
        <v>0.11039751627075212</v>
      </c>
      <c r="J358">
        <f t="shared" ca="1" si="101"/>
        <v>0.67018534670808783</v>
      </c>
      <c r="K358">
        <f t="shared" ca="1" si="101"/>
        <v>0.59199527529694862</v>
      </c>
      <c r="L358" s="42">
        <f t="shared" ca="1" si="90"/>
        <v>0</v>
      </c>
      <c r="M358" s="42">
        <f t="shared" ca="1" si="91"/>
        <v>0.25599467183270519</v>
      </c>
      <c r="N358" s="42">
        <f t="shared" ca="1" si="92"/>
        <v>4.4697419461159273E-2</v>
      </c>
      <c r="O358" s="42">
        <f t="shared" ca="1" si="93"/>
        <v>5.8656510868081289E-2</v>
      </c>
      <c r="P358" s="42">
        <f t="shared" ca="1" si="94"/>
        <v>5.7757093037389184E-2</v>
      </c>
      <c r="Q358" s="42">
        <f t="shared" ca="1" si="95"/>
        <v>9.1475448797462139E-2</v>
      </c>
      <c r="R358" s="42">
        <f t="shared" ca="1" si="96"/>
        <v>3.9525196882064406E-2</v>
      </c>
      <c r="S358" s="42">
        <f t="shared" ca="1" si="97"/>
        <v>0.2399438743816161</v>
      </c>
      <c r="T358" s="42">
        <f t="shared" ca="1" si="98"/>
        <v>0.21194978473952222</v>
      </c>
      <c r="U358">
        <f ca="1">+(L358^2*Markiwitz!$B$4^2)+(M358^2*Markiwitz!$C$4^2)+(N358^2*Markiwitz!$D$4^2)+(O358^2*Markiwitz!$E$4^2)+(P358^2*Markiwitz!$F$4^2)+(Q358^2*Markiwitz!$G$4^2)+(R358^2*Markiwitz!$H$4^2)+(S358^2*Markiwitz!$I$4^2)+(T358^2*Markiwitz!$J$4^2)+(2*L358*M358*Markiwitz!$B$8)+(2*L358*N358*Markiwitz!$E$8)+(2*L358*O358*Markiwitz!$H$8)+(2*L358*P358*Markiwitz!$B$11)+(2*L358*Q358*Markiwitz!$E$11)+(2*L358*R358*Markiwitz!$H$11)+(2*L358*S358*Markiwitz!$K$8)+(2*L358*T358*Markiwitz!$K$11)</f>
        <v>1.2484467627812206E-2</v>
      </c>
      <c r="V358" s="5">
        <f t="shared" ca="1" si="89"/>
        <v>0.11173391440297886</v>
      </c>
      <c r="W358" s="42">
        <f ca="1">SUMPRODUCT(L358:T358,Markiwitz!$B$3:$J$3)</f>
        <v>0.33215230898731307</v>
      </c>
    </row>
    <row r="359" spans="1:23" x14ac:dyDescent="0.25">
      <c r="A359">
        <v>358</v>
      </c>
      <c r="B359" s="25">
        <f t="shared" ca="1" si="87"/>
        <v>1.0000000000000002</v>
      </c>
      <c r="C359" s="46">
        <v>0</v>
      </c>
      <c r="D359">
        <f t="shared" ca="1" si="101"/>
        <v>0.42600862606305956</v>
      </c>
      <c r="E359">
        <f t="shared" ca="1" si="101"/>
        <v>0.13229475202997587</v>
      </c>
      <c r="F359">
        <f t="shared" ca="1" si="101"/>
        <v>0.25316187484383246</v>
      </c>
      <c r="G359">
        <f t="shared" ca="1" si="101"/>
        <v>0.78543604462873351</v>
      </c>
      <c r="H359">
        <f t="shared" ca="1" si="101"/>
        <v>0.17556674711739817</v>
      </c>
      <c r="I359">
        <f t="shared" ca="1" si="101"/>
        <v>0.88459470966715625</v>
      </c>
      <c r="J359">
        <f t="shared" ca="1" si="101"/>
        <v>0.30328033953716826</v>
      </c>
      <c r="K359">
        <f t="shared" ca="1" si="101"/>
        <v>0.27101918981747686</v>
      </c>
      <c r="L359" s="42">
        <f t="shared" ca="1" si="90"/>
        <v>0</v>
      </c>
      <c r="M359" s="42">
        <f t="shared" ca="1" si="91"/>
        <v>0.1318356125561492</v>
      </c>
      <c r="N359" s="42">
        <f t="shared" ca="1" si="92"/>
        <v>4.0940860360076416E-2</v>
      </c>
      <c r="O359" s="42">
        <f t="shared" ca="1" si="93"/>
        <v>7.8345246560710291E-2</v>
      </c>
      <c r="P359" s="42">
        <f t="shared" ca="1" si="94"/>
        <v>0.24306653840380302</v>
      </c>
      <c r="Q359" s="42">
        <f t="shared" ca="1" si="95"/>
        <v>5.4332114972917407E-2</v>
      </c>
      <c r="R359" s="42">
        <f t="shared" ca="1" si="96"/>
        <v>0.27375287324730313</v>
      </c>
      <c r="S359" s="42">
        <f t="shared" ca="1" si="97"/>
        <v>9.3855257600349684E-2</v>
      </c>
      <c r="T359" s="42">
        <f t="shared" ca="1" si="98"/>
        <v>8.3871496298690992E-2</v>
      </c>
      <c r="U359">
        <f ca="1">+(L359^2*Markiwitz!$B$4^2)+(M359^2*Markiwitz!$C$4^2)+(N359^2*Markiwitz!$D$4^2)+(O359^2*Markiwitz!$E$4^2)+(P359^2*Markiwitz!$F$4^2)+(Q359^2*Markiwitz!$G$4^2)+(R359^2*Markiwitz!$H$4^2)+(S359^2*Markiwitz!$I$4^2)+(T359^2*Markiwitz!$J$4^2)+(2*L359*M359*Markiwitz!$B$8)+(2*L359*N359*Markiwitz!$E$8)+(2*L359*O359*Markiwitz!$H$8)+(2*L359*P359*Markiwitz!$B$11)+(2*L359*Q359*Markiwitz!$E$11)+(2*L359*R359*Markiwitz!$H$11)+(2*L359*S359*Markiwitz!$K$8)+(2*L359*T359*Markiwitz!$K$11)</f>
        <v>1.6691914509585175E-2</v>
      </c>
      <c r="V359" s="5">
        <f t="shared" ca="1" si="89"/>
        <v>0.12919719234404892</v>
      </c>
      <c r="W359" s="42">
        <f ca="1">SUMPRODUCT(L359:T359,Markiwitz!$B$3:$J$3)</f>
        <v>0.29537590660702373</v>
      </c>
    </row>
    <row r="360" spans="1:23" x14ac:dyDescent="0.25">
      <c r="A360">
        <v>359</v>
      </c>
      <c r="B360" s="25">
        <f t="shared" ca="1" si="87"/>
        <v>1.0000000000000002</v>
      </c>
      <c r="C360" s="46">
        <v>0</v>
      </c>
      <c r="D360">
        <f t="shared" ca="1" si="101"/>
        <v>5.9143615371048286E-2</v>
      </c>
      <c r="E360">
        <f t="shared" ca="1" si="101"/>
        <v>0.17324960400945233</v>
      </c>
      <c r="F360">
        <f t="shared" ca="1" si="101"/>
        <v>0.40685497864091713</v>
      </c>
      <c r="G360">
        <f t="shared" ca="1" si="101"/>
        <v>6.30226499438159E-2</v>
      </c>
      <c r="H360">
        <f t="shared" ca="1" si="101"/>
        <v>1.1323282473219565E-2</v>
      </c>
      <c r="I360">
        <f t="shared" ca="1" si="101"/>
        <v>0.14484965262665928</v>
      </c>
      <c r="J360">
        <f t="shared" ca="1" si="101"/>
        <v>0.84888255923178213</v>
      </c>
      <c r="K360">
        <f t="shared" ca="1" si="101"/>
        <v>0.32240880000587313</v>
      </c>
      <c r="L360" s="42">
        <f t="shared" ca="1" si="90"/>
        <v>0</v>
      </c>
      <c r="M360" s="42">
        <f t="shared" ca="1" si="91"/>
        <v>2.913858766023477E-2</v>
      </c>
      <c r="N360" s="42">
        <f t="shared" ca="1" si="92"/>
        <v>8.5355769035411116E-2</v>
      </c>
      <c r="O360" s="42">
        <f t="shared" ca="1" si="93"/>
        <v>0.20044732446191652</v>
      </c>
      <c r="P360" s="42">
        <f t="shared" ca="1" si="94"/>
        <v>3.104969147467964E-2</v>
      </c>
      <c r="Q360" s="42">
        <f t="shared" ca="1" si="95"/>
        <v>5.578699524497131E-3</v>
      </c>
      <c r="R360" s="42">
        <f t="shared" ca="1" si="96"/>
        <v>7.1363819647091986E-2</v>
      </c>
      <c r="S360" s="42">
        <f t="shared" ca="1" si="97"/>
        <v>0.41822331472701957</v>
      </c>
      <c r="T360" s="42">
        <f t="shared" ca="1" si="98"/>
        <v>0.15884279346914945</v>
      </c>
      <c r="U360">
        <f ca="1">+(L360^2*Markiwitz!$B$4^2)+(M360^2*Markiwitz!$C$4^2)+(N360^2*Markiwitz!$D$4^2)+(O360^2*Markiwitz!$E$4^2)+(P360^2*Markiwitz!$F$4^2)+(Q360^2*Markiwitz!$G$4^2)+(R360^2*Markiwitz!$H$4^2)+(S360^2*Markiwitz!$I$4^2)+(T360^2*Markiwitz!$J$4^2)+(2*L360*M360*Markiwitz!$B$8)+(2*L360*N360*Markiwitz!$E$8)+(2*L360*O360*Markiwitz!$H$8)+(2*L360*P360*Markiwitz!$B$11)+(2*L360*Q360*Markiwitz!$E$11)+(2*L360*R360*Markiwitz!$H$11)+(2*L360*S360*Markiwitz!$K$8)+(2*L360*T360*Markiwitz!$K$11)</f>
        <v>2.5265289865765983E-2</v>
      </c>
      <c r="V360" s="5">
        <f t="shared" ca="1" si="89"/>
        <v>0.15895058938477072</v>
      </c>
      <c r="W360" s="42">
        <f ca="1">SUMPRODUCT(L360:T360,Markiwitz!$B$3:$J$3)</f>
        <v>9.1378463562008613E-2</v>
      </c>
    </row>
    <row r="361" spans="1:23" x14ac:dyDescent="0.25">
      <c r="A361">
        <v>360</v>
      </c>
      <c r="B361" s="25">
        <f t="shared" ca="1" si="87"/>
        <v>1</v>
      </c>
      <c r="C361" s="46">
        <v>0</v>
      </c>
      <c r="D361">
        <f t="shared" ca="1" si="101"/>
        <v>0.9028172984755094</v>
      </c>
      <c r="E361">
        <f t="shared" ca="1" si="101"/>
        <v>0.19570142719747319</v>
      </c>
      <c r="F361">
        <f t="shared" ca="1" si="101"/>
        <v>0.60279455402319937</v>
      </c>
      <c r="G361">
        <f t="shared" ca="1" si="101"/>
        <v>0.38515904108031507</v>
      </c>
      <c r="H361">
        <f t="shared" ca="1" si="101"/>
        <v>0.39540595357339037</v>
      </c>
      <c r="I361">
        <f t="shared" ca="1" si="101"/>
        <v>0.82191081290678869</v>
      </c>
      <c r="J361">
        <f t="shared" ca="1" si="101"/>
        <v>0.23198905037774342</v>
      </c>
      <c r="K361">
        <f t="shared" ca="1" si="101"/>
        <v>0.69234870715848962</v>
      </c>
      <c r="L361" s="42">
        <f t="shared" ca="1" si="90"/>
        <v>0</v>
      </c>
      <c r="M361" s="42">
        <f t="shared" ca="1" si="91"/>
        <v>0.21352654062102264</v>
      </c>
      <c r="N361" s="42">
        <f t="shared" ca="1" si="92"/>
        <v>4.6285609297291204E-2</v>
      </c>
      <c r="O361" s="42">
        <f t="shared" ca="1" si="93"/>
        <v>0.14256775545075301</v>
      </c>
      <c r="P361" s="42">
        <f t="shared" ca="1" si="94"/>
        <v>9.1094485860719235E-2</v>
      </c>
      <c r="Q361" s="42">
        <f t="shared" ca="1" si="95"/>
        <v>9.3517996996789976E-2</v>
      </c>
      <c r="R361" s="42">
        <f t="shared" ca="1" si="96"/>
        <v>0.19439123826642088</v>
      </c>
      <c r="S361" s="42">
        <f t="shared" ca="1" si="97"/>
        <v>5.4868044146652396E-2</v>
      </c>
      <c r="T361" s="42">
        <f t="shared" ca="1" si="98"/>
        <v>0.16374832936035069</v>
      </c>
      <c r="U361">
        <f ca="1">+(L361^2*Markiwitz!$B$4^2)+(M361^2*Markiwitz!$C$4^2)+(N361^2*Markiwitz!$D$4^2)+(O361^2*Markiwitz!$E$4^2)+(P361^2*Markiwitz!$F$4^2)+(Q361^2*Markiwitz!$G$4^2)+(R361^2*Markiwitz!$H$4^2)+(S361^2*Markiwitz!$I$4^2)+(T361^2*Markiwitz!$J$4^2)+(2*L361*M361*Markiwitz!$B$8)+(2*L361*N361*Markiwitz!$E$8)+(2*L361*O361*Markiwitz!$H$8)+(2*L361*P361*Markiwitz!$B$11)+(2*L361*Q361*Markiwitz!$E$11)+(2*L361*R361*Markiwitz!$H$11)+(2*L361*S361*Markiwitz!$K$8)+(2*L361*T361*Markiwitz!$K$11)</f>
        <v>1.0860040202760386E-2</v>
      </c>
      <c r="V361" s="5">
        <f t="shared" ca="1" si="89"/>
        <v>0.10421151665128181</v>
      </c>
      <c r="W361" s="42">
        <f ca="1">SUMPRODUCT(L361:T361,Markiwitz!$B$3:$J$3)</f>
        <v>0.38736828085869357</v>
      </c>
    </row>
    <row r="362" spans="1:23" x14ac:dyDescent="0.25">
      <c r="A362">
        <v>361</v>
      </c>
      <c r="B362" s="25">
        <f t="shared" ca="1" si="87"/>
        <v>1</v>
      </c>
      <c r="C362" s="46">
        <v>0</v>
      </c>
      <c r="D362">
        <f t="shared" ref="D362:K371" ca="1" si="102">RAND()</f>
        <v>0.40707860126997508</v>
      </c>
      <c r="E362">
        <f t="shared" ca="1" si="102"/>
        <v>0.34197879504846707</v>
      </c>
      <c r="F362">
        <f t="shared" ca="1" si="102"/>
        <v>8.9593684977499644E-2</v>
      </c>
      <c r="G362">
        <f t="shared" ca="1" si="102"/>
        <v>0.41742910763697694</v>
      </c>
      <c r="H362">
        <f t="shared" ca="1" si="102"/>
        <v>0.61074554132622194</v>
      </c>
      <c r="I362">
        <f t="shared" ca="1" si="102"/>
        <v>0.6123905970923037</v>
      </c>
      <c r="J362">
        <f t="shared" ca="1" si="102"/>
        <v>0.68008770976318589</v>
      </c>
      <c r="K362">
        <f t="shared" ca="1" si="102"/>
        <v>0.86804603621007637</v>
      </c>
      <c r="L362" s="42">
        <f t="shared" ca="1" si="90"/>
        <v>0</v>
      </c>
      <c r="M362" s="42">
        <f t="shared" ca="1" si="91"/>
        <v>0.10107852405637006</v>
      </c>
      <c r="N362" s="42">
        <f t="shared" ca="1" si="92"/>
        <v>8.4914097066846883E-2</v>
      </c>
      <c r="O362" s="42">
        <f t="shared" ca="1" si="93"/>
        <v>2.2246311680458705E-2</v>
      </c>
      <c r="P362" s="42">
        <f t="shared" ca="1" si="94"/>
        <v>0.10364857785813882</v>
      </c>
      <c r="Q362" s="42">
        <f t="shared" ca="1" si="95"/>
        <v>0.15164947923735667</v>
      </c>
      <c r="R362" s="42">
        <f t="shared" ca="1" si="96"/>
        <v>0.15205795025083471</v>
      </c>
      <c r="S362" s="42">
        <f t="shared" ca="1" si="97"/>
        <v>0.16886729422102403</v>
      </c>
      <c r="T362" s="42">
        <f t="shared" ca="1" si="98"/>
        <v>0.21553776562897015</v>
      </c>
      <c r="U362">
        <f ca="1">+(L362^2*Markiwitz!$B$4^2)+(M362^2*Markiwitz!$C$4^2)+(N362^2*Markiwitz!$D$4^2)+(O362^2*Markiwitz!$E$4^2)+(P362^2*Markiwitz!$F$4^2)+(Q362^2*Markiwitz!$G$4^2)+(R362^2*Markiwitz!$H$4^2)+(S362^2*Markiwitz!$I$4^2)+(T362^2*Markiwitz!$J$4^2)+(2*L362*M362*Markiwitz!$B$8)+(2*L362*N362*Markiwitz!$E$8)+(2*L362*O362*Markiwitz!$H$8)+(2*L362*P362*Markiwitz!$B$11)+(2*L362*Q362*Markiwitz!$E$11)+(2*L362*R362*Markiwitz!$H$11)+(2*L362*S362*Markiwitz!$K$8)+(2*L362*T362*Markiwitz!$K$11)</f>
        <v>1.4587855766701248E-2</v>
      </c>
      <c r="V362" s="5">
        <f t="shared" ca="1" si="89"/>
        <v>0.12078019608653252</v>
      </c>
      <c r="W362" s="42">
        <f ca="1">SUMPRODUCT(L362:T362,Markiwitz!$B$3:$J$3)</f>
        <v>0.5016842378316706</v>
      </c>
    </row>
    <row r="363" spans="1:23" x14ac:dyDescent="0.25">
      <c r="A363">
        <v>362</v>
      </c>
      <c r="B363" s="25">
        <f t="shared" ca="1" si="87"/>
        <v>1</v>
      </c>
      <c r="C363" s="46">
        <v>0</v>
      </c>
      <c r="D363">
        <f t="shared" ca="1" si="102"/>
        <v>0.56248018341312855</v>
      </c>
      <c r="E363">
        <f t="shared" ca="1" si="102"/>
        <v>3.7710827692570392E-2</v>
      </c>
      <c r="F363">
        <f t="shared" ca="1" si="102"/>
        <v>0.76737166574593862</v>
      </c>
      <c r="G363">
        <f t="shared" ca="1" si="102"/>
        <v>0.81454392951303767</v>
      </c>
      <c r="H363">
        <f t="shared" ca="1" si="102"/>
        <v>0.88952493617816153</v>
      </c>
      <c r="I363">
        <f t="shared" ca="1" si="102"/>
        <v>0.6586052465146025</v>
      </c>
      <c r="J363">
        <f t="shared" ca="1" si="102"/>
        <v>2.5574100173149317E-2</v>
      </c>
      <c r="K363">
        <f t="shared" ca="1" si="102"/>
        <v>0.94233801695591612</v>
      </c>
      <c r="L363" s="42">
        <f t="shared" ca="1" si="90"/>
        <v>0</v>
      </c>
      <c r="M363" s="42">
        <f t="shared" ca="1" si="91"/>
        <v>0.11972378795241181</v>
      </c>
      <c r="N363" s="42">
        <f t="shared" ca="1" si="92"/>
        <v>8.026741690309756E-3</v>
      </c>
      <c r="O363" s="42">
        <f t="shared" ca="1" si="93"/>
        <v>0.1633348965877745</v>
      </c>
      <c r="P363" s="42">
        <f t="shared" ca="1" si="94"/>
        <v>0.17337550294339316</v>
      </c>
      <c r="Q363" s="42">
        <f t="shared" ca="1" si="95"/>
        <v>0.18933519433725027</v>
      </c>
      <c r="R363" s="42">
        <f t="shared" ca="1" si="96"/>
        <v>0.14018398728217271</v>
      </c>
      <c r="S363" s="42">
        <f t="shared" ca="1" si="97"/>
        <v>5.4434418073623508E-3</v>
      </c>
      <c r="T363" s="42">
        <f t="shared" ca="1" si="98"/>
        <v>0.20057644739932554</v>
      </c>
      <c r="U363">
        <f ca="1">+(L363^2*Markiwitz!$B$4^2)+(M363^2*Markiwitz!$C$4^2)+(N363^2*Markiwitz!$D$4^2)+(O363^2*Markiwitz!$E$4^2)+(P363^2*Markiwitz!$F$4^2)+(Q363^2*Markiwitz!$G$4^2)+(R363^2*Markiwitz!$H$4^2)+(S363^2*Markiwitz!$I$4^2)+(T363^2*Markiwitz!$J$4^2)+(2*L363*M363*Markiwitz!$B$8)+(2*L363*N363*Markiwitz!$E$8)+(2*L363*O363*Markiwitz!$H$8)+(2*L363*P363*Markiwitz!$B$11)+(2*L363*Q363*Markiwitz!$E$11)+(2*L363*R363*Markiwitz!$H$11)+(2*L363*S363*Markiwitz!$K$8)+(2*L363*T363*Markiwitz!$K$11)</f>
        <v>1.8610511209821559E-2</v>
      </c>
      <c r="V363" s="5">
        <f t="shared" ca="1" si="89"/>
        <v>0.13642034749193963</v>
      </c>
      <c r="W363" s="42">
        <f ca="1">SUMPRODUCT(L363:T363,Markiwitz!$B$3:$J$3)</f>
        <v>0.66674975222272104</v>
      </c>
    </row>
    <row r="364" spans="1:23" x14ac:dyDescent="0.25">
      <c r="A364">
        <v>363</v>
      </c>
      <c r="B364" s="25">
        <f t="shared" ca="1" si="87"/>
        <v>1</v>
      </c>
      <c r="C364" s="46">
        <v>0</v>
      </c>
      <c r="D364">
        <f t="shared" ca="1" si="102"/>
        <v>0.86976905711555497</v>
      </c>
      <c r="E364">
        <f t="shared" ca="1" si="102"/>
        <v>0.59970803506571113</v>
      </c>
      <c r="F364">
        <f t="shared" ca="1" si="102"/>
        <v>0.77102226116216888</v>
      </c>
      <c r="G364">
        <f t="shared" ca="1" si="102"/>
        <v>0.92325478901523594</v>
      </c>
      <c r="H364">
        <f t="shared" ca="1" si="102"/>
        <v>0.57632981722554422</v>
      </c>
      <c r="I364">
        <f t="shared" ca="1" si="102"/>
        <v>0.98230659019954925</v>
      </c>
      <c r="J364">
        <f t="shared" ca="1" si="102"/>
        <v>0.39887736214690062</v>
      </c>
      <c r="K364">
        <f t="shared" ca="1" si="102"/>
        <v>0.80936468532744821</v>
      </c>
      <c r="L364" s="42">
        <f t="shared" ca="1" si="90"/>
        <v>0</v>
      </c>
      <c r="M364" s="42">
        <f t="shared" ca="1" si="91"/>
        <v>0.14665704591406858</v>
      </c>
      <c r="N364" s="42">
        <f t="shared" ca="1" si="92"/>
        <v>0.10112041594735979</v>
      </c>
      <c r="O364" s="42">
        <f t="shared" ca="1" si="93"/>
        <v>0.13000674860867839</v>
      </c>
      <c r="P364" s="42">
        <f t="shared" ca="1" si="94"/>
        <v>0.155675600178315</v>
      </c>
      <c r="Q364" s="42">
        <f t="shared" ca="1" si="95"/>
        <v>9.7178472578455896E-2</v>
      </c>
      <c r="R364" s="42">
        <f t="shared" ca="1" si="96"/>
        <v>0.16563268320713295</v>
      </c>
      <c r="S364" s="42">
        <f t="shared" ca="1" si="97"/>
        <v>6.7257135829205145E-2</v>
      </c>
      <c r="T364" s="42">
        <f t="shared" ca="1" si="98"/>
        <v>0.13647189773678423</v>
      </c>
      <c r="U364">
        <f ca="1">+(L364^2*Markiwitz!$B$4^2)+(M364^2*Markiwitz!$C$4^2)+(N364^2*Markiwitz!$D$4^2)+(O364^2*Markiwitz!$E$4^2)+(P364^2*Markiwitz!$F$4^2)+(Q364^2*Markiwitz!$G$4^2)+(R364^2*Markiwitz!$H$4^2)+(S364^2*Markiwitz!$I$4^2)+(T364^2*Markiwitz!$J$4^2)+(2*L364*M364*Markiwitz!$B$8)+(2*L364*N364*Markiwitz!$E$8)+(2*L364*O364*Markiwitz!$H$8)+(2*L364*P364*Markiwitz!$B$11)+(2*L364*Q364*Markiwitz!$E$11)+(2*L364*R364*Markiwitz!$H$11)+(2*L364*S364*Markiwitz!$K$8)+(2*L364*T364*Markiwitz!$K$11)</f>
        <v>1.1597470009273103E-2</v>
      </c>
      <c r="V364" s="5">
        <f t="shared" ca="1" si="89"/>
        <v>0.10769155031511574</v>
      </c>
      <c r="W364" s="42">
        <f ca="1">SUMPRODUCT(L364:T364,Markiwitz!$B$3:$J$3)</f>
        <v>0.41262821866320271</v>
      </c>
    </row>
    <row r="365" spans="1:23" x14ac:dyDescent="0.25">
      <c r="A365">
        <v>364</v>
      </c>
      <c r="B365" s="25">
        <f t="shared" ca="1" si="87"/>
        <v>0.99999999999999978</v>
      </c>
      <c r="C365" s="46">
        <v>0</v>
      </c>
      <c r="D365">
        <f t="shared" ca="1" si="102"/>
        <v>0.52793876280874186</v>
      </c>
      <c r="E365">
        <f t="shared" ca="1" si="102"/>
        <v>0.96879550111553403</v>
      </c>
      <c r="F365">
        <f t="shared" ca="1" si="102"/>
        <v>0.86893614347237258</v>
      </c>
      <c r="G365">
        <f t="shared" ca="1" si="102"/>
        <v>0.81314139155090626</v>
      </c>
      <c r="H365">
        <f t="shared" ca="1" si="102"/>
        <v>0.45069530874532648</v>
      </c>
      <c r="I365">
        <f t="shared" ca="1" si="102"/>
        <v>0.319907289056092</v>
      </c>
      <c r="J365">
        <f t="shared" ca="1" si="102"/>
        <v>0.31544871383662565</v>
      </c>
      <c r="K365">
        <f t="shared" ca="1" si="102"/>
        <v>0.39711954013045758</v>
      </c>
      <c r="L365" s="42">
        <f t="shared" ca="1" si="90"/>
        <v>0</v>
      </c>
      <c r="M365" s="42">
        <f t="shared" ca="1" si="91"/>
        <v>0.11324339929228461</v>
      </c>
      <c r="N365" s="42">
        <f t="shared" ca="1" si="92"/>
        <v>0.20780761613660914</v>
      </c>
      <c r="O365" s="42">
        <f t="shared" ca="1" si="93"/>
        <v>0.1863876827896192</v>
      </c>
      <c r="P365" s="42">
        <f t="shared" ca="1" si="94"/>
        <v>0.1744196519963479</v>
      </c>
      <c r="Q365" s="42">
        <f t="shared" ca="1" si="95"/>
        <v>9.667460016739915E-2</v>
      </c>
      <c r="R365" s="42">
        <f t="shared" ca="1" si="96"/>
        <v>6.8620437488534164E-2</v>
      </c>
      <c r="S365" s="42">
        <f t="shared" ca="1" si="97"/>
        <v>6.7664068588538032E-2</v>
      </c>
      <c r="T365" s="42">
        <f t="shared" ca="1" si="98"/>
        <v>8.5182543540667621E-2</v>
      </c>
      <c r="U365">
        <f ca="1">+(L365^2*Markiwitz!$B$4^2)+(M365^2*Markiwitz!$C$4^2)+(N365^2*Markiwitz!$D$4^2)+(O365^2*Markiwitz!$E$4^2)+(P365^2*Markiwitz!$F$4^2)+(Q365^2*Markiwitz!$G$4^2)+(R365^2*Markiwitz!$H$4^2)+(S365^2*Markiwitz!$I$4^2)+(T365^2*Markiwitz!$J$4^2)+(2*L365*M365*Markiwitz!$B$8)+(2*L365*N365*Markiwitz!$E$8)+(2*L365*O365*Markiwitz!$H$8)+(2*L365*P365*Markiwitz!$B$11)+(2*L365*Q365*Markiwitz!$E$11)+(2*L365*R365*Markiwitz!$H$11)+(2*L365*S365*Markiwitz!$K$8)+(2*L365*T365*Markiwitz!$K$11)</f>
        <v>1.3826358249080725E-2</v>
      </c>
      <c r="V365" s="5">
        <f t="shared" ca="1" si="89"/>
        <v>0.11758553588380131</v>
      </c>
      <c r="W365" s="42">
        <f ca="1">SUMPRODUCT(L365:T365,Markiwitz!$B$3:$J$3)</f>
        <v>0.44168031649553963</v>
      </c>
    </row>
    <row r="366" spans="1:23" x14ac:dyDescent="0.25">
      <c r="A366">
        <v>365</v>
      </c>
      <c r="B366" s="25">
        <f t="shared" ca="1" si="87"/>
        <v>1</v>
      </c>
      <c r="C366" s="46">
        <v>0</v>
      </c>
      <c r="D366">
        <f t="shared" ca="1" si="102"/>
        <v>0.2884779562228752</v>
      </c>
      <c r="E366">
        <f t="shared" ca="1" si="102"/>
        <v>0.71206510850423566</v>
      </c>
      <c r="F366">
        <f t="shared" ca="1" si="102"/>
        <v>0.2022990166104579</v>
      </c>
      <c r="G366">
        <f t="shared" ca="1" si="102"/>
        <v>0.4330083841901885</v>
      </c>
      <c r="H366">
        <f t="shared" ca="1" si="102"/>
        <v>0.8339258368896113</v>
      </c>
      <c r="I366">
        <f t="shared" ca="1" si="102"/>
        <v>0.59051610897345952</v>
      </c>
      <c r="J366">
        <f t="shared" ca="1" si="102"/>
        <v>0.64409401769970465</v>
      </c>
      <c r="K366">
        <f t="shared" ca="1" si="102"/>
        <v>0.9523049897196072</v>
      </c>
      <c r="L366" s="42">
        <f t="shared" ca="1" si="90"/>
        <v>0</v>
      </c>
      <c r="M366" s="42">
        <f t="shared" ca="1" si="91"/>
        <v>6.1949124448659729E-2</v>
      </c>
      <c r="N366" s="42">
        <f t="shared" ca="1" si="92"/>
        <v>0.15291223842489005</v>
      </c>
      <c r="O366" s="42">
        <f t="shared" ca="1" si="93"/>
        <v>4.3442650245901111E-2</v>
      </c>
      <c r="P366" s="42">
        <f t="shared" ca="1" si="94"/>
        <v>9.2986273997264168E-2</v>
      </c>
      <c r="Q366" s="42">
        <f t="shared" ca="1" si="95"/>
        <v>0.17908118917243884</v>
      </c>
      <c r="R366" s="42">
        <f t="shared" ca="1" si="96"/>
        <v>0.12681022980997653</v>
      </c>
      <c r="S366" s="42">
        <f t="shared" ca="1" si="97"/>
        <v>0.13831580402728963</v>
      </c>
      <c r="T366" s="42">
        <f t="shared" ca="1" si="98"/>
        <v>0.20450248987357994</v>
      </c>
      <c r="U366">
        <f ca="1">+(L366^2*Markiwitz!$B$4^2)+(M366^2*Markiwitz!$C$4^2)+(N366^2*Markiwitz!$D$4^2)+(O366^2*Markiwitz!$E$4^2)+(P366^2*Markiwitz!$F$4^2)+(Q366^2*Markiwitz!$G$4^2)+(R366^2*Markiwitz!$H$4^2)+(S366^2*Markiwitz!$I$4^2)+(T366^2*Markiwitz!$J$4^2)+(2*L366*M366*Markiwitz!$B$8)+(2*L366*N366*Markiwitz!$E$8)+(2*L366*O366*Markiwitz!$H$8)+(2*L366*P366*Markiwitz!$B$11)+(2*L366*Q366*Markiwitz!$E$11)+(2*L366*R366*Markiwitz!$H$11)+(2*L366*S366*Markiwitz!$K$8)+(2*L366*T366*Markiwitz!$K$11)</f>
        <v>1.6154337491825207E-2</v>
      </c>
      <c r="V366" s="5">
        <f t="shared" ca="1" si="89"/>
        <v>0.12709971475902379</v>
      </c>
      <c r="W366" s="42">
        <f ca="1">SUMPRODUCT(L366:T366,Markiwitz!$B$3:$J$3)</f>
        <v>0.58833271219851724</v>
      </c>
    </row>
    <row r="367" spans="1:23" x14ac:dyDescent="0.25">
      <c r="A367">
        <v>366</v>
      </c>
      <c r="B367" s="25">
        <f t="shared" ca="1" si="87"/>
        <v>1</v>
      </c>
      <c r="C367" s="46">
        <v>0</v>
      </c>
      <c r="D367">
        <f t="shared" ca="1" si="102"/>
        <v>0.15047102632695053</v>
      </c>
      <c r="E367">
        <f t="shared" ca="1" si="102"/>
        <v>0.2009604829558197</v>
      </c>
      <c r="F367">
        <f t="shared" ca="1" si="102"/>
        <v>0.75595205907357899</v>
      </c>
      <c r="G367">
        <f t="shared" ca="1" si="102"/>
        <v>0.14580336402115779</v>
      </c>
      <c r="H367">
        <f t="shared" ca="1" si="102"/>
        <v>0.67070047211412043</v>
      </c>
      <c r="I367">
        <f t="shared" ca="1" si="102"/>
        <v>0.52210174251834629</v>
      </c>
      <c r="J367">
        <f t="shared" ca="1" si="102"/>
        <v>0.53666822962433725</v>
      </c>
      <c r="K367">
        <f t="shared" ca="1" si="102"/>
        <v>0.37275175221336654</v>
      </c>
      <c r="L367" s="42">
        <f t="shared" ca="1" si="90"/>
        <v>0</v>
      </c>
      <c r="M367" s="42">
        <f t="shared" ca="1" si="91"/>
        <v>4.4844315714973826E-2</v>
      </c>
      <c r="N367" s="42">
        <f t="shared" ca="1" si="92"/>
        <v>5.9891499140325113E-2</v>
      </c>
      <c r="O367" s="42">
        <f t="shared" ca="1" si="93"/>
        <v>0.2252935573711066</v>
      </c>
      <c r="P367" s="42">
        <f t="shared" ca="1" si="94"/>
        <v>4.3453229821553814E-2</v>
      </c>
      <c r="Q367" s="42">
        <f t="shared" ca="1" si="95"/>
        <v>0.19988634660013993</v>
      </c>
      <c r="R367" s="42">
        <f t="shared" ca="1" si="96"/>
        <v>0.15560002445890936</v>
      </c>
      <c r="S367" s="42">
        <f t="shared" ca="1" si="97"/>
        <v>0.15994121998727504</v>
      </c>
      <c r="T367" s="42">
        <f t="shared" ca="1" si="98"/>
        <v>0.11108980690571639</v>
      </c>
      <c r="U367">
        <f ca="1">+(L367^2*Markiwitz!$B$4^2)+(M367^2*Markiwitz!$C$4^2)+(N367^2*Markiwitz!$D$4^2)+(O367^2*Markiwitz!$E$4^2)+(P367^2*Markiwitz!$F$4^2)+(Q367^2*Markiwitz!$G$4^2)+(R367^2*Markiwitz!$H$4^2)+(S367^2*Markiwitz!$I$4^2)+(T367^2*Markiwitz!$J$4^2)+(2*L367*M367*Markiwitz!$B$8)+(2*L367*N367*Markiwitz!$E$8)+(2*L367*O367*Markiwitz!$H$8)+(2*L367*P367*Markiwitz!$B$11)+(2*L367*Q367*Markiwitz!$E$11)+(2*L367*R367*Markiwitz!$H$11)+(2*L367*S367*Markiwitz!$K$8)+(2*L367*T367*Markiwitz!$K$11)</f>
        <v>2.138443498893668E-2</v>
      </c>
      <c r="V367" s="5">
        <f t="shared" ca="1" si="89"/>
        <v>0.14623417859357188</v>
      </c>
      <c r="W367" s="42">
        <f ca="1">SUMPRODUCT(L367:T367,Markiwitz!$B$3:$J$3)</f>
        <v>0.65597335575099958</v>
      </c>
    </row>
    <row r="368" spans="1:23" x14ac:dyDescent="0.25">
      <c r="A368">
        <v>367</v>
      </c>
      <c r="B368" s="25">
        <f t="shared" ca="1" si="87"/>
        <v>1</v>
      </c>
      <c r="C368" s="46">
        <v>0</v>
      </c>
      <c r="D368">
        <f t="shared" ca="1" si="102"/>
        <v>0.96303364526198798</v>
      </c>
      <c r="E368">
        <f t="shared" ca="1" si="102"/>
        <v>0.26727938459201372</v>
      </c>
      <c r="F368">
        <f t="shared" ca="1" si="102"/>
        <v>0.2487002500184563</v>
      </c>
      <c r="G368">
        <f t="shared" ca="1" si="102"/>
        <v>0.27121361369960628</v>
      </c>
      <c r="H368">
        <f t="shared" ca="1" si="102"/>
        <v>0.38785437375671272</v>
      </c>
      <c r="I368">
        <f t="shared" ca="1" si="102"/>
        <v>0.60586301059483971</v>
      </c>
      <c r="J368">
        <f t="shared" ca="1" si="102"/>
        <v>0.59529958204741984</v>
      </c>
      <c r="K368">
        <f t="shared" ca="1" si="102"/>
        <v>0.43238986964391557</v>
      </c>
      <c r="L368" s="42">
        <f t="shared" ca="1" si="90"/>
        <v>0</v>
      </c>
      <c r="M368" s="42">
        <f t="shared" ca="1" si="91"/>
        <v>0.25533594041760377</v>
      </c>
      <c r="N368" s="42">
        <f t="shared" ca="1" si="92"/>
        <v>7.0865678841858376E-2</v>
      </c>
      <c r="O368" s="42">
        <f t="shared" ca="1" si="93"/>
        <v>6.5939661125007029E-2</v>
      </c>
      <c r="P368" s="42">
        <f t="shared" ca="1" si="94"/>
        <v>7.1908788907584245E-2</v>
      </c>
      <c r="Q368" s="42">
        <f t="shared" ca="1" si="95"/>
        <v>0.10283458086379692</v>
      </c>
      <c r="R368" s="42">
        <f t="shared" ca="1" si="96"/>
        <v>0.16063675691454074</v>
      </c>
      <c r="S368" s="42">
        <f t="shared" ca="1" si="97"/>
        <v>0.15783600018557323</v>
      </c>
      <c r="T368" s="42">
        <f t="shared" ca="1" si="98"/>
        <v>0.11464259274403574</v>
      </c>
      <c r="U368">
        <f ca="1">+(L368^2*Markiwitz!$B$4^2)+(M368^2*Markiwitz!$C$4^2)+(N368^2*Markiwitz!$D$4^2)+(O368^2*Markiwitz!$E$4^2)+(P368^2*Markiwitz!$F$4^2)+(Q368^2*Markiwitz!$G$4^2)+(R368^2*Markiwitz!$H$4^2)+(S368^2*Markiwitz!$I$4^2)+(T368^2*Markiwitz!$J$4^2)+(2*L368*M368*Markiwitz!$B$8)+(2*L368*N368*Markiwitz!$E$8)+(2*L368*O368*Markiwitz!$H$8)+(2*L368*P368*Markiwitz!$B$11)+(2*L368*Q368*Markiwitz!$E$11)+(2*L368*R368*Markiwitz!$H$11)+(2*L368*S368*Markiwitz!$K$8)+(2*L368*T368*Markiwitz!$K$11)</f>
        <v>1.1436874395405658E-2</v>
      </c>
      <c r="V368" s="5">
        <f t="shared" ca="1" si="89"/>
        <v>0.1069433232857744</v>
      </c>
      <c r="W368" s="42">
        <f ca="1">SUMPRODUCT(L368:T368,Markiwitz!$B$3:$J$3)</f>
        <v>0.38255202689872947</v>
      </c>
    </row>
    <row r="369" spans="1:23" x14ac:dyDescent="0.25">
      <c r="A369">
        <v>368</v>
      </c>
      <c r="B369" s="25">
        <f t="shared" ca="1" si="87"/>
        <v>0.99999999999999989</v>
      </c>
      <c r="C369" s="46">
        <v>0</v>
      </c>
      <c r="D369">
        <f t="shared" ca="1" si="102"/>
        <v>0.48496917720994648</v>
      </c>
      <c r="E369">
        <f t="shared" ca="1" si="102"/>
        <v>2.7812519389110113E-2</v>
      </c>
      <c r="F369">
        <f t="shared" ca="1" si="102"/>
        <v>0.89411729451259025</v>
      </c>
      <c r="G369">
        <f t="shared" ca="1" si="102"/>
        <v>0.43561483325343353</v>
      </c>
      <c r="H369">
        <f t="shared" ca="1" si="102"/>
        <v>0.49895636591455983</v>
      </c>
      <c r="I369">
        <f t="shared" ca="1" si="102"/>
        <v>0.79639805804183761</v>
      </c>
      <c r="J369">
        <f t="shared" ca="1" si="102"/>
        <v>0.95208018249475379</v>
      </c>
      <c r="K369">
        <f t="shared" ca="1" si="102"/>
        <v>0.26529953325139377</v>
      </c>
      <c r="L369" s="42">
        <f t="shared" ca="1" si="90"/>
        <v>0</v>
      </c>
      <c r="M369" s="42">
        <f t="shared" ca="1" si="91"/>
        <v>0.11135282794713826</v>
      </c>
      <c r="N369" s="42">
        <f t="shared" ca="1" si="92"/>
        <v>6.3859783917181029E-3</v>
      </c>
      <c r="O369" s="42">
        <f t="shared" ca="1" si="93"/>
        <v>0.20529653004590831</v>
      </c>
      <c r="P369" s="42">
        <f t="shared" ca="1" si="94"/>
        <v>0.10002067318495154</v>
      </c>
      <c r="Q369" s="42">
        <f t="shared" ca="1" si="95"/>
        <v>0.11456439909532838</v>
      </c>
      <c r="R369" s="42">
        <f t="shared" ca="1" si="96"/>
        <v>0.18285940653951516</v>
      </c>
      <c r="S369" s="42">
        <f t="shared" ca="1" si="97"/>
        <v>0.21860527583039141</v>
      </c>
      <c r="T369" s="42">
        <f t="shared" ca="1" si="98"/>
        <v>6.0914908965048857E-2</v>
      </c>
      <c r="U369">
        <f ca="1">+(L369^2*Markiwitz!$B$4^2)+(M369^2*Markiwitz!$C$4^2)+(N369^2*Markiwitz!$D$4^2)+(O369^2*Markiwitz!$E$4^2)+(P369^2*Markiwitz!$F$4^2)+(Q369^2*Markiwitz!$G$4^2)+(R369^2*Markiwitz!$H$4^2)+(S369^2*Markiwitz!$I$4^2)+(T369^2*Markiwitz!$J$4^2)+(2*L369*M369*Markiwitz!$B$8)+(2*L369*N369*Markiwitz!$E$8)+(2*L369*O369*Markiwitz!$H$8)+(2*L369*P369*Markiwitz!$B$11)+(2*L369*Q369*Markiwitz!$E$11)+(2*L369*R369*Markiwitz!$H$11)+(2*L369*S369*Markiwitz!$K$8)+(2*L369*T369*Markiwitz!$K$11)</f>
        <v>1.7461555465959379E-2</v>
      </c>
      <c r="V369" s="5">
        <f t="shared" ca="1" si="89"/>
        <v>0.13214217898142658</v>
      </c>
      <c r="W369" s="42">
        <f ca="1">SUMPRODUCT(L369:T369,Markiwitz!$B$3:$J$3)</f>
        <v>0.42606855317012332</v>
      </c>
    </row>
    <row r="370" spans="1:23" x14ac:dyDescent="0.25">
      <c r="A370">
        <v>369</v>
      </c>
      <c r="B370" s="25">
        <f t="shared" ca="1" si="87"/>
        <v>1</v>
      </c>
      <c r="C370" s="46">
        <v>0</v>
      </c>
      <c r="D370">
        <f t="shared" ca="1" si="102"/>
        <v>0.33593922800772491</v>
      </c>
      <c r="E370">
        <f t="shared" ca="1" si="102"/>
        <v>0.12737606836632209</v>
      </c>
      <c r="F370">
        <f t="shared" ca="1" si="102"/>
        <v>0.55572044915209184</v>
      </c>
      <c r="G370">
        <f t="shared" ca="1" si="102"/>
        <v>7.4798828188036293E-2</v>
      </c>
      <c r="H370">
        <f t="shared" ca="1" si="102"/>
        <v>0.18637282023850543</v>
      </c>
      <c r="I370">
        <f t="shared" ca="1" si="102"/>
        <v>0.36184160067254201</v>
      </c>
      <c r="J370">
        <f t="shared" ca="1" si="102"/>
        <v>0.38158724255867149</v>
      </c>
      <c r="K370">
        <f t="shared" ca="1" si="102"/>
        <v>0.37477784976223738</v>
      </c>
      <c r="L370" s="42">
        <f t="shared" ca="1" si="90"/>
        <v>0</v>
      </c>
      <c r="M370" s="42">
        <f t="shared" ca="1" si="91"/>
        <v>0.14006723435963131</v>
      </c>
      <c r="N370" s="42">
        <f t="shared" ca="1" si="92"/>
        <v>5.3108455733141699E-2</v>
      </c>
      <c r="O370" s="42">
        <f t="shared" ca="1" si="93"/>
        <v>0.23170329601411041</v>
      </c>
      <c r="P370" s="42">
        <f t="shared" ca="1" si="94"/>
        <v>3.1186786549972544E-2</v>
      </c>
      <c r="Q370" s="42">
        <f t="shared" ca="1" si="95"/>
        <v>7.770669012197616E-2</v>
      </c>
      <c r="R370" s="42">
        <f t="shared" ca="1" si="96"/>
        <v>0.15086702610776861</v>
      </c>
      <c r="S370" s="42">
        <f t="shared" ca="1" si="97"/>
        <v>0.1590998170981148</v>
      </c>
      <c r="T370" s="42">
        <f t="shared" ca="1" si="98"/>
        <v>0.1562606940152845</v>
      </c>
      <c r="U370">
        <f ca="1">+(L370^2*Markiwitz!$B$4^2)+(M370^2*Markiwitz!$C$4^2)+(N370^2*Markiwitz!$D$4^2)+(O370^2*Markiwitz!$E$4^2)+(P370^2*Markiwitz!$F$4^2)+(Q370^2*Markiwitz!$G$4^2)+(R370^2*Markiwitz!$H$4^2)+(S370^2*Markiwitz!$I$4^2)+(T370^2*Markiwitz!$J$4^2)+(2*L370*M370*Markiwitz!$B$8)+(2*L370*N370*Markiwitz!$E$8)+(2*L370*O370*Markiwitz!$H$8)+(2*L370*P370*Markiwitz!$B$11)+(2*L370*Q370*Markiwitz!$E$11)+(2*L370*R370*Markiwitz!$H$11)+(2*L370*S370*Markiwitz!$K$8)+(2*L370*T370*Markiwitz!$K$11)</f>
        <v>1.2811369219312434E-2</v>
      </c>
      <c r="V370" s="5">
        <f t="shared" ca="1" si="89"/>
        <v>0.11318731916302477</v>
      </c>
      <c r="W370" s="42">
        <f ca="1">SUMPRODUCT(L370:T370,Markiwitz!$B$3:$J$3)</f>
        <v>0.33106086660330886</v>
      </c>
    </row>
    <row r="371" spans="1:23" x14ac:dyDescent="0.25">
      <c r="A371">
        <v>370</v>
      </c>
      <c r="B371" s="25">
        <f t="shared" ca="1" si="87"/>
        <v>1</v>
      </c>
      <c r="C371" s="46">
        <v>0</v>
      </c>
      <c r="D371">
        <f t="shared" ca="1" si="102"/>
        <v>0.72454785898751217</v>
      </c>
      <c r="E371">
        <f t="shared" ca="1" si="102"/>
        <v>5.2732897862839412E-4</v>
      </c>
      <c r="F371">
        <f t="shared" ca="1" si="102"/>
        <v>0.25075401428180366</v>
      </c>
      <c r="G371">
        <f t="shared" ca="1" si="102"/>
        <v>0.54300930292006488</v>
      </c>
      <c r="H371">
        <f t="shared" ca="1" si="102"/>
        <v>9.5662293696025524E-2</v>
      </c>
      <c r="I371">
        <f t="shared" ca="1" si="102"/>
        <v>0.85494450109086895</v>
      </c>
      <c r="J371">
        <f t="shared" ca="1" si="102"/>
        <v>0.77980815829881545</v>
      </c>
      <c r="K371">
        <f t="shared" ca="1" si="102"/>
        <v>0.42789566683599456</v>
      </c>
      <c r="L371" s="42">
        <f t="shared" ca="1" si="90"/>
        <v>0</v>
      </c>
      <c r="M371" s="42">
        <f t="shared" ca="1" si="91"/>
        <v>0.19704065142308716</v>
      </c>
      <c r="N371" s="42">
        <f t="shared" ca="1" si="92"/>
        <v>1.4340701469797707E-4</v>
      </c>
      <c r="O371" s="42">
        <f t="shared" ca="1" si="93"/>
        <v>6.8192506137668779E-2</v>
      </c>
      <c r="P371" s="42">
        <f t="shared" ca="1" si="94"/>
        <v>0.14767127588463433</v>
      </c>
      <c r="Q371" s="42">
        <f t="shared" ca="1" si="95"/>
        <v>2.6015342441052507E-2</v>
      </c>
      <c r="R371" s="42">
        <f t="shared" ca="1" si="96"/>
        <v>0.23250199325816309</v>
      </c>
      <c r="S371" s="42">
        <f t="shared" ca="1" si="97"/>
        <v>0.21206867923252637</v>
      </c>
      <c r="T371" s="42">
        <f t="shared" ca="1" si="98"/>
        <v>0.11636614460816977</v>
      </c>
      <c r="U371">
        <f ca="1">+(L371^2*Markiwitz!$B$4^2)+(M371^2*Markiwitz!$C$4^2)+(N371^2*Markiwitz!$D$4^2)+(O371^2*Markiwitz!$E$4^2)+(P371^2*Markiwitz!$F$4^2)+(Q371^2*Markiwitz!$G$4^2)+(R371^2*Markiwitz!$H$4^2)+(S371^2*Markiwitz!$I$4^2)+(T371^2*Markiwitz!$J$4^2)+(2*L371*M371*Markiwitz!$B$8)+(2*L371*N371*Markiwitz!$E$8)+(2*L371*O371*Markiwitz!$H$8)+(2*L371*P371*Markiwitz!$B$11)+(2*L371*Q371*Markiwitz!$E$11)+(2*L371*R371*Markiwitz!$H$11)+(2*L371*S371*Markiwitz!$K$8)+(2*L371*T371*Markiwitz!$K$11)</f>
        <v>1.4458904184572036E-2</v>
      </c>
      <c r="V371" s="5">
        <f t="shared" ca="1" si="89"/>
        <v>0.120245183623179</v>
      </c>
      <c r="W371" s="42">
        <f ca="1">SUMPRODUCT(L371:T371,Markiwitz!$B$3:$J$3)</f>
        <v>0.17477033785016219</v>
      </c>
    </row>
    <row r="372" spans="1:23" x14ac:dyDescent="0.25">
      <c r="A372">
        <v>371</v>
      </c>
      <c r="B372" s="25">
        <f t="shared" ca="1" si="87"/>
        <v>1.0000000000000002</v>
      </c>
      <c r="C372" s="46">
        <v>0</v>
      </c>
      <c r="D372">
        <f t="shared" ref="D372:K381" ca="1" si="103">RAND()</f>
        <v>0.40050960930066459</v>
      </c>
      <c r="E372">
        <f t="shared" ca="1" si="103"/>
        <v>0.65721565170766727</v>
      </c>
      <c r="F372">
        <f t="shared" ca="1" si="103"/>
        <v>7.2548809959856797E-2</v>
      </c>
      <c r="G372">
        <f t="shared" ca="1" si="103"/>
        <v>0.26809455842677465</v>
      </c>
      <c r="H372">
        <f t="shared" ca="1" si="103"/>
        <v>0.53544455541495395</v>
      </c>
      <c r="I372">
        <f t="shared" ca="1" si="103"/>
        <v>8.3649305158419951E-2</v>
      </c>
      <c r="J372">
        <f t="shared" ca="1" si="103"/>
        <v>0.96434747741208549</v>
      </c>
      <c r="K372">
        <f t="shared" ca="1" si="103"/>
        <v>0.67866176180561144</v>
      </c>
      <c r="L372" s="42">
        <f t="shared" ca="1" si="90"/>
        <v>0</v>
      </c>
      <c r="M372" s="42">
        <f t="shared" ca="1" si="91"/>
        <v>0.10941475277825038</v>
      </c>
      <c r="N372" s="42">
        <f t="shared" ca="1" si="92"/>
        <v>0.17954397693266982</v>
      </c>
      <c r="O372" s="42">
        <f t="shared" ca="1" si="93"/>
        <v>1.9819524729942174E-2</v>
      </c>
      <c r="P372" s="42">
        <f t="shared" ca="1" si="94"/>
        <v>7.3240439555693523E-2</v>
      </c>
      <c r="Q372" s="42">
        <f t="shared" ca="1" si="95"/>
        <v>0.14627747324086529</v>
      </c>
      <c r="R372" s="42">
        <f t="shared" ca="1" si="96"/>
        <v>2.2852056059184684E-2</v>
      </c>
      <c r="S372" s="42">
        <f t="shared" ca="1" si="97"/>
        <v>0.26344896198024292</v>
      </c>
      <c r="T372" s="42">
        <f t="shared" ca="1" si="98"/>
        <v>0.18540281472315129</v>
      </c>
      <c r="U372">
        <f ca="1">+(L372^2*Markiwitz!$B$4^2)+(M372^2*Markiwitz!$C$4^2)+(N372^2*Markiwitz!$D$4^2)+(O372^2*Markiwitz!$E$4^2)+(P372^2*Markiwitz!$F$4^2)+(Q372^2*Markiwitz!$G$4^2)+(R372^2*Markiwitz!$H$4^2)+(S372^2*Markiwitz!$I$4^2)+(T372^2*Markiwitz!$J$4^2)+(2*L372*M372*Markiwitz!$B$8)+(2*L372*N372*Markiwitz!$E$8)+(2*L372*O372*Markiwitz!$H$8)+(2*L372*P372*Markiwitz!$B$11)+(2*L372*Q372*Markiwitz!$E$11)+(2*L372*R372*Markiwitz!$H$11)+(2*L372*S372*Markiwitz!$K$8)+(2*L372*T372*Markiwitz!$K$11)</f>
        <v>1.7796968589875863E-2</v>
      </c>
      <c r="V372" s="5">
        <f t="shared" ca="1" si="89"/>
        <v>0.13340527946777767</v>
      </c>
      <c r="W372" s="42">
        <f ca="1">SUMPRODUCT(L372:T372,Markiwitz!$B$3:$J$3)</f>
        <v>0.47989579206967375</v>
      </c>
    </row>
    <row r="373" spans="1:23" x14ac:dyDescent="0.25">
      <c r="A373">
        <v>372</v>
      </c>
      <c r="B373" s="25">
        <f t="shared" ca="1" si="87"/>
        <v>1</v>
      </c>
      <c r="C373" s="46">
        <v>0</v>
      </c>
      <c r="D373">
        <f t="shared" ca="1" si="103"/>
        <v>0.5457182822041371</v>
      </c>
      <c r="E373">
        <f t="shared" ca="1" si="103"/>
        <v>0.9005584587776897</v>
      </c>
      <c r="F373">
        <f t="shared" ca="1" si="103"/>
        <v>0.12891265545493102</v>
      </c>
      <c r="G373">
        <f t="shared" ca="1" si="103"/>
        <v>0.68957034366318148</v>
      </c>
      <c r="H373">
        <f t="shared" ca="1" si="103"/>
        <v>0.49571122292478764</v>
      </c>
      <c r="I373">
        <f t="shared" ca="1" si="103"/>
        <v>7.8549693182693558E-2</v>
      </c>
      <c r="J373">
        <f t="shared" ca="1" si="103"/>
        <v>0.67017135482196655</v>
      </c>
      <c r="K373">
        <f t="shared" ca="1" si="103"/>
        <v>0.83651012757506726</v>
      </c>
      <c r="L373" s="42">
        <f t="shared" ca="1" si="90"/>
        <v>0</v>
      </c>
      <c r="M373" s="42">
        <f t="shared" ca="1" si="91"/>
        <v>0.12557655007146554</v>
      </c>
      <c r="N373" s="42">
        <f t="shared" ca="1" si="92"/>
        <v>0.20722967889991839</v>
      </c>
      <c r="O373" s="42">
        <f t="shared" ca="1" si="93"/>
        <v>2.9664402055942347E-2</v>
      </c>
      <c r="P373" s="42">
        <f t="shared" ca="1" si="94"/>
        <v>0.15867869487360328</v>
      </c>
      <c r="Q373" s="42">
        <f t="shared" ca="1" si="95"/>
        <v>0.11406930505457435</v>
      </c>
      <c r="R373" s="42">
        <f t="shared" ca="1" si="96"/>
        <v>1.8075259342997311E-2</v>
      </c>
      <c r="S373" s="42">
        <f t="shared" ca="1" si="97"/>
        <v>0.15421474676522129</v>
      </c>
      <c r="T373" s="42">
        <f t="shared" ca="1" si="98"/>
        <v>0.1924913629362775</v>
      </c>
      <c r="U373">
        <f ca="1">+(L373^2*Markiwitz!$B$4^2)+(M373^2*Markiwitz!$C$4^2)+(N373^2*Markiwitz!$D$4^2)+(O373^2*Markiwitz!$E$4^2)+(P373^2*Markiwitz!$F$4^2)+(Q373^2*Markiwitz!$G$4^2)+(R373^2*Markiwitz!$H$4^2)+(S373^2*Markiwitz!$I$4^2)+(T373^2*Markiwitz!$J$4^2)+(2*L373*M373*Markiwitz!$B$8)+(2*L373*N373*Markiwitz!$E$8)+(2*L373*O373*Markiwitz!$H$8)+(2*L373*P373*Markiwitz!$B$11)+(2*L373*Q373*Markiwitz!$E$11)+(2*L373*R373*Markiwitz!$H$11)+(2*L373*S373*Markiwitz!$K$8)+(2*L373*T373*Markiwitz!$K$11)</f>
        <v>1.3560771909057051E-2</v>
      </c>
      <c r="V373" s="5">
        <f t="shared" ca="1" si="89"/>
        <v>0.11645072738741073</v>
      </c>
      <c r="W373" s="42">
        <f ca="1">SUMPRODUCT(L373:T373,Markiwitz!$B$3:$J$3)</f>
        <v>0.43768035801910954</v>
      </c>
    </row>
    <row r="374" spans="1:23" x14ac:dyDescent="0.25">
      <c r="A374">
        <v>373</v>
      </c>
      <c r="B374" s="25">
        <f t="shared" ca="1" si="87"/>
        <v>1.0000000000000002</v>
      </c>
      <c r="C374" s="46">
        <v>0</v>
      </c>
      <c r="D374">
        <f t="shared" ca="1" si="103"/>
        <v>0.51057656715523425</v>
      </c>
      <c r="E374">
        <f t="shared" ca="1" si="103"/>
        <v>0.3037634420359353</v>
      </c>
      <c r="F374">
        <f t="shared" ca="1" si="103"/>
        <v>0.97624459113780448</v>
      </c>
      <c r="G374">
        <f t="shared" ca="1" si="103"/>
        <v>0.71873790822965855</v>
      </c>
      <c r="H374">
        <f t="shared" ca="1" si="103"/>
        <v>0.11786924498717022</v>
      </c>
      <c r="I374">
        <f t="shared" ca="1" si="103"/>
        <v>9.198164206139825E-2</v>
      </c>
      <c r="J374">
        <f t="shared" ca="1" si="103"/>
        <v>0.77695988625967138</v>
      </c>
      <c r="K374">
        <f t="shared" ca="1" si="103"/>
        <v>0.92996806944840804</v>
      </c>
      <c r="L374" s="42">
        <f t="shared" ca="1" si="90"/>
        <v>0</v>
      </c>
      <c r="M374" s="42">
        <f t="shared" ca="1" si="91"/>
        <v>0.11535582369877478</v>
      </c>
      <c r="N374" s="42">
        <f t="shared" ca="1" si="92"/>
        <v>6.863002401552952E-2</v>
      </c>
      <c r="O374" s="42">
        <f t="shared" ca="1" si="93"/>
        <v>0.220565349423754</v>
      </c>
      <c r="P374" s="42">
        <f t="shared" ca="1" si="94"/>
        <v>0.1623862291395734</v>
      </c>
      <c r="Q374" s="42">
        <f t="shared" ca="1" si="95"/>
        <v>2.6630489370096252E-2</v>
      </c>
      <c r="R374" s="42">
        <f t="shared" ca="1" si="96"/>
        <v>2.078163936170702E-2</v>
      </c>
      <c r="S374" s="42">
        <f t="shared" ca="1" si="97"/>
        <v>0.17554046430246939</v>
      </c>
      <c r="T374" s="42">
        <f t="shared" ca="1" si="98"/>
        <v>0.21010998068809575</v>
      </c>
      <c r="U374">
        <f ca="1">+(L374^2*Markiwitz!$B$4^2)+(M374^2*Markiwitz!$C$4^2)+(N374^2*Markiwitz!$D$4^2)+(O374^2*Markiwitz!$E$4^2)+(P374^2*Markiwitz!$F$4^2)+(Q374^2*Markiwitz!$G$4^2)+(R374^2*Markiwitz!$H$4^2)+(S374^2*Markiwitz!$I$4^2)+(T374^2*Markiwitz!$J$4^2)+(2*L374*M374*Markiwitz!$B$8)+(2*L374*N374*Markiwitz!$E$8)+(2*L374*O374*Markiwitz!$H$8)+(2*L374*P374*Markiwitz!$B$11)+(2*L374*Q374*Markiwitz!$E$11)+(2*L374*R374*Markiwitz!$H$11)+(2*L374*S374*Markiwitz!$K$8)+(2*L374*T374*Markiwitz!$K$11)</f>
        <v>1.2798039247531196E-2</v>
      </c>
      <c r="V374" s="5">
        <f t="shared" ca="1" si="89"/>
        <v>0.11312841927442988</v>
      </c>
      <c r="W374" s="42">
        <f ca="1">SUMPRODUCT(L374:T374,Markiwitz!$B$3:$J$3)</f>
        <v>0.2240989336870236</v>
      </c>
    </row>
    <row r="375" spans="1:23" x14ac:dyDescent="0.25">
      <c r="A375">
        <v>374</v>
      </c>
      <c r="B375" s="25">
        <f t="shared" ca="1" si="87"/>
        <v>1</v>
      </c>
      <c r="C375" s="46">
        <v>0</v>
      </c>
      <c r="D375">
        <f t="shared" ca="1" si="103"/>
        <v>0.81163725671552878</v>
      </c>
      <c r="E375">
        <f t="shared" ca="1" si="103"/>
        <v>0.2955355353984731</v>
      </c>
      <c r="F375">
        <f t="shared" ca="1" si="103"/>
        <v>0.58470282809412122</v>
      </c>
      <c r="G375">
        <f t="shared" ca="1" si="103"/>
        <v>0.63671863965743469</v>
      </c>
      <c r="H375">
        <f t="shared" ca="1" si="103"/>
        <v>0.35343857834626236</v>
      </c>
      <c r="I375">
        <f t="shared" ca="1" si="103"/>
        <v>0.66258226659537656</v>
      </c>
      <c r="J375">
        <f t="shared" ca="1" si="103"/>
        <v>3.9388615910213365E-2</v>
      </c>
      <c r="K375">
        <f t="shared" ca="1" si="103"/>
        <v>0.64577478728666304</v>
      </c>
      <c r="L375" s="42">
        <f t="shared" ca="1" si="90"/>
        <v>0</v>
      </c>
      <c r="M375" s="42">
        <f t="shared" ca="1" si="91"/>
        <v>0.20140989265375983</v>
      </c>
      <c r="N375" s="42">
        <f t="shared" ca="1" si="92"/>
        <v>7.333791046120057E-2</v>
      </c>
      <c r="O375" s="42">
        <f t="shared" ca="1" si="93"/>
        <v>0.14509552496068109</v>
      </c>
      <c r="P375" s="42">
        <f t="shared" ca="1" si="94"/>
        <v>0.15800338365812516</v>
      </c>
      <c r="Q375" s="42">
        <f t="shared" ca="1" si="95"/>
        <v>8.7706700912780072E-2</v>
      </c>
      <c r="R375" s="42">
        <f t="shared" ca="1" si="96"/>
        <v>0.16442150983716222</v>
      </c>
      <c r="S375" s="42">
        <f t="shared" ca="1" si="97"/>
        <v>9.774387309867889E-3</v>
      </c>
      <c r="T375" s="42">
        <f t="shared" ca="1" si="98"/>
        <v>0.16025069020642321</v>
      </c>
      <c r="U375">
        <f ca="1">+(L375^2*Markiwitz!$B$4^2)+(M375^2*Markiwitz!$C$4^2)+(N375^2*Markiwitz!$D$4^2)+(O375^2*Markiwitz!$E$4^2)+(P375^2*Markiwitz!$F$4^2)+(Q375^2*Markiwitz!$G$4^2)+(R375^2*Markiwitz!$H$4^2)+(S375^2*Markiwitz!$I$4^2)+(T375^2*Markiwitz!$J$4^2)+(2*L375*M375*Markiwitz!$B$8)+(2*L375*N375*Markiwitz!$E$8)+(2*L375*O375*Markiwitz!$H$8)+(2*L375*P375*Markiwitz!$B$11)+(2*L375*Q375*Markiwitz!$E$11)+(2*L375*R375*Markiwitz!$H$11)+(2*L375*S375*Markiwitz!$K$8)+(2*L375*T375*Markiwitz!$K$11)</f>
        <v>1.1341724301714986E-2</v>
      </c>
      <c r="V375" s="5">
        <f t="shared" ca="1" si="89"/>
        <v>0.10649753190433563</v>
      </c>
      <c r="W375" s="42">
        <f ca="1">SUMPRODUCT(L375:T375,Markiwitz!$B$3:$J$3)</f>
        <v>0.39901075658835211</v>
      </c>
    </row>
    <row r="376" spans="1:23" x14ac:dyDescent="0.25">
      <c r="A376">
        <v>375</v>
      </c>
      <c r="B376" s="25">
        <f t="shared" ca="1" si="87"/>
        <v>1</v>
      </c>
      <c r="C376" s="46">
        <v>0</v>
      </c>
      <c r="D376">
        <f t="shared" ca="1" si="103"/>
        <v>0.48482786949551937</v>
      </c>
      <c r="E376">
        <f t="shared" ca="1" si="103"/>
        <v>0.49736909621674708</v>
      </c>
      <c r="F376">
        <f t="shared" ca="1" si="103"/>
        <v>0.22344461664938853</v>
      </c>
      <c r="G376">
        <f t="shared" ca="1" si="103"/>
        <v>0.3663126406661954</v>
      </c>
      <c r="H376">
        <f t="shared" ca="1" si="103"/>
        <v>0.20101100899738744</v>
      </c>
      <c r="I376">
        <f t="shared" ca="1" si="103"/>
        <v>3.5441044292908064E-2</v>
      </c>
      <c r="J376">
        <f t="shared" ca="1" si="103"/>
        <v>0.2804645523996312</v>
      </c>
      <c r="K376">
        <f t="shared" ca="1" si="103"/>
        <v>0.38253577900141744</v>
      </c>
      <c r="L376" s="42">
        <f t="shared" ca="1" si="90"/>
        <v>0</v>
      </c>
      <c r="M376" s="42">
        <f t="shared" ca="1" si="91"/>
        <v>0.19617486980135418</v>
      </c>
      <c r="N376" s="42">
        <f t="shared" ca="1" si="92"/>
        <v>0.20124939969945205</v>
      </c>
      <c r="O376" s="42">
        <f t="shared" ca="1" si="93"/>
        <v>9.0411920058593886E-2</v>
      </c>
      <c r="P376" s="42">
        <f t="shared" ca="1" si="94"/>
        <v>0.14822030479406101</v>
      </c>
      <c r="Q376" s="42">
        <f t="shared" ca="1" si="95"/>
        <v>8.133465710156694E-2</v>
      </c>
      <c r="R376" s="42">
        <f t="shared" ca="1" si="96"/>
        <v>1.4340434383484878E-2</v>
      </c>
      <c r="S376" s="42">
        <f t="shared" ca="1" si="97"/>
        <v>0.11348377540289317</v>
      </c>
      <c r="T376" s="42">
        <f t="shared" ca="1" si="98"/>
        <v>0.15478463875859388</v>
      </c>
      <c r="U376">
        <f ca="1">+(L376^2*Markiwitz!$B$4^2)+(M376^2*Markiwitz!$C$4^2)+(N376^2*Markiwitz!$D$4^2)+(O376^2*Markiwitz!$E$4^2)+(P376^2*Markiwitz!$F$4^2)+(Q376^2*Markiwitz!$G$4^2)+(R376^2*Markiwitz!$H$4^2)+(S376^2*Markiwitz!$I$4^2)+(T376^2*Markiwitz!$J$4^2)+(2*L376*M376*Markiwitz!$B$8)+(2*L376*N376*Markiwitz!$E$8)+(2*L376*O376*Markiwitz!$H$8)+(2*L376*P376*Markiwitz!$B$11)+(2*L376*Q376*Markiwitz!$E$11)+(2*L376*R376*Markiwitz!$H$11)+(2*L376*S376*Markiwitz!$K$8)+(2*L376*T376*Markiwitz!$K$11)</f>
        <v>1.104498197302585E-2</v>
      </c>
      <c r="V376" s="5">
        <f t="shared" ca="1" si="89"/>
        <v>0.10509510917747719</v>
      </c>
      <c r="W376" s="42">
        <f ca="1">SUMPRODUCT(L376:T376,Markiwitz!$B$3:$J$3)</f>
        <v>0.3704316160531016</v>
      </c>
    </row>
    <row r="377" spans="1:23" x14ac:dyDescent="0.25">
      <c r="A377">
        <v>376</v>
      </c>
      <c r="B377" s="25">
        <f t="shared" ca="1" si="87"/>
        <v>1</v>
      </c>
      <c r="C377" s="46">
        <v>0</v>
      </c>
      <c r="D377">
        <f t="shared" ca="1" si="103"/>
        <v>0.26446858851926636</v>
      </c>
      <c r="E377">
        <f t="shared" ca="1" si="103"/>
        <v>0.87958086027039883</v>
      </c>
      <c r="F377">
        <f t="shared" ca="1" si="103"/>
        <v>0.11236142402886928</v>
      </c>
      <c r="G377">
        <f t="shared" ca="1" si="103"/>
        <v>0.48055244661335894</v>
      </c>
      <c r="H377">
        <f t="shared" ca="1" si="103"/>
        <v>0.74863759101468907</v>
      </c>
      <c r="I377">
        <f t="shared" ca="1" si="103"/>
        <v>0.76694880100371332</v>
      </c>
      <c r="J377">
        <f t="shared" ca="1" si="103"/>
        <v>8.6049201700399092E-2</v>
      </c>
      <c r="K377">
        <f t="shared" ca="1" si="103"/>
        <v>0.10754186703258306</v>
      </c>
      <c r="L377" s="42">
        <f t="shared" ca="1" si="90"/>
        <v>0</v>
      </c>
      <c r="M377" s="42">
        <f t="shared" ca="1" si="91"/>
        <v>7.6743408174172439E-2</v>
      </c>
      <c r="N377" s="42">
        <f t="shared" ca="1" si="92"/>
        <v>0.25523648520929537</v>
      </c>
      <c r="O377" s="42">
        <f t="shared" ca="1" si="93"/>
        <v>3.2605001129087215E-2</v>
      </c>
      <c r="P377" s="42">
        <f t="shared" ca="1" si="94"/>
        <v>0.13944655116144195</v>
      </c>
      <c r="Q377" s="42">
        <f t="shared" ca="1" si="95"/>
        <v>0.21723941033391964</v>
      </c>
      <c r="R377" s="42">
        <f t="shared" ca="1" si="96"/>
        <v>0.22255295123576588</v>
      </c>
      <c r="S377" s="42">
        <f t="shared" ca="1" si="97"/>
        <v>2.496972909383658E-2</v>
      </c>
      <c r="T377" s="42">
        <f t="shared" ca="1" si="98"/>
        <v>3.1206463662480904E-2</v>
      </c>
      <c r="U377">
        <f ca="1">+(L377^2*Markiwitz!$B$4^2)+(M377^2*Markiwitz!$C$4^2)+(N377^2*Markiwitz!$D$4^2)+(O377^2*Markiwitz!$E$4^2)+(P377^2*Markiwitz!$F$4^2)+(Q377^2*Markiwitz!$G$4^2)+(R377^2*Markiwitz!$H$4^2)+(S377^2*Markiwitz!$I$4^2)+(T377^2*Markiwitz!$J$4^2)+(2*L377*M377*Markiwitz!$B$8)+(2*L377*N377*Markiwitz!$E$8)+(2*L377*O377*Markiwitz!$H$8)+(2*L377*P377*Markiwitz!$B$11)+(2*L377*Q377*Markiwitz!$E$11)+(2*L377*R377*Markiwitz!$H$11)+(2*L377*S377*Markiwitz!$K$8)+(2*L377*T377*Markiwitz!$K$11)</f>
        <v>2.4669931266710462E-2</v>
      </c>
      <c r="V377" s="5">
        <f t="shared" ca="1" si="89"/>
        <v>0.15706664593958344</v>
      </c>
      <c r="W377" s="42">
        <f ca="1">SUMPRODUCT(L377:T377,Markiwitz!$B$3:$J$3)</f>
        <v>0.73129139372035434</v>
      </c>
    </row>
    <row r="378" spans="1:23" x14ac:dyDescent="0.25">
      <c r="A378">
        <v>377</v>
      </c>
      <c r="B378" s="25">
        <f t="shared" ca="1" si="87"/>
        <v>1</v>
      </c>
      <c r="C378" s="46">
        <v>0</v>
      </c>
      <c r="D378">
        <f t="shared" ca="1" si="103"/>
        <v>0.40405593192875455</v>
      </c>
      <c r="E378">
        <f t="shared" ca="1" si="103"/>
        <v>0.4474998635353088</v>
      </c>
      <c r="F378">
        <f t="shared" ca="1" si="103"/>
        <v>0.32097252995659376</v>
      </c>
      <c r="G378">
        <f t="shared" ca="1" si="103"/>
        <v>0.26200727346052033</v>
      </c>
      <c r="H378">
        <f t="shared" ca="1" si="103"/>
        <v>0.25128606085110583</v>
      </c>
      <c r="I378">
        <f t="shared" ca="1" si="103"/>
        <v>0.45788592709846498</v>
      </c>
      <c r="J378">
        <f t="shared" ca="1" si="103"/>
        <v>0.24518293428712168</v>
      </c>
      <c r="K378">
        <f t="shared" ca="1" si="103"/>
        <v>0.55101580300047681</v>
      </c>
      <c r="L378" s="42">
        <f t="shared" ca="1" si="90"/>
        <v>0</v>
      </c>
      <c r="M378" s="42">
        <f t="shared" ca="1" si="91"/>
        <v>0.13743836958816283</v>
      </c>
      <c r="N378" s="42">
        <f t="shared" ca="1" si="92"/>
        <v>0.15221568791635232</v>
      </c>
      <c r="O378" s="42">
        <f t="shared" ca="1" si="93"/>
        <v>0.10917780860002425</v>
      </c>
      <c r="P378" s="42">
        <f t="shared" ca="1" si="94"/>
        <v>8.9120959845240683E-2</v>
      </c>
      <c r="Q378" s="42">
        <f t="shared" ca="1" si="95"/>
        <v>8.5474172693738595E-2</v>
      </c>
      <c r="R378" s="42">
        <f t="shared" ca="1" si="96"/>
        <v>0.15574847516128973</v>
      </c>
      <c r="S378" s="42">
        <f t="shared" ca="1" si="97"/>
        <v>8.3398213159274717E-2</v>
      </c>
      <c r="T378" s="42">
        <f t="shared" ca="1" si="98"/>
        <v>0.18742631303591681</v>
      </c>
      <c r="U378">
        <f ca="1">+(L378^2*Markiwitz!$B$4^2)+(M378^2*Markiwitz!$C$4^2)+(N378^2*Markiwitz!$D$4^2)+(O378^2*Markiwitz!$E$4^2)+(P378^2*Markiwitz!$F$4^2)+(Q378^2*Markiwitz!$G$4^2)+(R378^2*Markiwitz!$H$4^2)+(S378^2*Markiwitz!$I$4^2)+(T378^2*Markiwitz!$J$4^2)+(2*L378*M378*Markiwitz!$B$8)+(2*L378*N378*Markiwitz!$E$8)+(2*L378*O378*Markiwitz!$H$8)+(2*L378*P378*Markiwitz!$B$11)+(2*L378*Q378*Markiwitz!$E$11)+(2*L378*R378*Markiwitz!$H$11)+(2*L378*S378*Markiwitz!$K$8)+(2*L378*T378*Markiwitz!$K$11)</f>
        <v>9.8624744008808159E-3</v>
      </c>
      <c r="V378" s="5">
        <f t="shared" ca="1" si="89"/>
        <v>9.9309991445376819E-2</v>
      </c>
      <c r="W378" s="42">
        <f ca="1">SUMPRODUCT(L378:T378,Markiwitz!$B$3:$J$3)</f>
        <v>0.36286359954550557</v>
      </c>
    </row>
    <row r="379" spans="1:23" x14ac:dyDescent="0.25">
      <c r="A379">
        <v>378</v>
      </c>
      <c r="B379" s="25">
        <f t="shared" ca="1" si="87"/>
        <v>1</v>
      </c>
      <c r="C379" s="46">
        <v>0</v>
      </c>
      <c r="D379">
        <f t="shared" ca="1" si="103"/>
        <v>0.45708687663754666</v>
      </c>
      <c r="E379">
        <f t="shared" ca="1" si="103"/>
        <v>0.53484142326074913</v>
      </c>
      <c r="F379">
        <f t="shared" ca="1" si="103"/>
        <v>0.75554972952629729</v>
      </c>
      <c r="G379">
        <f t="shared" ca="1" si="103"/>
        <v>0.53590454311785474</v>
      </c>
      <c r="H379">
        <f t="shared" ca="1" si="103"/>
        <v>0.26710289550806188</v>
      </c>
      <c r="I379">
        <f t="shared" ca="1" si="103"/>
        <v>0.74108176910133672</v>
      </c>
      <c r="J379">
        <f t="shared" ca="1" si="103"/>
        <v>0.28906243757691397</v>
      </c>
      <c r="K379">
        <f t="shared" ca="1" si="103"/>
        <v>0.13447328927641389</v>
      </c>
      <c r="L379" s="42">
        <f t="shared" ca="1" si="90"/>
        <v>0</v>
      </c>
      <c r="M379" s="42">
        <f t="shared" ca="1" si="91"/>
        <v>0.12303478021098263</v>
      </c>
      <c r="N379" s="42">
        <f t="shared" ca="1" si="92"/>
        <v>0.14396409155889126</v>
      </c>
      <c r="O379" s="42">
        <f t="shared" ca="1" si="93"/>
        <v>0.20337248707415503</v>
      </c>
      <c r="P379" s="42">
        <f t="shared" ca="1" si="94"/>
        <v>0.14425025317201637</v>
      </c>
      <c r="Q379" s="42">
        <f t="shared" ca="1" si="95"/>
        <v>7.1896498723175065E-2</v>
      </c>
      <c r="R379" s="42">
        <f t="shared" ca="1" si="96"/>
        <v>0.19947812383169919</v>
      </c>
      <c r="S379" s="42">
        <f t="shared" ca="1" si="97"/>
        <v>7.7807382561823235E-2</v>
      </c>
      <c r="T379" s="42">
        <f t="shared" ca="1" si="98"/>
        <v>3.6196382867257355E-2</v>
      </c>
      <c r="U379">
        <f ca="1">+(L379^2*Markiwitz!$B$4^2)+(M379^2*Markiwitz!$C$4^2)+(N379^2*Markiwitz!$D$4^2)+(O379^2*Markiwitz!$E$4^2)+(P379^2*Markiwitz!$F$4^2)+(Q379^2*Markiwitz!$G$4^2)+(R379^2*Markiwitz!$H$4^2)+(S379^2*Markiwitz!$I$4^2)+(T379^2*Markiwitz!$J$4^2)+(2*L379*M379*Markiwitz!$B$8)+(2*L379*N379*Markiwitz!$E$8)+(2*L379*O379*Markiwitz!$H$8)+(2*L379*P379*Markiwitz!$B$11)+(2*L379*Q379*Markiwitz!$E$11)+(2*L379*R379*Markiwitz!$H$11)+(2*L379*S379*Markiwitz!$K$8)+(2*L379*T379*Markiwitz!$K$11)</f>
        <v>1.3822426460999016E-2</v>
      </c>
      <c r="V379" s="5">
        <f t="shared" ca="1" si="89"/>
        <v>0.11756881585266994</v>
      </c>
      <c r="W379" s="42">
        <f ca="1">SUMPRODUCT(L379:T379,Markiwitz!$B$3:$J$3)</f>
        <v>0.361091328914596</v>
      </c>
    </row>
    <row r="380" spans="1:23" x14ac:dyDescent="0.25">
      <c r="A380">
        <v>379</v>
      </c>
      <c r="B380" s="25">
        <f t="shared" ca="1" si="87"/>
        <v>1</v>
      </c>
      <c r="C380" s="46">
        <v>0</v>
      </c>
      <c r="D380">
        <f t="shared" ca="1" si="103"/>
        <v>0.58616506616724851</v>
      </c>
      <c r="E380">
        <f t="shared" ca="1" si="103"/>
        <v>8.0709759179627305E-2</v>
      </c>
      <c r="F380">
        <f t="shared" ca="1" si="103"/>
        <v>0.55439758870812927</v>
      </c>
      <c r="G380">
        <f t="shared" ca="1" si="103"/>
        <v>0.88494893627737359</v>
      </c>
      <c r="H380">
        <f t="shared" ca="1" si="103"/>
        <v>0.14923179807031239</v>
      </c>
      <c r="I380">
        <f t="shared" ca="1" si="103"/>
        <v>0.79673463550968771</v>
      </c>
      <c r="J380">
        <f t="shared" ca="1" si="103"/>
        <v>0.24723665560477803</v>
      </c>
      <c r="K380">
        <f t="shared" ca="1" si="103"/>
        <v>0.66036387797108242</v>
      </c>
      <c r="L380" s="42">
        <f t="shared" ca="1" si="90"/>
        <v>0</v>
      </c>
      <c r="M380" s="42">
        <f t="shared" ca="1" si="91"/>
        <v>0.14802939429324416</v>
      </c>
      <c r="N380" s="42">
        <f t="shared" ca="1" si="92"/>
        <v>2.0382341859835292E-2</v>
      </c>
      <c r="O380" s="42">
        <f t="shared" ca="1" si="93"/>
        <v>0.14000687518058871</v>
      </c>
      <c r="P380" s="42">
        <f t="shared" ca="1" si="94"/>
        <v>0.22348389997743912</v>
      </c>
      <c r="Q380" s="42">
        <f t="shared" ca="1" si="95"/>
        <v>3.7686812047814877E-2</v>
      </c>
      <c r="R380" s="42">
        <f t="shared" ca="1" si="96"/>
        <v>0.20120637055040103</v>
      </c>
      <c r="S380" s="42">
        <f t="shared" ca="1" si="97"/>
        <v>6.2436836462410807E-2</v>
      </c>
      <c r="T380" s="42">
        <f t="shared" ca="1" si="98"/>
        <v>0.166767469628266</v>
      </c>
      <c r="U380">
        <f ca="1">+(L380^2*Markiwitz!$B$4^2)+(M380^2*Markiwitz!$C$4^2)+(N380^2*Markiwitz!$D$4^2)+(O380^2*Markiwitz!$E$4^2)+(P380^2*Markiwitz!$F$4^2)+(Q380^2*Markiwitz!$G$4^2)+(R380^2*Markiwitz!$H$4^2)+(S380^2*Markiwitz!$I$4^2)+(T380^2*Markiwitz!$J$4^2)+(2*L380*M380*Markiwitz!$B$8)+(2*L380*N380*Markiwitz!$E$8)+(2*L380*O380*Markiwitz!$H$8)+(2*L380*P380*Markiwitz!$B$11)+(2*L380*Q380*Markiwitz!$E$11)+(2*L380*R380*Markiwitz!$H$11)+(2*L380*S380*Markiwitz!$K$8)+(2*L380*T380*Markiwitz!$K$11)</f>
        <v>1.3209770686198838E-2</v>
      </c>
      <c r="V380" s="5">
        <f t="shared" ca="1" si="89"/>
        <v>0.11493376651880351</v>
      </c>
      <c r="W380" s="42">
        <f ca="1">SUMPRODUCT(L380:T380,Markiwitz!$B$3:$J$3)</f>
        <v>0.26211856571482972</v>
      </c>
    </row>
    <row r="381" spans="1:23" x14ac:dyDescent="0.25">
      <c r="A381">
        <v>380</v>
      </c>
      <c r="B381" s="25">
        <f t="shared" ca="1" si="87"/>
        <v>1</v>
      </c>
      <c r="C381" s="46">
        <v>0</v>
      </c>
      <c r="D381">
        <f t="shared" ca="1" si="103"/>
        <v>0.58575558027538921</v>
      </c>
      <c r="E381">
        <f t="shared" ca="1" si="103"/>
        <v>0.49572549494354057</v>
      </c>
      <c r="F381">
        <f t="shared" ca="1" si="103"/>
        <v>0.656822245950336</v>
      </c>
      <c r="G381">
        <f t="shared" ca="1" si="103"/>
        <v>0.53641262379933252</v>
      </c>
      <c r="H381">
        <f t="shared" ca="1" si="103"/>
        <v>0.91990212681697758</v>
      </c>
      <c r="I381">
        <f t="shared" ca="1" si="103"/>
        <v>9.7586030683129987E-2</v>
      </c>
      <c r="J381">
        <f t="shared" ca="1" si="103"/>
        <v>0.99716020780269354</v>
      </c>
      <c r="K381">
        <f t="shared" ca="1" si="103"/>
        <v>0.20371779795570788</v>
      </c>
      <c r="L381" s="42">
        <f t="shared" ca="1" si="90"/>
        <v>0</v>
      </c>
      <c r="M381" s="42">
        <f t="shared" ca="1" si="91"/>
        <v>0.1303683231612516</v>
      </c>
      <c r="N381" s="42">
        <f t="shared" ca="1" si="92"/>
        <v>0.11033083371341844</v>
      </c>
      <c r="O381" s="42">
        <f t="shared" ca="1" si="93"/>
        <v>0.14618523101272829</v>
      </c>
      <c r="P381" s="42">
        <f t="shared" ca="1" si="94"/>
        <v>0.11938633901595706</v>
      </c>
      <c r="Q381" s="42">
        <f t="shared" ca="1" si="95"/>
        <v>0.20473743961468691</v>
      </c>
      <c r="R381" s="42">
        <f t="shared" ca="1" si="96"/>
        <v>2.1719173683571021E-2</v>
      </c>
      <c r="S381" s="42">
        <f t="shared" ca="1" si="97"/>
        <v>0.22193233592968006</v>
      </c>
      <c r="T381" s="42">
        <f t="shared" ca="1" si="98"/>
        <v>4.5340323868706553E-2</v>
      </c>
      <c r="U381">
        <f ca="1">+(L381^2*Markiwitz!$B$4^2)+(M381^2*Markiwitz!$C$4^2)+(N381^2*Markiwitz!$D$4^2)+(O381^2*Markiwitz!$E$4^2)+(P381^2*Markiwitz!$F$4^2)+(Q381^2*Markiwitz!$G$4^2)+(R381^2*Markiwitz!$H$4^2)+(S381^2*Markiwitz!$I$4^2)+(T381^2*Markiwitz!$J$4^2)+(2*L381*M381*Markiwitz!$B$8)+(2*L381*N381*Markiwitz!$E$8)+(2*L381*O381*Markiwitz!$H$8)+(2*L381*P381*Markiwitz!$B$11)+(2*L381*Q381*Markiwitz!$E$11)+(2*L381*R381*Markiwitz!$H$11)+(2*L381*S381*Markiwitz!$K$8)+(2*L381*T381*Markiwitz!$K$11)</f>
        <v>2.2063003356708303E-2</v>
      </c>
      <c r="V381" s="5">
        <f t="shared" ca="1" si="89"/>
        <v>0.14853620217545721</v>
      </c>
      <c r="W381" s="42">
        <f ca="1">SUMPRODUCT(L381:T381,Markiwitz!$B$3:$J$3)</f>
        <v>0.67626533597867999</v>
      </c>
    </row>
    <row r="382" spans="1:23" x14ac:dyDescent="0.25">
      <c r="A382">
        <v>381</v>
      </c>
      <c r="B382" s="25">
        <f t="shared" ca="1" si="87"/>
        <v>0.99999999999999989</v>
      </c>
      <c r="C382" s="46">
        <v>0</v>
      </c>
      <c r="D382">
        <f t="shared" ref="D382:K391" ca="1" si="104">RAND()</f>
        <v>0.71228914982680125</v>
      </c>
      <c r="E382">
        <f t="shared" ca="1" si="104"/>
        <v>0.21307405460786855</v>
      </c>
      <c r="F382">
        <f t="shared" ca="1" si="104"/>
        <v>0.85542110626256418</v>
      </c>
      <c r="G382">
        <f t="shared" ca="1" si="104"/>
        <v>0.97084752221826898</v>
      </c>
      <c r="H382">
        <f t="shared" ca="1" si="104"/>
        <v>0.95359208713994537</v>
      </c>
      <c r="I382">
        <f t="shared" ca="1" si="104"/>
        <v>0.46739147593344854</v>
      </c>
      <c r="J382">
        <f t="shared" ca="1" si="104"/>
        <v>0.95028978640106188</v>
      </c>
      <c r="K382">
        <f t="shared" ca="1" si="104"/>
        <v>0.40267130210487623</v>
      </c>
      <c r="L382" s="42">
        <f t="shared" ca="1" si="90"/>
        <v>0</v>
      </c>
      <c r="M382" s="42">
        <f t="shared" ca="1" si="91"/>
        <v>0.12890766272542525</v>
      </c>
      <c r="N382" s="42">
        <f t="shared" ca="1" si="92"/>
        <v>3.8561416208022753E-2</v>
      </c>
      <c r="O382" s="42">
        <f t="shared" ca="1" si="93"/>
        <v>0.15481119638157886</v>
      </c>
      <c r="P382" s="42">
        <f t="shared" ca="1" si="94"/>
        <v>0.17570067574714365</v>
      </c>
      <c r="Q382" s="42">
        <f t="shared" ca="1" si="95"/>
        <v>0.17257784591631176</v>
      </c>
      <c r="R382" s="42">
        <f t="shared" ca="1" si="96"/>
        <v>8.4586916359764924E-2</v>
      </c>
      <c r="S382" s="42">
        <f t="shared" ca="1" si="97"/>
        <v>0.17198020678342671</v>
      </c>
      <c r="T382" s="42">
        <f t="shared" ca="1" si="98"/>
        <v>7.2874079878325962E-2</v>
      </c>
      <c r="U382">
        <f ca="1">+(L382^2*Markiwitz!$B$4^2)+(M382^2*Markiwitz!$C$4^2)+(N382^2*Markiwitz!$D$4^2)+(O382^2*Markiwitz!$E$4^2)+(P382^2*Markiwitz!$F$4^2)+(Q382^2*Markiwitz!$G$4^2)+(R382^2*Markiwitz!$H$4^2)+(S382^2*Markiwitz!$I$4^2)+(T382^2*Markiwitz!$J$4^2)+(2*L382*M382*Markiwitz!$B$8)+(2*L382*N382*Markiwitz!$E$8)+(2*L382*O382*Markiwitz!$H$8)+(2*L382*P382*Markiwitz!$B$11)+(2*L382*Q382*Markiwitz!$E$11)+(2*L382*R382*Markiwitz!$H$11)+(2*L382*S382*Markiwitz!$K$8)+(2*L382*T382*Markiwitz!$K$11)</f>
        <v>1.8546272939772786E-2</v>
      </c>
      <c r="V382" s="5">
        <f t="shared" ca="1" si="89"/>
        <v>0.1361847015628877</v>
      </c>
      <c r="W382" s="42">
        <f ca="1">SUMPRODUCT(L382:T382,Markiwitz!$B$3:$J$3)</f>
        <v>0.60305298936348106</v>
      </c>
    </row>
    <row r="383" spans="1:23" x14ac:dyDescent="0.25">
      <c r="A383">
        <v>382</v>
      </c>
      <c r="B383" s="25">
        <f t="shared" ca="1" si="87"/>
        <v>1.0000000000000002</v>
      </c>
      <c r="C383" s="46">
        <v>0</v>
      </c>
      <c r="D383">
        <f t="shared" ca="1" si="104"/>
        <v>0.55357183951361955</v>
      </c>
      <c r="E383">
        <f t="shared" ca="1" si="104"/>
        <v>9.1033004791774008E-4</v>
      </c>
      <c r="F383">
        <f t="shared" ca="1" si="104"/>
        <v>0.73687418851012187</v>
      </c>
      <c r="G383">
        <f t="shared" ca="1" si="104"/>
        <v>0.10065762657678901</v>
      </c>
      <c r="H383">
        <f t="shared" ca="1" si="104"/>
        <v>0.19388346485035335</v>
      </c>
      <c r="I383">
        <f t="shared" ca="1" si="104"/>
        <v>0.56858740888947179</v>
      </c>
      <c r="J383">
        <f t="shared" ca="1" si="104"/>
        <v>0.38271548033671388</v>
      </c>
      <c r="K383">
        <f t="shared" ca="1" si="104"/>
        <v>0.30200334273696916</v>
      </c>
      <c r="L383" s="42">
        <f t="shared" ca="1" si="90"/>
        <v>0</v>
      </c>
      <c r="M383" s="42">
        <f t="shared" ca="1" si="91"/>
        <v>0.1949743314042815</v>
      </c>
      <c r="N383" s="42">
        <f t="shared" ca="1" si="92"/>
        <v>3.2062865156930024E-4</v>
      </c>
      <c r="O383" s="42">
        <f t="shared" ca="1" si="93"/>
        <v>0.25953551459566027</v>
      </c>
      <c r="P383" s="42">
        <f t="shared" ca="1" si="94"/>
        <v>3.5452766997314762E-2</v>
      </c>
      <c r="Q383" s="42">
        <f t="shared" ca="1" si="95"/>
        <v>6.828797317933856E-2</v>
      </c>
      <c r="R383" s="42">
        <f t="shared" ca="1" si="96"/>
        <v>0.20026298662612896</v>
      </c>
      <c r="S383" s="42">
        <f t="shared" ca="1" si="97"/>
        <v>0.13479676813452388</v>
      </c>
      <c r="T383" s="42">
        <f t="shared" ca="1" si="98"/>
        <v>0.10636903041118287</v>
      </c>
      <c r="U383">
        <f ca="1">+(L383^2*Markiwitz!$B$4^2)+(M383^2*Markiwitz!$C$4^2)+(N383^2*Markiwitz!$D$4^2)+(O383^2*Markiwitz!$E$4^2)+(P383^2*Markiwitz!$F$4^2)+(Q383^2*Markiwitz!$G$4^2)+(R383^2*Markiwitz!$H$4^2)+(S383^2*Markiwitz!$I$4^2)+(T383^2*Markiwitz!$J$4^2)+(2*L383*M383*Markiwitz!$B$8)+(2*L383*N383*Markiwitz!$E$8)+(2*L383*O383*Markiwitz!$H$8)+(2*L383*P383*Markiwitz!$B$11)+(2*L383*Q383*Markiwitz!$E$11)+(2*L383*R383*Markiwitz!$H$11)+(2*L383*S383*Markiwitz!$K$8)+(2*L383*T383*Markiwitz!$K$11)</f>
        <v>1.4508431620786046E-2</v>
      </c>
      <c r="V383" s="5">
        <f t="shared" ca="1" si="89"/>
        <v>0.12045095109954942</v>
      </c>
      <c r="W383" s="42">
        <f ca="1">SUMPRODUCT(L383:T383,Markiwitz!$B$3:$J$3)</f>
        <v>0.31307894465873015</v>
      </c>
    </row>
    <row r="384" spans="1:23" x14ac:dyDescent="0.25">
      <c r="A384">
        <v>383</v>
      </c>
      <c r="B384" s="25">
        <f t="shared" ca="1" si="87"/>
        <v>1</v>
      </c>
      <c r="C384" s="46">
        <v>0</v>
      </c>
      <c r="D384">
        <f t="shared" ca="1" si="104"/>
        <v>0.92182905373870228</v>
      </c>
      <c r="E384">
        <f t="shared" ca="1" si="104"/>
        <v>0.24500668067254405</v>
      </c>
      <c r="F384">
        <f t="shared" ca="1" si="104"/>
        <v>0.80114164169193403</v>
      </c>
      <c r="G384">
        <f t="shared" ca="1" si="104"/>
        <v>0.80321211468009557</v>
      </c>
      <c r="H384">
        <f t="shared" ca="1" si="104"/>
        <v>0.12855999676258634</v>
      </c>
      <c r="I384">
        <f t="shared" ca="1" si="104"/>
        <v>0.6861253377926263</v>
      </c>
      <c r="J384">
        <f t="shared" ca="1" si="104"/>
        <v>0.86484433434058294</v>
      </c>
      <c r="K384">
        <f t="shared" ca="1" si="104"/>
        <v>0.22279546186110832</v>
      </c>
      <c r="L384" s="42">
        <f t="shared" ca="1" si="90"/>
        <v>0</v>
      </c>
      <c r="M384" s="42">
        <f t="shared" ca="1" si="91"/>
        <v>0.19724535566659018</v>
      </c>
      <c r="N384" s="42">
        <f t="shared" ca="1" si="92"/>
        <v>5.2424502866282016E-2</v>
      </c>
      <c r="O384" s="42">
        <f t="shared" ca="1" si="93"/>
        <v>0.17142166154770988</v>
      </c>
      <c r="P384" s="42">
        <f t="shared" ca="1" si="94"/>
        <v>0.17186468423102808</v>
      </c>
      <c r="Q384" s="42">
        <f t="shared" ca="1" si="95"/>
        <v>2.7508204675353892E-2</v>
      </c>
      <c r="R384" s="42">
        <f t="shared" ca="1" si="96"/>
        <v>0.14681142423953952</v>
      </c>
      <c r="S384" s="42">
        <f t="shared" ca="1" si="97"/>
        <v>0.18505223678011504</v>
      </c>
      <c r="T384" s="42">
        <f t="shared" ca="1" si="98"/>
        <v>4.7671929993381511E-2</v>
      </c>
      <c r="U384">
        <f ca="1">+(L384^2*Markiwitz!$B$4^2)+(M384^2*Markiwitz!$C$4^2)+(N384^2*Markiwitz!$D$4^2)+(O384^2*Markiwitz!$E$4^2)+(P384^2*Markiwitz!$F$4^2)+(Q384^2*Markiwitz!$G$4^2)+(R384^2*Markiwitz!$H$4^2)+(S384^2*Markiwitz!$I$4^2)+(T384^2*Markiwitz!$J$4^2)+(2*L384*M384*Markiwitz!$B$8)+(2*L384*N384*Markiwitz!$E$8)+(2*L384*O384*Markiwitz!$H$8)+(2*L384*P384*Markiwitz!$B$11)+(2*L384*Q384*Markiwitz!$E$11)+(2*L384*R384*Markiwitz!$H$11)+(2*L384*S384*Markiwitz!$K$8)+(2*L384*T384*Markiwitz!$K$11)</f>
        <v>1.3460506872351874E-2</v>
      </c>
      <c r="V384" s="5">
        <f t="shared" ca="1" si="89"/>
        <v>0.11601942454758114</v>
      </c>
      <c r="W384" s="42">
        <f ca="1">SUMPRODUCT(L384:T384,Markiwitz!$B$3:$J$3)</f>
        <v>0.21998223951573562</v>
      </c>
    </row>
    <row r="385" spans="1:23" x14ac:dyDescent="0.25">
      <c r="A385">
        <v>384</v>
      </c>
      <c r="B385" s="25">
        <f t="shared" ca="1" si="87"/>
        <v>1.0000000000000002</v>
      </c>
      <c r="C385" s="46">
        <v>0</v>
      </c>
      <c r="D385">
        <f t="shared" ca="1" si="104"/>
        <v>0.53124512565901205</v>
      </c>
      <c r="E385">
        <f t="shared" ca="1" si="104"/>
        <v>0.8579729827401481</v>
      </c>
      <c r="F385">
        <f t="shared" ca="1" si="104"/>
        <v>0.17715371656497692</v>
      </c>
      <c r="G385">
        <f t="shared" ca="1" si="104"/>
        <v>0.57235296354162879</v>
      </c>
      <c r="H385">
        <f t="shared" ca="1" si="104"/>
        <v>0.80413180694509423</v>
      </c>
      <c r="I385">
        <f t="shared" ca="1" si="104"/>
        <v>0.34751416070822005</v>
      </c>
      <c r="J385">
        <f t="shared" ca="1" si="104"/>
        <v>0.19167602263422934</v>
      </c>
      <c r="K385">
        <f t="shared" ca="1" si="104"/>
        <v>0.76725399023637175</v>
      </c>
      <c r="L385" s="42">
        <f t="shared" ca="1" si="90"/>
        <v>0</v>
      </c>
      <c r="M385" s="42">
        <f t="shared" ca="1" si="91"/>
        <v>0.12501942190840043</v>
      </c>
      <c r="N385" s="42">
        <f t="shared" ca="1" si="92"/>
        <v>0.20190921503917561</v>
      </c>
      <c r="O385" s="42">
        <f t="shared" ca="1" si="93"/>
        <v>4.1690086485788959E-2</v>
      </c>
      <c r="P385" s="42">
        <f t="shared" ca="1" si="94"/>
        <v>0.13469344596954111</v>
      </c>
      <c r="Q385" s="42">
        <f t="shared" ca="1" si="95"/>
        <v>0.18923861845832959</v>
      </c>
      <c r="R385" s="42">
        <f t="shared" ca="1" si="96"/>
        <v>8.1781492908437781E-2</v>
      </c>
      <c r="S385" s="42">
        <f t="shared" ca="1" si="97"/>
        <v>4.5107661954933397E-2</v>
      </c>
      <c r="T385" s="42">
        <f t="shared" ca="1" si="98"/>
        <v>0.18056005727539326</v>
      </c>
      <c r="U385">
        <f ca="1">+(L385^2*Markiwitz!$B$4^2)+(M385^2*Markiwitz!$C$4^2)+(N385^2*Markiwitz!$D$4^2)+(O385^2*Markiwitz!$E$4^2)+(P385^2*Markiwitz!$F$4^2)+(Q385^2*Markiwitz!$G$4^2)+(R385^2*Markiwitz!$H$4^2)+(S385^2*Markiwitz!$I$4^2)+(T385^2*Markiwitz!$J$4^2)+(2*L385*M385*Markiwitz!$B$8)+(2*L385*N385*Markiwitz!$E$8)+(2*L385*O385*Markiwitz!$H$8)+(2*L385*P385*Markiwitz!$B$11)+(2*L385*Q385*Markiwitz!$E$11)+(2*L385*R385*Markiwitz!$H$11)+(2*L385*S385*Markiwitz!$K$8)+(2*L385*T385*Markiwitz!$K$11)</f>
        <v>1.6870643062041578E-2</v>
      </c>
      <c r="V385" s="5">
        <f t="shared" ca="1" si="89"/>
        <v>0.129887039623057</v>
      </c>
      <c r="W385" s="42">
        <f ca="1">SUMPRODUCT(L385:T385,Markiwitz!$B$3:$J$3)</f>
        <v>0.65031487982347869</v>
      </c>
    </row>
    <row r="386" spans="1:23" x14ac:dyDescent="0.25">
      <c r="A386">
        <v>385</v>
      </c>
      <c r="B386" s="25">
        <f t="shared" ref="B386:B449" ca="1" si="105">SUM(L386:T386)</f>
        <v>0.99999999999999978</v>
      </c>
      <c r="C386" s="46">
        <v>0</v>
      </c>
      <c r="D386">
        <f t="shared" ca="1" si="104"/>
        <v>0.23018457256470171</v>
      </c>
      <c r="E386">
        <f t="shared" ca="1" si="104"/>
        <v>0.15693066931171129</v>
      </c>
      <c r="F386">
        <f t="shared" ca="1" si="104"/>
        <v>8.4008558201560057E-2</v>
      </c>
      <c r="G386">
        <f t="shared" ca="1" si="104"/>
        <v>0.34730406728825991</v>
      </c>
      <c r="H386">
        <f t="shared" ca="1" si="104"/>
        <v>0.18988228935689422</v>
      </c>
      <c r="I386">
        <f t="shared" ca="1" si="104"/>
        <v>0.75493361554294292</v>
      </c>
      <c r="J386">
        <f t="shared" ca="1" si="104"/>
        <v>0.42524731098297464</v>
      </c>
      <c r="K386">
        <f t="shared" ca="1" si="104"/>
        <v>0.90468456841306444</v>
      </c>
      <c r="L386" s="42">
        <f t="shared" ca="1" si="90"/>
        <v>0</v>
      </c>
      <c r="M386" s="42">
        <f t="shared" ca="1" si="91"/>
        <v>7.4416909508844942E-2</v>
      </c>
      <c r="N386" s="42">
        <f t="shared" ca="1" si="92"/>
        <v>5.0734483580777257E-2</v>
      </c>
      <c r="O386" s="42">
        <f t="shared" ca="1" si="93"/>
        <v>2.7159323511556248E-2</v>
      </c>
      <c r="P386" s="42">
        <f t="shared" ca="1" si="94"/>
        <v>0.11228074522752596</v>
      </c>
      <c r="Q386" s="42">
        <f t="shared" ca="1" si="95"/>
        <v>6.1387489991026369E-2</v>
      </c>
      <c r="R386" s="42">
        <f t="shared" ca="1" si="96"/>
        <v>0.24406425646641869</v>
      </c>
      <c r="S386" s="42">
        <f t="shared" ca="1" si="97"/>
        <v>0.13747919900845887</v>
      </c>
      <c r="T386" s="42">
        <f t="shared" ca="1" si="98"/>
        <v>0.29247759270539148</v>
      </c>
      <c r="U386">
        <f ca="1">+(L386^2*Markiwitz!$B$4^2)+(M386^2*Markiwitz!$C$4^2)+(N386^2*Markiwitz!$D$4^2)+(O386^2*Markiwitz!$E$4^2)+(P386^2*Markiwitz!$F$4^2)+(Q386^2*Markiwitz!$G$4^2)+(R386^2*Markiwitz!$H$4^2)+(S386^2*Markiwitz!$I$4^2)+(T386^2*Markiwitz!$J$4^2)+(2*L386*M386*Markiwitz!$B$8)+(2*L386*N386*Markiwitz!$E$8)+(2*L386*O386*Markiwitz!$H$8)+(2*L386*P386*Markiwitz!$B$11)+(2*L386*Q386*Markiwitz!$E$11)+(2*L386*R386*Markiwitz!$H$11)+(2*L386*S386*Markiwitz!$K$8)+(2*L386*T386*Markiwitz!$K$11)</f>
        <v>1.2071318731492441E-2</v>
      </c>
      <c r="V386" s="5">
        <f t="shared" ref="V386:V449" ca="1" si="106">SQRT(U386)</f>
        <v>0.10986955325062736</v>
      </c>
      <c r="W386" s="42">
        <f ca="1">SUMPRODUCT(L386:T386,Markiwitz!$B$3:$J$3)</f>
        <v>0.25919272421722128</v>
      </c>
    </row>
    <row r="387" spans="1:23" x14ac:dyDescent="0.25">
      <c r="A387">
        <v>386</v>
      </c>
      <c r="B387" s="25">
        <f t="shared" ca="1" si="105"/>
        <v>0.99999999999999989</v>
      </c>
      <c r="C387" s="46">
        <v>0</v>
      </c>
      <c r="D387">
        <f t="shared" ca="1" si="104"/>
        <v>0.58160608066656605</v>
      </c>
      <c r="E387">
        <f t="shared" ca="1" si="104"/>
        <v>0.47396456701669087</v>
      </c>
      <c r="F387">
        <f t="shared" ca="1" si="104"/>
        <v>0.347460306258352</v>
      </c>
      <c r="G387">
        <f t="shared" ca="1" si="104"/>
        <v>0.9944638236738812</v>
      </c>
      <c r="H387">
        <f t="shared" ca="1" si="104"/>
        <v>0.17329024838434892</v>
      </c>
      <c r="I387">
        <f t="shared" ca="1" si="104"/>
        <v>0.29868659976861922</v>
      </c>
      <c r="J387">
        <f t="shared" ca="1" si="104"/>
        <v>0.91761498169290112</v>
      </c>
      <c r="K387">
        <f t="shared" ca="1" si="104"/>
        <v>0.7623775111613722</v>
      </c>
      <c r="L387" s="42">
        <f t="shared" ref="L387:L450" ca="1" si="107">C387/SUM($C387:$K387)</f>
        <v>0</v>
      </c>
      <c r="M387" s="42">
        <f t="shared" ref="M387:M450" ca="1" si="108">D387/SUM($C387:$K387)</f>
        <v>0.12784056880146069</v>
      </c>
      <c r="N387" s="42">
        <f t="shared" ref="N387:N450" ca="1" si="109">E387/SUM($C387:$K387)</f>
        <v>0.10418030665997979</v>
      </c>
      <c r="O387" s="42">
        <f t="shared" ref="O387:O450" ca="1" si="110">F387/SUM($C387:$K387)</f>
        <v>7.637389749620431E-2</v>
      </c>
      <c r="P387" s="42">
        <f t="shared" ref="P387:P450" ca="1" si="111">G387/SUM($C387:$K387)</f>
        <v>0.2185892223225045</v>
      </c>
      <c r="Q387" s="42">
        <f t="shared" ref="Q387:Q450" ca="1" si="112">H387/SUM($C387:$K387)</f>
        <v>3.8090254998386364E-2</v>
      </c>
      <c r="R387" s="42">
        <f t="shared" ref="R387:R450" ca="1" si="113">I387/SUM($C387:$K387)</f>
        <v>6.5653138914972084E-2</v>
      </c>
      <c r="S387" s="42">
        <f t="shared" ref="S387:S450" ca="1" si="114">J387/SUM($C387:$K387)</f>
        <v>0.20169737748600874</v>
      </c>
      <c r="T387" s="42">
        <f t="shared" ref="T387:T450" ca="1" si="115">K387/SUM($C387:$K387)</f>
        <v>0.16757523332048352</v>
      </c>
      <c r="U387">
        <f ca="1">+(L387^2*Markiwitz!$B$4^2)+(M387^2*Markiwitz!$C$4^2)+(N387^2*Markiwitz!$D$4^2)+(O387^2*Markiwitz!$E$4^2)+(P387^2*Markiwitz!$F$4^2)+(Q387^2*Markiwitz!$G$4^2)+(R387^2*Markiwitz!$H$4^2)+(S387^2*Markiwitz!$I$4^2)+(T387^2*Markiwitz!$J$4^2)+(2*L387*M387*Markiwitz!$B$8)+(2*L387*N387*Markiwitz!$E$8)+(2*L387*O387*Markiwitz!$H$8)+(2*L387*P387*Markiwitz!$B$11)+(2*L387*Q387*Markiwitz!$E$11)+(2*L387*R387*Markiwitz!$H$11)+(2*L387*S387*Markiwitz!$K$8)+(2*L387*T387*Markiwitz!$K$11)</f>
        <v>1.326498926886281E-2</v>
      </c>
      <c r="V387" s="5">
        <f t="shared" ca="1" si="106"/>
        <v>0.115173735151999</v>
      </c>
      <c r="W387" s="42">
        <f ca="1">SUMPRODUCT(L387:T387,Markiwitz!$B$3:$J$3)</f>
        <v>0.23906274716394585</v>
      </c>
    </row>
    <row r="388" spans="1:23" x14ac:dyDescent="0.25">
      <c r="A388">
        <v>387</v>
      </c>
      <c r="B388" s="25">
        <f t="shared" ca="1" si="105"/>
        <v>0.99999999999999978</v>
      </c>
      <c r="C388" s="46">
        <v>0</v>
      </c>
      <c r="D388">
        <f t="shared" ca="1" si="104"/>
        <v>0.13129735425038691</v>
      </c>
      <c r="E388">
        <f t="shared" ca="1" si="104"/>
        <v>0.81436735969786811</v>
      </c>
      <c r="F388">
        <f t="shared" ca="1" si="104"/>
        <v>0.61368133762416344</v>
      </c>
      <c r="G388">
        <f t="shared" ca="1" si="104"/>
        <v>0.4012158865097144</v>
      </c>
      <c r="H388">
        <f t="shared" ca="1" si="104"/>
        <v>0.56932757278072421</v>
      </c>
      <c r="I388">
        <f t="shared" ca="1" si="104"/>
        <v>0.98916857533449254</v>
      </c>
      <c r="J388">
        <f t="shared" ca="1" si="104"/>
        <v>2.6072323064302072E-2</v>
      </c>
      <c r="K388">
        <f t="shared" ca="1" si="104"/>
        <v>0.2785207058539001</v>
      </c>
      <c r="L388" s="42">
        <f t="shared" ca="1" si="107"/>
        <v>0</v>
      </c>
      <c r="M388" s="42">
        <f t="shared" ca="1" si="108"/>
        <v>3.4338215045652529E-2</v>
      </c>
      <c r="N388" s="42">
        <f t="shared" ca="1" si="109"/>
        <v>0.2129816071551438</v>
      </c>
      <c r="O388" s="42">
        <f t="shared" ca="1" si="110"/>
        <v>0.16049616430698274</v>
      </c>
      <c r="P388" s="42">
        <f t="shared" ca="1" si="111"/>
        <v>0.10493004576794122</v>
      </c>
      <c r="Q388" s="42">
        <f t="shared" ca="1" si="112"/>
        <v>0.14889631811073822</v>
      </c>
      <c r="R388" s="42">
        <f t="shared" ca="1" si="113"/>
        <v>0.2586973930294369</v>
      </c>
      <c r="S388" s="42">
        <f t="shared" ca="1" si="114"/>
        <v>6.8186982230762855E-3</v>
      </c>
      <c r="T388" s="42">
        <f t="shared" ca="1" si="115"/>
        <v>7.2841558361028208E-2</v>
      </c>
      <c r="U388">
        <f ca="1">+(L388^2*Markiwitz!$B$4^2)+(M388^2*Markiwitz!$C$4^2)+(N388^2*Markiwitz!$D$4^2)+(O388^2*Markiwitz!$E$4^2)+(P388^2*Markiwitz!$F$4^2)+(Q388^2*Markiwitz!$G$4^2)+(R388^2*Markiwitz!$H$4^2)+(S388^2*Markiwitz!$I$4^2)+(T388^2*Markiwitz!$J$4^2)+(2*L388*M388*Markiwitz!$B$8)+(2*L388*N388*Markiwitz!$E$8)+(2*L388*O388*Markiwitz!$H$8)+(2*L388*P388*Markiwitz!$B$11)+(2*L388*Q388*Markiwitz!$E$11)+(2*L388*R388*Markiwitz!$H$11)+(2*L388*S388*Markiwitz!$K$8)+(2*L388*T388*Markiwitz!$K$11)</f>
        <v>1.9153254189103363E-2</v>
      </c>
      <c r="V388" s="5">
        <f t="shared" ca="1" si="106"/>
        <v>0.13839528239468049</v>
      </c>
      <c r="W388" s="42">
        <f ca="1">SUMPRODUCT(L388:T388,Markiwitz!$B$3:$J$3)</f>
        <v>0.56073060378229678</v>
      </c>
    </row>
    <row r="389" spans="1:23" x14ac:dyDescent="0.25">
      <c r="A389">
        <v>388</v>
      </c>
      <c r="B389" s="25">
        <f t="shared" ca="1" si="105"/>
        <v>0.99999999999999989</v>
      </c>
      <c r="C389" s="46">
        <v>0</v>
      </c>
      <c r="D389">
        <f t="shared" ca="1" si="104"/>
        <v>0.74022042748302785</v>
      </c>
      <c r="E389">
        <f t="shared" ca="1" si="104"/>
        <v>0.31305265517119496</v>
      </c>
      <c r="F389">
        <f t="shared" ca="1" si="104"/>
        <v>0.47253711142966526</v>
      </c>
      <c r="G389">
        <f t="shared" ca="1" si="104"/>
        <v>0.50508333038667996</v>
      </c>
      <c r="H389">
        <f t="shared" ca="1" si="104"/>
        <v>3.533727847686341E-2</v>
      </c>
      <c r="I389">
        <f t="shared" ca="1" si="104"/>
        <v>0.90084785255957089</v>
      </c>
      <c r="J389">
        <f t="shared" ca="1" si="104"/>
        <v>0.37747293813436167</v>
      </c>
      <c r="K389">
        <f t="shared" ca="1" si="104"/>
        <v>0.17823568750900787</v>
      </c>
      <c r="L389" s="42">
        <f t="shared" ca="1" si="107"/>
        <v>0</v>
      </c>
      <c r="M389" s="42">
        <f t="shared" ca="1" si="108"/>
        <v>0.21012350971169275</v>
      </c>
      <c r="N389" s="42">
        <f t="shared" ca="1" si="109"/>
        <v>8.8865046392743618E-2</v>
      </c>
      <c r="O389" s="42">
        <f t="shared" ca="1" si="110"/>
        <v>0.13413728213398043</v>
      </c>
      <c r="P389" s="42">
        <f t="shared" ca="1" si="111"/>
        <v>0.14337605142645574</v>
      </c>
      <c r="Q389" s="42">
        <f t="shared" ca="1" si="112"/>
        <v>1.0031056563064451E-2</v>
      </c>
      <c r="R389" s="42">
        <f t="shared" ca="1" si="113"/>
        <v>0.25572019559052045</v>
      </c>
      <c r="S389" s="42">
        <f t="shared" ca="1" si="114"/>
        <v>0.10715178295156591</v>
      </c>
      <c r="T389" s="42">
        <f t="shared" ca="1" si="115"/>
        <v>5.0595075229976617E-2</v>
      </c>
      <c r="U389">
        <f ca="1">+(L389^2*Markiwitz!$B$4^2)+(M389^2*Markiwitz!$C$4^2)+(N389^2*Markiwitz!$D$4^2)+(O389^2*Markiwitz!$E$4^2)+(P389^2*Markiwitz!$F$4^2)+(Q389^2*Markiwitz!$G$4^2)+(R389^2*Markiwitz!$H$4^2)+(S389^2*Markiwitz!$I$4^2)+(T389^2*Markiwitz!$J$4^2)+(2*L389*M389*Markiwitz!$B$8)+(2*L389*N389*Markiwitz!$E$8)+(2*L389*O389*Markiwitz!$H$8)+(2*L389*P389*Markiwitz!$B$11)+(2*L389*Q389*Markiwitz!$E$11)+(2*L389*R389*Markiwitz!$H$11)+(2*L389*S389*Markiwitz!$K$8)+(2*L389*T389*Markiwitz!$K$11)</f>
        <v>1.3084472138919787E-2</v>
      </c>
      <c r="V389" s="5">
        <f t="shared" ca="1" si="106"/>
        <v>0.1143873775331867</v>
      </c>
      <c r="W389" s="42">
        <f ca="1">SUMPRODUCT(L389:T389,Markiwitz!$B$3:$J$3)</f>
        <v>0.17294142916106894</v>
      </c>
    </row>
    <row r="390" spans="1:23" x14ac:dyDescent="0.25">
      <c r="A390">
        <v>389</v>
      </c>
      <c r="B390" s="25">
        <f t="shared" ca="1" si="105"/>
        <v>0.99999999999999989</v>
      </c>
      <c r="C390" s="46">
        <v>0</v>
      </c>
      <c r="D390">
        <f t="shared" ca="1" si="104"/>
        <v>0.60495938241232738</v>
      </c>
      <c r="E390">
        <f t="shared" ca="1" si="104"/>
        <v>0.49365599050410758</v>
      </c>
      <c r="F390">
        <f t="shared" ca="1" si="104"/>
        <v>0.60460797774958974</v>
      </c>
      <c r="G390">
        <f t="shared" ca="1" si="104"/>
        <v>0.38104668960350041</v>
      </c>
      <c r="H390">
        <f t="shared" ca="1" si="104"/>
        <v>5.2066283899706023E-2</v>
      </c>
      <c r="I390">
        <f t="shared" ca="1" si="104"/>
        <v>0.32240598596886394</v>
      </c>
      <c r="J390">
        <f t="shared" ca="1" si="104"/>
        <v>0.33862915764899948</v>
      </c>
      <c r="K390">
        <f t="shared" ca="1" si="104"/>
        <v>0.167909068356355</v>
      </c>
      <c r="L390" s="42">
        <f t="shared" ca="1" si="107"/>
        <v>0</v>
      </c>
      <c r="M390" s="42">
        <f t="shared" ca="1" si="108"/>
        <v>0.20401421553156604</v>
      </c>
      <c r="N390" s="42">
        <f t="shared" ca="1" si="109"/>
        <v>0.16647868034305482</v>
      </c>
      <c r="O390" s="42">
        <f t="shared" ca="1" si="110"/>
        <v>0.20389570915132496</v>
      </c>
      <c r="P390" s="42">
        <f t="shared" ca="1" si="111"/>
        <v>0.12850274534195599</v>
      </c>
      <c r="Q390" s="42">
        <f t="shared" ca="1" si="112"/>
        <v>1.7558636784977447E-2</v>
      </c>
      <c r="R390" s="42">
        <f t="shared" ca="1" si="113"/>
        <v>0.10872697609521122</v>
      </c>
      <c r="S390" s="42">
        <f t="shared" ca="1" si="114"/>
        <v>0.11419801719314217</v>
      </c>
      <c r="T390" s="42">
        <f t="shared" ca="1" si="115"/>
        <v>5.6625019558767357E-2</v>
      </c>
      <c r="U390">
        <f ca="1">+(L390^2*Markiwitz!$B$4^2)+(M390^2*Markiwitz!$C$4^2)+(N390^2*Markiwitz!$D$4^2)+(O390^2*Markiwitz!$E$4^2)+(P390^2*Markiwitz!$F$4^2)+(Q390^2*Markiwitz!$G$4^2)+(R390^2*Markiwitz!$H$4^2)+(S390^2*Markiwitz!$I$4^2)+(T390^2*Markiwitz!$J$4^2)+(2*L390*M390*Markiwitz!$B$8)+(2*L390*N390*Markiwitz!$E$8)+(2*L390*O390*Markiwitz!$H$8)+(2*L390*P390*Markiwitz!$B$11)+(2*L390*Q390*Markiwitz!$E$11)+(2*L390*R390*Markiwitz!$H$11)+(2*L390*S390*Markiwitz!$K$8)+(2*L390*T390*Markiwitz!$K$11)</f>
        <v>1.1564072054720795E-2</v>
      </c>
      <c r="V390" s="5">
        <f t="shared" ca="1" si="106"/>
        <v>0.10753637549555405</v>
      </c>
      <c r="W390" s="42">
        <f ca="1">SUMPRODUCT(L390:T390,Markiwitz!$B$3:$J$3)</f>
        <v>0.21492729897642943</v>
      </c>
    </row>
    <row r="391" spans="1:23" x14ac:dyDescent="0.25">
      <c r="A391">
        <v>390</v>
      </c>
      <c r="B391" s="25">
        <f t="shared" ca="1" si="105"/>
        <v>1</v>
      </c>
      <c r="C391" s="46">
        <v>0</v>
      </c>
      <c r="D391">
        <f t="shared" ca="1" si="104"/>
        <v>0.83467663981913154</v>
      </c>
      <c r="E391">
        <f t="shared" ca="1" si="104"/>
        <v>0.62806583898425983</v>
      </c>
      <c r="F391">
        <f t="shared" ca="1" si="104"/>
        <v>0.68811735028933918</v>
      </c>
      <c r="G391">
        <f t="shared" ca="1" si="104"/>
        <v>0.96590570441455836</v>
      </c>
      <c r="H391">
        <f t="shared" ca="1" si="104"/>
        <v>0.89041522098492509</v>
      </c>
      <c r="I391">
        <f t="shared" ca="1" si="104"/>
        <v>0.76661557765385013</v>
      </c>
      <c r="J391">
        <f t="shared" ca="1" si="104"/>
        <v>9.4243370856973319E-2</v>
      </c>
      <c r="K391">
        <f t="shared" ca="1" si="104"/>
        <v>0.13424163818904711</v>
      </c>
      <c r="L391" s="42">
        <f t="shared" ca="1" si="107"/>
        <v>0</v>
      </c>
      <c r="M391" s="42">
        <f t="shared" ca="1" si="108"/>
        <v>0.16685919541267172</v>
      </c>
      <c r="N391" s="42">
        <f t="shared" ca="1" si="109"/>
        <v>0.12555588063637113</v>
      </c>
      <c r="O391" s="42">
        <f t="shared" ca="1" si="110"/>
        <v>0.13756070547710442</v>
      </c>
      <c r="P391" s="42">
        <f t="shared" ca="1" si="111"/>
        <v>0.19309303866231067</v>
      </c>
      <c r="Q391" s="42">
        <f t="shared" ca="1" si="112"/>
        <v>0.17800182761666339</v>
      </c>
      <c r="R391" s="42">
        <f t="shared" ca="1" si="113"/>
        <v>0.15325319096729562</v>
      </c>
      <c r="S391" s="42">
        <f t="shared" ca="1" si="114"/>
        <v>1.8840078042174725E-2</v>
      </c>
      <c r="T391" s="42">
        <f t="shared" ca="1" si="115"/>
        <v>2.6836083185408408E-2</v>
      </c>
      <c r="U391">
        <f ca="1">+(L391^2*Markiwitz!$B$4^2)+(M391^2*Markiwitz!$C$4^2)+(N391^2*Markiwitz!$D$4^2)+(O391^2*Markiwitz!$E$4^2)+(P391^2*Markiwitz!$F$4^2)+(Q391^2*Markiwitz!$G$4^2)+(R391^2*Markiwitz!$H$4^2)+(S391^2*Markiwitz!$I$4^2)+(T391^2*Markiwitz!$J$4^2)+(2*L391*M391*Markiwitz!$B$8)+(2*L391*N391*Markiwitz!$E$8)+(2*L391*O391*Markiwitz!$H$8)+(2*L391*P391*Markiwitz!$B$11)+(2*L391*Q391*Markiwitz!$E$11)+(2*L391*R391*Markiwitz!$H$11)+(2*L391*S391*Markiwitz!$K$8)+(2*L391*T391*Markiwitz!$K$11)</f>
        <v>1.8741819586383709E-2</v>
      </c>
      <c r="V391" s="5">
        <f t="shared" ca="1" si="106"/>
        <v>0.13690076547040819</v>
      </c>
      <c r="W391" s="42">
        <f ca="1">SUMPRODUCT(L391:T391,Markiwitz!$B$3:$J$3)</f>
        <v>0.65349150536032174</v>
      </c>
    </row>
    <row r="392" spans="1:23" x14ac:dyDescent="0.25">
      <c r="A392">
        <v>391</v>
      </c>
      <c r="B392" s="25">
        <f t="shared" ca="1" si="105"/>
        <v>1</v>
      </c>
      <c r="C392" s="46">
        <v>0</v>
      </c>
      <c r="D392">
        <f t="shared" ref="D392:K401" ca="1" si="116">RAND()</f>
        <v>0.48588151195990592</v>
      </c>
      <c r="E392">
        <f t="shared" ca="1" si="116"/>
        <v>8.8250383577710534E-2</v>
      </c>
      <c r="F392">
        <f t="shared" ca="1" si="116"/>
        <v>3.4504359149655106E-2</v>
      </c>
      <c r="G392">
        <f t="shared" ca="1" si="116"/>
        <v>0.86281626049133386</v>
      </c>
      <c r="H392">
        <f t="shared" ca="1" si="116"/>
        <v>0.15459716011916269</v>
      </c>
      <c r="I392">
        <f t="shared" ca="1" si="116"/>
        <v>0.94353827415182523</v>
      </c>
      <c r="J392">
        <f t="shared" ca="1" si="116"/>
        <v>0.17566930564836336</v>
      </c>
      <c r="K392">
        <f t="shared" ca="1" si="116"/>
        <v>0.96024080678594037</v>
      </c>
      <c r="L392" s="42">
        <f t="shared" ca="1" si="107"/>
        <v>0</v>
      </c>
      <c r="M392" s="42">
        <f t="shared" ca="1" si="108"/>
        <v>0.13112448147196734</v>
      </c>
      <c r="N392" s="42">
        <f t="shared" ca="1" si="109"/>
        <v>2.3816065237082736E-2</v>
      </c>
      <c r="O392" s="42">
        <f t="shared" ca="1" si="110"/>
        <v>9.3116656852636117E-3</v>
      </c>
      <c r="P392" s="42">
        <f t="shared" ca="1" si="111"/>
        <v>0.23284758110294976</v>
      </c>
      <c r="Q392" s="42">
        <f t="shared" ca="1" si="112"/>
        <v>4.1721020369543678E-2</v>
      </c>
      <c r="R392" s="42">
        <f t="shared" ca="1" si="113"/>
        <v>0.25463197076188049</v>
      </c>
      <c r="S392" s="42">
        <f t="shared" ca="1" si="114"/>
        <v>4.7407744577000817E-2</v>
      </c>
      <c r="T392" s="42">
        <f t="shared" ca="1" si="115"/>
        <v>0.2591394707943116</v>
      </c>
      <c r="U392">
        <f ca="1">+(L392^2*Markiwitz!$B$4^2)+(M392^2*Markiwitz!$C$4^2)+(N392^2*Markiwitz!$D$4^2)+(O392^2*Markiwitz!$E$4^2)+(P392^2*Markiwitz!$F$4^2)+(Q392^2*Markiwitz!$G$4^2)+(R392^2*Markiwitz!$H$4^2)+(S392^2*Markiwitz!$I$4^2)+(T392^2*Markiwitz!$J$4^2)+(2*L392*M392*Markiwitz!$B$8)+(2*L392*N392*Markiwitz!$E$8)+(2*L392*O392*Markiwitz!$H$8)+(2*L392*P392*Markiwitz!$B$11)+(2*L392*Q392*Markiwitz!$E$11)+(2*L392*R392*Markiwitz!$H$11)+(2*L392*S392*Markiwitz!$K$8)+(2*L392*T392*Markiwitz!$K$11)</f>
        <v>1.4659492948774605E-2</v>
      </c>
      <c r="V392" s="5">
        <f t="shared" ca="1" si="106"/>
        <v>0.12107639302842897</v>
      </c>
      <c r="W392" s="42">
        <f ca="1">SUMPRODUCT(L392:T392,Markiwitz!$B$3:$J$3)</f>
        <v>0.24657151252503293</v>
      </c>
    </row>
    <row r="393" spans="1:23" x14ac:dyDescent="0.25">
      <c r="A393">
        <v>392</v>
      </c>
      <c r="B393" s="25">
        <f t="shared" ca="1" si="105"/>
        <v>0.99999999999999989</v>
      </c>
      <c r="C393" s="46">
        <v>0</v>
      </c>
      <c r="D393">
        <f t="shared" ca="1" si="116"/>
        <v>0.34175154749232561</v>
      </c>
      <c r="E393">
        <f t="shared" ca="1" si="116"/>
        <v>0.67488545940155953</v>
      </c>
      <c r="F393">
        <f t="shared" ca="1" si="116"/>
        <v>0.75960433938835414</v>
      </c>
      <c r="G393">
        <f t="shared" ca="1" si="116"/>
        <v>0.85686871292643163</v>
      </c>
      <c r="H393">
        <f t="shared" ca="1" si="116"/>
        <v>0.70527133380580909</v>
      </c>
      <c r="I393">
        <f t="shared" ca="1" si="116"/>
        <v>0.50808358830607048</v>
      </c>
      <c r="J393">
        <f t="shared" ca="1" si="116"/>
        <v>6.6836225395995541E-2</v>
      </c>
      <c r="K393">
        <f t="shared" ca="1" si="116"/>
        <v>0.34385353356067783</v>
      </c>
      <c r="L393" s="42">
        <f t="shared" ca="1" si="107"/>
        <v>0</v>
      </c>
      <c r="M393" s="42">
        <f t="shared" ca="1" si="108"/>
        <v>8.0276985062110021E-2</v>
      </c>
      <c r="N393" s="42">
        <f t="shared" ca="1" si="109"/>
        <v>0.15852969895982952</v>
      </c>
      <c r="O393" s="42">
        <f t="shared" ca="1" si="110"/>
        <v>0.17843005146176316</v>
      </c>
      <c r="P393" s="42">
        <f t="shared" ca="1" si="111"/>
        <v>0.20127732375324292</v>
      </c>
      <c r="Q393" s="42">
        <f t="shared" ca="1" si="112"/>
        <v>0.16566730054070858</v>
      </c>
      <c r="R393" s="42">
        <f t="shared" ca="1" si="113"/>
        <v>0.11934816075606974</v>
      </c>
      <c r="S393" s="42">
        <f t="shared" ca="1" si="114"/>
        <v>1.5699740665673617E-2</v>
      </c>
      <c r="T393" s="42">
        <f t="shared" ca="1" si="115"/>
        <v>8.0770738800602357E-2</v>
      </c>
      <c r="U393">
        <f ca="1">+(L393^2*Markiwitz!$B$4^2)+(M393^2*Markiwitz!$C$4^2)+(N393^2*Markiwitz!$D$4^2)+(O393^2*Markiwitz!$E$4^2)+(P393^2*Markiwitz!$F$4^2)+(Q393^2*Markiwitz!$G$4^2)+(R393^2*Markiwitz!$H$4^2)+(S393^2*Markiwitz!$I$4^2)+(T393^2*Markiwitz!$J$4^2)+(2*L393*M393*Markiwitz!$B$8)+(2*L393*N393*Markiwitz!$E$8)+(2*L393*O393*Markiwitz!$H$8)+(2*L393*P393*Markiwitz!$B$11)+(2*L393*Q393*Markiwitz!$E$11)+(2*L393*R393*Markiwitz!$H$11)+(2*L393*S393*Markiwitz!$K$8)+(2*L393*T393*Markiwitz!$K$11)</f>
        <v>1.8510225448742316E-2</v>
      </c>
      <c r="V393" s="5">
        <f t="shared" ca="1" si="106"/>
        <v>0.13605228939177141</v>
      </c>
      <c r="W393" s="42">
        <f ca="1">SUMPRODUCT(L393:T393,Markiwitz!$B$3:$J$3)</f>
        <v>0.63052604548569446</v>
      </c>
    </row>
    <row r="394" spans="1:23" x14ac:dyDescent="0.25">
      <c r="A394">
        <v>393</v>
      </c>
      <c r="B394" s="25">
        <f t="shared" ca="1" si="105"/>
        <v>1</v>
      </c>
      <c r="C394" s="46">
        <v>0</v>
      </c>
      <c r="D394">
        <f t="shared" ca="1" si="116"/>
        <v>0.88460652083107494</v>
      </c>
      <c r="E394">
        <f t="shared" ca="1" si="116"/>
        <v>0.92241935939550446</v>
      </c>
      <c r="F394">
        <f t="shared" ca="1" si="116"/>
        <v>0.78623950716371083</v>
      </c>
      <c r="G394">
        <f t="shared" ca="1" si="116"/>
        <v>0.676504902179072</v>
      </c>
      <c r="H394">
        <f t="shared" ca="1" si="116"/>
        <v>0.68345153934037706</v>
      </c>
      <c r="I394">
        <f t="shared" ca="1" si="116"/>
        <v>5.6929042882934211E-2</v>
      </c>
      <c r="J394">
        <f t="shared" ca="1" si="116"/>
        <v>0.46346338026702605</v>
      </c>
      <c r="K394">
        <f t="shared" ca="1" si="116"/>
        <v>0.12869068361965141</v>
      </c>
      <c r="L394" s="42">
        <f t="shared" ca="1" si="107"/>
        <v>0</v>
      </c>
      <c r="M394" s="42">
        <f t="shared" ca="1" si="108"/>
        <v>0.1922094544351389</v>
      </c>
      <c r="N394" s="42">
        <f t="shared" ca="1" si="109"/>
        <v>0.20042551988340715</v>
      </c>
      <c r="O394" s="42">
        <f t="shared" ca="1" si="110"/>
        <v>0.17083603067419376</v>
      </c>
      <c r="P394" s="42">
        <f t="shared" ca="1" si="111"/>
        <v>0.14699262904864702</v>
      </c>
      <c r="Q394" s="42">
        <f t="shared" ca="1" si="112"/>
        <v>0.14850201125134535</v>
      </c>
      <c r="R394" s="42">
        <f t="shared" ca="1" si="113"/>
        <v>1.2369680774863926E-2</v>
      </c>
      <c r="S394" s="42">
        <f t="shared" ca="1" si="114"/>
        <v>0.10070244947787534</v>
      </c>
      <c r="T394" s="42">
        <f t="shared" ca="1" si="115"/>
        <v>2.7962224454528731E-2</v>
      </c>
      <c r="U394">
        <f ca="1">+(L394^2*Markiwitz!$B$4^2)+(M394^2*Markiwitz!$C$4^2)+(N394^2*Markiwitz!$D$4^2)+(O394^2*Markiwitz!$E$4^2)+(P394^2*Markiwitz!$F$4^2)+(Q394^2*Markiwitz!$G$4^2)+(R394^2*Markiwitz!$H$4^2)+(S394^2*Markiwitz!$I$4^2)+(T394^2*Markiwitz!$J$4^2)+(2*L394*M394*Markiwitz!$B$8)+(2*L394*N394*Markiwitz!$E$8)+(2*L394*O394*Markiwitz!$H$8)+(2*L394*P394*Markiwitz!$B$11)+(2*L394*Q394*Markiwitz!$E$11)+(2*L394*R394*Markiwitz!$H$11)+(2*L394*S394*Markiwitz!$K$8)+(2*L394*T394*Markiwitz!$K$11)</f>
        <v>1.6291443388402216E-2</v>
      </c>
      <c r="V394" s="5">
        <f t="shared" ca="1" si="106"/>
        <v>0.12763793867186282</v>
      </c>
      <c r="W394" s="42">
        <f ca="1">SUMPRODUCT(L394:T394,Markiwitz!$B$3:$J$3)</f>
        <v>0.57093184203264957</v>
      </c>
    </row>
    <row r="395" spans="1:23" x14ac:dyDescent="0.25">
      <c r="A395">
        <v>394</v>
      </c>
      <c r="B395" s="25">
        <f t="shared" ca="1" si="105"/>
        <v>1</v>
      </c>
      <c r="C395" s="46">
        <v>0</v>
      </c>
      <c r="D395">
        <f t="shared" ca="1" si="116"/>
        <v>0.73416046433261861</v>
      </c>
      <c r="E395">
        <f t="shared" ca="1" si="116"/>
        <v>0.23437431548491861</v>
      </c>
      <c r="F395">
        <f t="shared" ca="1" si="116"/>
        <v>0.82155318362915686</v>
      </c>
      <c r="G395">
        <f t="shared" ca="1" si="116"/>
        <v>0.16722888580363682</v>
      </c>
      <c r="H395">
        <f t="shared" ca="1" si="116"/>
        <v>0.51711541963037366</v>
      </c>
      <c r="I395">
        <f t="shared" ca="1" si="116"/>
        <v>0.62658307020273851</v>
      </c>
      <c r="J395">
        <f t="shared" ca="1" si="116"/>
        <v>0.8418417544541964</v>
      </c>
      <c r="K395">
        <f t="shared" ca="1" si="116"/>
        <v>0.57217417474811083</v>
      </c>
      <c r="L395" s="42">
        <f t="shared" ca="1" si="107"/>
        <v>0</v>
      </c>
      <c r="M395" s="42">
        <f t="shared" ca="1" si="108"/>
        <v>0.16260362790607247</v>
      </c>
      <c r="N395" s="42">
        <f t="shared" ca="1" si="109"/>
        <v>5.1909787896973952E-2</v>
      </c>
      <c r="O395" s="42">
        <f t="shared" ca="1" si="110"/>
        <v>0.18195957786602018</v>
      </c>
      <c r="P395" s="42">
        <f t="shared" ca="1" si="111"/>
        <v>3.7038256407719107E-2</v>
      </c>
      <c r="Q395" s="42">
        <f t="shared" ca="1" si="112"/>
        <v>0.11453196864054278</v>
      </c>
      <c r="R395" s="42">
        <f t="shared" ca="1" si="113"/>
        <v>0.13877712754814145</v>
      </c>
      <c r="S395" s="42">
        <f t="shared" ca="1" si="114"/>
        <v>0.18645313939848385</v>
      </c>
      <c r="T395" s="42">
        <f t="shared" ca="1" si="115"/>
        <v>0.12672651433604615</v>
      </c>
      <c r="U395">
        <f ca="1">+(L395^2*Markiwitz!$B$4^2)+(M395^2*Markiwitz!$C$4^2)+(N395^2*Markiwitz!$D$4^2)+(O395^2*Markiwitz!$E$4^2)+(P395^2*Markiwitz!$F$4^2)+(Q395^2*Markiwitz!$G$4^2)+(R395^2*Markiwitz!$H$4^2)+(S395^2*Markiwitz!$I$4^2)+(T395^2*Markiwitz!$J$4^2)+(2*L395*M395*Markiwitz!$B$8)+(2*L395*N395*Markiwitz!$E$8)+(2*L395*O395*Markiwitz!$H$8)+(2*L395*P395*Markiwitz!$B$11)+(2*L395*Q395*Markiwitz!$E$11)+(2*L395*R395*Markiwitz!$H$11)+(2*L395*S395*Markiwitz!$K$8)+(2*L395*T395*Markiwitz!$K$11)</f>
        <v>1.3683371642052343E-2</v>
      </c>
      <c r="V395" s="5">
        <f t="shared" ca="1" si="106"/>
        <v>0.11697594471536592</v>
      </c>
      <c r="W395" s="42">
        <f ca="1">SUMPRODUCT(L395:T395,Markiwitz!$B$3:$J$3)</f>
        <v>0.41828010087817707</v>
      </c>
    </row>
    <row r="396" spans="1:23" x14ac:dyDescent="0.25">
      <c r="A396">
        <v>395</v>
      </c>
      <c r="B396" s="25">
        <f t="shared" ca="1" si="105"/>
        <v>1</v>
      </c>
      <c r="C396" s="46">
        <v>0</v>
      </c>
      <c r="D396">
        <f t="shared" ca="1" si="116"/>
        <v>0.23843242230830664</v>
      </c>
      <c r="E396">
        <f t="shared" ca="1" si="116"/>
        <v>0.51728794317318583</v>
      </c>
      <c r="F396">
        <f t="shared" ca="1" si="116"/>
        <v>0.53388794216422764</v>
      </c>
      <c r="G396">
        <f t="shared" ca="1" si="116"/>
        <v>0.70374272986877218</v>
      </c>
      <c r="H396">
        <f t="shared" ca="1" si="116"/>
        <v>0.24446937574141669</v>
      </c>
      <c r="I396">
        <f t="shared" ca="1" si="116"/>
        <v>0.32533669849469671</v>
      </c>
      <c r="J396">
        <f t="shared" ca="1" si="116"/>
        <v>0.98175099981232195</v>
      </c>
      <c r="K396">
        <f t="shared" ca="1" si="116"/>
        <v>0.87101575376884455</v>
      </c>
      <c r="L396" s="42">
        <f t="shared" ca="1" si="107"/>
        <v>0</v>
      </c>
      <c r="M396" s="42">
        <f t="shared" ca="1" si="108"/>
        <v>5.3993780141948396E-2</v>
      </c>
      <c r="N396" s="42">
        <f t="shared" ca="1" si="109"/>
        <v>0.11714149947970663</v>
      </c>
      <c r="O396" s="42">
        <f t="shared" ca="1" si="110"/>
        <v>0.1209006220319236</v>
      </c>
      <c r="P396" s="42">
        <f t="shared" ca="1" si="111"/>
        <v>0.15936477877113478</v>
      </c>
      <c r="Q396" s="42">
        <f t="shared" ca="1" si="112"/>
        <v>5.5360867441732832E-2</v>
      </c>
      <c r="R396" s="42">
        <f t="shared" ca="1" si="113"/>
        <v>7.367352980173128E-2</v>
      </c>
      <c r="S396" s="42">
        <f t="shared" ca="1" si="114"/>
        <v>0.22232063544387268</v>
      </c>
      <c r="T396" s="42">
        <f t="shared" ca="1" si="115"/>
        <v>0.19724428688794987</v>
      </c>
      <c r="U396">
        <f ca="1">+(L396^2*Markiwitz!$B$4^2)+(M396^2*Markiwitz!$C$4^2)+(N396^2*Markiwitz!$D$4^2)+(O396^2*Markiwitz!$E$4^2)+(P396^2*Markiwitz!$F$4^2)+(Q396^2*Markiwitz!$G$4^2)+(R396^2*Markiwitz!$H$4^2)+(S396^2*Markiwitz!$I$4^2)+(T396^2*Markiwitz!$J$4^2)+(2*L396*M396*Markiwitz!$B$8)+(2*L396*N396*Markiwitz!$E$8)+(2*L396*O396*Markiwitz!$H$8)+(2*L396*P396*Markiwitz!$B$11)+(2*L396*Q396*Markiwitz!$E$11)+(2*L396*R396*Markiwitz!$H$11)+(2*L396*S396*Markiwitz!$K$8)+(2*L396*T396*Markiwitz!$K$11)</f>
        <v>1.3071715310597802E-2</v>
      </c>
      <c r="V396" s="5">
        <f t="shared" ca="1" si="106"/>
        <v>0.11433160241419606</v>
      </c>
      <c r="W396" s="42">
        <f ca="1">SUMPRODUCT(L396:T396,Markiwitz!$B$3:$J$3)</f>
        <v>0.27371813022261116</v>
      </c>
    </row>
    <row r="397" spans="1:23" x14ac:dyDescent="0.25">
      <c r="A397">
        <v>396</v>
      </c>
      <c r="B397" s="25">
        <f t="shared" ca="1" si="105"/>
        <v>1.0000000000000002</v>
      </c>
      <c r="C397" s="46">
        <v>0</v>
      </c>
      <c r="D397">
        <f t="shared" ca="1" si="116"/>
        <v>0.37865668867791369</v>
      </c>
      <c r="E397">
        <f t="shared" ca="1" si="116"/>
        <v>0.91830479774748786</v>
      </c>
      <c r="F397">
        <f t="shared" ca="1" si="116"/>
        <v>1.9196921047307192E-2</v>
      </c>
      <c r="G397">
        <f t="shared" ca="1" si="116"/>
        <v>0.13401740931865058</v>
      </c>
      <c r="H397">
        <f t="shared" ca="1" si="116"/>
        <v>0.24075356609914123</v>
      </c>
      <c r="I397">
        <f t="shared" ca="1" si="116"/>
        <v>0.23401606890110682</v>
      </c>
      <c r="J397">
        <f t="shared" ca="1" si="116"/>
        <v>8.4781514058843044E-2</v>
      </c>
      <c r="K397">
        <f t="shared" ca="1" si="116"/>
        <v>0.9617285114227595</v>
      </c>
      <c r="L397" s="42">
        <f t="shared" ca="1" si="107"/>
        <v>0</v>
      </c>
      <c r="M397" s="42">
        <f t="shared" ca="1" si="108"/>
        <v>0.12743138558663258</v>
      </c>
      <c r="N397" s="42">
        <f t="shared" ca="1" si="109"/>
        <v>0.30904208552711709</v>
      </c>
      <c r="O397" s="42">
        <f t="shared" ca="1" si="110"/>
        <v>6.4604437771766544E-3</v>
      </c>
      <c r="P397" s="42">
        <f t="shared" ca="1" si="111"/>
        <v>4.5101604363136281E-2</v>
      </c>
      <c r="Q397" s="42">
        <f t="shared" ca="1" si="112"/>
        <v>8.1022101101804661E-2</v>
      </c>
      <c r="R397" s="42">
        <f t="shared" ca="1" si="113"/>
        <v>7.8754694691186955E-2</v>
      </c>
      <c r="S397" s="42">
        <f t="shared" ca="1" si="114"/>
        <v>2.853198195540314E-2</v>
      </c>
      <c r="T397" s="42">
        <f t="shared" ca="1" si="115"/>
        <v>0.3236557029975427</v>
      </c>
      <c r="U397">
        <f ca="1">+(L397^2*Markiwitz!$B$4^2)+(M397^2*Markiwitz!$C$4^2)+(N397^2*Markiwitz!$D$4^2)+(O397^2*Markiwitz!$E$4^2)+(P397^2*Markiwitz!$F$4^2)+(Q397^2*Markiwitz!$G$4^2)+(R397^2*Markiwitz!$H$4^2)+(S397^2*Markiwitz!$I$4^2)+(T397^2*Markiwitz!$J$4^2)+(2*L397*M397*Markiwitz!$B$8)+(2*L397*N397*Markiwitz!$E$8)+(2*L397*O397*Markiwitz!$H$8)+(2*L397*P397*Markiwitz!$B$11)+(2*L397*Q397*Markiwitz!$E$11)+(2*L397*R397*Markiwitz!$H$11)+(2*L397*S397*Markiwitz!$K$8)+(2*L397*T397*Markiwitz!$K$11)</f>
        <v>1.212440803122438E-2</v>
      </c>
      <c r="V397" s="5">
        <f t="shared" ca="1" si="106"/>
        <v>0.11011088970317323</v>
      </c>
      <c r="W397" s="42">
        <f ca="1">SUMPRODUCT(L397:T397,Markiwitz!$B$3:$J$3)</f>
        <v>0.34397930358446988</v>
      </c>
    </row>
    <row r="398" spans="1:23" x14ac:dyDescent="0.25">
      <c r="A398">
        <v>397</v>
      </c>
      <c r="B398" s="25">
        <f t="shared" ca="1" si="105"/>
        <v>1</v>
      </c>
      <c r="C398" s="46">
        <v>0</v>
      </c>
      <c r="D398">
        <f t="shared" ca="1" si="116"/>
        <v>0.62621525638762265</v>
      </c>
      <c r="E398">
        <f t="shared" ca="1" si="116"/>
        <v>0.85049879696644903</v>
      </c>
      <c r="F398">
        <f t="shared" ca="1" si="116"/>
        <v>0.26486256447084544</v>
      </c>
      <c r="G398">
        <f t="shared" ca="1" si="116"/>
        <v>0.48851200572881437</v>
      </c>
      <c r="H398">
        <f t="shared" ca="1" si="116"/>
        <v>0.71205431238676486</v>
      </c>
      <c r="I398">
        <f t="shared" ca="1" si="116"/>
        <v>0.52455692288980427</v>
      </c>
      <c r="J398">
        <f t="shared" ca="1" si="116"/>
        <v>0.99581713279199324</v>
      </c>
      <c r="K398">
        <f t="shared" ca="1" si="116"/>
        <v>0.83754497226246283</v>
      </c>
      <c r="L398" s="42">
        <f t="shared" ca="1" si="107"/>
        <v>0</v>
      </c>
      <c r="M398" s="42">
        <f t="shared" ca="1" si="108"/>
        <v>0.11815244060441686</v>
      </c>
      <c r="N398" s="42">
        <f t="shared" ca="1" si="109"/>
        <v>0.16046959502772751</v>
      </c>
      <c r="O398" s="42">
        <f t="shared" ca="1" si="110"/>
        <v>4.9973484513133999E-2</v>
      </c>
      <c r="P398" s="42">
        <f t="shared" ca="1" si="111"/>
        <v>9.2170998953897604E-2</v>
      </c>
      <c r="Q398" s="42">
        <f t="shared" ca="1" si="112"/>
        <v>0.13434829955551209</v>
      </c>
      <c r="R398" s="42">
        <f t="shared" ca="1" si="113"/>
        <v>9.8971847209371633E-2</v>
      </c>
      <c r="S398" s="42">
        <f t="shared" ca="1" si="114"/>
        <v>0.18788782840231075</v>
      </c>
      <c r="T398" s="42">
        <f t="shared" ca="1" si="115"/>
        <v>0.15802550573362961</v>
      </c>
      <c r="U398">
        <f ca="1">+(L398^2*Markiwitz!$B$4^2)+(M398^2*Markiwitz!$C$4^2)+(N398^2*Markiwitz!$D$4^2)+(O398^2*Markiwitz!$E$4^2)+(P398^2*Markiwitz!$F$4^2)+(Q398^2*Markiwitz!$G$4^2)+(R398^2*Markiwitz!$H$4^2)+(S398^2*Markiwitz!$I$4^2)+(T398^2*Markiwitz!$J$4^2)+(2*L398*M398*Markiwitz!$B$8)+(2*L398*N398*Markiwitz!$E$8)+(2*L398*O398*Markiwitz!$H$8)+(2*L398*P398*Markiwitz!$B$11)+(2*L398*Q398*Markiwitz!$E$11)+(2*L398*R398*Markiwitz!$H$11)+(2*L398*S398*Markiwitz!$K$8)+(2*L398*T398*Markiwitz!$K$11)</f>
        <v>1.3780674066177506E-2</v>
      </c>
      <c r="V398" s="5">
        <f t="shared" ca="1" si="106"/>
        <v>0.11739111578896209</v>
      </c>
      <c r="W398" s="42">
        <f ca="1">SUMPRODUCT(L398:T398,Markiwitz!$B$3:$J$3)</f>
        <v>0.46766779839836536</v>
      </c>
    </row>
    <row r="399" spans="1:23" x14ac:dyDescent="0.25">
      <c r="A399">
        <v>398</v>
      </c>
      <c r="B399" s="25">
        <f t="shared" ca="1" si="105"/>
        <v>1</v>
      </c>
      <c r="C399" s="46">
        <v>0</v>
      </c>
      <c r="D399">
        <f t="shared" ca="1" si="116"/>
        <v>0.94905657741093596</v>
      </c>
      <c r="E399">
        <f t="shared" ca="1" si="116"/>
        <v>0.91173704206267758</v>
      </c>
      <c r="F399">
        <f t="shared" ca="1" si="116"/>
        <v>0.24896315364139543</v>
      </c>
      <c r="G399">
        <f t="shared" ca="1" si="116"/>
        <v>5.5831956879277223E-2</v>
      </c>
      <c r="H399">
        <f t="shared" ca="1" si="116"/>
        <v>0.62588601730586801</v>
      </c>
      <c r="I399">
        <f t="shared" ca="1" si="116"/>
        <v>0.98276085783371037</v>
      </c>
      <c r="J399">
        <f t="shared" ca="1" si="116"/>
        <v>0.59503782153236029</v>
      </c>
      <c r="K399">
        <f t="shared" ca="1" si="116"/>
        <v>0.1136176009501646</v>
      </c>
      <c r="L399" s="42">
        <f t="shared" ca="1" si="107"/>
        <v>0</v>
      </c>
      <c r="M399" s="42">
        <f t="shared" ca="1" si="108"/>
        <v>0.21170636795861653</v>
      </c>
      <c r="N399" s="42">
        <f t="shared" ca="1" si="109"/>
        <v>0.203381486733899</v>
      </c>
      <c r="O399" s="42">
        <f t="shared" ca="1" si="110"/>
        <v>5.553629390223485E-2</v>
      </c>
      <c r="P399" s="42">
        <f t="shared" ca="1" si="111"/>
        <v>1.245445328368015E-2</v>
      </c>
      <c r="Q399" s="42">
        <f t="shared" ca="1" si="112"/>
        <v>0.13961660309165705</v>
      </c>
      <c r="R399" s="42">
        <f t="shared" ca="1" si="113"/>
        <v>0.21922479305865636</v>
      </c>
      <c r="S399" s="42">
        <f t="shared" ca="1" si="114"/>
        <v>0.13273528574901575</v>
      </c>
      <c r="T399" s="42">
        <f t="shared" ca="1" si="115"/>
        <v>2.5344716222240299E-2</v>
      </c>
      <c r="U399">
        <f ca="1">+(L399^2*Markiwitz!$B$4^2)+(M399^2*Markiwitz!$C$4^2)+(N399^2*Markiwitz!$D$4^2)+(O399^2*Markiwitz!$E$4^2)+(P399^2*Markiwitz!$F$4^2)+(Q399^2*Markiwitz!$G$4^2)+(R399^2*Markiwitz!$H$4^2)+(S399^2*Markiwitz!$I$4^2)+(T399^2*Markiwitz!$J$4^2)+(2*L399*M399*Markiwitz!$B$8)+(2*L399*N399*Markiwitz!$E$8)+(2*L399*O399*Markiwitz!$H$8)+(2*L399*P399*Markiwitz!$B$11)+(2*L399*Q399*Markiwitz!$E$11)+(2*L399*R399*Markiwitz!$H$11)+(2*L399*S399*Markiwitz!$K$8)+(2*L399*T399*Markiwitz!$K$11)</f>
        <v>1.6207223747574207E-2</v>
      </c>
      <c r="V399" s="5">
        <f t="shared" ca="1" si="106"/>
        <v>0.12730759501135117</v>
      </c>
      <c r="W399" s="42">
        <f ca="1">SUMPRODUCT(L399:T399,Markiwitz!$B$3:$J$3)</f>
        <v>0.48192344515279562</v>
      </c>
    </row>
    <row r="400" spans="1:23" x14ac:dyDescent="0.25">
      <c r="A400">
        <v>399</v>
      </c>
      <c r="B400" s="25">
        <f t="shared" ca="1" si="105"/>
        <v>1</v>
      </c>
      <c r="C400" s="46">
        <v>0</v>
      </c>
      <c r="D400">
        <f t="shared" ca="1" si="116"/>
        <v>0.21694679004372142</v>
      </c>
      <c r="E400">
        <f t="shared" ca="1" si="116"/>
        <v>0.3921162354455171</v>
      </c>
      <c r="F400">
        <f t="shared" ca="1" si="116"/>
        <v>0.62411578971418025</v>
      </c>
      <c r="G400">
        <f t="shared" ca="1" si="116"/>
        <v>0.55567811853097648</v>
      </c>
      <c r="H400">
        <f t="shared" ca="1" si="116"/>
        <v>0.21103956479385455</v>
      </c>
      <c r="I400">
        <f t="shared" ca="1" si="116"/>
        <v>0.4362123496752276</v>
      </c>
      <c r="J400">
        <f t="shared" ca="1" si="116"/>
        <v>0.35959000748414749</v>
      </c>
      <c r="K400">
        <f t="shared" ca="1" si="116"/>
        <v>0.43352302843244472</v>
      </c>
      <c r="L400" s="42">
        <f t="shared" ca="1" si="107"/>
        <v>0</v>
      </c>
      <c r="M400" s="42">
        <f t="shared" ca="1" si="108"/>
        <v>6.7182373286447994E-2</v>
      </c>
      <c r="N400" s="42">
        <f t="shared" ca="1" si="109"/>
        <v>0.12142746751896388</v>
      </c>
      <c r="O400" s="42">
        <f t="shared" ca="1" si="110"/>
        <v>0.19327126227631319</v>
      </c>
      <c r="P400" s="42">
        <f t="shared" ca="1" si="111"/>
        <v>0.17207802327352095</v>
      </c>
      <c r="Q400" s="42">
        <f t="shared" ca="1" si="112"/>
        <v>6.5353070295868107E-2</v>
      </c>
      <c r="R400" s="42">
        <f t="shared" ca="1" si="113"/>
        <v>0.13508280487641097</v>
      </c>
      <c r="S400" s="42">
        <f t="shared" ca="1" si="114"/>
        <v>0.11135500141766572</v>
      </c>
      <c r="T400" s="42">
        <f t="shared" ca="1" si="115"/>
        <v>0.13424999705480919</v>
      </c>
      <c r="U400">
        <f ca="1">+(L400^2*Markiwitz!$B$4^2)+(M400^2*Markiwitz!$C$4^2)+(N400^2*Markiwitz!$D$4^2)+(O400^2*Markiwitz!$E$4^2)+(P400^2*Markiwitz!$F$4^2)+(Q400^2*Markiwitz!$G$4^2)+(R400^2*Markiwitz!$H$4^2)+(S400^2*Markiwitz!$I$4^2)+(T400^2*Markiwitz!$J$4^2)+(2*L400*M400*Markiwitz!$B$8)+(2*L400*N400*Markiwitz!$E$8)+(2*L400*O400*Markiwitz!$H$8)+(2*L400*P400*Markiwitz!$B$11)+(2*L400*Q400*Markiwitz!$E$11)+(2*L400*R400*Markiwitz!$H$11)+(2*L400*S400*Markiwitz!$K$8)+(2*L400*T400*Markiwitz!$K$11)</f>
        <v>1.2606769820257152E-2</v>
      </c>
      <c r="V400" s="5">
        <f t="shared" ca="1" si="106"/>
        <v>0.11227987272996506</v>
      </c>
      <c r="W400" s="42">
        <f ca="1">SUMPRODUCT(L400:T400,Markiwitz!$B$3:$J$3)</f>
        <v>0.33693734357007715</v>
      </c>
    </row>
    <row r="401" spans="1:23" x14ac:dyDescent="0.25">
      <c r="A401">
        <v>400</v>
      </c>
      <c r="B401" s="25">
        <f t="shared" ca="1" si="105"/>
        <v>1</v>
      </c>
      <c r="C401" s="46">
        <v>0</v>
      </c>
      <c r="D401">
        <f t="shared" ca="1" si="116"/>
        <v>0.95923015576589443</v>
      </c>
      <c r="E401">
        <f t="shared" ca="1" si="116"/>
        <v>0.48827563120019402</v>
      </c>
      <c r="F401">
        <f t="shared" ca="1" si="116"/>
        <v>0.95319911880365593</v>
      </c>
      <c r="G401">
        <f t="shared" ca="1" si="116"/>
        <v>0.85307382821250599</v>
      </c>
      <c r="H401">
        <f t="shared" ca="1" si="116"/>
        <v>0.43960180376691715</v>
      </c>
      <c r="I401">
        <f t="shared" ca="1" si="116"/>
        <v>0.22734675088133272</v>
      </c>
      <c r="J401">
        <f t="shared" ca="1" si="116"/>
        <v>0.63244901552474431</v>
      </c>
      <c r="K401">
        <f t="shared" ca="1" si="116"/>
        <v>0.70461078313929404</v>
      </c>
      <c r="L401" s="42">
        <f t="shared" ca="1" si="107"/>
        <v>0</v>
      </c>
      <c r="M401" s="42">
        <f t="shared" ca="1" si="108"/>
        <v>0.18243990101536778</v>
      </c>
      <c r="N401" s="42">
        <f t="shared" ca="1" si="109"/>
        <v>9.2867136514545034E-2</v>
      </c>
      <c r="O401" s="42">
        <f t="shared" ca="1" si="110"/>
        <v>0.18129283346354308</v>
      </c>
      <c r="P401" s="42">
        <f t="shared" ca="1" si="111"/>
        <v>0.16224959551404469</v>
      </c>
      <c r="Q401" s="42">
        <f t="shared" ca="1" si="112"/>
        <v>8.3609662481239785E-2</v>
      </c>
      <c r="R401" s="42">
        <f t="shared" ca="1" si="113"/>
        <v>4.3240007080301325E-2</v>
      </c>
      <c r="S401" s="42">
        <f t="shared" ca="1" si="114"/>
        <v>0.12028806131253578</v>
      </c>
      <c r="T401" s="42">
        <f t="shared" ca="1" si="115"/>
        <v>0.13401280261842261</v>
      </c>
      <c r="U401">
        <f ca="1">+(L401^2*Markiwitz!$B$4^2)+(M401^2*Markiwitz!$C$4^2)+(N401^2*Markiwitz!$D$4^2)+(O401^2*Markiwitz!$E$4^2)+(P401^2*Markiwitz!$F$4^2)+(Q401^2*Markiwitz!$G$4^2)+(R401^2*Markiwitz!$H$4^2)+(S401^2*Markiwitz!$I$4^2)+(T401^2*Markiwitz!$J$4^2)+(2*L401*M401*Markiwitz!$B$8)+(2*L401*N401*Markiwitz!$E$8)+(2*L401*O401*Markiwitz!$H$8)+(2*L401*P401*Markiwitz!$B$11)+(2*L401*Q401*Markiwitz!$E$11)+(2*L401*R401*Markiwitz!$H$11)+(2*L401*S401*Markiwitz!$K$8)+(2*L401*T401*Markiwitz!$K$11)</f>
        <v>1.1648233804852108E-2</v>
      </c>
      <c r="V401" s="5">
        <f t="shared" ca="1" si="106"/>
        <v>0.10792698367346373</v>
      </c>
      <c r="W401" s="42">
        <f ca="1">SUMPRODUCT(L401:T401,Markiwitz!$B$3:$J$3)</f>
        <v>0.38420320326880941</v>
      </c>
    </row>
    <row r="402" spans="1:23" x14ac:dyDescent="0.25">
      <c r="A402">
        <v>401</v>
      </c>
      <c r="B402" s="25">
        <f t="shared" ca="1" si="105"/>
        <v>1</v>
      </c>
      <c r="C402" s="46">
        <v>0</v>
      </c>
      <c r="D402">
        <f t="shared" ref="D402:K411" ca="1" si="117">RAND()</f>
        <v>0.90647221293035551</v>
      </c>
      <c r="E402">
        <f t="shared" ca="1" si="117"/>
        <v>0.26855456366913277</v>
      </c>
      <c r="F402">
        <f t="shared" ca="1" si="117"/>
        <v>0.59848528268045664</v>
      </c>
      <c r="G402">
        <f t="shared" ca="1" si="117"/>
        <v>0.4165286373774213</v>
      </c>
      <c r="H402">
        <f t="shared" ca="1" si="117"/>
        <v>0.22844138342796627</v>
      </c>
      <c r="I402">
        <f t="shared" ca="1" si="117"/>
        <v>0.41562658388928919</v>
      </c>
      <c r="J402">
        <f t="shared" ca="1" si="117"/>
        <v>0.60735378843259935</v>
      </c>
      <c r="K402">
        <f t="shared" ca="1" si="117"/>
        <v>0.30260494705931584</v>
      </c>
      <c r="L402" s="42">
        <f t="shared" ca="1" si="107"/>
        <v>0</v>
      </c>
      <c r="M402" s="42">
        <f t="shared" ca="1" si="108"/>
        <v>0.24210894629180865</v>
      </c>
      <c r="N402" s="42">
        <f t="shared" ca="1" si="109"/>
        <v>7.1728025971807302E-2</v>
      </c>
      <c r="O402" s="42">
        <f t="shared" ca="1" si="110"/>
        <v>0.15984896072269697</v>
      </c>
      <c r="P402" s="42">
        <f t="shared" ca="1" si="111"/>
        <v>0.11125030426449301</v>
      </c>
      <c r="Q402" s="42">
        <f t="shared" ca="1" si="112"/>
        <v>6.101422839250039E-2</v>
      </c>
      <c r="R402" s="42">
        <f t="shared" ca="1" si="113"/>
        <v>0.11100937551191215</v>
      </c>
      <c r="S402" s="42">
        <f t="shared" ca="1" si="114"/>
        <v>0.16221764290865504</v>
      </c>
      <c r="T402" s="42">
        <f t="shared" ca="1" si="115"/>
        <v>8.0822515936126493E-2</v>
      </c>
      <c r="U402">
        <f ca="1">+(L402^2*Markiwitz!$B$4^2)+(M402^2*Markiwitz!$C$4^2)+(N402^2*Markiwitz!$D$4^2)+(O402^2*Markiwitz!$E$4^2)+(P402^2*Markiwitz!$F$4^2)+(Q402^2*Markiwitz!$G$4^2)+(R402^2*Markiwitz!$H$4^2)+(S402^2*Markiwitz!$I$4^2)+(T402^2*Markiwitz!$J$4^2)+(2*L402*M402*Markiwitz!$B$8)+(2*L402*N402*Markiwitz!$E$8)+(2*L402*O402*Markiwitz!$H$8)+(2*L402*P402*Markiwitz!$B$11)+(2*L402*Q402*Markiwitz!$E$11)+(2*L402*R402*Markiwitz!$H$11)+(2*L402*S402*Markiwitz!$K$8)+(2*L402*T402*Markiwitz!$K$11)</f>
        <v>1.0987951294799871E-2</v>
      </c>
      <c r="V402" s="5">
        <f t="shared" ca="1" si="106"/>
        <v>0.10482342913108629</v>
      </c>
      <c r="W402" s="42">
        <f ca="1">SUMPRODUCT(L402:T402,Markiwitz!$B$3:$J$3)</f>
        <v>0.30055755271190926</v>
      </c>
    </row>
    <row r="403" spans="1:23" x14ac:dyDescent="0.25">
      <c r="A403">
        <v>402</v>
      </c>
      <c r="B403" s="25">
        <f t="shared" ca="1" si="105"/>
        <v>0.99999999999999978</v>
      </c>
      <c r="C403" s="46">
        <v>0</v>
      </c>
      <c r="D403">
        <f t="shared" ca="1" si="117"/>
        <v>0.50450875930730343</v>
      </c>
      <c r="E403">
        <f t="shared" ca="1" si="117"/>
        <v>0.53382230564646715</v>
      </c>
      <c r="F403">
        <f t="shared" ca="1" si="117"/>
        <v>0.57723919772528276</v>
      </c>
      <c r="G403">
        <f t="shared" ca="1" si="117"/>
        <v>9.302123383006089E-2</v>
      </c>
      <c r="H403">
        <f t="shared" ca="1" si="117"/>
        <v>0.93332896937406429</v>
      </c>
      <c r="I403">
        <f t="shared" ca="1" si="117"/>
        <v>1.0424224652308633E-2</v>
      </c>
      <c r="J403">
        <f t="shared" ca="1" si="117"/>
        <v>0.80374419708437672</v>
      </c>
      <c r="K403">
        <f t="shared" ca="1" si="117"/>
        <v>0.29175190968302334</v>
      </c>
      <c r="L403" s="42">
        <f t="shared" ca="1" si="107"/>
        <v>0</v>
      </c>
      <c r="M403" s="42">
        <f t="shared" ca="1" si="108"/>
        <v>0.1346131777183199</v>
      </c>
      <c r="N403" s="42">
        <f t="shared" ca="1" si="109"/>
        <v>0.14243462690054212</v>
      </c>
      <c r="O403" s="42">
        <f t="shared" ca="1" si="110"/>
        <v>0.15401913500186284</v>
      </c>
      <c r="P403" s="42">
        <f t="shared" ca="1" si="111"/>
        <v>2.4819953370752323E-2</v>
      </c>
      <c r="Q403" s="42">
        <f t="shared" ca="1" si="112"/>
        <v>0.24903111414063508</v>
      </c>
      <c r="R403" s="42">
        <f t="shared" ca="1" si="113"/>
        <v>2.7813947326178761E-3</v>
      </c>
      <c r="S403" s="42">
        <f t="shared" ca="1" si="114"/>
        <v>0.21445526652647215</v>
      </c>
      <c r="T403" s="42">
        <f t="shared" ca="1" si="115"/>
        <v>7.7845331608797502E-2</v>
      </c>
      <c r="U403">
        <f ca="1">+(L403^2*Markiwitz!$B$4^2)+(M403^2*Markiwitz!$C$4^2)+(N403^2*Markiwitz!$D$4^2)+(O403^2*Markiwitz!$E$4^2)+(P403^2*Markiwitz!$F$4^2)+(Q403^2*Markiwitz!$G$4^2)+(R403^2*Markiwitz!$H$4^2)+(S403^2*Markiwitz!$I$4^2)+(T403^2*Markiwitz!$J$4^2)+(2*L403*M403*Markiwitz!$B$8)+(2*L403*N403*Markiwitz!$E$8)+(2*L403*O403*Markiwitz!$H$8)+(2*L403*P403*Markiwitz!$B$11)+(2*L403*Q403*Markiwitz!$E$11)+(2*L403*R403*Markiwitz!$H$11)+(2*L403*S403*Markiwitz!$K$8)+(2*L403*T403*Markiwitz!$K$11)</f>
        <v>2.6456722285424825E-2</v>
      </c>
      <c r="V403" s="5">
        <f t="shared" ca="1" si="106"/>
        <v>0.16265522520172793</v>
      </c>
      <c r="W403" s="42">
        <f ca="1">SUMPRODUCT(L403:T403,Markiwitz!$B$3:$J$3)</f>
        <v>0.77807211349074501</v>
      </c>
    </row>
    <row r="404" spans="1:23" x14ac:dyDescent="0.25">
      <c r="A404">
        <v>403</v>
      </c>
      <c r="B404" s="25">
        <f t="shared" ca="1" si="105"/>
        <v>0.99999999999999989</v>
      </c>
      <c r="C404" s="46">
        <v>0</v>
      </c>
      <c r="D404">
        <f t="shared" ca="1" si="117"/>
        <v>0.65408323032302063</v>
      </c>
      <c r="E404">
        <f t="shared" ca="1" si="117"/>
        <v>0.59844518940755365</v>
      </c>
      <c r="F404">
        <f t="shared" ca="1" si="117"/>
        <v>0.29007091234155757</v>
      </c>
      <c r="G404">
        <f t="shared" ca="1" si="117"/>
        <v>0.70204554936081853</v>
      </c>
      <c r="H404">
        <f t="shared" ca="1" si="117"/>
        <v>0.70137600333532046</v>
      </c>
      <c r="I404">
        <f t="shared" ca="1" si="117"/>
        <v>0.11537853590265013</v>
      </c>
      <c r="J404">
        <f t="shared" ca="1" si="117"/>
        <v>9.4291700255916266E-3</v>
      </c>
      <c r="K404">
        <f t="shared" ca="1" si="117"/>
        <v>0.48894208379263993</v>
      </c>
      <c r="L404" s="42">
        <f t="shared" ca="1" si="107"/>
        <v>0</v>
      </c>
      <c r="M404" s="42">
        <f t="shared" ca="1" si="108"/>
        <v>0.18374308070192899</v>
      </c>
      <c r="N404" s="42">
        <f t="shared" ca="1" si="109"/>
        <v>0.16811341070262451</v>
      </c>
      <c r="O404" s="42">
        <f t="shared" ca="1" si="110"/>
        <v>8.148584245056302E-2</v>
      </c>
      <c r="P404" s="42">
        <f t="shared" ca="1" si="111"/>
        <v>0.19721651015105518</v>
      </c>
      <c r="Q404" s="42">
        <f t="shared" ca="1" si="112"/>
        <v>0.1970284233087492</v>
      </c>
      <c r="R404" s="42">
        <f t="shared" ca="1" si="113"/>
        <v>3.2411788975481574E-2</v>
      </c>
      <c r="S404" s="42">
        <f t="shared" ca="1" si="114"/>
        <v>2.6488138949975382E-3</v>
      </c>
      <c r="T404" s="42">
        <f t="shared" ca="1" si="115"/>
        <v>0.13735212981459988</v>
      </c>
      <c r="U404">
        <f ca="1">+(L404^2*Markiwitz!$B$4^2)+(M404^2*Markiwitz!$C$4^2)+(N404^2*Markiwitz!$D$4^2)+(O404^2*Markiwitz!$E$4^2)+(P404^2*Markiwitz!$F$4^2)+(Q404^2*Markiwitz!$G$4^2)+(R404^2*Markiwitz!$H$4^2)+(S404^2*Markiwitz!$I$4^2)+(T404^2*Markiwitz!$J$4^2)+(2*L404*M404*Markiwitz!$B$8)+(2*L404*N404*Markiwitz!$E$8)+(2*L404*O404*Markiwitz!$H$8)+(2*L404*P404*Markiwitz!$B$11)+(2*L404*Q404*Markiwitz!$E$11)+(2*L404*R404*Markiwitz!$H$11)+(2*L404*S404*Markiwitz!$K$8)+(2*L404*T404*Markiwitz!$K$11)</f>
        <v>1.9108503260755486E-2</v>
      </c>
      <c r="V404" s="5">
        <f t="shared" ca="1" si="106"/>
        <v>0.13823350990536082</v>
      </c>
      <c r="W404" s="42">
        <f ca="1">SUMPRODUCT(L404:T404,Markiwitz!$B$3:$J$3)</f>
        <v>0.70244719393906063</v>
      </c>
    </row>
    <row r="405" spans="1:23" x14ac:dyDescent="0.25">
      <c r="A405">
        <v>404</v>
      </c>
      <c r="B405" s="25">
        <f t="shared" ca="1" si="105"/>
        <v>0.99999999999999978</v>
      </c>
      <c r="C405" s="46">
        <v>0</v>
      </c>
      <c r="D405">
        <f t="shared" ca="1" si="117"/>
        <v>0.97202001886609968</v>
      </c>
      <c r="E405">
        <f t="shared" ca="1" si="117"/>
        <v>0.16025705672560853</v>
      </c>
      <c r="F405">
        <f t="shared" ca="1" si="117"/>
        <v>0.93366290183567058</v>
      </c>
      <c r="G405">
        <f t="shared" ca="1" si="117"/>
        <v>0.29461997610456503</v>
      </c>
      <c r="H405">
        <f t="shared" ca="1" si="117"/>
        <v>0.36066651695544738</v>
      </c>
      <c r="I405">
        <f t="shared" ca="1" si="117"/>
        <v>0.37033388052761329</v>
      </c>
      <c r="J405">
        <f t="shared" ca="1" si="117"/>
        <v>6.6493957259493808E-2</v>
      </c>
      <c r="K405">
        <f t="shared" ca="1" si="117"/>
        <v>7.8031308418406997E-2</v>
      </c>
      <c r="L405" s="42">
        <f t="shared" ca="1" si="107"/>
        <v>0</v>
      </c>
      <c r="M405" s="42">
        <f t="shared" ca="1" si="108"/>
        <v>0.30036906744743314</v>
      </c>
      <c r="N405" s="42">
        <f t="shared" ca="1" si="109"/>
        <v>4.9521884062320352E-2</v>
      </c>
      <c r="O405" s="42">
        <f t="shared" ca="1" si="110"/>
        <v>0.28851613103791135</v>
      </c>
      <c r="P405" s="42">
        <f t="shared" ca="1" si="111"/>
        <v>9.1042083245513689E-2</v>
      </c>
      <c r="Q405" s="42">
        <f t="shared" ca="1" si="112"/>
        <v>0.11145147554038694</v>
      </c>
      <c r="R405" s="42">
        <f t="shared" ca="1" si="113"/>
        <v>0.11443883889143616</v>
      </c>
      <c r="S405" s="42">
        <f t="shared" ca="1" si="114"/>
        <v>2.0547650815075414E-2</v>
      </c>
      <c r="T405" s="42">
        <f t="shared" ca="1" si="115"/>
        <v>2.41128689599228E-2</v>
      </c>
      <c r="U405">
        <f ca="1">+(L405^2*Markiwitz!$B$4^2)+(M405^2*Markiwitz!$C$4^2)+(N405^2*Markiwitz!$D$4^2)+(O405^2*Markiwitz!$E$4^2)+(P405^2*Markiwitz!$F$4^2)+(Q405^2*Markiwitz!$G$4^2)+(R405^2*Markiwitz!$H$4^2)+(S405^2*Markiwitz!$I$4^2)+(T405^2*Markiwitz!$J$4^2)+(2*L405*M405*Markiwitz!$B$8)+(2*L405*N405*Markiwitz!$E$8)+(2*L405*O405*Markiwitz!$H$8)+(2*L405*P405*Markiwitz!$B$11)+(2*L405*Q405*Markiwitz!$E$11)+(2*L405*R405*Markiwitz!$H$11)+(2*L405*S405*Markiwitz!$K$8)+(2*L405*T405*Markiwitz!$K$11)</f>
        <v>1.5808767336004486E-2</v>
      </c>
      <c r="V405" s="5">
        <f t="shared" ca="1" si="106"/>
        <v>0.12573292065328193</v>
      </c>
      <c r="W405" s="42">
        <f ca="1">SUMPRODUCT(L405:T405,Markiwitz!$B$3:$J$3)</f>
        <v>0.48077669324455902</v>
      </c>
    </row>
    <row r="406" spans="1:23" x14ac:dyDescent="0.25">
      <c r="A406">
        <v>405</v>
      </c>
      <c r="B406" s="25">
        <f t="shared" ca="1" si="105"/>
        <v>1</v>
      </c>
      <c r="C406" s="46">
        <v>0</v>
      </c>
      <c r="D406">
        <f t="shared" ca="1" si="117"/>
        <v>0.53570744645519974</v>
      </c>
      <c r="E406">
        <f t="shared" ca="1" si="117"/>
        <v>0.68805735255622258</v>
      </c>
      <c r="F406">
        <f t="shared" ca="1" si="117"/>
        <v>2.8546181313729102E-2</v>
      </c>
      <c r="G406">
        <f t="shared" ca="1" si="117"/>
        <v>0.78285909326611258</v>
      </c>
      <c r="H406">
        <f t="shared" ca="1" si="117"/>
        <v>0.3943270458990521</v>
      </c>
      <c r="I406">
        <f t="shared" ca="1" si="117"/>
        <v>0.86419639393022585</v>
      </c>
      <c r="J406">
        <f t="shared" ca="1" si="117"/>
        <v>0.99531474512659313</v>
      </c>
      <c r="K406">
        <f t="shared" ca="1" si="117"/>
        <v>0.40295416305522158</v>
      </c>
      <c r="L406" s="42">
        <f t="shared" ca="1" si="107"/>
        <v>0</v>
      </c>
      <c r="M406" s="42">
        <f t="shared" ca="1" si="108"/>
        <v>0.11417556201830145</v>
      </c>
      <c r="N406" s="42">
        <f t="shared" ca="1" si="109"/>
        <v>0.14664596404019012</v>
      </c>
      <c r="O406" s="42">
        <f t="shared" ca="1" si="110"/>
        <v>6.084060090144598E-3</v>
      </c>
      <c r="P406" s="42">
        <f t="shared" ca="1" si="111"/>
        <v>0.16685110043970847</v>
      </c>
      <c r="Q406" s="42">
        <f t="shared" ca="1" si="112"/>
        <v>8.4043095503818013E-2</v>
      </c>
      <c r="R406" s="42">
        <f t="shared" ca="1" si="113"/>
        <v>0.18418655485205129</v>
      </c>
      <c r="S406" s="42">
        <f t="shared" ca="1" si="114"/>
        <v>0.21213186630482053</v>
      </c>
      <c r="T406" s="42">
        <f t="shared" ca="1" si="115"/>
        <v>8.5881796750965522E-2</v>
      </c>
      <c r="U406">
        <f ca="1">+(L406^2*Markiwitz!$B$4^2)+(M406^2*Markiwitz!$C$4^2)+(N406^2*Markiwitz!$D$4^2)+(O406^2*Markiwitz!$E$4^2)+(P406^2*Markiwitz!$F$4^2)+(Q406^2*Markiwitz!$G$4^2)+(R406^2*Markiwitz!$H$4^2)+(S406^2*Markiwitz!$I$4^2)+(T406^2*Markiwitz!$J$4^2)+(2*L406*M406*Markiwitz!$B$8)+(2*L406*N406*Markiwitz!$E$8)+(2*L406*O406*Markiwitz!$H$8)+(2*L406*P406*Markiwitz!$B$11)+(2*L406*Q406*Markiwitz!$E$11)+(2*L406*R406*Markiwitz!$H$11)+(2*L406*S406*Markiwitz!$K$8)+(2*L406*T406*Markiwitz!$K$11)</f>
        <v>1.5412966312114857E-2</v>
      </c>
      <c r="V406" s="5">
        <f t="shared" ca="1" si="106"/>
        <v>0.12414896822815265</v>
      </c>
      <c r="W406" s="42">
        <f ca="1">SUMPRODUCT(L406:T406,Markiwitz!$B$3:$J$3)</f>
        <v>0.33629773342725139</v>
      </c>
    </row>
    <row r="407" spans="1:23" x14ac:dyDescent="0.25">
      <c r="A407">
        <v>406</v>
      </c>
      <c r="B407" s="25">
        <f t="shared" ca="1" si="105"/>
        <v>1</v>
      </c>
      <c r="C407" s="46">
        <v>0</v>
      </c>
      <c r="D407">
        <f t="shared" ca="1" si="117"/>
        <v>0.80257760454924199</v>
      </c>
      <c r="E407">
        <f t="shared" ca="1" si="117"/>
        <v>0.1147476604180071</v>
      </c>
      <c r="F407">
        <f t="shared" ca="1" si="117"/>
        <v>0.86090446502008644</v>
      </c>
      <c r="G407">
        <f t="shared" ca="1" si="117"/>
        <v>0.5995869725069416</v>
      </c>
      <c r="H407">
        <f t="shared" ca="1" si="117"/>
        <v>0.53157538564723561</v>
      </c>
      <c r="I407">
        <f t="shared" ca="1" si="117"/>
        <v>0.17485213048168902</v>
      </c>
      <c r="J407">
        <f t="shared" ca="1" si="117"/>
        <v>0.32369016207099954</v>
      </c>
      <c r="K407">
        <f t="shared" ca="1" si="117"/>
        <v>0.78607685274270156</v>
      </c>
      <c r="L407" s="42">
        <f t="shared" ca="1" si="107"/>
        <v>0</v>
      </c>
      <c r="M407" s="42">
        <f t="shared" ca="1" si="108"/>
        <v>0.19136276940573349</v>
      </c>
      <c r="N407" s="42">
        <f t="shared" ca="1" si="109"/>
        <v>2.7359883899017081E-2</v>
      </c>
      <c r="O407" s="42">
        <f t="shared" ca="1" si="110"/>
        <v>0.20526994733740697</v>
      </c>
      <c r="P407" s="42">
        <f t="shared" ca="1" si="111"/>
        <v>0.14296265296733426</v>
      </c>
      <c r="Q407" s="42">
        <f t="shared" ca="1" si="112"/>
        <v>0.12674629514800342</v>
      </c>
      <c r="R407" s="42">
        <f t="shared" ca="1" si="113"/>
        <v>4.1690906568793665E-2</v>
      </c>
      <c r="S407" s="42">
        <f t="shared" ca="1" si="114"/>
        <v>7.7179135690044948E-2</v>
      </c>
      <c r="T407" s="42">
        <f t="shared" ca="1" si="115"/>
        <v>0.18742840898366603</v>
      </c>
      <c r="U407">
        <f ca="1">+(L407^2*Markiwitz!$B$4^2)+(M407^2*Markiwitz!$C$4^2)+(N407^2*Markiwitz!$D$4^2)+(O407^2*Markiwitz!$E$4^2)+(P407^2*Markiwitz!$F$4^2)+(Q407^2*Markiwitz!$G$4^2)+(R407^2*Markiwitz!$H$4^2)+(S407^2*Markiwitz!$I$4^2)+(T407^2*Markiwitz!$J$4^2)+(2*L407*M407*Markiwitz!$B$8)+(2*L407*N407*Markiwitz!$E$8)+(2*L407*O407*Markiwitz!$H$8)+(2*L407*P407*Markiwitz!$B$11)+(2*L407*Q407*Markiwitz!$E$11)+(2*L407*R407*Markiwitz!$H$11)+(2*L407*S407*Markiwitz!$K$8)+(2*L407*T407*Markiwitz!$K$11)</f>
        <v>1.3144350129378335E-2</v>
      </c>
      <c r="V407" s="5">
        <f t="shared" ca="1" si="106"/>
        <v>0.11464881215860169</v>
      </c>
      <c r="W407" s="42">
        <f ca="1">SUMPRODUCT(L407:T407,Markiwitz!$B$3:$J$3)</f>
        <v>0.49815032847868723</v>
      </c>
    </row>
    <row r="408" spans="1:23" x14ac:dyDescent="0.25">
      <c r="A408">
        <v>407</v>
      </c>
      <c r="B408" s="25">
        <f t="shared" ca="1" si="105"/>
        <v>1</v>
      </c>
      <c r="C408" s="46">
        <v>0</v>
      </c>
      <c r="D408">
        <f t="shared" ca="1" si="117"/>
        <v>3.9444007428234951E-2</v>
      </c>
      <c r="E408">
        <f t="shared" ca="1" si="117"/>
        <v>0.90972312328101224</v>
      </c>
      <c r="F408">
        <f t="shared" ca="1" si="117"/>
        <v>0.78947174408034559</v>
      </c>
      <c r="G408">
        <f t="shared" ca="1" si="117"/>
        <v>0.25394330479872762</v>
      </c>
      <c r="H408">
        <f t="shared" ca="1" si="117"/>
        <v>0.43426681438720904</v>
      </c>
      <c r="I408">
        <f t="shared" ca="1" si="117"/>
        <v>0.64301200434435835</v>
      </c>
      <c r="J408">
        <f t="shared" ca="1" si="117"/>
        <v>0.43201845093080504</v>
      </c>
      <c r="K408">
        <f t="shared" ca="1" si="117"/>
        <v>0.47119255631160983</v>
      </c>
      <c r="L408" s="42">
        <f t="shared" ca="1" si="107"/>
        <v>0</v>
      </c>
      <c r="M408" s="42">
        <f t="shared" ca="1" si="108"/>
        <v>9.9278360354439401E-3</v>
      </c>
      <c r="N408" s="42">
        <f t="shared" ca="1" si="109"/>
        <v>0.22897222149696747</v>
      </c>
      <c r="O408" s="42">
        <f t="shared" ca="1" si="110"/>
        <v>0.19870562199101471</v>
      </c>
      <c r="P408" s="42">
        <f t="shared" ca="1" si="111"/>
        <v>6.3916109359006559E-2</v>
      </c>
      <c r="Q408" s="42">
        <f t="shared" ca="1" si="112"/>
        <v>0.10930252806373389</v>
      </c>
      <c r="R408" s="42">
        <f t="shared" ca="1" si="113"/>
        <v>0.16184252473756863</v>
      </c>
      <c r="S408" s="42">
        <f t="shared" ca="1" si="114"/>
        <v>0.10873662755821667</v>
      </c>
      <c r="T408" s="42">
        <f t="shared" ca="1" si="115"/>
        <v>0.1185965307580482</v>
      </c>
      <c r="U408">
        <f ca="1">+(L408^2*Markiwitz!$B$4^2)+(M408^2*Markiwitz!$C$4^2)+(N408^2*Markiwitz!$D$4^2)+(O408^2*Markiwitz!$E$4^2)+(P408^2*Markiwitz!$F$4^2)+(Q408^2*Markiwitz!$G$4^2)+(R408^2*Markiwitz!$H$4^2)+(S408^2*Markiwitz!$I$4^2)+(T408^2*Markiwitz!$J$4^2)+(2*L408*M408*Markiwitz!$B$8)+(2*L408*N408*Markiwitz!$E$8)+(2*L408*O408*Markiwitz!$H$8)+(2*L408*P408*Markiwitz!$B$11)+(2*L408*Q408*Markiwitz!$E$11)+(2*L408*R408*Markiwitz!$H$11)+(2*L408*S408*Markiwitz!$K$8)+(2*L408*T408*Markiwitz!$K$11)</f>
        <v>1.5150372673937719E-2</v>
      </c>
      <c r="V408" s="5">
        <f t="shared" ca="1" si="106"/>
        <v>0.12308685012598916</v>
      </c>
      <c r="W408" s="42">
        <f ca="1">SUMPRODUCT(L408:T408,Markiwitz!$B$3:$J$3)</f>
        <v>0.43889469897680594</v>
      </c>
    </row>
    <row r="409" spans="1:23" x14ac:dyDescent="0.25">
      <c r="A409">
        <v>408</v>
      </c>
      <c r="B409" s="25">
        <f t="shared" ca="1" si="105"/>
        <v>1.0000000000000004</v>
      </c>
      <c r="C409" s="46">
        <v>0</v>
      </c>
      <c r="D409">
        <f t="shared" ca="1" si="117"/>
        <v>0.41894169677070425</v>
      </c>
      <c r="E409">
        <f t="shared" ca="1" si="117"/>
        <v>0.22908994960007634</v>
      </c>
      <c r="F409">
        <f t="shared" ca="1" si="117"/>
        <v>0.66829221224656488</v>
      </c>
      <c r="G409">
        <f t="shared" ca="1" si="117"/>
        <v>0.96884016866516298</v>
      </c>
      <c r="H409">
        <f t="shared" ca="1" si="117"/>
        <v>0.14180355960493052</v>
      </c>
      <c r="I409">
        <f t="shared" ca="1" si="117"/>
        <v>0.53766152996952832</v>
      </c>
      <c r="J409">
        <f t="shared" ca="1" si="117"/>
        <v>0.11725190358752002</v>
      </c>
      <c r="K409">
        <f t="shared" ca="1" si="117"/>
        <v>0.15612338352343491</v>
      </c>
      <c r="L409" s="42">
        <f t="shared" ca="1" si="107"/>
        <v>0</v>
      </c>
      <c r="M409" s="42">
        <f t="shared" ca="1" si="108"/>
        <v>0.12938268282072871</v>
      </c>
      <c r="N409" s="42">
        <f t="shared" ca="1" si="109"/>
        <v>7.0750351457009905E-2</v>
      </c>
      <c r="O409" s="42">
        <f t="shared" ca="1" si="110"/>
        <v>0.20639014926218907</v>
      </c>
      <c r="P409" s="42">
        <f t="shared" ca="1" si="111"/>
        <v>0.29920903364983847</v>
      </c>
      <c r="Q409" s="42">
        <f t="shared" ca="1" si="112"/>
        <v>4.3793504243280622E-2</v>
      </c>
      <c r="R409" s="42">
        <f t="shared" ca="1" si="113"/>
        <v>0.16604718922267866</v>
      </c>
      <c r="S409" s="42">
        <f t="shared" ca="1" si="114"/>
        <v>3.6211162481384208E-2</v>
      </c>
      <c r="T409" s="42">
        <f t="shared" ca="1" si="115"/>
        <v>4.8215926862890585E-2</v>
      </c>
      <c r="U409">
        <f ca="1">+(L409^2*Markiwitz!$B$4^2)+(M409^2*Markiwitz!$C$4^2)+(N409^2*Markiwitz!$D$4^2)+(O409^2*Markiwitz!$E$4^2)+(P409^2*Markiwitz!$F$4^2)+(Q409^2*Markiwitz!$G$4^2)+(R409^2*Markiwitz!$H$4^2)+(S409^2*Markiwitz!$I$4^2)+(T409^2*Markiwitz!$J$4^2)+(2*L409*M409*Markiwitz!$B$8)+(2*L409*N409*Markiwitz!$E$8)+(2*L409*O409*Markiwitz!$H$8)+(2*L409*P409*Markiwitz!$B$11)+(2*L409*Q409*Markiwitz!$E$11)+(2*L409*R409*Markiwitz!$H$11)+(2*L409*S409*Markiwitz!$K$8)+(2*L409*T409*Markiwitz!$K$11)</f>
        <v>1.8263626675562666E-2</v>
      </c>
      <c r="V409" s="5">
        <f t="shared" ca="1" si="106"/>
        <v>0.13514298603909367</v>
      </c>
      <c r="W409" s="42">
        <f ca="1">SUMPRODUCT(L409:T409,Markiwitz!$B$3:$J$3)</f>
        <v>0.32317133931363051</v>
      </c>
    </row>
    <row r="410" spans="1:23" x14ac:dyDescent="0.25">
      <c r="A410">
        <v>409</v>
      </c>
      <c r="B410" s="25">
        <f t="shared" ca="1" si="105"/>
        <v>1.0000000000000002</v>
      </c>
      <c r="C410" s="46">
        <v>0</v>
      </c>
      <c r="D410">
        <f t="shared" ca="1" si="117"/>
        <v>0.37727214218618965</v>
      </c>
      <c r="E410">
        <f t="shared" ca="1" si="117"/>
        <v>0.82842390081097861</v>
      </c>
      <c r="F410">
        <f t="shared" ca="1" si="117"/>
        <v>0.50928948185012601</v>
      </c>
      <c r="G410">
        <f t="shared" ca="1" si="117"/>
        <v>0.43149937328237931</v>
      </c>
      <c r="H410">
        <f t="shared" ca="1" si="117"/>
        <v>0.5363333938575009</v>
      </c>
      <c r="I410">
        <f t="shared" ca="1" si="117"/>
        <v>0.86251826100291695</v>
      </c>
      <c r="J410">
        <f t="shared" ca="1" si="117"/>
        <v>0.31177439471472479</v>
      </c>
      <c r="K410">
        <f t="shared" ca="1" si="117"/>
        <v>0.41464417070457038</v>
      </c>
      <c r="L410" s="42">
        <f t="shared" ca="1" si="107"/>
        <v>0</v>
      </c>
      <c r="M410" s="42">
        <f t="shared" ca="1" si="108"/>
        <v>8.8317829961814198E-2</v>
      </c>
      <c r="N410" s="42">
        <f t="shared" ca="1" si="109"/>
        <v>0.19393056901619568</v>
      </c>
      <c r="O410" s="42">
        <f t="shared" ca="1" si="110"/>
        <v>0.11922253681052837</v>
      </c>
      <c r="P410" s="42">
        <f t="shared" ca="1" si="111"/>
        <v>0.10101219787220639</v>
      </c>
      <c r="Q410" s="42">
        <f t="shared" ca="1" si="112"/>
        <v>0.12555340345848473</v>
      </c>
      <c r="R410" s="42">
        <f t="shared" ca="1" si="113"/>
        <v>0.20191191608475928</v>
      </c>
      <c r="S410" s="42">
        <f t="shared" ca="1" si="114"/>
        <v>7.2985081324328321E-2</v>
      </c>
      <c r="T410" s="42">
        <f t="shared" ca="1" si="115"/>
        <v>9.7066465471683142E-2</v>
      </c>
      <c r="U410">
        <f ca="1">+(L410^2*Markiwitz!$B$4^2)+(M410^2*Markiwitz!$C$4^2)+(N410^2*Markiwitz!$D$4^2)+(O410^2*Markiwitz!$E$4^2)+(P410^2*Markiwitz!$F$4^2)+(Q410^2*Markiwitz!$G$4^2)+(R410^2*Markiwitz!$H$4^2)+(S410^2*Markiwitz!$I$4^2)+(T410^2*Markiwitz!$J$4^2)+(2*L410*M410*Markiwitz!$B$8)+(2*L410*N410*Markiwitz!$E$8)+(2*L410*O410*Markiwitz!$H$8)+(2*L410*P410*Markiwitz!$B$11)+(2*L410*Q410*Markiwitz!$E$11)+(2*L410*R410*Markiwitz!$H$11)+(2*L410*S410*Markiwitz!$K$8)+(2*L410*T410*Markiwitz!$K$11)</f>
        <v>1.4197844850752163E-2</v>
      </c>
      <c r="V410" s="5">
        <f t="shared" ca="1" si="106"/>
        <v>0.11915470972962908</v>
      </c>
      <c r="W410" s="42">
        <f ca="1">SUMPRODUCT(L410:T410,Markiwitz!$B$3:$J$3)</f>
        <v>0.47986359296535958</v>
      </c>
    </row>
    <row r="411" spans="1:23" x14ac:dyDescent="0.25">
      <c r="A411">
        <v>410</v>
      </c>
      <c r="B411" s="25">
        <f t="shared" ca="1" si="105"/>
        <v>1</v>
      </c>
      <c r="C411" s="46">
        <v>0</v>
      </c>
      <c r="D411">
        <f t="shared" ca="1" si="117"/>
        <v>0.68918341929039251</v>
      </c>
      <c r="E411">
        <f t="shared" ca="1" si="117"/>
        <v>0.68047899401023082</v>
      </c>
      <c r="F411">
        <f t="shared" ca="1" si="117"/>
        <v>3.5314142663007253E-2</v>
      </c>
      <c r="G411">
        <f t="shared" ca="1" si="117"/>
        <v>0.3034565910385475</v>
      </c>
      <c r="H411">
        <f t="shared" ca="1" si="117"/>
        <v>0.88461988496008592</v>
      </c>
      <c r="I411">
        <f t="shared" ca="1" si="117"/>
        <v>0.69112874746965303</v>
      </c>
      <c r="J411">
        <f t="shared" ca="1" si="117"/>
        <v>0.34756171176383766</v>
      </c>
      <c r="K411">
        <f t="shared" ca="1" si="117"/>
        <v>1.4358484207132927E-2</v>
      </c>
      <c r="L411" s="42">
        <f t="shared" ca="1" si="107"/>
        <v>0</v>
      </c>
      <c r="M411" s="42">
        <f t="shared" ca="1" si="108"/>
        <v>0.18901923861145956</v>
      </c>
      <c r="N411" s="42">
        <f t="shared" ca="1" si="109"/>
        <v>0.18663191501522364</v>
      </c>
      <c r="O411" s="42">
        <f t="shared" ca="1" si="110"/>
        <v>9.6854511753213107E-3</v>
      </c>
      <c r="P411" s="42">
        <f t="shared" ca="1" si="111"/>
        <v>8.3227675222938891E-2</v>
      </c>
      <c r="Q411" s="42">
        <f t="shared" ca="1" si="112"/>
        <v>0.24262071958706996</v>
      </c>
      <c r="R411" s="42">
        <f t="shared" ca="1" si="113"/>
        <v>0.18955277502716705</v>
      </c>
      <c r="S411" s="42">
        <f t="shared" ca="1" si="114"/>
        <v>9.5324188437004062E-2</v>
      </c>
      <c r="T411" s="42">
        <f t="shared" ca="1" si="115"/>
        <v>3.9380369238154233E-3</v>
      </c>
      <c r="U411">
        <f ca="1">+(L411^2*Markiwitz!$B$4^2)+(M411^2*Markiwitz!$C$4^2)+(N411^2*Markiwitz!$D$4^2)+(O411^2*Markiwitz!$E$4^2)+(P411^2*Markiwitz!$F$4^2)+(Q411^2*Markiwitz!$G$4^2)+(R411^2*Markiwitz!$H$4^2)+(S411^2*Markiwitz!$I$4^2)+(T411^2*Markiwitz!$J$4^2)+(2*L411*M411*Markiwitz!$B$8)+(2*L411*N411*Markiwitz!$E$8)+(2*L411*O411*Markiwitz!$H$8)+(2*L411*P411*Markiwitz!$B$11)+(2*L411*Q411*Markiwitz!$E$11)+(2*L411*R411*Markiwitz!$H$11)+(2*L411*S411*Markiwitz!$K$8)+(2*L411*T411*Markiwitz!$K$11)</f>
        <v>2.4623900566382435E-2</v>
      </c>
      <c r="V411" s="5">
        <f t="shared" ca="1" si="106"/>
        <v>0.15692004513886182</v>
      </c>
      <c r="W411" s="42">
        <f ca="1">SUMPRODUCT(L411:T411,Markiwitz!$B$3:$J$3)</f>
        <v>0.76884959648761786</v>
      </c>
    </row>
    <row r="412" spans="1:23" x14ac:dyDescent="0.25">
      <c r="A412">
        <v>411</v>
      </c>
      <c r="B412" s="25">
        <f t="shared" ca="1" si="105"/>
        <v>1.0000000000000002</v>
      </c>
      <c r="C412" s="46">
        <v>0</v>
      </c>
      <c r="D412">
        <f t="shared" ref="D412:K421" ca="1" si="118">RAND()</f>
        <v>0.81074319393869532</v>
      </c>
      <c r="E412">
        <f t="shared" ca="1" si="118"/>
        <v>0.62938965807519009</v>
      </c>
      <c r="F412">
        <f t="shared" ca="1" si="118"/>
        <v>0.67377373624291959</v>
      </c>
      <c r="G412">
        <f t="shared" ca="1" si="118"/>
        <v>0.28899216163010155</v>
      </c>
      <c r="H412">
        <f t="shared" ca="1" si="118"/>
        <v>0.69895238094687839</v>
      </c>
      <c r="I412">
        <f t="shared" ca="1" si="118"/>
        <v>9.2277342632324455E-2</v>
      </c>
      <c r="J412">
        <f t="shared" ca="1" si="118"/>
        <v>0.92551803550848799</v>
      </c>
      <c r="K412">
        <f t="shared" ca="1" si="118"/>
        <v>0.77890877398669389</v>
      </c>
      <c r="L412" s="42">
        <f t="shared" ca="1" si="107"/>
        <v>0</v>
      </c>
      <c r="M412" s="42">
        <f t="shared" ca="1" si="108"/>
        <v>0.16550659268023657</v>
      </c>
      <c r="N412" s="42">
        <f t="shared" ca="1" si="109"/>
        <v>0.12848475146629545</v>
      </c>
      <c r="O412" s="42">
        <f t="shared" ca="1" si="110"/>
        <v>0.1375453980455249</v>
      </c>
      <c r="P412" s="42">
        <f t="shared" ca="1" si="111"/>
        <v>5.8995386381635172E-2</v>
      </c>
      <c r="Q412" s="42">
        <f t="shared" ca="1" si="112"/>
        <v>0.14268541244763608</v>
      </c>
      <c r="R412" s="42">
        <f t="shared" ca="1" si="113"/>
        <v>1.8837664842386071E-2</v>
      </c>
      <c r="S412" s="42">
        <f t="shared" ca="1" si="114"/>
        <v>0.18893693794326044</v>
      </c>
      <c r="T412" s="42">
        <f t="shared" ca="1" si="115"/>
        <v>0.15900785619302543</v>
      </c>
      <c r="U412">
        <f ca="1">+(L412^2*Markiwitz!$B$4^2)+(M412^2*Markiwitz!$C$4^2)+(N412^2*Markiwitz!$D$4^2)+(O412^2*Markiwitz!$E$4^2)+(P412^2*Markiwitz!$F$4^2)+(Q412^2*Markiwitz!$G$4^2)+(R412^2*Markiwitz!$H$4^2)+(S412^2*Markiwitz!$I$4^2)+(T412^2*Markiwitz!$J$4^2)+(2*L412*M412*Markiwitz!$B$8)+(2*L412*N412*Markiwitz!$E$8)+(2*L412*O412*Markiwitz!$H$8)+(2*L412*P412*Markiwitz!$B$11)+(2*L412*Q412*Markiwitz!$E$11)+(2*L412*R412*Markiwitz!$H$11)+(2*L412*S412*Markiwitz!$K$8)+(2*L412*T412*Markiwitz!$K$11)</f>
        <v>1.4216698295068129E-2</v>
      </c>
      <c r="V412" s="5">
        <f t="shared" ca="1" si="106"/>
        <v>0.11923379678207069</v>
      </c>
      <c r="W412" s="42">
        <f ca="1">SUMPRODUCT(L412:T412,Markiwitz!$B$3:$J$3)</f>
        <v>0.50046977327442543</v>
      </c>
    </row>
    <row r="413" spans="1:23" x14ac:dyDescent="0.25">
      <c r="A413">
        <v>412</v>
      </c>
      <c r="B413" s="25">
        <f t="shared" ca="1" si="105"/>
        <v>1</v>
      </c>
      <c r="C413" s="46">
        <v>0</v>
      </c>
      <c r="D413">
        <f t="shared" ca="1" si="118"/>
        <v>0.60598132962673601</v>
      </c>
      <c r="E413">
        <f t="shared" ca="1" si="118"/>
        <v>0.14034943914740472</v>
      </c>
      <c r="F413">
        <f t="shared" ca="1" si="118"/>
        <v>0.39709009050373079</v>
      </c>
      <c r="G413">
        <f t="shared" ca="1" si="118"/>
        <v>0.4934785020922412</v>
      </c>
      <c r="H413">
        <f t="shared" ca="1" si="118"/>
        <v>0.29408318130619093</v>
      </c>
      <c r="I413">
        <f t="shared" ca="1" si="118"/>
        <v>0.11123222477638717</v>
      </c>
      <c r="J413">
        <f t="shared" ca="1" si="118"/>
        <v>0.24085546167045035</v>
      </c>
      <c r="K413">
        <f t="shared" ca="1" si="118"/>
        <v>0.29039433722342611</v>
      </c>
      <c r="L413" s="42">
        <f t="shared" ca="1" si="107"/>
        <v>0</v>
      </c>
      <c r="M413" s="42">
        <f t="shared" ca="1" si="108"/>
        <v>0.23547296417102825</v>
      </c>
      <c r="N413" s="42">
        <f t="shared" ca="1" si="109"/>
        <v>5.4537156245618154E-2</v>
      </c>
      <c r="O413" s="42">
        <f t="shared" ca="1" si="110"/>
        <v>0.15430175169167448</v>
      </c>
      <c r="P413" s="42">
        <f t="shared" ca="1" si="111"/>
        <v>0.19175647822997252</v>
      </c>
      <c r="Q413" s="42">
        <f t="shared" ca="1" si="112"/>
        <v>0.11427520127999574</v>
      </c>
      <c r="R413" s="42">
        <f t="shared" ca="1" si="113"/>
        <v>4.3222753571578641E-2</v>
      </c>
      <c r="S413" s="42">
        <f t="shared" ca="1" si="114"/>
        <v>9.3591909063034856E-2</v>
      </c>
      <c r="T413" s="42">
        <f t="shared" ca="1" si="115"/>
        <v>0.11284178574709733</v>
      </c>
      <c r="U413">
        <f ca="1">+(L413^2*Markiwitz!$B$4^2)+(M413^2*Markiwitz!$C$4^2)+(N413^2*Markiwitz!$D$4^2)+(O413^2*Markiwitz!$E$4^2)+(P413^2*Markiwitz!$F$4^2)+(Q413^2*Markiwitz!$G$4^2)+(R413^2*Markiwitz!$H$4^2)+(S413^2*Markiwitz!$I$4^2)+(T413^2*Markiwitz!$J$4^2)+(2*L413*M413*Markiwitz!$B$8)+(2*L413*N413*Markiwitz!$E$8)+(2*L413*O413*Markiwitz!$H$8)+(2*L413*P413*Markiwitz!$B$11)+(2*L413*Q413*Markiwitz!$E$11)+(2*L413*R413*Markiwitz!$H$11)+(2*L413*S413*Markiwitz!$K$8)+(2*L413*T413*Markiwitz!$K$11)</f>
        <v>1.311556647958567E-2</v>
      </c>
      <c r="V413" s="5">
        <f t="shared" ca="1" si="106"/>
        <v>0.11452321371488695</v>
      </c>
      <c r="W413" s="42">
        <f ca="1">SUMPRODUCT(L413:T413,Markiwitz!$B$3:$J$3)</f>
        <v>0.47061568393373615</v>
      </c>
    </row>
    <row r="414" spans="1:23" x14ac:dyDescent="0.25">
      <c r="A414">
        <v>413</v>
      </c>
      <c r="B414" s="25">
        <f t="shared" ca="1" si="105"/>
        <v>1.0000000000000002</v>
      </c>
      <c r="C414" s="46">
        <v>0</v>
      </c>
      <c r="D414">
        <f t="shared" ca="1" si="118"/>
        <v>0.65895346111308339</v>
      </c>
      <c r="E414">
        <f t="shared" ca="1" si="118"/>
        <v>0.89148447600044256</v>
      </c>
      <c r="F414">
        <f t="shared" ca="1" si="118"/>
        <v>0.83665384679591759</v>
      </c>
      <c r="G414">
        <f t="shared" ca="1" si="118"/>
        <v>0.26780752818015308</v>
      </c>
      <c r="H414">
        <f t="shared" ca="1" si="118"/>
        <v>0.34085865222204259</v>
      </c>
      <c r="I414">
        <f t="shared" ca="1" si="118"/>
        <v>0.9315479180419699</v>
      </c>
      <c r="J414">
        <f t="shared" ca="1" si="118"/>
        <v>0.86160782041284822</v>
      </c>
      <c r="K414">
        <f t="shared" ca="1" si="118"/>
        <v>0.75390299065771982</v>
      </c>
      <c r="L414" s="42">
        <f t="shared" ca="1" si="107"/>
        <v>0</v>
      </c>
      <c r="M414" s="42">
        <f t="shared" ca="1" si="108"/>
        <v>0.11888422395329168</v>
      </c>
      <c r="N414" s="42">
        <f t="shared" ca="1" si="109"/>
        <v>0.16083600185769661</v>
      </c>
      <c r="O414" s="42">
        <f t="shared" ca="1" si="110"/>
        <v>0.15094380584306485</v>
      </c>
      <c r="P414" s="42">
        <f t="shared" ca="1" si="111"/>
        <v>4.8316143757355628E-2</v>
      </c>
      <c r="Q414" s="42">
        <f t="shared" ca="1" si="112"/>
        <v>6.1495566437624861E-2</v>
      </c>
      <c r="R414" s="42">
        <f t="shared" ca="1" si="113"/>
        <v>0.16806399517904483</v>
      </c>
      <c r="S414" s="42">
        <f t="shared" ca="1" si="114"/>
        <v>0.15544584424648802</v>
      </c>
      <c r="T414" s="42">
        <f t="shared" ca="1" si="115"/>
        <v>0.13601441872543371</v>
      </c>
      <c r="U414">
        <f ca="1">+(L414^2*Markiwitz!$B$4^2)+(M414^2*Markiwitz!$C$4^2)+(N414^2*Markiwitz!$D$4^2)+(O414^2*Markiwitz!$E$4^2)+(P414^2*Markiwitz!$F$4^2)+(Q414^2*Markiwitz!$G$4^2)+(R414^2*Markiwitz!$H$4^2)+(S414^2*Markiwitz!$I$4^2)+(T414^2*Markiwitz!$J$4^2)+(2*L414*M414*Markiwitz!$B$8)+(2*L414*N414*Markiwitz!$E$8)+(2*L414*O414*Markiwitz!$H$8)+(2*L414*P414*Markiwitz!$B$11)+(2*L414*Q414*Markiwitz!$E$11)+(2*L414*R414*Markiwitz!$H$11)+(2*L414*S414*Markiwitz!$K$8)+(2*L414*T414*Markiwitz!$K$11)</f>
        <v>1.131989184020323E-2</v>
      </c>
      <c r="V414" s="5">
        <f t="shared" ca="1" si="106"/>
        <v>0.10639498033367566</v>
      </c>
      <c r="W414" s="42">
        <f ca="1">SUMPRODUCT(L414:T414,Markiwitz!$B$3:$J$3)</f>
        <v>0.28721037839941521</v>
      </c>
    </row>
    <row r="415" spans="1:23" x14ac:dyDescent="0.25">
      <c r="A415">
        <v>414</v>
      </c>
      <c r="B415" s="25">
        <f t="shared" ca="1" si="105"/>
        <v>1</v>
      </c>
      <c r="C415" s="46">
        <v>0</v>
      </c>
      <c r="D415">
        <f t="shared" ca="1" si="118"/>
        <v>0.15720521668204124</v>
      </c>
      <c r="E415">
        <f t="shared" ca="1" si="118"/>
        <v>0.86311433827887662</v>
      </c>
      <c r="F415">
        <f t="shared" ca="1" si="118"/>
        <v>0.29484357543067863</v>
      </c>
      <c r="G415">
        <f t="shared" ca="1" si="118"/>
        <v>0.49056925977568722</v>
      </c>
      <c r="H415">
        <f t="shared" ca="1" si="118"/>
        <v>0.91582377492266498</v>
      </c>
      <c r="I415">
        <f t="shared" ca="1" si="118"/>
        <v>0.87945876389875</v>
      </c>
      <c r="J415">
        <f t="shared" ca="1" si="118"/>
        <v>0.86301769572306763</v>
      </c>
      <c r="K415">
        <f t="shared" ca="1" si="118"/>
        <v>0.37107462583967044</v>
      </c>
      <c r="L415" s="42">
        <f t="shared" ca="1" si="107"/>
        <v>0</v>
      </c>
      <c r="M415" s="42">
        <f t="shared" ca="1" si="108"/>
        <v>3.251328430493703E-2</v>
      </c>
      <c r="N415" s="42">
        <f t="shared" ca="1" si="109"/>
        <v>0.17850986411530784</v>
      </c>
      <c r="O415" s="42">
        <f t="shared" ca="1" si="110"/>
        <v>6.0979738432286518E-2</v>
      </c>
      <c r="P415" s="42">
        <f t="shared" ca="1" si="111"/>
        <v>0.10145985070336104</v>
      </c>
      <c r="Q415" s="42">
        <f t="shared" ca="1" si="112"/>
        <v>0.18941126379734735</v>
      </c>
      <c r="R415" s="42">
        <f t="shared" ca="1" si="113"/>
        <v>0.1818902287634776</v>
      </c>
      <c r="S415" s="42">
        <f t="shared" ca="1" si="114"/>
        <v>0.17848987643958505</v>
      </c>
      <c r="T415" s="42">
        <f t="shared" ca="1" si="115"/>
        <v>7.6745893443697644E-2</v>
      </c>
      <c r="U415">
        <f ca="1">+(L415^2*Markiwitz!$B$4^2)+(M415^2*Markiwitz!$C$4^2)+(N415^2*Markiwitz!$D$4^2)+(O415^2*Markiwitz!$E$4^2)+(P415^2*Markiwitz!$F$4^2)+(Q415^2*Markiwitz!$G$4^2)+(R415^2*Markiwitz!$H$4^2)+(S415^2*Markiwitz!$I$4^2)+(T415^2*Markiwitz!$J$4^2)+(2*L415*M415*Markiwitz!$B$8)+(2*L415*N415*Markiwitz!$E$8)+(2*L415*O415*Markiwitz!$H$8)+(2*L415*P415*Markiwitz!$B$11)+(2*L415*Q415*Markiwitz!$E$11)+(2*L415*R415*Markiwitz!$H$11)+(2*L415*S415*Markiwitz!$K$8)+(2*L415*T415*Markiwitz!$K$11)</f>
        <v>2.0387777576553402E-2</v>
      </c>
      <c r="V415" s="5">
        <f t="shared" ca="1" si="106"/>
        <v>0.14278577511976956</v>
      </c>
      <c r="W415" s="42">
        <f ca="1">SUMPRODUCT(L415:T415,Markiwitz!$B$3:$J$3)</f>
        <v>0.61842423355052267</v>
      </c>
    </row>
    <row r="416" spans="1:23" x14ac:dyDescent="0.25">
      <c r="A416">
        <v>415</v>
      </c>
      <c r="B416" s="25">
        <f t="shared" ca="1" si="105"/>
        <v>1</v>
      </c>
      <c r="C416" s="46">
        <v>0</v>
      </c>
      <c r="D416">
        <f t="shared" ca="1" si="118"/>
        <v>0.17592143211682432</v>
      </c>
      <c r="E416">
        <f t="shared" ca="1" si="118"/>
        <v>0.41805607000371547</v>
      </c>
      <c r="F416">
        <f t="shared" ca="1" si="118"/>
        <v>0.2773331102626907</v>
      </c>
      <c r="G416">
        <f t="shared" ca="1" si="118"/>
        <v>0.89873447107617133</v>
      </c>
      <c r="H416">
        <f t="shared" ca="1" si="118"/>
        <v>0.88422631023806575</v>
      </c>
      <c r="I416">
        <f t="shared" ca="1" si="118"/>
        <v>0.98638278742828589</v>
      </c>
      <c r="J416">
        <f t="shared" ca="1" si="118"/>
        <v>0.39064903707762644</v>
      </c>
      <c r="K416">
        <f t="shared" ca="1" si="118"/>
        <v>0.79965921841295295</v>
      </c>
      <c r="L416" s="42">
        <f t="shared" ca="1" si="107"/>
        <v>0</v>
      </c>
      <c r="M416" s="42">
        <f t="shared" ca="1" si="108"/>
        <v>3.6415400538705477E-2</v>
      </c>
      <c r="N416" s="42">
        <f t="shared" ca="1" si="109"/>
        <v>8.6536808242402161E-2</v>
      </c>
      <c r="O416" s="42">
        <f t="shared" ca="1" si="110"/>
        <v>5.7407424276504686E-2</v>
      </c>
      <c r="P416" s="42">
        <f t="shared" ca="1" si="111"/>
        <v>0.18603631944314108</v>
      </c>
      <c r="Q416" s="42">
        <f t="shared" ca="1" si="112"/>
        <v>0.1830331578519557</v>
      </c>
      <c r="R416" s="42">
        <f t="shared" ca="1" si="113"/>
        <v>0.20417935356979527</v>
      </c>
      <c r="S416" s="42">
        <f t="shared" ca="1" si="114"/>
        <v>8.0863604758484101E-2</v>
      </c>
      <c r="T416" s="42">
        <f t="shared" ca="1" si="115"/>
        <v>0.16552793131901153</v>
      </c>
      <c r="U416">
        <f ca="1">+(L416^2*Markiwitz!$B$4^2)+(M416^2*Markiwitz!$C$4^2)+(N416^2*Markiwitz!$D$4^2)+(O416^2*Markiwitz!$E$4^2)+(P416^2*Markiwitz!$F$4^2)+(Q416^2*Markiwitz!$G$4^2)+(R416^2*Markiwitz!$H$4^2)+(S416^2*Markiwitz!$I$4^2)+(T416^2*Markiwitz!$J$4^2)+(2*L416*M416*Markiwitz!$B$8)+(2*L416*N416*Markiwitz!$E$8)+(2*L416*O416*Markiwitz!$H$8)+(2*L416*P416*Markiwitz!$B$11)+(2*L416*Q416*Markiwitz!$E$11)+(2*L416*R416*Markiwitz!$H$11)+(2*L416*S416*Markiwitz!$K$8)+(2*L416*T416*Markiwitz!$K$11)</f>
        <v>1.9037515473809573E-2</v>
      </c>
      <c r="V416" s="5">
        <f t="shared" ca="1" si="106"/>
        <v>0.13797650333955261</v>
      </c>
      <c r="W416" s="42">
        <f ca="1">SUMPRODUCT(L416:T416,Markiwitz!$B$3:$J$3)</f>
        <v>0.62340864959851394</v>
      </c>
    </row>
    <row r="417" spans="1:23" x14ac:dyDescent="0.25">
      <c r="A417">
        <v>416</v>
      </c>
      <c r="B417" s="25">
        <f t="shared" ca="1" si="105"/>
        <v>1</v>
      </c>
      <c r="C417" s="46">
        <v>0</v>
      </c>
      <c r="D417">
        <f t="shared" ca="1" si="118"/>
        <v>0.42136684876590835</v>
      </c>
      <c r="E417">
        <f t="shared" ca="1" si="118"/>
        <v>0.87127988141582713</v>
      </c>
      <c r="F417">
        <f t="shared" ca="1" si="118"/>
        <v>0.4441565957066671</v>
      </c>
      <c r="G417">
        <f t="shared" ca="1" si="118"/>
        <v>0.17129016019932553</v>
      </c>
      <c r="H417">
        <f t="shared" ca="1" si="118"/>
        <v>0.9491776977963754</v>
      </c>
      <c r="I417">
        <f t="shared" ca="1" si="118"/>
        <v>0.37698167717761677</v>
      </c>
      <c r="J417">
        <f t="shared" ca="1" si="118"/>
        <v>0.37138231614598516</v>
      </c>
      <c r="K417">
        <f t="shared" ca="1" si="118"/>
        <v>0.57681625213173104</v>
      </c>
      <c r="L417" s="42">
        <f t="shared" ca="1" si="107"/>
        <v>0</v>
      </c>
      <c r="M417" s="42">
        <f t="shared" ca="1" si="108"/>
        <v>0.10074638184918688</v>
      </c>
      <c r="N417" s="42">
        <f t="shared" ca="1" si="109"/>
        <v>0.20831799152618838</v>
      </c>
      <c r="O417" s="42">
        <f t="shared" ca="1" si="110"/>
        <v>0.10619527882403068</v>
      </c>
      <c r="P417" s="42">
        <f t="shared" ca="1" si="111"/>
        <v>4.0954488795194109E-2</v>
      </c>
      <c r="Q417" s="42">
        <f t="shared" ca="1" si="112"/>
        <v>0.2269429098776852</v>
      </c>
      <c r="R417" s="42">
        <f t="shared" ca="1" si="113"/>
        <v>9.0134143467424821E-2</v>
      </c>
      <c r="S417" s="42">
        <f t="shared" ca="1" si="114"/>
        <v>8.8795368558443763E-2</v>
      </c>
      <c r="T417" s="42">
        <f t="shared" ca="1" si="115"/>
        <v>0.1379134371018462</v>
      </c>
      <c r="U417">
        <f ca="1">+(L417^2*Markiwitz!$B$4^2)+(M417^2*Markiwitz!$C$4^2)+(N417^2*Markiwitz!$D$4^2)+(O417^2*Markiwitz!$E$4^2)+(P417^2*Markiwitz!$F$4^2)+(Q417^2*Markiwitz!$G$4^2)+(R417^2*Markiwitz!$H$4^2)+(S417^2*Markiwitz!$I$4^2)+(T417^2*Markiwitz!$J$4^2)+(2*L417*M417*Markiwitz!$B$8)+(2*L417*N417*Markiwitz!$E$8)+(2*L417*O417*Markiwitz!$H$8)+(2*L417*P417*Markiwitz!$B$11)+(2*L417*Q417*Markiwitz!$E$11)+(2*L417*R417*Markiwitz!$H$11)+(2*L417*S417*Markiwitz!$K$8)+(2*L417*T417*Markiwitz!$K$11)</f>
        <v>2.0686966894584789E-2</v>
      </c>
      <c r="V417" s="5">
        <f t="shared" ca="1" si="106"/>
        <v>0.14382964539546356</v>
      </c>
      <c r="W417" s="42">
        <f ca="1">SUMPRODUCT(L417:T417,Markiwitz!$B$3:$J$3)</f>
        <v>0.73510661992883708</v>
      </c>
    </row>
    <row r="418" spans="1:23" x14ac:dyDescent="0.25">
      <c r="A418">
        <v>417</v>
      </c>
      <c r="B418" s="25">
        <f t="shared" ca="1" si="105"/>
        <v>1</v>
      </c>
      <c r="C418" s="46">
        <v>0</v>
      </c>
      <c r="D418">
        <f t="shared" ca="1" si="118"/>
        <v>0.54008375553066257</v>
      </c>
      <c r="E418">
        <f t="shared" ca="1" si="118"/>
        <v>7.2862157559537732E-2</v>
      </c>
      <c r="F418">
        <f t="shared" ca="1" si="118"/>
        <v>0.3851804549562613</v>
      </c>
      <c r="G418">
        <f t="shared" ca="1" si="118"/>
        <v>0.92078327822147965</v>
      </c>
      <c r="H418">
        <f t="shared" ca="1" si="118"/>
        <v>0.63243711769671662</v>
      </c>
      <c r="I418">
        <f t="shared" ca="1" si="118"/>
        <v>0.13063991960042765</v>
      </c>
      <c r="J418">
        <f t="shared" ca="1" si="118"/>
        <v>0.78279221749798877</v>
      </c>
      <c r="K418">
        <f t="shared" ca="1" si="118"/>
        <v>0.15895464906884538</v>
      </c>
      <c r="L418" s="42">
        <f t="shared" ca="1" si="107"/>
        <v>0</v>
      </c>
      <c r="M418" s="42">
        <f t="shared" ca="1" si="108"/>
        <v>0.14904069188834293</v>
      </c>
      <c r="N418" s="42">
        <f t="shared" ca="1" si="109"/>
        <v>2.0106930201003667E-2</v>
      </c>
      <c r="O418" s="42">
        <f t="shared" ca="1" si="110"/>
        <v>0.1062938126182702</v>
      </c>
      <c r="P418" s="42">
        <f t="shared" ca="1" si="111"/>
        <v>0.25409795325264994</v>
      </c>
      <c r="Q418" s="42">
        <f t="shared" ca="1" si="112"/>
        <v>0.17452638527291642</v>
      </c>
      <c r="R418" s="42">
        <f t="shared" ca="1" si="113"/>
        <v>3.6051193553033663E-2</v>
      </c>
      <c r="S418" s="42">
        <f t="shared" ca="1" si="114"/>
        <v>0.21601814997393826</v>
      </c>
      <c r="T418" s="42">
        <f t="shared" ca="1" si="115"/>
        <v>4.3864883239844922E-2</v>
      </c>
      <c r="U418">
        <f ca="1">+(L418^2*Markiwitz!$B$4^2)+(M418^2*Markiwitz!$C$4^2)+(N418^2*Markiwitz!$D$4^2)+(O418^2*Markiwitz!$E$4^2)+(P418^2*Markiwitz!$F$4^2)+(Q418^2*Markiwitz!$G$4^2)+(R418^2*Markiwitz!$H$4^2)+(S418^2*Markiwitz!$I$4^2)+(T418^2*Markiwitz!$J$4^2)+(2*L418*M418*Markiwitz!$B$8)+(2*L418*N418*Markiwitz!$E$8)+(2*L418*O418*Markiwitz!$H$8)+(2*L418*P418*Markiwitz!$B$11)+(2*L418*Q418*Markiwitz!$E$11)+(2*L418*R418*Markiwitz!$H$11)+(2*L418*S418*Markiwitz!$K$8)+(2*L418*T418*Markiwitz!$K$11)</f>
        <v>2.2899427778839004E-2</v>
      </c>
      <c r="V418" s="5">
        <f t="shared" ca="1" si="106"/>
        <v>0.15132556882047066</v>
      </c>
      <c r="W418" s="42">
        <f ca="1">SUMPRODUCT(L418:T418,Markiwitz!$B$3:$J$3)</f>
        <v>0.61112161404604448</v>
      </c>
    </row>
    <row r="419" spans="1:23" x14ac:dyDescent="0.25">
      <c r="A419">
        <v>418</v>
      </c>
      <c r="B419" s="25">
        <f t="shared" ca="1" si="105"/>
        <v>1</v>
      </c>
      <c r="C419" s="46">
        <v>0</v>
      </c>
      <c r="D419">
        <f t="shared" ca="1" si="118"/>
        <v>0.5756192448554015</v>
      </c>
      <c r="E419">
        <f t="shared" ca="1" si="118"/>
        <v>4.1113297482807343E-2</v>
      </c>
      <c r="F419">
        <f t="shared" ca="1" si="118"/>
        <v>0.55950639345563025</v>
      </c>
      <c r="G419">
        <f t="shared" ca="1" si="118"/>
        <v>4.6071014201799487E-2</v>
      </c>
      <c r="H419">
        <f t="shared" ca="1" si="118"/>
        <v>0.27320723105470812</v>
      </c>
      <c r="I419">
        <f t="shared" ca="1" si="118"/>
        <v>0.81854525810891987</v>
      </c>
      <c r="J419">
        <f t="shared" ca="1" si="118"/>
        <v>0.32519392477387665</v>
      </c>
      <c r="K419">
        <f t="shared" ca="1" si="118"/>
        <v>0.39140702912066039</v>
      </c>
      <c r="L419" s="42">
        <f t="shared" ca="1" si="107"/>
        <v>0</v>
      </c>
      <c r="M419" s="42">
        <f t="shared" ca="1" si="108"/>
        <v>0.18993176417239371</v>
      </c>
      <c r="N419" s="42">
        <f t="shared" ca="1" si="109"/>
        <v>1.3565774931336117E-2</v>
      </c>
      <c r="O419" s="42">
        <f t="shared" ca="1" si="110"/>
        <v>0.18461515546002352</v>
      </c>
      <c r="P419" s="42">
        <f t="shared" ca="1" si="111"/>
        <v>1.5201626913563868E-2</v>
      </c>
      <c r="Q419" s="42">
        <f t="shared" ca="1" si="112"/>
        <v>9.0147665913968389E-2</v>
      </c>
      <c r="R419" s="42">
        <f t="shared" ca="1" si="113"/>
        <v>0.27008781641174767</v>
      </c>
      <c r="S419" s="42">
        <f t="shared" ca="1" si="114"/>
        <v>0.10730123494387801</v>
      </c>
      <c r="T419" s="42">
        <f t="shared" ca="1" si="115"/>
        <v>0.12914896125308883</v>
      </c>
      <c r="U419">
        <f ca="1">+(L419^2*Markiwitz!$B$4^2)+(M419^2*Markiwitz!$C$4^2)+(N419^2*Markiwitz!$D$4^2)+(O419^2*Markiwitz!$E$4^2)+(P419^2*Markiwitz!$F$4^2)+(Q419^2*Markiwitz!$G$4^2)+(R419^2*Markiwitz!$H$4^2)+(S419^2*Markiwitz!$I$4^2)+(T419^2*Markiwitz!$J$4^2)+(2*L419*M419*Markiwitz!$B$8)+(2*L419*N419*Markiwitz!$E$8)+(2*L419*O419*Markiwitz!$H$8)+(2*L419*P419*Markiwitz!$B$11)+(2*L419*Q419*Markiwitz!$E$11)+(2*L419*R419*Markiwitz!$H$11)+(2*L419*S419*Markiwitz!$K$8)+(2*L419*T419*Markiwitz!$K$11)</f>
        <v>1.4561492819903571E-2</v>
      </c>
      <c r="V419" s="5">
        <f t="shared" ca="1" si="106"/>
        <v>0.12067101068568031</v>
      </c>
      <c r="W419" s="42">
        <f ca="1">SUMPRODUCT(L419:T419,Markiwitz!$B$3:$J$3)</f>
        <v>0.35439468882440284</v>
      </c>
    </row>
    <row r="420" spans="1:23" x14ac:dyDescent="0.25">
      <c r="A420">
        <v>419</v>
      </c>
      <c r="B420" s="25">
        <f t="shared" ca="1" si="105"/>
        <v>0.99999999999999989</v>
      </c>
      <c r="C420" s="46">
        <v>0</v>
      </c>
      <c r="D420">
        <f t="shared" ca="1" si="118"/>
        <v>0.34628629313829851</v>
      </c>
      <c r="E420">
        <f t="shared" ca="1" si="118"/>
        <v>0.33059918051774817</v>
      </c>
      <c r="F420">
        <f t="shared" ca="1" si="118"/>
        <v>0.95155550874069594</v>
      </c>
      <c r="G420">
        <f t="shared" ca="1" si="118"/>
        <v>0.11856129488468248</v>
      </c>
      <c r="H420">
        <f t="shared" ca="1" si="118"/>
        <v>0.38342848390218676</v>
      </c>
      <c r="I420">
        <f t="shared" ca="1" si="118"/>
        <v>0.4315813845022749</v>
      </c>
      <c r="J420">
        <f t="shared" ca="1" si="118"/>
        <v>0.64147932444215972</v>
      </c>
      <c r="K420">
        <f t="shared" ca="1" si="118"/>
        <v>0.65606060851214965</v>
      </c>
      <c r="L420" s="42">
        <f t="shared" ca="1" si="107"/>
        <v>0</v>
      </c>
      <c r="M420" s="42">
        <f t="shared" ca="1" si="108"/>
        <v>8.9721886395766087E-2</v>
      </c>
      <c r="N420" s="42">
        <f t="shared" ca="1" si="109"/>
        <v>8.5657395931350008E-2</v>
      </c>
      <c r="O420" s="42">
        <f t="shared" ca="1" si="110"/>
        <v>0.24654558077007466</v>
      </c>
      <c r="P420" s="42">
        <f t="shared" ca="1" si="111"/>
        <v>3.0718926048655417E-2</v>
      </c>
      <c r="Q420" s="42">
        <f t="shared" ca="1" si="112"/>
        <v>9.934533233122661E-2</v>
      </c>
      <c r="R420" s="42">
        <f t="shared" ca="1" si="113"/>
        <v>0.11182162481775097</v>
      </c>
      <c r="S420" s="42">
        <f t="shared" ca="1" si="114"/>
        <v>0.16620564028460183</v>
      </c>
      <c r="T420" s="42">
        <f t="shared" ca="1" si="115"/>
        <v>0.16998361342057444</v>
      </c>
      <c r="U420">
        <f ca="1">+(L420^2*Markiwitz!$B$4^2)+(M420^2*Markiwitz!$C$4^2)+(N420^2*Markiwitz!$D$4^2)+(O420^2*Markiwitz!$E$4^2)+(P420^2*Markiwitz!$F$4^2)+(Q420^2*Markiwitz!$G$4^2)+(R420^2*Markiwitz!$H$4^2)+(S420^2*Markiwitz!$I$4^2)+(T420^2*Markiwitz!$J$4^2)+(2*L420*M420*Markiwitz!$B$8)+(2*L420*N420*Markiwitz!$E$8)+(2*L420*O420*Markiwitz!$H$8)+(2*L420*P420*Markiwitz!$B$11)+(2*L420*Q420*Markiwitz!$E$11)+(2*L420*R420*Markiwitz!$H$11)+(2*L420*S420*Markiwitz!$K$8)+(2*L420*T420*Markiwitz!$K$11)</f>
        <v>1.3939476118910138E-2</v>
      </c>
      <c r="V420" s="5">
        <f t="shared" ca="1" si="106"/>
        <v>0.11806555856349529</v>
      </c>
      <c r="W420" s="42">
        <f ca="1">SUMPRODUCT(L420:T420,Markiwitz!$B$3:$J$3)</f>
        <v>0.39260665397331379</v>
      </c>
    </row>
    <row r="421" spans="1:23" x14ac:dyDescent="0.25">
      <c r="A421">
        <v>420</v>
      </c>
      <c r="B421" s="25">
        <f t="shared" ca="1" si="105"/>
        <v>1</v>
      </c>
      <c r="C421" s="46">
        <v>0</v>
      </c>
      <c r="D421">
        <f t="shared" ca="1" si="118"/>
        <v>2.2080254702032676E-2</v>
      </c>
      <c r="E421">
        <f t="shared" ca="1" si="118"/>
        <v>0.22714134661210073</v>
      </c>
      <c r="F421">
        <f t="shared" ca="1" si="118"/>
        <v>0.67029285871907085</v>
      </c>
      <c r="G421">
        <f t="shared" ca="1" si="118"/>
        <v>0.18112350297045887</v>
      </c>
      <c r="H421">
        <f t="shared" ca="1" si="118"/>
        <v>9.2750691212645786E-2</v>
      </c>
      <c r="I421">
        <f t="shared" ca="1" si="118"/>
        <v>0.72302087474747601</v>
      </c>
      <c r="J421">
        <f t="shared" ca="1" si="118"/>
        <v>0.613570633365638</v>
      </c>
      <c r="K421">
        <f t="shared" ca="1" si="118"/>
        <v>0.19753742577300448</v>
      </c>
      <c r="L421" s="42">
        <f t="shared" ca="1" si="107"/>
        <v>0</v>
      </c>
      <c r="M421" s="42">
        <f t="shared" ca="1" si="108"/>
        <v>8.0953665700811191E-3</v>
      </c>
      <c r="N421" s="42">
        <f t="shared" ca="1" si="109"/>
        <v>8.3277683562116345E-2</v>
      </c>
      <c r="O421" s="42">
        <f t="shared" ca="1" si="110"/>
        <v>0.24575198401760007</v>
      </c>
      <c r="P421" s="42">
        <f t="shared" ca="1" si="111"/>
        <v>6.6405989006461025E-2</v>
      </c>
      <c r="Q421" s="42">
        <f t="shared" ca="1" si="112"/>
        <v>3.4005533682799731E-2</v>
      </c>
      <c r="R421" s="42">
        <f t="shared" ca="1" si="113"/>
        <v>0.26508385423482894</v>
      </c>
      <c r="S421" s="42">
        <f t="shared" ca="1" si="114"/>
        <v>0.22495570185947281</v>
      </c>
      <c r="T421" s="42">
        <f t="shared" ca="1" si="115"/>
        <v>7.2423887066639991E-2</v>
      </c>
      <c r="U421">
        <f ca="1">+(L421^2*Markiwitz!$B$4^2)+(M421^2*Markiwitz!$C$4^2)+(N421^2*Markiwitz!$D$4^2)+(O421^2*Markiwitz!$E$4^2)+(P421^2*Markiwitz!$F$4^2)+(Q421^2*Markiwitz!$G$4^2)+(R421^2*Markiwitz!$H$4^2)+(S421^2*Markiwitz!$I$4^2)+(T421^2*Markiwitz!$J$4^2)+(2*L421*M421*Markiwitz!$B$8)+(2*L421*N421*Markiwitz!$E$8)+(2*L421*O421*Markiwitz!$H$8)+(2*L421*P421*Markiwitz!$B$11)+(2*L421*Q421*Markiwitz!$E$11)+(2*L421*R421*Markiwitz!$H$11)+(2*L421*S421*Markiwitz!$K$8)+(2*L421*T421*Markiwitz!$K$11)</f>
        <v>1.9068361019306854E-2</v>
      </c>
      <c r="V421" s="5">
        <f t="shared" ca="1" si="106"/>
        <v>0.1380882363538142</v>
      </c>
      <c r="W421" s="42">
        <f ca="1">SUMPRODUCT(L421:T421,Markiwitz!$B$3:$J$3)</f>
        <v>0.21145306721386808</v>
      </c>
    </row>
    <row r="422" spans="1:23" x14ac:dyDescent="0.25">
      <c r="A422">
        <v>421</v>
      </c>
      <c r="B422" s="25">
        <f t="shared" ca="1" si="105"/>
        <v>1</v>
      </c>
      <c r="C422" s="46">
        <v>0</v>
      </c>
      <c r="D422">
        <f t="shared" ref="D422:K431" ca="1" si="119">RAND()</f>
        <v>0.88909397480082708</v>
      </c>
      <c r="E422">
        <f t="shared" ca="1" si="119"/>
        <v>0.33151984221620145</v>
      </c>
      <c r="F422">
        <f t="shared" ca="1" si="119"/>
        <v>0.49623425821415723</v>
      </c>
      <c r="G422">
        <f t="shared" ca="1" si="119"/>
        <v>0.85212874619299561</v>
      </c>
      <c r="H422">
        <f t="shared" ca="1" si="119"/>
        <v>0.87207559277156133</v>
      </c>
      <c r="I422">
        <f t="shared" ca="1" si="119"/>
        <v>0.19034777004528536</v>
      </c>
      <c r="J422">
        <f t="shared" ca="1" si="119"/>
        <v>0.36957591070026841</v>
      </c>
      <c r="K422">
        <f t="shared" ca="1" si="119"/>
        <v>0.62528215240708118</v>
      </c>
      <c r="L422" s="42">
        <f t="shared" ca="1" si="107"/>
        <v>0</v>
      </c>
      <c r="M422" s="42">
        <f t="shared" ca="1" si="108"/>
        <v>0.19218425069772688</v>
      </c>
      <c r="N422" s="42">
        <f t="shared" ca="1" si="109"/>
        <v>7.1660470404179874E-2</v>
      </c>
      <c r="O422" s="42">
        <f t="shared" ca="1" si="110"/>
        <v>0.1072647119296859</v>
      </c>
      <c r="P422" s="42">
        <f t="shared" ca="1" si="111"/>
        <v>0.18419394262769667</v>
      </c>
      <c r="Q422" s="42">
        <f t="shared" ca="1" si="112"/>
        <v>0.18850560131860494</v>
      </c>
      <c r="R422" s="42">
        <f t="shared" ca="1" si="113"/>
        <v>4.114508094190085E-2</v>
      </c>
      <c r="S422" s="42">
        <f t="shared" ca="1" si="114"/>
        <v>7.9886571596407843E-2</v>
      </c>
      <c r="T422" s="42">
        <f t="shared" ca="1" si="115"/>
        <v>0.13515937048379711</v>
      </c>
      <c r="U422">
        <f ca="1">+(L422^2*Markiwitz!$B$4^2)+(M422^2*Markiwitz!$C$4^2)+(N422^2*Markiwitz!$D$4^2)+(O422^2*Markiwitz!$E$4^2)+(P422^2*Markiwitz!$F$4^2)+(Q422^2*Markiwitz!$G$4^2)+(R422^2*Markiwitz!$H$4^2)+(S422^2*Markiwitz!$I$4^2)+(T422^2*Markiwitz!$J$4^2)+(2*L422*M422*Markiwitz!$B$8)+(2*L422*N422*Markiwitz!$E$8)+(2*L422*O422*Markiwitz!$H$8)+(2*L422*P422*Markiwitz!$B$11)+(2*L422*Q422*Markiwitz!$E$11)+(2*L422*R422*Markiwitz!$H$11)+(2*L422*S422*Markiwitz!$K$8)+(2*L422*T422*Markiwitz!$K$11)</f>
        <v>1.7253486182275807E-2</v>
      </c>
      <c r="V422" s="5">
        <f t="shared" ca="1" si="106"/>
        <v>0.13135252636426833</v>
      </c>
      <c r="W422" s="42">
        <f ca="1">SUMPRODUCT(L422:T422,Markiwitz!$B$3:$J$3)</f>
        <v>0.65886927865099509</v>
      </c>
    </row>
    <row r="423" spans="1:23" x14ac:dyDescent="0.25">
      <c r="A423">
        <v>422</v>
      </c>
      <c r="B423" s="25">
        <f t="shared" ca="1" si="105"/>
        <v>1</v>
      </c>
      <c r="C423" s="46">
        <v>0</v>
      </c>
      <c r="D423">
        <f t="shared" ca="1" si="119"/>
        <v>0.81149931045415014</v>
      </c>
      <c r="E423">
        <f t="shared" ca="1" si="119"/>
        <v>0.83495179053640189</v>
      </c>
      <c r="F423">
        <f t="shared" ca="1" si="119"/>
        <v>0.59600937133198351</v>
      </c>
      <c r="G423">
        <f t="shared" ca="1" si="119"/>
        <v>0.90037195177976148</v>
      </c>
      <c r="H423">
        <f t="shared" ca="1" si="119"/>
        <v>0.63768326576298306</v>
      </c>
      <c r="I423">
        <f t="shared" ca="1" si="119"/>
        <v>0.49767844647382142</v>
      </c>
      <c r="J423">
        <f t="shared" ca="1" si="119"/>
        <v>8.147039956694635E-3</v>
      </c>
      <c r="K423">
        <f t="shared" ca="1" si="119"/>
        <v>7.4919313019627065E-2</v>
      </c>
      <c r="L423" s="42">
        <f t="shared" ca="1" si="107"/>
        <v>0</v>
      </c>
      <c r="M423" s="42">
        <f t="shared" ca="1" si="108"/>
        <v>0.18606990168145843</v>
      </c>
      <c r="N423" s="42">
        <f t="shared" ca="1" si="109"/>
        <v>0.19144735623610096</v>
      </c>
      <c r="O423" s="42">
        <f t="shared" ca="1" si="110"/>
        <v>0.13665988830342432</v>
      </c>
      <c r="P423" s="42">
        <f t="shared" ca="1" si="111"/>
        <v>0.20644764374555638</v>
      </c>
      <c r="Q423" s="42">
        <f t="shared" ca="1" si="112"/>
        <v>0.14621535845548145</v>
      </c>
      <c r="R423" s="42">
        <f t="shared" ca="1" si="113"/>
        <v>0.11411344213285934</v>
      </c>
      <c r="S423" s="42">
        <f t="shared" ca="1" si="114"/>
        <v>1.8680470879127553E-3</v>
      </c>
      <c r="T423" s="42">
        <f t="shared" ca="1" si="115"/>
        <v>1.7178362357206271E-2</v>
      </c>
      <c r="U423">
        <f ca="1">+(L423^2*Markiwitz!$B$4^2)+(M423^2*Markiwitz!$C$4^2)+(N423^2*Markiwitz!$D$4^2)+(O423^2*Markiwitz!$E$4^2)+(P423^2*Markiwitz!$F$4^2)+(Q423^2*Markiwitz!$G$4^2)+(R423^2*Markiwitz!$H$4^2)+(S423^2*Markiwitz!$I$4^2)+(T423^2*Markiwitz!$J$4^2)+(2*L423*M423*Markiwitz!$B$8)+(2*L423*N423*Markiwitz!$E$8)+(2*L423*O423*Markiwitz!$H$8)+(2*L423*P423*Markiwitz!$B$11)+(2*L423*Q423*Markiwitz!$E$11)+(2*L423*R423*Markiwitz!$H$11)+(2*L423*S423*Markiwitz!$K$8)+(2*L423*T423*Markiwitz!$K$11)</f>
        <v>1.7251518924277984E-2</v>
      </c>
      <c r="V423" s="5">
        <f t="shared" ca="1" si="106"/>
        <v>0.13134503768425354</v>
      </c>
      <c r="W423" s="42">
        <f ca="1">SUMPRODUCT(L423:T423,Markiwitz!$B$3:$J$3)</f>
        <v>0.58404620037915878</v>
      </c>
    </row>
    <row r="424" spans="1:23" x14ac:dyDescent="0.25">
      <c r="A424">
        <v>423</v>
      </c>
      <c r="B424" s="25">
        <f t="shared" ca="1" si="105"/>
        <v>0.99999999999999989</v>
      </c>
      <c r="C424" s="46">
        <v>0</v>
      </c>
      <c r="D424">
        <f t="shared" ca="1" si="119"/>
        <v>0.473660903903523</v>
      </c>
      <c r="E424">
        <f t="shared" ca="1" si="119"/>
        <v>0.45886753480320175</v>
      </c>
      <c r="F424">
        <f t="shared" ca="1" si="119"/>
        <v>0.38888975092724054</v>
      </c>
      <c r="G424">
        <f t="shared" ca="1" si="119"/>
        <v>0.54945274226365359</v>
      </c>
      <c r="H424">
        <f t="shared" ca="1" si="119"/>
        <v>0.29559918793004847</v>
      </c>
      <c r="I424">
        <f t="shared" ca="1" si="119"/>
        <v>0.75384358664625328</v>
      </c>
      <c r="J424">
        <f t="shared" ca="1" si="119"/>
        <v>0.38217562260556137</v>
      </c>
      <c r="K424">
        <f t="shared" ca="1" si="119"/>
        <v>0.635256361025896</v>
      </c>
      <c r="L424" s="42">
        <f t="shared" ca="1" si="107"/>
        <v>0</v>
      </c>
      <c r="M424" s="42">
        <f t="shared" ca="1" si="108"/>
        <v>0.12028732711046339</v>
      </c>
      <c r="N424" s="42">
        <f t="shared" ca="1" si="109"/>
        <v>0.11653051540535671</v>
      </c>
      <c r="O424" s="42">
        <f t="shared" ca="1" si="110"/>
        <v>9.8759488685221178E-2</v>
      </c>
      <c r="P424" s="42">
        <f t="shared" ca="1" si="111"/>
        <v>0.13953484696695831</v>
      </c>
      <c r="Q424" s="42">
        <f t="shared" ca="1" si="112"/>
        <v>7.5068125570632749E-2</v>
      </c>
      <c r="R424" s="42">
        <f t="shared" ca="1" si="113"/>
        <v>0.19144039406619975</v>
      </c>
      <c r="S424" s="42">
        <f t="shared" ca="1" si="114"/>
        <v>9.7054419630469832E-2</v>
      </c>
      <c r="T424" s="42">
        <f t="shared" ca="1" si="115"/>
        <v>0.16132488256469804</v>
      </c>
      <c r="U424">
        <f ca="1">+(L424^2*Markiwitz!$B$4^2)+(M424^2*Markiwitz!$C$4^2)+(N424^2*Markiwitz!$D$4^2)+(O424^2*Markiwitz!$E$4^2)+(P424^2*Markiwitz!$F$4^2)+(Q424^2*Markiwitz!$G$4^2)+(R424^2*Markiwitz!$H$4^2)+(S424^2*Markiwitz!$I$4^2)+(T424^2*Markiwitz!$J$4^2)+(2*L424*M424*Markiwitz!$B$8)+(2*L424*N424*Markiwitz!$E$8)+(2*L424*O424*Markiwitz!$H$8)+(2*L424*P424*Markiwitz!$B$11)+(2*L424*Q424*Markiwitz!$E$11)+(2*L424*R424*Markiwitz!$H$11)+(2*L424*S424*Markiwitz!$K$8)+(2*L424*T424*Markiwitz!$K$11)</f>
        <v>1.094526240645368E-2</v>
      </c>
      <c r="V424" s="5">
        <f t="shared" ca="1" si="106"/>
        <v>0.10461960813563431</v>
      </c>
      <c r="W424" s="42">
        <f ca="1">SUMPRODUCT(L424:T424,Markiwitz!$B$3:$J$3)</f>
        <v>0.3377518395587038</v>
      </c>
    </row>
    <row r="425" spans="1:23" x14ac:dyDescent="0.25">
      <c r="A425">
        <v>424</v>
      </c>
      <c r="B425" s="25">
        <f t="shared" ca="1" si="105"/>
        <v>1</v>
      </c>
      <c r="C425" s="46">
        <v>0</v>
      </c>
      <c r="D425">
        <f t="shared" ca="1" si="119"/>
        <v>0.31312961892247926</v>
      </c>
      <c r="E425">
        <f t="shared" ca="1" si="119"/>
        <v>0.40820211253592331</v>
      </c>
      <c r="F425">
        <f t="shared" ca="1" si="119"/>
        <v>0.58972387656365044</v>
      </c>
      <c r="G425">
        <f t="shared" ca="1" si="119"/>
        <v>0.92625067367265146</v>
      </c>
      <c r="H425">
        <f t="shared" ca="1" si="119"/>
        <v>0.71472859790946019</v>
      </c>
      <c r="I425">
        <f t="shared" ca="1" si="119"/>
        <v>0.98931284296535371</v>
      </c>
      <c r="J425">
        <f t="shared" ca="1" si="119"/>
        <v>0.63360630112532268</v>
      </c>
      <c r="K425">
        <f t="shared" ca="1" si="119"/>
        <v>0.81969906715572105</v>
      </c>
      <c r="L425" s="42">
        <f t="shared" ca="1" si="107"/>
        <v>0</v>
      </c>
      <c r="M425" s="42">
        <f t="shared" ca="1" si="108"/>
        <v>5.8044440235379226E-2</v>
      </c>
      <c r="N425" s="42">
        <f t="shared" ca="1" si="109"/>
        <v>7.5667907771167373E-2</v>
      </c>
      <c r="O425" s="42">
        <f t="shared" ca="1" si="110"/>
        <v>0.10931636689740695</v>
      </c>
      <c r="P425" s="42">
        <f t="shared" ca="1" si="111"/>
        <v>0.17169791237245466</v>
      </c>
      <c r="Q425" s="42">
        <f t="shared" ca="1" si="112"/>
        <v>0.1324883335170623</v>
      </c>
      <c r="R425" s="42">
        <f t="shared" ca="1" si="113"/>
        <v>0.18338766669598233</v>
      </c>
      <c r="S425" s="42">
        <f t="shared" ca="1" si="114"/>
        <v>0.11745079627083556</v>
      </c>
      <c r="T425" s="42">
        <f t="shared" ca="1" si="115"/>
        <v>0.15194657623971167</v>
      </c>
      <c r="U425">
        <f ca="1">+(L425^2*Markiwitz!$B$4^2)+(M425^2*Markiwitz!$C$4^2)+(N425^2*Markiwitz!$D$4^2)+(O425^2*Markiwitz!$E$4^2)+(P425^2*Markiwitz!$F$4^2)+(Q425^2*Markiwitz!$G$4^2)+(R425^2*Markiwitz!$H$4^2)+(S425^2*Markiwitz!$I$4^2)+(T425^2*Markiwitz!$J$4^2)+(2*L425*M425*Markiwitz!$B$8)+(2*L425*N425*Markiwitz!$E$8)+(2*L425*O425*Markiwitz!$H$8)+(2*L425*P425*Markiwitz!$B$11)+(2*L425*Q425*Markiwitz!$E$11)+(2*L425*R425*Markiwitz!$H$11)+(2*L425*S425*Markiwitz!$K$8)+(2*L425*T425*Markiwitz!$K$11)</f>
        <v>1.4840407862894351E-2</v>
      </c>
      <c r="V425" s="5">
        <f t="shared" ca="1" si="106"/>
        <v>0.12182121269669889</v>
      </c>
      <c r="W425" s="42">
        <f ca="1">SUMPRODUCT(L425:T425,Markiwitz!$B$3:$J$3)</f>
        <v>0.49054807230083947</v>
      </c>
    </row>
    <row r="426" spans="1:23" x14ac:dyDescent="0.25">
      <c r="A426">
        <v>425</v>
      </c>
      <c r="B426" s="25">
        <f t="shared" ca="1" si="105"/>
        <v>1</v>
      </c>
      <c r="C426" s="46">
        <v>0</v>
      </c>
      <c r="D426">
        <f t="shared" ca="1" si="119"/>
        <v>0.27324330959474818</v>
      </c>
      <c r="E426">
        <f t="shared" ca="1" si="119"/>
        <v>0.46882048837198353</v>
      </c>
      <c r="F426">
        <f t="shared" ca="1" si="119"/>
        <v>0.65259600130001494</v>
      </c>
      <c r="G426">
        <f t="shared" ca="1" si="119"/>
        <v>0.84132617801080078</v>
      </c>
      <c r="H426">
        <f t="shared" ca="1" si="119"/>
        <v>0.90730988550702918</v>
      </c>
      <c r="I426">
        <f t="shared" ca="1" si="119"/>
        <v>0.51382398008038943</v>
      </c>
      <c r="J426">
        <f t="shared" ca="1" si="119"/>
        <v>0.67150222096091949</v>
      </c>
      <c r="K426">
        <f t="shared" ca="1" si="119"/>
        <v>4.8911577357971914E-2</v>
      </c>
      <c r="L426" s="42">
        <f t="shared" ca="1" si="107"/>
        <v>0</v>
      </c>
      <c r="M426" s="42">
        <f t="shared" ca="1" si="108"/>
        <v>6.2419465386644633E-2</v>
      </c>
      <c r="N426" s="42">
        <f t="shared" ca="1" si="109"/>
        <v>0.10709694700260398</v>
      </c>
      <c r="O426" s="42">
        <f t="shared" ca="1" si="110"/>
        <v>0.14907846627616719</v>
      </c>
      <c r="P426" s="42">
        <f t="shared" ca="1" si="111"/>
        <v>0.1921918246602608</v>
      </c>
      <c r="Q426" s="42">
        <f t="shared" ca="1" si="112"/>
        <v>0.20726508574852598</v>
      </c>
      <c r="R426" s="42">
        <f t="shared" ca="1" si="113"/>
        <v>0.11737750573663924</v>
      </c>
      <c r="S426" s="42">
        <f t="shared" ca="1" si="114"/>
        <v>0.15339738674842462</v>
      </c>
      <c r="T426" s="42">
        <f t="shared" ca="1" si="115"/>
        <v>1.1173318440733743E-2</v>
      </c>
      <c r="U426">
        <f ca="1">+(L426^2*Markiwitz!$B$4^2)+(M426^2*Markiwitz!$C$4^2)+(N426^2*Markiwitz!$D$4^2)+(O426^2*Markiwitz!$E$4^2)+(P426^2*Markiwitz!$F$4^2)+(Q426^2*Markiwitz!$G$4^2)+(R426^2*Markiwitz!$H$4^2)+(S426^2*Markiwitz!$I$4^2)+(T426^2*Markiwitz!$J$4^2)+(2*L426*M426*Markiwitz!$B$8)+(2*L426*N426*Markiwitz!$E$8)+(2*L426*O426*Markiwitz!$H$8)+(2*L426*P426*Markiwitz!$B$11)+(2*L426*Q426*Markiwitz!$E$11)+(2*L426*R426*Markiwitz!$H$11)+(2*L426*S426*Markiwitz!$K$8)+(2*L426*T426*Markiwitz!$K$11)</f>
        <v>2.2865292423360065E-2</v>
      </c>
      <c r="V426" s="5">
        <f t="shared" ca="1" si="106"/>
        <v>0.15121273895859458</v>
      </c>
      <c r="W426" s="42">
        <f ca="1">SUMPRODUCT(L426:T426,Markiwitz!$B$3:$J$3)</f>
        <v>0.70667276567200743</v>
      </c>
    </row>
    <row r="427" spans="1:23" x14ac:dyDescent="0.25">
      <c r="A427">
        <v>426</v>
      </c>
      <c r="B427" s="25">
        <f t="shared" ca="1" si="105"/>
        <v>1</v>
      </c>
      <c r="C427" s="46">
        <v>0</v>
      </c>
      <c r="D427">
        <f t="shared" ca="1" si="119"/>
        <v>8.0006720207439708E-2</v>
      </c>
      <c r="E427">
        <f t="shared" ca="1" si="119"/>
        <v>0.35143368502973216</v>
      </c>
      <c r="F427">
        <f t="shared" ca="1" si="119"/>
        <v>0.83614344800149887</v>
      </c>
      <c r="G427">
        <f t="shared" ca="1" si="119"/>
        <v>0.98768386738746017</v>
      </c>
      <c r="H427">
        <f t="shared" ca="1" si="119"/>
        <v>0.42977094585735764</v>
      </c>
      <c r="I427">
        <f t="shared" ca="1" si="119"/>
        <v>0.47567529872080505</v>
      </c>
      <c r="J427">
        <f t="shared" ca="1" si="119"/>
        <v>2.4197065488632874E-2</v>
      </c>
      <c r="K427">
        <f t="shared" ca="1" si="119"/>
        <v>0.25770679345380165</v>
      </c>
      <c r="L427" s="42">
        <f t="shared" ca="1" si="107"/>
        <v>0</v>
      </c>
      <c r="M427" s="42">
        <f t="shared" ca="1" si="108"/>
        <v>2.3240081906933663E-2</v>
      </c>
      <c r="N427" s="42">
        <f t="shared" ca="1" si="109"/>
        <v>0.10208327005244532</v>
      </c>
      <c r="O427" s="42">
        <f t="shared" ca="1" si="110"/>
        <v>0.24288012515845894</v>
      </c>
      <c r="P427" s="42">
        <f t="shared" ca="1" si="111"/>
        <v>0.28689907443683882</v>
      </c>
      <c r="Q427" s="42">
        <f t="shared" ca="1" si="112"/>
        <v>0.1248384130364162</v>
      </c>
      <c r="R427" s="42">
        <f t="shared" ca="1" si="113"/>
        <v>0.13817255443935425</v>
      </c>
      <c r="S427" s="42">
        <f t="shared" ca="1" si="114"/>
        <v>7.0286818707883296E-3</v>
      </c>
      <c r="T427" s="42">
        <f t="shared" ca="1" si="115"/>
        <v>7.4857799098764527E-2</v>
      </c>
      <c r="U427">
        <f ca="1">+(L427^2*Markiwitz!$B$4^2)+(M427^2*Markiwitz!$C$4^2)+(N427^2*Markiwitz!$D$4^2)+(O427^2*Markiwitz!$E$4^2)+(P427^2*Markiwitz!$F$4^2)+(Q427^2*Markiwitz!$G$4^2)+(R427^2*Markiwitz!$H$4^2)+(S427^2*Markiwitz!$I$4^2)+(T427^2*Markiwitz!$J$4^2)+(2*L427*M427*Markiwitz!$B$8)+(2*L427*N427*Markiwitz!$E$8)+(2*L427*O427*Markiwitz!$H$8)+(2*L427*P427*Markiwitz!$B$11)+(2*L427*Q427*Markiwitz!$E$11)+(2*L427*R427*Markiwitz!$H$11)+(2*L427*S427*Markiwitz!$K$8)+(2*L427*T427*Markiwitz!$K$11)</f>
        <v>2.1754911224724345E-2</v>
      </c>
      <c r="V427" s="5">
        <f t="shared" ca="1" si="106"/>
        <v>0.14749546170890934</v>
      </c>
      <c r="W427" s="42">
        <f ca="1">SUMPRODUCT(L427:T427,Markiwitz!$B$3:$J$3)</f>
        <v>0.54720862680685989</v>
      </c>
    </row>
    <row r="428" spans="1:23" x14ac:dyDescent="0.25">
      <c r="A428">
        <v>427</v>
      </c>
      <c r="B428" s="25">
        <f t="shared" ca="1" si="105"/>
        <v>1</v>
      </c>
      <c r="C428" s="46">
        <v>0</v>
      </c>
      <c r="D428">
        <f t="shared" ca="1" si="119"/>
        <v>5.2593895680821956E-2</v>
      </c>
      <c r="E428">
        <f t="shared" ca="1" si="119"/>
        <v>0.62499576886754515</v>
      </c>
      <c r="F428">
        <f t="shared" ca="1" si="119"/>
        <v>0.48447256925388427</v>
      </c>
      <c r="G428">
        <f t="shared" ca="1" si="119"/>
        <v>0.88352086452859802</v>
      </c>
      <c r="H428">
        <f t="shared" ca="1" si="119"/>
        <v>0.6755293628746345</v>
      </c>
      <c r="I428">
        <f t="shared" ca="1" si="119"/>
        <v>0.47544043811822356</v>
      </c>
      <c r="J428">
        <f t="shared" ca="1" si="119"/>
        <v>0.47910484407522758</v>
      </c>
      <c r="K428">
        <f t="shared" ca="1" si="119"/>
        <v>0.59463238708877142</v>
      </c>
      <c r="L428" s="42">
        <f t="shared" ca="1" si="107"/>
        <v>0</v>
      </c>
      <c r="M428" s="42">
        <f t="shared" ca="1" si="108"/>
        <v>1.2316234746048801E-2</v>
      </c>
      <c r="N428" s="42">
        <f t="shared" ca="1" si="109"/>
        <v>0.14635908797048525</v>
      </c>
      <c r="O428" s="42">
        <f t="shared" ca="1" si="110"/>
        <v>0.1134519094604359</v>
      </c>
      <c r="P428" s="42">
        <f t="shared" ca="1" si="111"/>
        <v>0.20689949336713848</v>
      </c>
      <c r="Q428" s="42">
        <f t="shared" ca="1" si="112"/>
        <v>0.15819284925202093</v>
      </c>
      <c r="R428" s="42">
        <f t="shared" ca="1" si="113"/>
        <v>0.11133679998083032</v>
      </c>
      <c r="S428" s="42">
        <f t="shared" ca="1" si="114"/>
        <v>0.11219491637223006</v>
      </c>
      <c r="T428" s="42">
        <f t="shared" ca="1" si="115"/>
        <v>0.13924870885081034</v>
      </c>
      <c r="U428">
        <f ca="1">+(L428^2*Markiwitz!$B$4^2)+(M428^2*Markiwitz!$C$4^2)+(N428^2*Markiwitz!$D$4^2)+(O428^2*Markiwitz!$E$4^2)+(P428^2*Markiwitz!$F$4^2)+(Q428^2*Markiwitz!$G$4^2)+(R428^2*Markiwitz!$H$4^2)+(S428^2*Markiwitz!$I$4^2)+(T428^2*Markiwitz!$J$4^2)+(2*L428*M428*Markiwitz!$B$8)+(2*L428*N428*Markiwitz!$E$8)+(2*L428*O428*Markiwitz!$H$8)+(2*L428*P428*Markiwitz!$B$11)+(2*L428*Q428*Markiwitz!$E$11)+(2*L428*R428*Markiwitz!$H$11)+(2*L428*S428*Markiwitz!$K$8)+(2*L428*T428*Markiwitz!$K$11)</f>
        <v>1.7433627114338286E-2</v>
      </c>
      <c r="V428" s="5">
        <f t="shared" ca="1" si="106"/>
        <v>0.13203646130648264</v>
      </c>
      <c r="W428" s="42">
        <f ca="1">SUMPRODUCT(L428:T428,Markiwitz!$B$3:$J$3)</f>
        <v>0.57740925109279706</v>
      </c>
    </row>
    <row r="429" spans="1:23" x14ac:dyDescent="0.25">
      <c r="A429">
        <v>428</v>
      </c>
      <c r="B429" s="25">
        <f t="shared" ca="1" si="105"/>
        <v>1.0000000000000002</v>
      </c>
      <c r="C429" s="46">
        <v>0</v>
      </c>
      <c r="D429">
        <f t="shared" ca="1" si="119"/>
        <v>5.7115497640809476E-2</v>
      </c>
      <c r="E429">
        <f t="shared" ca="1" si="119"/>
        <v>0.4645440751753479</v>
      </c>
      <c r="F429">
        <f t="shared" ca="1" si="119"/>
        <v>0.87600834568888075</v>
      </c>
      <c r="G429">
        <f t="shared" ca="1" si="119"/>
        <v>0.45559518161809687</v>
      </c>
      <c r="H429">
        <f t="shared" ca="1" si="119"/>
        <v>0.94090447494815743</v>
      </c>
      <c r="I429">
        <f t="shared" ca="1" si="119"/>
        <v>0.96601160891665339</v>
      </c>
      <c r="J429">
        <f t="shared" ca="1" si="119"/>
        <v>0.13440684002504999</v>
      </c>
      <c r="K429">
        <f t="shared" ca="1" si="119"/>
        <v>0.71282478428645601</v>
      </c>
      <c r="L429" s="42">
        <f t="shared" ca="1" si="107"/>
        <v>0</v>
      </c>
      <c r="M429" s="42">
        <f t="shared" ca="1" si="108"/>
        <v>1.2396441302330979E-2</v>
      </c>
      <c r="N429" s="42">
        <f t="shared" ca="1" si="109"/>
        <v>0.10082540813129846</v>
      </c>
      <c r="O429" s="42">
        <f t="shared" ca="1" si="110"/>
        <v>0.19013028838472656</v>
      </c>
      <c r="P429" s="42">
        <f t="shared" ca="1" si="111"/>
        <v>9.8883125593537527E-2</v>
      </c>
      <c r="Q429" s="42">
        <f t="shared" ca="1" si="112"/>
        <v>0.20421545073716485</v>
      </c>
      <c r="R429" s="42">
        <f t="shared" ca="1" si="113"/>
        <v>0.20966474428035614</v>
      </c>
      <c r="S429" s="42">
        <f t="shared" ca="1" si="114"/>
        <v>2.9171881044976363E-2</v>
      </c>
      <c r="T429" s="42">
        <f t="shared" ca="1" si="115"/>
        <v>0.15471266052560928</v>
      </c>
      <c r="U429">
        <f ca="1">+(L429^2*Markiwitz!$B$4^2)+(M429^2*Markiwitz!$C$4^2)+(N429^2*Markiwitz!$D$4^2)+(O429^2*Markiwitz!$E$4^2)+(P429^2*Markiwitz!$F$4^2)+(Q429^2*Markiwitz!$G$4^2)+(R429^2*Markiwitz!$H$4^2)+(S429^2*Markiwitz!$I$4^2)+(T429^2*Markiwitz!$J$4^2)+(2*L429*M429*Markiwitz!$B$8)+(2*L429*N429*Markiwitz!$E$8)+(2*L429*O429*Markiwitz!$H$8)+(2*L429*P429*Markiwitz!$B$11)+(2*L429*Q429*Markiwitz!$E$11)+(2*L429*R429*Markiwitz!$H$11)+(2*L429*S429*Markiwitz!$K$8)+(2*L429*T429*Markiwitz!$K$11)</f>
        <v>2.1050812881327412E-2</v>
      </c>
      <c r="V429" s="5">
        <f t="shared" ca="1" si="106"/>
        <v>0.14508898263247769</v>
      </c>
      <c r="W429" s="42">
        <f ca="1">SUMPRODUCT(L429:T429,Markiwitz!$B$3:$J$3)</f>
        <v>0.69494426249808106</v>
      </c>
    </row>
    <row r="430" spans="1:23" x14ac:dyDescent="0.25">
      <c r="A430">
        <v>429</v>
      </c>
      <c r="B430" s="25">
        <f t="shared" ca="1" si="105"/>
        <v>1</v>
      </c>
      <c r="C430" s="46">
        <v>0</v>
      </c>
      <c r="D430">
        <f t="shared" ca="1" si="119"/>
        <v>0.77988962072725676</v>
      </c>
      <c r="E430">
        <f t="shared" ca="1" si="119"/>
        <v>0.78312215606755831</v>
      </c>
      <c r="F430">
        <f t="shared" ca="1" si="119"/>
        <v>0.49610314184024307</v>
      </c>
      <c r="G430">
        <f t="shared" ca="1" si="119"/>
        <v>0.50605206961824711</v>
      </c>
      <c r="H430">
        <f t="shared" ca="1" si="119"/>
        <v>0.93177993475846654</v>
      </c>
      <c r="I430">
        <f t="shared" ca="1" si="119"/>
        <v>0.68850301036620509</v>
      </c>
      <c r="J430">
        <f t="shared" ca="1" si="119"/>
        <v>0.50193387195910566</v>
      </c>
      <c r="K430">
        <f t="shared" ca="1" si="119"/>
        <v>0.76213834510370038</v>
      </c>
      <c r="L430" s="42">
        <f t="shared" ca="1" si="107"/>
        <v>0</v>
      </c>
      <c r="M430" s="42">
        <f t="shared" ca="1" si="108"/>
        <v>0.14311156083000337</v>
      </c>
      <c r="N430" s="42">
        <f t="shared" ca="1" si="109"/>
        <v>0.14370473858964236</v>
      </c>
      <c r="O430" s="42">
        <f t="shared" ca="1" si="110"/>
        <v>9.1036081356255419E-2</v>
      </c>
      <c r="P430" s="42">
        <f t="shared" ca="1" si="111"/>
        <v>9.286173276262677E-2</v>
      </c>
      <c r="Q430" s="42">
        <f t="shared" ca="1" si="112"/>
        <v>0.17098378702490455</v>
      </c>
      <c r="R430" s="42">
        <f t="shared" ca="1" si="113"/>
        <v>0.12634190509905824</v>
      </c>
      <c r="S430" s="42">
        <f t="shared" ca="1" si="114"/>
        <v>9.2106033905836479E-2</v>
      </c>
      <c r="T430" s="42">
        <f t="shared" ca="1" si="115"/>
        <v>0.13985416043167292</v>
      </c>
      <c r="U430">
        <f ca="1">+(L430^2*Markiwitz!$B$4^2)+(M430^2*Markiwitz!$C$4^2)+(N430^2*Markiwitz!$D$4^2)+(O430^2*Markiwitz!$E$4^2)+(P430^2*Markiwitz!$F$4^2)+(Q430^2*Markiwitz!$G$4^2)+(R430^2*Markiwitz!$H$4^2)+(S430^2*Markiwitz!$I$4^2)+(T430^2*Markiwitz!$J$4^2)+(2*L430*M430*Markiwitz!$B$8)+(2*L430*N430*Markiwitz!$E$8)+(2*L430*O430*Markiwitz!$H$8)+(2*L430*P430*Markiwitz!$B$11)+(2*L430*Q430*Markiwitz!$E$11)+(2*L430*R430*Markiwitz!$H$11)+(2*L430*S430*Markiwitz!$K$8)+(2*L430*T430*Markiwitz!$K$11)</f>
        <v>1.4561137122944556E-2</v>
      </c>
      <c r="V430" s="5">
        <f t="shared" ca="1" si="106"/>
        <v>0.12066953684731103</v>
      </c>
      <c r="W430" s="42">
        <f ca="1">SUMPRODUCT(L430:T430,Markiwitz!$B$3:$J$3)</f>
        <v>0.58825853576005294</v>
      </c>
    </row>
    <row r="431" spans="1:23" x14ac:dyDescent="0.25">
      <c r="A431">
        <v>430</v>
      </c>
      <c r="B431" s="25">
        <f t="shared" ca="1" si="105"/>
        <v>0.99999999999999978</v>
      </c>
      <c r="C431" s="46">
        <v>0</v>
      </c>
      <c r="D431">
        <f t="shared" ca="1" si="119"/>
        <v>0.19753687188279312</v>
      </c>
      <c r="E431">
        <f t="shared" ca="1" si="119"/>
        <v>0.38440436162649616</v>
      </c>
      <c r="F431">
        <f t="shared" ca="1" si="119"/>
        <v>0.14839145602710135</v>
      </c>
      <c r="G431">
        <f t="shared" ca="1" si="119"/>
        <v>0.39345555690323541</v>
      </c>
      <c r="H431">
        <f t="shared" ca="1" si="119"/>
        <v>0.41281313255941232</v>
      </c>
      <c r="I431">
        <f t="shared" ca="1" si="119"/>
        <v>0.18666986229558835</v>
      </c>
      <c r="J431">
        <f t="shared" ca="1" si="119"/>
        <v>0.2927023371731976</v>
      </c>
      <c r="K431">
        <f t="shared" ca="1" si="119"/>
        <v>0.1618531189185366</v>
      </c>
      <c r="L431" s="42">
        <f t="shared" ca="1" si="107"/>
        <v>0</v>
      </c>
      <c r="M431" s="42">
        <f t="shared" ca="1" si="108"/>
        <v>9.0703668992514308E-2</v>
      </c>
      <c r="N431" s="42">
        <f t="shared" ca="1" si="109"/>
        <v>0.17650824194956602</v>
      </c>
      <c r="O431" s="42">
        <f t="shared" ca="1" si="110"/>
        <v>6.81374033136741E-2</v>
      </c>
      <c r="P431" s="42">
        <f t="shared" ca="1" si="111"/>
        <v>0.18066430968792269</v>
      </c>
      <c r="Q431" s="42">
        <f t="shared" ca="1" si="112"/>
        <v>0.18955279272443251</v>
      </c>
      <c r="R431" s="42">
        <f t="shared" ca="1" si="113"/>
        <v>8.5713827697866563E-2</v>
      </c>
      <c r="S431" s="42">
        <f t="shared" ca="1" si="114"/>
        <v>0.13440111535250879</v>
      </c>
      <c r="T431" s="42">
        <f t="shared" ca="1" si="115"/>
        <v>7.4318640281514914E-2</v>
      </c>
      <c r="U431">
        <f ca="1">+(L431^2*Markiwitz!$B$4^2)+(M431^2*Markiwitz!$C$4^2)+(N431^2*Markiwitz!$D$4^2)+(O431^2*Markiwitz!$E$4^2)+(P431^2*Markiwitz!$F$4^2)+(Q431^2*Markiwitz!$G$4^2)+(R431^2*Markiwitz!$H$4^2)+(S431^2*Markiwitz!$I$4^2)+(T431^2*Markiwitz!$J$4^2)+(2*L431*M431*Markiwitz!$B$8)+(2*L431*N431*Markiwitz!$E$8)+(2*L431*O431*Markiwitz!$H$8)+(2*L431*P431*Markiwitz!$B$11)+(2*L431*Q431*Markiwitz!$E$11)+(2*L431*R431*Markiwitz!$H$11)+(2*L431*S431*Markiwitz!$K$8)+(2*L431*T431*Markiwitz!$K$11)</f>
        <v>1.9307896828440762E-2</v>
      </c>
      <c r="V431" s="5">
        <f t="shared" ca="1" si="106"/>
        <v>0.13895285829532533</v>
      </c>
      <c r="W431" s="42">
        <f ca="1">SUMPRODUCT(L431:T431,Markiwitz!$B$3:$J$3)</f>
        <v>0.6515341687216647</v>
      </c>
    </row>
    <row r="432" spans="1:23" x14ac:dyDescent="0.25">
      <c r="A432">
        <v>431</v>
      </c>
      <c r="B432" s="25">
        <f t="shared" ca="1" si="105"/>
        <v>1</v>
      </c>
      <c r="C432" s="46">
        <v>0</v>
      </c>
      <c r="D432">
        <f t="shared" ref="D432:K441" ca="1" si="120">RAND()</f>
        <v>0.86522854690260254</v>
      </c>
      <c r="E432">
        <f t="shared" ca="1" si="120"/>
        <v>0.23664355669789194</v>
      </c>
      <c r="F432">
        <f t="shared" ca="1" si="120"/>
        <v>0.20939007623267714</v>
      </c>
      <c r="G432">
        <f t="shared" ca="1" si="120"/>
        <v>8.9740685683643906E-2</v>
      </c>
      <c r="H432">
        <f t="shared" ca="1" si="120"/>
        <v>0.23795851928448075</v>
      </c>
      <c r="I432">
        <f t="shared" ca="1" si="120"/>
        <v>0.69753002701409406</v>
      </c>
      <c r="J432">
        <f t="shared" ca="1" si="120"/>
        <v>4.6154111273651766E-2</v>
      </c>
      <c r="K432">
        <f t="shared" ca="1" si="120"/>
        <v>0.61480611124898843</v>
      </c>
      <c r="L432" s="42">
        <f t="shared" ca="1" si="107"/>
        <v>0</v>
      </c>
      <c r="M432" s="42">
        <f t="shared" ca="1" si="108"/>
        <v>0.28865471488873018</v>
      </c>
      <c r="N432" s="42">
        <f t="shared" ca="1" si="109"/>
        <v>7.8948248567871651E-2</v>
      </c>
      <c r="O432" s="42">
        <f t="shared" ca="1" si="110"/>
        <v>6.9856031648337077E-2</v>
      </c>
      <c r="P432" s="42">
        <f t="shared" ca="1" si="111"/>
        <v>2.9938993729072331E-2</v>
      </c>
      <c r="Q432" s="42">
        <f t="shared" ca="1" si="112"/>
        <v>7.9386942080562545E-2</v>
      </c>
      <c r="R432" s="42">
        <f t="shared" ca="1" si="113"/>
        <v>0.23270768376155615</v>
      </c>
      <c r="S432" s="42">
        <f t="shared" ca="1" si="114"/>
        <v>1.5397783485452178E-2</v>
      </c>
      <c r="T432" s="42">
        <f t="shared" ca="1" si="115"/>
        <v>0.20510960183841789</v>
      </c>
      <c r="U432">
        <f ca="1">+(L432^2*Markiwitz!$B$4^2)+(M432^2*Markiwitz!$C$4^2)+(N432^2*Markiwitz!$D$4^2)+(O432^2*Markiwitz!$E$4^2)+(P432^2*Markiwitz!$F$4^2)+(Q432^2*Markiwitz!$G$4^2)+(R432^2*Markiwitz!$H$4^2)+(S432^2*Markiwitz!$I$4^2)+(T432^2*Markiwitz!$J$4^2)+(2*L432*M432*Markiwitz!$B$8)+(2*L432*N432*Markiwitz!$E$8)+(2*L432*O432*Markiwitz!$H$8)+(2*L432*P432*Markiwitz!$B$11)+(2*L432*Q432*Markiwitz!$E$11)+(2*L432*R432*Markiwitz!$H$11)+(2*L432*S432*Markiwitz!$K$8)+(2*L432*T432*Markiwitz!$K$11)</f>
        <v>1.0707321388381982E-2</v>
      </c>
      <c r="V432" s="5">
        <f t="shared" ca="1" si="106"/>
        <v>0.10347618754274812</v>
      </c>
      <c r="W432" s="42">
        <f ca="1">SUMPRODUCT(L432:T432,Markiwitz!$B$3:$J$3)</f>
        <v>0.33152740000118114</v>
      </c>
    </row>
    <row r="433" spans="1:23" x14ac:dyDescent="0.25">
      <c r="A433">
        <v>432</v>
      </c>
      <c r="B433" s="25">
        <f t="shared" ca="1" si="105"/>
        <v>1.0000000000000002</v>
      </c>
      <c r="C433" s="46">
        <v>0</v>
      </c>
      <c r="D433">
        <f t="shared" ca="1" si="120"/>
        <v>0.64916054135344237</v>
      </c>
      <c r="E433">
        <f t="shared" ca="1" si="120"/>
        <v>0.66919276517868431</v>
      </c>
      <c r="F433">
        <f t="shared" ca="1" si="120"/>
        <v>0.19012149546611301</v>
      </c>
      <c r="G433">
        <f t="shared" ca="1" si="120"/>
        <v>0.96695958669997661</v>
      </c>
      <c r="H433">
        <f t="shared" ca="1" si="120"/>
        <v>0.30758329120749095</v>
      </c>
      <c r="I433">
        <f t="shared" ca="1" si="120"/>
        <v>0.94869082229223034</v>
      </c>
      <c r="J433">
        <f t="shared" ca="1" si="120"/>
        <v>0.59981827759754003</v>
      </c>
      <c r="K433">
        <f t="shared" ca="1" si="120"/>
        <v>0.25737659997914741</v>
      </c>
      <c r="L433" s="42">
        <f t="shared" ca="1" si="107"/>
        <v>0</v>
      </c>
      <c r="M433" s="42">
        <f t="shared" ca="1" si="108"/>
        <v>0.14146310951208668</v>
      </c>
      <c r="N433" s="42">
        <f t="shared" ca="1" si="109"/>
        <v>0.14582847137904884</v>
      </c>
      <c r="O433" s="42">
        <f t="shared" ca="1" si="110"/>
        <v>4.1430703532365609E-2</v>
      </c>
      <c r="P433" s="42">
        <f t="shared" ca="1" si="111"/>
        <v>0.21071692007328058</v>
      </c>
      <c r="Q433" s="42">
        <f t="shared" ca="1" si="112"/>
        <v>6.7027624195172608E-2</v>
      </c>
      <c r="R433" s="42">
        <f t="shared" ca="1" si="113"/>
        <v>0.20673584596998501</v>
      </c>
      <c r="S433" s="42">
        <f t="shared" ca="1" si="114"/>
        <v>0.13071059204279847</v>
      </c>
      <c r="T433" s="42">
        <f t="shared" ca="1" si="115"/>
        <v>5.6086733295262363E-2</v>
      </c>
      <c r="U433">
        <f ca="1">+(L433^2*Markiwitz!$B$4^2)+(M433^2*Markiwitz!$C$4^2)+(N433^2*Markiwitz!$D$4^2)+(O433^2*Markiwitz!$E$4^2)+(P433^2*Markiwitz!$F$4^2)+(Q433^2*Markiwitz!$G$4^2)+(R433^2*Markiwitz!$H$4^2)+(S433^2*Markiwitz!$I$4^2)+(T433^2*Markiwitz!$J$4^2)+(2*L433*M433*Markiwitz!$B$8)+(2*L433*N433*Markiwitz!$E$8)+(2*L433*O433*Markiwitz!$H$8)+(2*L433*P433*Markiwitz!$B$11)+(2*L433*Q433*Markiwitz!$E$11)+(2*L433*R433*Markiwitz!$H$11)+(2*L433*S433*Markiwitz!$K$8)+(2*L433*T433*Markiwitz!$K$11)</f>
        <v>1.4479480549981993E-2</v>
      </c>
      <c r="V433" s="5">
        <f t="shared" ca="1" si="106"/>
        <v>0.12033071324471568</v>
      </c>
      <c r="W433" s="42">
        <f ca="1">SUMPRODUCT(L433:T433,Markiwitz!$B$3:$J$3)</f>
        <v>0.32294661526646989</v>
      </c>
    </row>
    <row r="434" spans="1:23" x14ac:dyDescent="0.25">
      <c r="A434">
        <v>433</v>
      </c>
      <c r="B434" s="25">
        <f t="shared" ca="1" si="105"/>
        <v>1</v>
      </c>
      <c r="C434" s="46">
        <v>0</v>
      </c>
      <c r="D434">
        <f t="shared" ca="1" si="120"/>
        <v>0.60808468470309107</v>
      </c>
      <c r="E434">
        <f t="shared" ca="1" si="120"/>
        <v>0.38855097974583774</v>
      </c>
      <c r="F434">
        <f t="shared" ca="1" si="120"/>
        <v>0.59268645987021884</v>
      </c>
      <c r="G434">
        <f t="shared" ca="1" si="120"/>
        <v>0.18998995595065582</v>
      </c>
      <c r="H434">
        <f t="shared" ca="1" si="120"/>
        <v>0.70123150282092872</v>
      </c>
      <c r="I434">
        <f t="shared" ca="1" si="120"/>
        <v>0.96849724568384088</v>
      </c>
      <c r="J434">
        <f t="shared" ca="1" si="120"/>
        <v>0.48603014277945833</v>
      </c>
      <c r="K434">
        <f t="shared" ca="1" si="120"/>
        <v>0.38231296079702448</v>
      </c>
      <c r="L434" s="42">
        <f t="shared" ca="1" si="107"/>
        <v>0</v>
      </c>
      <c r="M434" s="42">
        <f t="shared" ca="1" si="108"/>
        <v>0.14084563574404074</v>
      </c>
      <c r="N434" s="42">
        <f t="shared" ca="1" si="109"/>
        <v>8.9996855928041145E-2</v>
      </c>
      <c r="O434" s="42">
        <f t="shared" ca="1" si="110"/>
        <v>0.13727907203922632</v>
      </c>
      <c r="P434" s="42">
        <f t="shared" ca="1" si="111"/>
        <v>4.4005805118933608E-2</v>
      </c>
      <c r="Q434" s="42">
        <f t="shared" ca="1" si="112"/>
        <v>0.16242046429238205</v>
      </c>
      <c r="R434" s="42">
        <f t="shared" ca="1" si="113"/>
        <v>0.22432502201777549</v>
      </c>
      <c r="S434" s="42">
        <f t="shared" ca="1" si="114"/>
        <v>0.11257514976547101</v>
      </c>
      <c r="T434" s="42">
        <f t="shared" ca="1" si="115"/>
        <v>8.8551995094129546E-2</v>
      </c>
      <c r="U434">
        <f ca="1">+(L434^2*Markiwitz!$B$4^2)+(M434^2*Markiwitz!$C$4^2)+(N434^2*Markiwitz!$D$4^2)+(O434^2*Markiwitz!$E$4^2)+(P434^2*Markiwitz!$F$4^2)+(Q434^2*Markiwitz!$G$4^2)+(R434^2*Markiwitz!$H$4^2)+(S434^2*Markiwitz!$I$4^2)+(T434^2*Markiwitz!$J$4^2)+(2*L434*M434*Markiwitz!$B$8)+(2*L434*N434*Markiwitz!$E$8)+(2*L434*O434*Markiwitz!$H$8)+(2*L434*P434*Markiwitz!$B$11)+(2*L434*Q434*Markiwitz!$E$11)+(2*L434*R434*Markiwitz!$H$11)+(2*L434*S434*Markiwitz!$K$8)+(2*L434*T434*Markiwitz!$K$11)</f>
        <v>1.6392555033706034E-2</v>
      </c>
      <c r="V434" s="5">
        <f t="shared" ca="1" si="106"/>
        <v>0.12803341373917215</v>
      </c>
      <c r="W434" s="42">
        <f ca="1">SUMPRODUCT(L434:T434,Markiwitz!$B$3:$J$3)</f>
        <v>0.55232509580518929</v>
      </c>
    </row>
    <row r="435" spans="1:23" x14ac:dyDescent="0.25">
      <c r="A435">
        <v>434</v>
      </c>
      <c r="B435" s="25">
        <f t="shared" ca="1" si="105"/>
        <v>0.99999999999999989</v>
      </c>
      <c r="C435" s="46">
        <v>0</v>
      </c>
      <c r="D435">
        <f t="shared" ca="1" si="120"/>
        <v>0.35464303933170238</v>
      </c>
      <c r="E435">
        <f t="shared" ca="1" si="120"/>
        <v>0.74684082671953789</v>
      </c>
      <c r="F435">
        <f t="shared" ca="1" si="120"/>
        <v>0.26964021114840442</v>
      </c>
      <c r="G435">
        <f t="shared" ca="1" si="120"/>
        <v>0.4596015892287777</v>
      </c>
      <c r="H435">
        <f t="shared" ca="1" si="120"/>
        <v>0.69039630276332442</v>
      </c>
      <c r="I435">
        <f t="shared" ca="1" si="120"/>
        <v>0.67485807793842401</v>
      </c>
      <c r="J435">
        <f t="shared" ca="1" si="120"/>
        <v>0.10659855606071444</v>
      </c>
      <c r="K435">
        <f t="shared" ca="1" si="120"/>
        <v>0.33295193598243389</v>
      </c>
      <c r="L435" s="42">
        <f t="shared" ca="1" si="107"/>
        <v>0</v>
      </c>
      <c r="M435" s="42">
        <f t="shared" ca="1" si="108"/>
        <v>9.7549184502888103E-2</v>
      </c>
      <c r="N435" s="42">
        <f t="shared" ca="1" si="109"/>
        <v>0.20542829132425924</v>
      </c>
      <c r="O435" s="42">
        <f t="shared" ca="1" si="110"/>
        <v>7.4168050094201035E-2</v>
      </c>
      <c r="P435" s="42">
        <f t="shared" ca="1" si="111"/>
        <v>0.12641939994080925</v>
      </c>
      <c r="Q435" s="42">
        <f t="shared" ca="1" si="112"/>
        <v>0.18990249024845579</v>
      </c>
      <c r="R435" s="42">
        <f t="shared" ca="1" si="113"/>
        <v>0.18562849924288616</v>
      </c>
      <c r="S435" s="42">
        <f t="shared" ca="1" si="114"/>
        <v>2.9321320481866676E-2</v>
      </c>
      <c r="T435" s="42">
        <f t="shared" ca="1" si="115"/>
        <v>9.1582764164633762E-2</v>
      </c>
      <c r="U435">
        <f ca="1">+(L435^2*Markiwitz!$B$4^2)+(M435^2*Markiwitz!$C$4^2)+(N435^2*Markiwitz!$D$4^2)+(O435^2*Markiwitz!$E$4^2)+(P435^2*Markiwitz!$F$4^2)+(Q435^2*Markiwitz!$G$4^2)+(R435^2*Markiwitz!$H$4^2)+(S435^2*Markiwitz!$I$4^2)+(T435^2*Markiwitz!$J$4^2)+(2*L435*M435*Markiwitz!$B$8)+(2*L435*N435*Markiwitz!$E$8)+(2*L435*O435*Markiwitz!$H$8)+(2*L435*P435*Markiwitz!$B$11)+(2*L435*Q435*Markiwitz!$E$11)+(2*L435*R435*Markiwitz!$H$11)+(2*L435*S435*Markiwitz!$K$8)+(2*L435*T435*Markiwitz!$K$11)</f>
        <v>1.8876448689377087E-2</v>
      </c>
      <c r="V435" s="5">
        <f t="shared" ca="1" si="106"/>
        <v>0.13739158885964267</v>
      </c>
      <c r="W435" s="42">
        <f ca="1">SUMPRODUCT(L435:T435,Markiwitz!$B$3:$J$3)</f>
        <v>0.65779861488732527</v>
      </c>
    </row>
    <row r="436" spans="1:23" x14ac:dyDescent="0.25">
      <c r="A436">
        <v>435</v>
      </c>
      <c r="B436" s="25">
        <f t="shared" ca="1" si="105"/>
        <v>1</v>
      </c>
      <c r="C436" s="46">
        <v>0</v>
      </c>
      <c r="D436">
        <f t="shared" ca="1" si="120"/>
        <v>0.68671931807183162</v>
      </c>
      <c r="E436">
        <f t="shared" ca="1" si="120"/>
        <v>0.86004529043338873</v>
      </c>
      <c r="F436">
        <f t="shared" ca="1" si="120"/>
        <v>0.47413243826499474</v>
      </c>
      <c r="G436">
        <f t="shared" ca="1" si="120"/>
        <v>0.63254779145918072</v>
      </c>
      <c r="H436">
        <f t="shared" ca="1" si="120"/>
        <v>0.67172032235298895</v>
      </c>
      <c r="I436">
        <f t="shared" ca="1" si="120"/>
        <v>0.8402015425207594</v>
      </c>
      <c r="J436">
        <f t="shared" ca="1" si="120"/>
        <v>0.90230430386797666</v>
      </c>
      <c r="K436">
        <f t="shared" ca="1" si="120"/>
        <v>0.96279334083351253</v>
      </c>
      <c r="L436" s="42">
        <f t="shared" ca="1" si="107"/>
        <v>0</v>
      </c>
      <c r="M436" s="42">
        <f t="shared" ca="1" si="108"/>
        <v>0.11387503158389935</v>
      </c>
      <c r="N436" s="42">
        <f t="shared" ca="1" si="109"/>
        <v>0.14261676063908491</v>
      </c>
      <c r="O436" s="42">
        <f t="shared" ca="1" si="110"/>
        <v>7.8622873947940805E-2</v>
      </c>
      <c r="P436" s="42">
        <f t="shared" ca="1" si="111"/>
        <v>0.1048920539078317</v>
      </c>
      <c r="Q436" s="42">
        <f t="shared" ca="1" si="112"/>
        <v>0.11138782747261014</v>
      </c>
      <c r="R436" s="42">
        <f t="shared" ca="1" si="113"/>
        <v>0.13932617690155674</v>
      </c>
      <c r="S436" s="42">
        <f t="shared" ca="1" si="114"/>
        <v>0.14962434927526883</v>
      </c>
      <c r="T436" s="42">
        <f t="shared" ca="1" si="115"/>
        <v>0.15965492627180752</v>
      </c>
      <c r="U436">
        <f ca="1">+(L436^2*Markiwitz!$B$4^2)+(M436^2*Markiwitz!$C$4^2)+(N436^2*Markiwitz!$D$4^2)+(O436^2*Markiwitz!$E$4^2)+(P436^2*Markiwitz!$F$4^2)+(Q436^2*Markiwitz!$G$4^2)+(R436^2*Markiwitz!$H$4^2)+(S436^2*Markiwitz!$I$4^2)+(T436^2*Markiwitz!$J$4^2)+(2*L436*M436*Markiwitz!$B$8)+(2*L436*N436*Markiwitz!$E$8)+(2*L436*O436*Markiwitz!$H$8)+(2*L436*P436*Markiwitz!$B$11)+(2*L436*Q436*Markiwitz!$E$11)+(2*L436*R436*Markiwitz!$H$11)+(2*L436*S436*Markiwitz!$K$8)+(2*L436*T436*Markiwitz!$K$11)</f>
        <v>1.1851767402925255E-2</v>
      </c>
      <c r="V436" s="5">
        <f t="shared" ca="1" si="106"/>
        <v>0.10886582293321102</v>
      </c>
      <c r="W436" s="42">
        <f ca="1">SUMPRODUCT(L436:T436,Markiwitz!$B$3:$J$3)</f>
        <v>0.41800990727955173</v>
      </c>
    </row>
    <row r="437" spans="1:23" x14ac:dyDescent="0.25">
      <c r="A437">
        <v>436</v>
      </c>
      <c r="B437" s="25">
        <f t="shared" ca="1" si="105"/>
        <v>1</v>
      </c>
      <c r="C437" s="46">
        <v>0</v>
      </c>
      <c r="D437">
        <f t="shared" ca="1" si="120"/>
        <v>0.53325034120592152</v>
      </c>
      <c r="E437">
        <f t="shared" ca="1" si="120"/>
        <v>0.28351487419375776</v>
      </c>
      <c r="F437">
        <f t="shared" ca="1" si="120"/>
        <v>0.94605791390708516</v>
      </c>
      <c r="G437">
        <f t="shared" ca="1" si="120"/>
        <v>0.36078833728059967</v>
      </c>
      <c r="H437">
        <f t="shared" ca="1" si="120"/>
        <v>0.75077489485389204</v>
      </c>
      <c r="I437">
        <f t="shared" ca="1" si="120"/>
        <v>0.22091799089413677</v>
      </c>
      <c r="J437">
        <f t="shared" ca="1" si="120"/>
        <v>0.88266541652691954</v>
      </c>
      <c r="K437">
        <f t="shared" ca="1" si="120"/>
        <v>0.94306629297247424</v>
      </c>
      <c r="L437" s="42">
        <f t="shared" ca="1" si="107"/>
        <v>0</v>
      </c>
      <c r="M437" s="42">
        <f t="shared" ca="1" si="108"/>
        <v>0.10836139676796057</v>
      </c>
      <c r="N437" s="42">
        <f t="shared" ca="1" si="109"/>
        <v>5.7612842220881928E-2</v>
      </c>
      <c r="O437" s="42">
        <f t="shared" ca="1" si="110"/>
        <v>0.19224771003900173</v>
      </c>
      <c r="P437" s="42">
        <f t="shared" ca="1" si="111"/>
        <v>7.3315523956164891E-2</v>
      </c>
      <c r="Q437" s="42">
        <f t="shared" ca="1" si="112"/>
        <v>0.1525643960784081</v>
      </c>
      <c r="R437" s="42">
        <f t="shared" ca="1" si="113"/>
        <v>4.489257711551263E-2</v>
      </c>
      <c r="S437" s="42">
        <f t="shared" ca="1" si="114"/>
        <v>0.17936576880069063</v>
      </c>
      <c r="T437" s="42">
        <f t="shared" ca="1" si="115"/>
        <v>0.19163978502137943</v>
      </c>
      <c r="U437">
        <f ca="1">+(L437^2*Markiwitz!$B$4^2)+(M437^2*Markiwitz!$C$4^2)+(N437^2*Markiwitz!$D$4^2)+(O437^2*Markiwitz!$E$4^2)+(P437^2*Markiwitz!$F$4^2)+(Q437^2*Markiwitz!$G$4^2)+(R437^2*Markiwitz!$H$4^2)+(S437^2*Markiwitz!$I$4^2)+(T437^2*Markiwitz!$J$4^2)+(2*L437*M437*Markiwitz!$B$8)+(2*L437*N437*Markiwitz!$E$8)+(2*L437*O437*Markiwitz!$H$8)+(2*L437*P437*Markiwitz!$B$11)+(2*L437*Q437*Markiwitz!$E$11)+(2*L437*R437*Markiwitz!$H$11)+(2*L437*S437*Markiwitz!$K$8)+(2*L437*T437*Markiwitz!$K$11)</f>
        <v>1.5454469447995453E-2</v>
      </c>
      <c r="V437" s="5">
        <f t="shared" ca="1" si="106"/>
        <v>0.12431600640301897</v>
      </c>
      <c r="W437" s="42">
        <f ca="1">SUMPRODUCT(L437:T437,Markiwitz!$B$3:$J$3)</f>
        <v>0.53069736802805256</v>
      </c>
    </row>
    <row r="438" spans="1:23" x14ac:dyDescent="0.25">
      <c r="A438">
        <v>437</v>
      </c>
      <c r="B438" s="25">
        <f t="shared" ca="1" si="105"/>
        <v>1.0000000000000002</v>
      </c>
      <c r="C438" s="46">
        <v>0</v>
      </c>
      <c r="D438">
        <f t="shared" ca="1" si="120"/>
        <v>0.85115979718513168</v>
      </c>
      <c r="E438">
        <f t="shared" ca="1" si="120"/>
        <v>0.53255708124848022</v>
      </c>
      <c r="F438">
        <f t="shared" ca="1" si="120"/>
        <v>0.5922563275348125</v>
      </c>
      <c r="G438">
        <f t="shared" ca="1" si="120"/>
        <v>0.69121583701619937</v>
      </c>
      <c r="H438">
        <f t="shared" ca="1" si="120"/>
        <v>0.62241889675445927</v>
      </c>
      <c r="I438">
        <f t="shared" ca="1" si="120"/>
        <v>2.8832619297914697E-2</v>
      </c>
      <c r="J438">
        <f t="shared" ca="1" si="120"/>
        <v>0.17689529315875219</v>
      </c>
      <c r="K438">
        <f t="shared" ca="1" si="120"/>
        <v>0.52130615104982025</v>
      </c>
      <c r="L438" s="42">
        <f t="shared" ca="1" si="107"/>
        <v>0</v>
      </c>
      <c r="M438" s="42">
        <f t="shared" ca="1" si="108"/>
        <v>0.21190830462295829</v>
      </c>
      <c r="N438" s="42">
        <f t="shared" ca="1" si="109"/>
        <v>0.13258763933110237</v>
      </c>
      <c r="O438" s="42">
        <f t="shared" ca="1" si="110"/>
        <v>0.14745061348665159</v>
      </c>
      <c r="P438" s="42">
        <f t="shared" ca="1" si="111"/>
        <v>0.17208798704432104</v>
      </c>
      <c r="Q438" s="42">
        <f t="shared" ca="1" si="112"/>
        <v>0.15496001292908995</v>
      </c>
      <c r="R438" s="42">
        <f t="shared" ca="1" si="113"/>
        <v>7.178289545002282E-3</v>
      </c>
      <c r="S438" s="42">
        <f t="shared" ca="1" si="114"/>
        <v>4.4040592369400944E-2</v>
      </c>
      <c r="T438" s="42">
        <f t="shared" ca="1" si="115"/>
        <v>0.12978656067147357</v>
      </c>
      <c r="U438">
        <f ca="1">+(L438^2*Markiwitz!$B$4^2)+(M438^2*Markiwitz!$C$4^2)+(N438^2*Markiwitz!$D$4^2)+(O438^2*Markiwitz!$E$4^2)+(P438^2*Markiwitz!$F$4^2)+(Q438^2*Markiwitz!$G$4^2)+(R438^2*Markiwitz!$H$4^2)+(S438^2*Markiwitz!$I$4^2)+(T438^2*Markiwitz!$J$4^2)+(2*L438*M438*Markiwitz!$B$8)+(2*L438*N438*Markiwitz!$E$8)+(2*L438*O438*Markiwitz!$H$8)+(2*L438*P438*Markiwitz!$B$11)+(2*L438*Q438*Markiwitz!$E$11)+(2*L438*R438*Markiwitz!$H$11)+(2*L438*S438*Markiwitz!$K$8)+(2*L438*T438*Markiwitz!$K$11)</f>
        <v>1.4998401859941548E-2</v>
      </c>
      <c r="V438" s="5">
        <f t="shared" ca="1" si="106"/>
        <v>0.12246796258590059</v>
      </c>
      <c r="W438" s="42">
        <f ca="1">SUMPRODUCT(L438:T438,Markiwitz!$B$3:$J$3)</f>
        <v>0.58921692112250557</v>
      </c>
    </row>
    <row r="439" spans="1:23" x14ac:dyDescent="0.25">
      <c r="A439">
        <v>438</v>
      </c>
      <c r="B439" s="25">
        <f t="shared" ca="1" si="105"/>
        <v>1</v>
      </c>
      <c r="C439" s="46">
        <v>0</v>
      </c>
      <c r="D439">
        <f t="shared" ca="1" si="120"/>
        <v>0.56601447914586134</v>
      </c>
      <c r="E439">
        <f t="shared" ca="1" si="120"/>
        <v>0.99970565905176845</v>
      </c>
      <c r="F439">
        <f t="shared" ca="1" si="120"/>
        <v>0.4652702755206144</v>
      </c>
      <c r="G439">
        <f t="shared" ca="1" si="120"/>
        <v>0.95037661070078894</v>
      </c>
      <c r="H439">
        <f t="shared" ca="1" si="120"/>
        <v>0.22591102451946599</v>
      </c>
      <c r="I439">
        <f t="shared" ca="1" si="120"/>
        <v>0.54057574307692191</v>
      </c>
      <c r="J439">
        <f t="shared" ca="1" si="120"/>
        <v>5.6578241541086816E-2</v>
      </c>
      <c r="K439">
        <f t="shared" ca="1" si="120"/>
        <v>0.41993452942975618</v>
      </c>
      <c r="L439" s="42">
        <f t="shared" ca="1" si="107"/>
        <v>0</v>
      </c>
      <c r="M439" s="42">
        <f t="shared" ca="1" si="108"/>
        <v>0.13398801233426527</v>
      </c>
      <c r="N439" s="42">
        <f t="shared" ca="1" si="109"/>
        <v>0.23665220433547379</v>
      </c>
      <c r="O439" s="42">
        <f t="shared" ca="1" si="110"/>
        <v>0.11013965492419492</v>
      </c>
      <c r="P439" s="42">
        <f t="shared" ca="1" si="111"/>
        <v>0.22497493920815301</v>
      </c>
      <c r="Q439" s="42">
        <f t="shared" ca="1" si="112"/>
        <v>5.3478082725796017E-2</v>
      </c>
      <c r="R439" s="42">
        <f t="shared" ca="1" si="113"/>
        <v>0.1279661068746793</v>
      </c>
      <c r="S439" s="42">
        <f t="shared" ca="1" si="114"/>
        <v>1.3393307777034119E-2</v>
      </c>
      <c r="T439" s="42">
        <f t="shared" ca="1" si="115"/>
        <v>9.9407691820403626E-2</v>
      </c>
      <c r="U439">
        <f ca="1">+(L439^2*Markiwitz!$B$4^2)+(M439^2*Markiwitz!$C$4^2)+(N439^2*Markiwitz!$D$4^2)+(O439^2*Markiwitz!$E$4^2)+(P439^2*Markiwitz!$F$4^2)+(Q439^2*Markiwitz!$G$4^2)+(R439^2*Markiwitz!$H$4^2)+(S439^2*Markiwitz!$I$4^2)+(T439^2*Markiwitz!$J$4^2)+(2*L439*M439*Markiwitz!$B$8)+(2*L439*N439*Markiwitz!$E$8)+(2*L439*O439*Markiwitz!$H$8)+(2*L439*P439*Markiwitz!$B$11)+(2*L439*Q439*Markiwitz!$E$11)+(2*L439*R439*Markiwitz!$H$11)+(2*L439*S439*Markiwitz!$K$8)+(2*L439*T439*Markiwitz!$K$11)</f>
        <v>1.4009556382980647E-2</v>
      </c>
      <c r="V439" s="5">
        <f t="shared" ca="1" si="106"/>
        <v>0.11836197186166107</v>
      </c>
      <c r="W439" s="42">
        <f ca="1">SUMPRODUCT(L439:T439,Markiwitz!$B$3:$J$3)</f>
        <v>0.33383915990479396</v>
      </c>
    </row>
    <row r="440" spans="1:23" x14ac:dyDescent="0.25">
      <c r="A440">
        <v>439</v>
      </c>
      <c r="B440" s="25">
        <f t="shared" ca="1" si="105"/>
        <v>1</v>
      </c>
      <c r="C440" s="46">
        <v>0</v>
      </c>
      <c r="D440">
        <f t="shared" ca="1" si="120"/>
        <v>0.73217620472774103</v>
      </c>
      <c r="E440">
        <f t="shared" ca="1" si="120"/>
        <v>0.41611320859436418</v>
      </c>
      <c r="F440">
        <f t="shared" ca="1" si="120"/>
        <v>0.22012339861997776</v>
      </c>
      <c r="G440">
        <f t="shared" ca="1" si="120"/>
        <v>0.3748017317500959</v>
      </c>
      <c r="H440">
        <f t="shared" ca="1" si="120"/>
        <v>0.54356211965865475</v>
      </c>
      <c r="I440">
        <f t="shared" ca="1" si="120"/>
        <v>0.23406377530025657</v>
      </c>
      <c r="J440">
        <f t="shared" ca="1" si="120"/>
        <v>0.32563633958729854</v>
      </c>
      <c r="K440">
        <f t="shared" ca="1" si="120"/>
        <v>0.74134748196648215</v>
      </c>
      <c r="L440" s="42">
        <f t="shared" ca="1" si="107"/>
        <v>0</v>
      </c>
      <c r="M440" s="42">
        <f t="shared" ca="1" si="108"/>
        <v>0.20407248282721979</v>
      </c>
      <c r="N440" s="42">
        <f t="shared" ca="1" si="109"/>
        <v>0.11597926164048052</v>
      </c>
      <c r="O440" s="42">
        <f t="shared" ca="1" si="110"/>
        <v>6.1352893189759616E-2</v>
      </c>
      <c r="P440" s="42">
        <f t="shared" ca="1" si="111"/>
        <v>0.10446490813591135</v>
      </c>
      <c r="Q440" s="42">
        <f t="shared" ca="1" si="112"/>
        <v>0.15150187975695789</v>
      </c>
      <c r="R440" s="42">
        <f t="shared" ca="1" si="113"/>
        <v>6.5238361281076546E-2</v>
      </c>
      <c r="S440" s="42">
        <f t="shared" ca="1" si="114"/>
        <v>9.0761507802699384E-2</v>
      </c>
      <c r="T440" s="42">
        <f t="shared" ca="1" si="115"/>
        <v>0.20662870536589492</v>
      </c>
      <c r="U440">
        <f ca="1">+(L440^2*Markiwitz!$B$4^2)+(M440^2*Markiwitz!$C$4^2)+(N440^2*Markiwitz!$D$4^2)+(O440^2*Markiwitz!$E$4^2)+(P440^2*Markiwitz!$F$4^2)+(Q440^2*Markiwitz!$G$4^2)+(R440^2*Markiwitz!$H$4^2)+(S440^2*Markiwitz!$I$4^2)+(T440^2*Markiwitz!$J$4^2)+(2*L440*M440*Markiwitz!$B$8)+(2*L440*N440*Markiwitz!$E$8)+(2*L440*O440*Markiwitz!$H$8)+(2*L440*P440*Markiwitz!$B$11)+(2*L440*Q440*Markiwitz!$E$11)+(2*L440*R440*Markiwitz!$H$11)+(2*L440*S440*Markiwitz!$K$8)+(2*L440*T440*Markiwitz!$K$11)</f>
        <v>1.2113270976424177E-2</v>
      </c>
      <c r="V440" s="5">
        <f t="shared" ca="1" si="106"/>
        <v>0.11006030608908998</v>
      </c>
      <c r="W440" s="42">
        <f ca="1">SUMPRODUCT(L440:T440,Markiwitz!$B$3:$J$3)</f>
        <v>0.53290232862474685</v>
      </c>
    </row>
    <row r="441" spans="1:23" x14ac:dyDescent="0.25">
      <c r="A441">
        <v>440</v>
      </c>
      <c r="B441" s="25">
        <f t="shared" ca="1" si="105"/>
        <v>1.0000000000000002</v>
      </c>
      <c r="C441" s="46">
        <v>0</v>
      </c>
      <c r="D441">
        <f t="shared" ca="1" si="120"/>
        <v>0.55299621349711958</v>
      </c>
      <c r="E441">
        <f t="shared" ca="1" si="120"/>
        <v>0.40231290646093232</v>
      </c>
      <c r="F441">
        <f t="shared" ca="1" si="120"/>
        <v>0.74271076732854291</v>
      </c>
      <c r="G441">
        <f t="shared" ca="1" si="120"/>
        <v>0.58839287956989506</v>
      </c>
      <c r="H441">
        <f t="shared" ca="1" si="120"/>
        <v>8.3191183464700558E-2</v>
      </c>
      <c r="I441">
        <f t="shared" ca="1" si="120"/>
        <v>4.303470798506237E-2</v>
      </c>
      <c r="J441">
        <f t="shared" ca="1" si="120"/>
        <v>0.83208771981406182</v>
      </c>
      <c r="K441">
        <f t="shared" ca="1" si="120"/>
        <v>0.17535232174477822</v>
      </c>
      <c r="L441" s="42">
        <f t="shared" ca="1" si="107"/>
        <v>0</v>
      </c>
      <c r="M441" s="42">
        <f t="shared" ca="1" si="108"/>
        <v>0.16169107848861283</v>
      </c>
      <c r="N441" s="42">
        <f t="shared" ca="1" si="109"/>
        <v>0.11763264584431986</v>
      </c>
      <c r="O441" s="42">
        <f t="shared" ca="1" si="110"/>
        <v>0.21716189377684195</v>
      </c>
      <c r="P441" s="42">
        <f t="shared" ca="1" si="111"/>
        <v>0.17204074268615652</v>
      </c>
      <c r="Q441" s="42">
        <f t="shared" ca="1" si="112"/>
        <v>2.4324347702285944E-2</v>
      </c>
      <c r="R441" s="42">
        <f t="shared" ca="1" si="113"/>
        <v>1.2582958394132834E-2</v>
      </c>
      <c r="S441" s="42">
        <f t="shared" ca="1" si="114"/>
        <v>0.24329490425085371</v>
      </c>
      <c r="T441" s="42">
        <f t="shared" ca="1" si="115"/>
        <v>5.1271428856796523E-2</v>
      </c>
      <c r="U441">
        <f ca="1">+(L441^2*Markiwitz!$B$4^2)+(M441^2*Markiwitz!$C$4^2)+(N441^2*Markiwitz!$D$4^2)+(O441^2*Markiwitz!$E$4^2)+(P441^2*Markiwitz!$F$4^2)+(Q441^2*Markiwitz!$G$4^2)+(R441^2*Markiwitz!$H$4^2)+(S441^2*Markiwitz!$I$4^2)+(T441^2*Markiwitz!$J$4^2)+(2*L441*M441*Markiwitz!$B$8)+(2*L441*N441*Markiwitz!$E$8)+(2*L441*O441*Markiwitz!$H$8)+(2*L441*P441*Markiwitz!$B$11)+(2*L441*Q441*Markiwitz!$E$11)+(2*L441*R441*Markiwitz!$H$11)+(2*L441*S441*Markiwitz!$K$8)+(2*L441*T441*Markiwitz!$K$11)</f>
        <v>1.6435324722160308E-2</v>
      </c>
      <c r="V441" s="5">
        <f t="shared" ca="1" si="106"/>
        <v>0.12820033042921655</v>
      </c>
      <c r="W441" s="42">
        <f ca="1">SUMPRODUCT(L441:T441,Markiwitz!$B$3:$J$3)</f>
        <v>0.22085674600506047</v>
      </c>
    </row>
    <row r="442" spans="1:23" x14ac:dyDescent="0.25">
      <c r="A442">
        <v>441</v>
      </c>
      <c r="B442" s="25">
        <f t="shared" ca="1" si="105"/>
        <v>1</v>
      </c>
      <c r="C442" s="46">
        <v>0</v>
      </c>
      <c r="D442">
        <f t="shared" ref="D442:K451" ca="1" si="121">RAND()</f>
        <v>0.46080558461789445</v>
      </c>
      <c r="E442">
        <f t="shared" ca="1" si="121"/>
        <v>0.48550804948801896</v>
      </c>
      <c r="F442">
        <f t="shared" ca="1" si="121"/>
        <v>0.16039487298381672</v>
      </c>
      <c r="G442">
        <f t="shared" ca="1" si="121"/>
        <v>7.5913059466210298E-2</v>
      </c>
      <c r="H442">
        <f t="shared" ca="1" si="121"/>
        <v>0.73946654445166027</v>
      </c>
      <c r="I442">
        <f t="shared" ca="1" si="121"/>
        <v>5.1938120119805697E-2</v>
      </c>
      <c r="J442">
        <f t="shared" ca="1" si="121"/>
        <v>2.0737574944945436E-2</v>
      </c>
      <c r="K442">
        <f t="shared" ca="1" si="121"/>
        <v>0.32155756796139667</v>
      </c>
      <c r="L442" s="42">
        <f t="shared" ca="1" si="107"/>
        <v>0</v>
      </c>
      <c r="M442" s="42">
        <f t="shared" ca="1" si="108"/>
        <v>0.19893853667439354</v>
      </c>
      <c r="N442" s="42">
        <f t="shared" ca="1" si="109"/>
        <v>0.20960306066793011</v>
      </c>
      <c r="O442" s="42">
        <f t="shared" ca="1" si="110"/>
        <v>6.9245517820568106E-2</v>
      </c>
      <c r="P442" s="42">
        <f t="shared" ca="1" si="111"/>
        <v>3.2773111847606798E-2</v>
      </c>
      <c r="Q442" s="42">
        <f t="shared" ca="1" si="112"/>
        <v>0.31924177393567771</v>
      </c>
      <c r="R442" s="42">
        <f t="shared" ca="1" si="113"/>
        <v>2.2422674462204816E-2</v>
      </c>
      <c r="S442" s="42">
        <f t="shared" ca="1" si="114"/>
        <v>8.9528055896803613E-3</v>
      </c>
      <c r="T442" s="42">
        <f t="shared" ca="1" si="115"/>
        <v>0.13882251900193865</v>
      </c>
      <c r="U442">
        <f ca="1">+(L442^2*Markiwitz!$B$4^2)+(M442^2*Markiwitz!$C$4^2)+(N442^2*Markiwitz!$D$4^2)+(O442^2*Markiwitz!$E$4^2)+(P442^2*Markiwitz!$F$4^2)+(Q442^2*Markiwitz!$G$4^2)+(R442^2*Markiwitz!$H$4^2)+(S442^2*Markiwitz!$I$4^2)+(T442^2*Markiwitz!$J$4^2)+(2*L442*M442*Markiwitz!$B$8)+(2*L442*N442*Markiwitz!$E$8)+(2*L442*O442*Markiwitz!$H$8)+(2*L442*P442*Markiwitz!$B$11)+(2*L442*Q442*Markiwitz!$E$11)+(2*L442*R442*Markiwitz!$H$11)+(2*L442*S442*Markiwitz!$K$8)+(2*L442*T442*Markiwitz!$K$11)</f>
        <v>3.3006182901353515E-2</v>
      </c>
      <c r="V442" s="5">
        <f t="shared" ca="1" si="106"/>
        <v>0.18167603832468804</v>
      </c>
      <c r="W442" s="42">
        <f ca="1">SUMPRODUCT(L442:T442,Markiwitz!$B$3:$J$3)</f>
        <v>0.99129870130069997</v>
      </c>
    </row>
    <row r="443" spans="1:23" x14ac:dyDescent="0.25">
      <c r="A443">
        <v>442</v>
      </c>
      <c r="B443" s="25">
        <f t="shared" ca="1" si="105"/>
        <v>1</v>
      </c>
      <c r="C443" s="46">
        <v>0</v>
      </c>
      <c r="D443">
        <f t="shared" ca="1" si="121"/>
        <v>0.34261233966766136</v>
      </c>
      <c r="E443">
        <f t="shared" ca="1" si="121"/>
        <v>0.66935563573291201</v>
      </c>
      <c r="F443">
        <f t="shared" ca="1" si="121"/>
        <v>0.13324956223187201</v>
      </c>
      <c r="G443">
        <f t="shared" ca="1" si="121"/>
        <v>0.80135946494985522</v>
      </c>
      <c r="H443">
        <f t="shared" ca="1" si="121"/>
        <v>9.1815799044242197E-2</v>
      </c>
      <c r="I443">
        <f t="shared" ca="1" si="121"/>
        <v>0.55027179805928861</v>
      </c>
      <c r="J443">
        <f t="shared" ca="1" si="121"/>
        <v>0.62593435478316028</v>
      </c>
      <c r="K443">
        <f t="shared" ca="1" si="121"/>
        <v>0.4956969563093363</v>
      </c>
      <c r="L443" s="42">
        <f t="shared" ca="1" si="107"/>
        <v>0</v>
      </c>
      <c r="M443" s="42">
        <f t="shared" ca="1" si="108"/>
        <v>9.2340974387616917E-2</v>
      </c>
      <c r="N443" s="42">
        <f t="shared" ca="1" si="109"/>
        <v>0.18040491966919636</v>
      </c>
      <c r="O443" s="42">
        <f t="shared" ca="1" si="110"/>
        <v>3.5913459582774782E-2</v>
      </c>
      <c r="P443" s="42">
        <f t="shared" ca="1" si="111"/>
        <v>0.21598262893855005</v>
      </c>
      <c r="Q443" s="42">
        <f t="shared" ca="1" si="112"/>
        <v>2.4746220046093715E-2</v>
      </c>
      <c r="R443" s="42">
        <f t="shared" ca="1" si="113"/>
        <v>0.1483094101634215</v>
      </c>
      <c r="S443" s="42">
        <f t="shared" ca="1" si="114"/>
        <v>0.1687020037848827</v>
      </c>
      <c r="T443" s="42">
        <f t="shared" ca="1" si="115"/>
        <v>0.133600383427464</v>
      </c>
      <c r="U443">
        <f ca="1">+(L443^2*Markiwitz!$B$4^2)+(M443^2*Markiwitz!$C$4^2)+(N443^2*Markiwitz!$D$4^2)+(O443^2*Markiwitz!$E$4^2)+(P443^2*Markiwitz!$F$4^2)+(Q443^2*Markiwitz!$G$4^2)+(R443^2*Markiwitz!$H$4^2)+(S443^2*Markiwitz!$I$4^2)+(T443^2*Markiwitz!$J$4^2)+(2*L443*M443*Markiwitz!$B$8)+(2*L443*N443*Markiwitz!$E$8)+(2*L443*O443*Markiwitz!$H$8)+(2*L443*P443*Markiwitz!$B$11)+(2*L443*Q443*Markiwitz!$E$11)+(2*L443*R443*Markiwitz!$H$11)+(2*L443*S443*Markiwitz!$K$8)+(2*L443*T443*Markiwitz!$K$11)</f>
        <v>1.3868391944650133E-2</v>
      </c>
      <c r="V443" s="5">
        <f t="shared" ca="1" si="106"/>
        <v>0.11776413692058432</v>
      </c>
      <c r="W443" s="42">
        <f ca="1">SUMPRODUCT(L443:T443,Markiwitz!$B$3:$J$3)</f>
        <v>0.20534864433751887</v>
      </c>
    </row>
    <row r="444" spans="1:23" x14ac:dyDescent="0.25">
      <c r="A444">
        <v>443</v>
      </c>
      <c r="B444" s="25">
        <f t="shared" ca="1" si="105"/>
        <v>1</v>
      </c>
      <c r="C444" s="46">
        <v>0</v>
      </c>
      <c r="D444">
        <f t="shared" ca="1" si="121"/>
        <v>0.28558999819802089</v>
      </c>
      <c r="E444">
        <f t="shared" ca="1" si="121"/>
        <v>0.86424340208382255</v>
      </c>
      <c r="F444">
        <f t="shared" ca="1" si="121"/>
        <v>0.5558095579700838</v>
      </c>
      <c r="G444">
        <f t="shared" ca="1" si="121"/>
        <v>0.32060175995837492</v>
      </c>
      <c r="H444">
        <f t="shared" ca="1" si="121"/>
        <v>0.14654044891443962</v>
      </c>
      <c r="I444">
        <f t="shared" ca="1" si="121"/>
        <v>0.41487528490522696</v>
      </c>
      <c r="J444">
        <f t="shared" ca="1" si="121"/>
        <v>0.8495384661186336</v>
      </c>
      <c r="K444">
        <f t="shared" ca="1" si="121"/>
        <v>0.15629335286666346</v>
      </c>
      <c r="L444" s="42">
        <f t="shared" ca="1" si="107"/>
        <v>0</v>
      </c>
      <c r="M444" s="42">
        <f t="shared" ca="1" si="108"/>
        <v>7.9474220802298656E-2</v>
      </c>
      <c r="N444" s="42">
        <f t="shared" ca="1" si="109"/>
        <v>0.24050236842158249</v>
      </c>
      <c r="O444" s="42">
        <f t="shared" ca="1" si="110"/>
        <v>0.15467114329233037</v>
      </c>
      <c r="P444" s="42">
        <f t="shared" ca="1" si="111"/>
        <v>8.9217322809990521E-2</v>
      </c>
      <c r="Q444" s="42">
        <f t="shared" ca="1" si="112"/>
        <v>4.0779397272235597E-2</v>
      </c>
      <c r="R444" s="42">
        <f t="shared" ca="1" si="113"/>
        <v>0.11545183727026986</v>
      </c>
      <c r="S444" s="42">
        <f t="shared" ca="1" si="114"/>
        <v>0.23641026668428436</v>
      </c>
      <c r="T444" s="42">
        <f t="shared" ca="1" si="115"/>
        <v>4.349344344700818E-2</v>
      </c>
      <c r="U444">
        <f ca="1">+(L444^2*Markiwitz!$B$4^2)+(M444^2*Markiwitz!$C$4^2)+(N444^2*Markiwitz!$D$4^2)+(O444^2*Markiwitz!$E$4^2)+(P444^2*Markiwitz!$F$4^2)+(Q444^2*Markiwitz!$G$4^2)+(R444^2*Markiwitz!$H$4^2)+(S444^2*Markiwitz!$I$4^2)+(T444^2*Markiwitz!$J$4^2)+(2*L444*M444*Markiwitz!$B$8)+(2*L444*N444*Markiwitz!$E$8)+(2*L444*O444*Markiwitz!$H$8)+(2*L444*P444*Markiwitz!$B$11)+(2*L444*Q444*Markiwitz!$E$11)+(2*L444*R444*Markiwitz!$H$11)+(2*L444*S444*Markiwitz!$K$8)+(2*L444*T444*Markiwitz!$K$11)</f>
        <v>1.5581248524901573E-2</v>
      </c>
      <c r="V444" s="5">
        <f t="shared" ca="1" si="106"/>
        <v>0.1248248714195275</v>
      </c>
      <c r="W444" s="42">
        <f ca="1">SUMPRODUCT(L444:T444,Markiwitz!$B$3:$J$3)</f>
        <v>0.24058060174122439</v>
      </c>
    </row>
    <row r="445" spans="1:23" x14ac:dyDescent="0.25">
      <c r="A445">
        <v>444</v>
      </c>
      <c r="B445" s="25">
        <f t="shared" ca="1" si="105"/>
        <v>1.0000000000000002</v>
      </c>
      <c r="C445" s="46">
        <v>0</v>
      </c>
      <c r="D445">
        <f t="shared" ca="1" si="121"/>
        <v>0.49992909144952968</v>
      </c>
      <c r="E445">
        <f t="shared" ca="1" si="121"/>
        <v>0.82082272775548581</v>
      </c>
      <c r="F445">
        <f t="shared" ca="1" si="121"/>
        <v>0.17215929026356636</v>
      </c>
      <c r="G445">
        <f t="shared" ca="1" si="121"/>
        <v>1.0087450426802369E-2</v>
      </c>
      <c r="H445">
        <f t="shared" ca="1" si="121"/>
        <v>2.857040210670081E-2</v>
      </c>
      <c r="I445">
        <f t="shared" ca="1" si="121"/>
        <v>0.79387472741535359</v>
      </c>
      <c r="J445">
        <f t="shared" ca="1" si="121"/>
        <v>0.63723219395900732</v>
      </c>
      <c r="K445">
        <f t="shared" ca="1" si="121"/>
        <v>0.90249911304220132</v>
      </c>
      <c r="L445" s="42">
        <f t="shared" ca="1" si="107"/>
        <v>0</v>
      </c>
      <c r="M445" s="42">
        <f t="shared" ca="1" si="108"/>
        <v>0.1293419035134887</v>
      </c>
      <c r="N445" s="42">
        <f t="shared" ca="1" si="109"/>
        <v>0.2123636649093599</v>
      </c>
      <c r="O445" s="42">
        <f t="shared" ca="1" si="110"/>
        <v>4.4541137315408465E-2</v>
      </c>
      <c r="P445" s="42">
        <f t="shared" ca="1" si="111"/>
        <v>2.6098301981537946E-3</v>
      </c>
      <c r="Q445" s="42">
        <f t="shared" ca="1" si="112"/>
        <v>7.391748661619014E-3</v>
      </c>
      <c r="R445" s="42">
        <f t="shared" ca="1" si="113"/>
        <v>0.2053916648407727</v>
      </c>
      <c r="S445" s="42">
        <f t="shared" ca="1" si="114"/>
        <v>0.16486503057415181</v>
      </c>
      <c r="T445" s="42">
        <f t="shared" ca="1" si="115"/>
        <v>0.23349501998704572</v>
      </c>
      <c r="U445">
        <f ca="1">+(L445^2*Markiwitz!$B$4^2)+(M445^2*Markiwitz!$C$4^2)+(N445^2*Markiwitz!$D$4^2)+(O445^2*Markiwitz!$E$4^2)+(P445^2*Markiwitz!$F$4^2)+(Q445^2*Markiwitz!$G$4^2)+(R445^2*Markiwitz!$H$4^2)+(S445^2*Markiwitz!$I$4^2)+(T445^2*Markiwitz!$J$4^2)+(2*L445*M445*Markiwitz!$B$8)+(2*L445*N445*Markiwitz!$E$8)+(2*L445*O445*Markiwitz!$H$8)+(2*L445*P445*Markiwitz!$B$11)+(2*L445*Q445*Markiwitz!$E$11)+(2*L445*R445*Markiwitz!$H$11)+(2*L445*S445*Markiwitz!$K$8)+(2*L445*T445*Markiwitz!$K$11)</f>
        <v>1.1911665123774683E-2</v>
      </c>
      <c r="V445" s="5">
        <f t="shared" ca="1" si="106"/>
        <v>0.10914057505700932</v>
      </c>
      <c r="W445" s="42">
        <f ca="1">SUMPRODUCT(L445:T445,Markiwitz!$B$3:$J$3)</f>
        <v>0.11136248620749321</v>
      </c>
    </row>
    <row r="446" spans="1:23" x14ac:dyDescent="0.25">
      <c r="A446">
        <v>445</v>
      </c>
      <c r="B446" s="25">
        <f t="shared" ca="1" si="105"/>
        <v>1</v>
      </c>
      <c r="C446" s="46">
        <v>0</v>
      </c>
      <c r="D446">
        <f t="shared" ca="1" si="121"/>
        <v>0.51251270054075504</v>
      </c>
      <c r="E446">
        <f t="shared" ca="1" si="121"/>
        <v>0.26268871564478335</v>
      </c>
      <c r="F446">
        <f t="shared" ca="1" si="121"/>
        <v>0.58961878892679309</v>
      </c>
      <c r="G446">
        <f t="shared" ca="1" si="121"/>
        <v>0.81611255907652569</v>
      </c>
      <c r="H446">
        <f t="shared" ca="1" si="121"/>
        <v>0.71275207791917805</v>
      </c>
      <c r="I446">
        <f t="shared" ca="1" si="121"/>
        <v>0.87887635934414876</v>
      </c>
      <c r="J446">
        <f t="shared" ca="1" si="121"/>
        <v>9.488526595767488E-2</v>
      </c>
      <c r="K446">
        <f t="shared" ca="1" si="121"/>
        <v>0.16403221989266259</v>
      </c>
      <c r="L446" s="42">
        <f t="shared" ca="1" si="107"/>
        <v>0</v>
      </c>
      <c r="M446" s="42">
        <f t="shared" ca="1" si="108"/>
        <v>0.12712772168558314</v>
      </c>
      <c r="N446" s="42">
        <f t="shared" ca="1" si="109"/>
        <v>6.5159395849503907E-2</v>
      </c>
      <c r="O446" s="42">
        <f t="shared" ca="1" si="110"/>
        <v>0.14625372838602538</v>
      </c>
      <c r="P446" s="42">
        <f t="shared" ca="1" si="111"/>
        <v>0.20243504241928409</v>
      </c>
      <c r="Q446" s="42">
        <f t="shared" ca="1" si="112"/>
        <v>0.17679668756876979</v>
      </c>
      <c r="R446" s="42">
        <f t="shared" ca="1" si="113"/>
        <v>0.21800347403850681</v>
      </c>
      <c r="S446" s="42">
        <f t="shared" ca="1" si="114"/>
        <v>2.353609514457411E-2</v>
      </c>
      <c r="T446" s="42">
        <f t="shared" ca="1" si="115"/>
        <v>4.0687854907752771E-2</v>
      </c>
      <c r="U446">
        <f ca="1">+(L446^2*Markiwitz!$B$4^2)+(M446^2*Markiwitz!$C$4^2)+(N446^2*Markiwitz!$D$4^2)+(O446^2*Markiwitz!$E$4^2)+(P446^2*Markiwitz!$F$4^2)+(Q446^2*Markiwitz!$G$4^2)+(R446^2*Markiwitz!$H$4^2)+(S446^2*Markiwitz!$I$4^2)+(T446^2*Markiwitz!$J$4^2)+(2*L446*M446*Markiwitz!$B$8)+(2*L446*N446*Markiwitz!$E$8)+(2*L446*O446*Markiwitz!$H$8)+(2*L446*P446*Markiwitz!$B$11)+(2*L446*Q446*Markiwitz!$E$11)+(2*L446*R446*Markiwitz!$H$11)+(2*L446*S446*Markiwitz!$K$8)+(2*L446*T446*Markiwitz!$K$11)</f>
        <v>2.0327950273545843E-2</v>
      </c>
      <c r="V446" s="5">
        <f t="shared" ca="1" si="106"/>
        <v>0.14257612097944677</v>
      </c>
      <c r="W446" s="42">
        <f ca="1">SUMPRODUCT(L446:T446,Markiwitz!$B$3:$J$3)</f>
        <v>0.64270924608990276</v>
      </c>
    </row>
    <row r="447" spans="1:23" x14ac:dyDescent="0.25">
      <c r="A447">
        <v>446</v>
      </c>
      <c r="B447" s="25">
        <f t="shared" ca="1" si="105"/>
        <v>1</v>
      </c>
      <c r="C447" s="46">
        <v>0</v>
      </c>
      <c r="D447">
        <f t="shared" ca="1" si="121"/>
        <v>0.45438883668855834</v>
      </c>
      <c r="E447">
        <f t="shared" ca="1" si="121"/>
        <v>0.56563113598102832</v>
      </c>
      <c r="F447">
        <f t="shared" ca="1" si="121"/>
        <v>0.10478772808181025</v>
      </c>
      <c r="G447">
        <f t="shared" ca="1" si="121"/>
        <v>8.190992956640597E-2</v>
      </c>
      <c r="H447">
        <f t="shared" ca="1" si="121"/>
        <v>0.16398636415290979</v>
      </c>
      <c r="I447">
        <f t="shared" ca="1" si="121"/>
        <v>0.28766539771137956</v>
      </c>
      <c r="J447">
        <f t="shared" ca="1" si="121"/>
        <v>3.077205251345827E-2</v>
      </c>
      <c r="K447">
        <f t="shared" ca="1" si="121"/>
        <v>0.90516799755661426</v>
      </c>
      <c r="L447" s="42">
        <f t="shared" ca="1" si="107"/>
        <v>0</v>
      </c>
      <c r="M447" s="42">
        <f t="shared" ca="1" si="108"/>
        <v>0.17514828003481939</v>
      </c>
      <c r="N447" s="42">
        <f t="shared" ca="1" si="109"/>
        <v>0.21802762876659543</v>
      </c>
      <c r="O447" s="42">
        <f t="shared" ca="1" si="110"/>
        <v>4.0391375976661523E-2</v>
      </c>
      <c r="P447" s="42">
        <f t="shared" ca="1" si="111"/>
        <v>3.157292196234638E-2</v>
      </c>
      <c r="Q447" s="42">
        <f t="shared" ca="1" si="112"/>
        <v>6.3210024788157265E-2</v>
      </c>
      <c r="R447" s="42">
        <f t="shared" ca="1" si="113"/>
        <v>0.11088322504105456</v>
      </c>
      <c r="S447" s="42">
        <f t="shared" ca="1" si="114"/>
        <v>1.1861365499539067E-2</v>
      </c>
      <c r="T447" s="42">
        <f t="shared" ca="1" si="115"/>
        <v>0.34890517793082626</v>
      </c>
      <c r="U447">
        <f ca="1">+(L447^2*Markiwitz!$B$4^2)+(M447^2*Markiwitz!$C$4^2)+(N447^2*Markiwitz!$D$4^2)+(O447^2*Markiwitz!$E$4^2)+(P447^2*Markiwitz!$F$4^2)+(Q447^2*Markiwitz!$G$4^2)+(R447^2*Markiwitz!$H$4^2)+(S447^2*Markiwitz!$I$4^2)+(T447^2*Markiwitz!$J$4^2)+(2*L447*M447*Markiwitz!$B$8)+(2*L447*N447*Markiwitz!$E$8)+(2*L447*O447*Markiwitz!$H$8)+(2*L447*P447*Markiwitz!$B$11)+(2*L447*Q447*Markiwitz!$E$11)+(2*L447*R447*Markiwitz!$H$11)+(2*L447*S447*Markiwitz!$K$8)+(2*L447*T447*Markiwitz!$K$11)</f>
        <v>9.1340336086017434E-3</v>
      </c>
      <c r="V447" s="5">
        <f t="shared" ca="1" si="106"/>
        <v>9.5572138244374036E-2</v>
      </c>
      <c r="W447" s="42">
        <f ca="1">SUMPRODUCT(L447:T447,Markiwitz!$B$3:$J$3)</f>
        <v>0.29321903191004239</v>
      </c>
    </row>
    <row r="448" spans="1:23" x14ac:dyDescent="0.25">
      <c r="A448">
        <v>447</v>
      </c>
      <c r="B448" s="25">
        <f t="shared" ca="1" si="105"/>
        <v>1</v>
      </c>
      <c r="C448" s="46">
        <v>0</v>
      </c>
      <c r="D448">
        <f t="shared" ca="1" si="121"/>
        <v>0.42362208344660979</v>
      </c>
      <c r="E448">
        <f t="shared" ca="1" si="121"/>
        <v>0.91756038808878049</v>
      </c>
      <c r="F448">
        <f t="shared" ca="1" si="121"/>
        <v>4.0550056514671806E-2</v>
      </c>
      <c r="G448">
        <f t="shared" ca="1" si="121"/>
        <v>0.80222121953736758</v>
      </c>
      <c r="H448">
        <f t="shared" ca="1" si="121"/>
        <v>0.76259843123029492</v>
      </c>
      <c r="I448">
        <f t="shared" ca="1" si="121"/>
        <v>0.53198151758265733</v>
      </c>
      <c r="J448">
        <f t="shared" ca="1" si="121"/>
        <v>0.61482913093760971</v>
      </c>
      <c r="K448">
        <f t="shared" ca="1" si="121"/>
        <v>0.13806431767129368</v>
      </c>
      <c r="L448" s="42">
        <f t="shared" ca="1" si="107"/>
        <v>0</v>
      </c>
      <c r="M448" s="42">
        <f t="shared" ca="1" si="108"/>
        <v>0.10011328777011951</v>
      </c>
      <c r="N448" s="42">
        <f t="shared" ca="1" si="109"/>
        <v>0.21684418912209985</v>
      </c>
      <c r="O448" s="42">
        <f t="shared" ca="1" si="110"/>
        <v>9.5830685782923534E-3</v>
      </c>
      <c r="P448" s="42">
        <f t="shared" ca="1" si="111"/>
        <v>0.18958644259857796</v>
      </c>
      <c r="Q448" s="42">
        <f t="shared" ca="1" si="112"/>
        <v>0.18022251242816126</v>
      </c>
      <c r="R448" s="42">
        <f t="shared" ca="1" si="113"/>
        <v>0.12572153539500205</v>
      </c>
      <c r="S448" s="42">
        <f t="shared" ca="1" si="114"/>
        <v>0.14530065386160879</v>
      </c>
      <c r="T448" s="42">
        <f t="shared" ca="1" si="115"/>
        <v>3.2628310246138173E-2</v>
      </c>
      <c r="U448">
        <f ca="1">+(L448^2*Markiwitz!$B$4^2)+(M448^2*Markiwitz!$C$4^2)+(N448^2*Markiwitz!$D$4^2)+(O448^2*Markiwitz!$E$4^2)+(P448^2*Markiwitz!$F$4^2)+(Q448^2*Markiwitz!$G$4^2)+(R448^2*Markiwitz!$H$4^2)+(S448^2*Markiwitz!$I$4^2)+(T448^2*Markiwitz!$J$4^2)+(2*L448*M448*Markiwitz!$B$8)+(2*L448*N448*Markiwitz!$E$8)+(2*L448*O448*Markiwitz!$H$8)+(2*L448*P448*Markiwitz!$B$11)+(2*L448*Q448*Markiwitz!$E$11)+(2*L448*R448*Markiwitz!$H$11)+(2*L448*S448*Markiwitz!$K$8)+(2*L448*T448*Markiwitz!$K$11)</f>
        <v>2.0570399992981298E-2</v>
      </c>
      <c r="V448" s="5">
        <f t="shared" ca="1" si="106"/>
        <v>0.14342384736500866</v>
      </c>
      <c r="W448" s="42">
        <f ca="1">SUMPRODUCT(L448:T448,Markiwitz!$B$3:$J$3)</f>
        <v>0.62006859772550782</v>
      </c>
    </row>
    <row r="449" spans="1:23" x14ac:dyDescent="0.25">
      <c r="A449">
        <v>448</v>
      </c>
      <c r="B449" s="25">
        <f t="shared" ca="1" si="105"/>
        <v>1</v>
      </c>
      <c r="C449" s="46">
        <v>0</v>
      </c>
      <c r="D449">
        <f t="shared" ca="1" si="121"/>
        <v>0.85342692728417713</v>
      </c>
      <c r="E449">
        <f t="shared" ca="1" si="121"/>
        <v>7.6575592869038034E-2</v>
      </c>
      <c r="F449">
        <f t="shared" ca="1" si="121"/>
        <v>0.31151857310852482</v>
      </c>
      <c r="G449">
        <f t="shared" ca="1" si="121"/>
        <v>0.9345344294053296</v>
      </c>
      <c r="H449">
        <f t="shared" ca="1" si="121"/>
        <v>0.3905954945389748</v>
      </c>
      <c r="I449">
        <f t="shared" ca="1" si="121"/>
        <v>0.13298590940689836</v>
      </c>
      <c r="J449">
        <f t="shared" ca="1" si="121"/>
        <v>0.62231843530211606</v>
      </c>
      <c r="K449">
        <f t="shared" ca="1" si="121"/>
        <v>0.30127194348722697</v>
      </c>
      <c r="L449" s="42">
        <f t="shared" ca="1" si="107"/>
        <v>0</v>
      </c>
      <c r="M449" s="42">
        <f t="shared" ca="1" si="108"/>
        <v>0.23554330306898077</v>
      </c>
      <c r="N449" s="42">
        <f t="shared" ca="1" si="109"/>
        <v>2.1134636724243795E-2</v>
      </c>
      <c r="O449" s="42">
        <f t="shared" ca="1" si="110"/>
        <v>8.597820309094216E-2</v>
      </c>
      <c r="P449" s="42">
        <f t="shared" ca="1" si="111"/>
        <v>0.25792873331792487</v>
      </c>
      <c r="Q449" s="42">
        <f t="shared" ca="1" si="112"/>
        <v>0.1078031990862376</v>
      </c>
      <c r="R449" s="42">
        <f t="shared" ca="1" si="113"/>
        <v>3.6703716934517024E-2</v>
      </c>
      <c r="S449" s="42">
        <f t="shared" ca="1" si="114"/>
        <v>0.17175804409903569</v>
      </c>
      <c r="T449" s="42">
        <f t="shared" ca="1" si="115"/>
        <v>8.315016367811813E-2</v>
      </c>
      <c r="U449">
        <f ca="1">+(L449^2*Markiwitz!$B$4^2)+(M449^2*Markiwitz!$C$4^2)+(N449^2*Markiwitz!$D$4^2)+(O449^2*Markiwitz!$E$4^2)+(P449^2*Markiwitz!$F$4^2)+(Q449^2*Markiwitz!$G$4^2)+(R449^2*Markiwitz!$H$4^2)+(S449^2*Markiwitz!$I$4^2)+(T449^2*Markiwitz!$J$4^2)+(2*L449*M449*Markiwitz!$B$8)+(2*L449*N449*Markiwitz!$E$8)+(2*L449*O449*Markiwitz!$H$8)+(2*L449*P449*Markiwitz!$B$11)+(2*L449*Q449*Markiwitz!$E$11)+(2*L449*R449*Markiwitz!$H$11)+(2*L449*S449*Markiwitz!$K$8)+(2*L449*T449*Markiwitz!$K$11)</f>
        <v>1.669111001429258E-2</v>
      </c>
      <c r="V449" s="5">
        <f t="shared" ca="1" si="106"/>
        <v>0.12919407886699985</v>
      </c>
      <c r="W449" s="42">
        <f ca="1">SUMPRODUCT(L449:T449,Markiwitz!$B$3:$J$3)</f>
        <v>0.44002455989240064</v>
      </c>
    </row>
    <row r="450" spans="1:23" x14ac:dyDescent="0.25">
      <c r="A450">
        <v>449</v>
      </c>
      <c r="B450" s="25">
        <f t="shared" ref="B450:B513" ca="1" si="122">SUM(L450:T450)</f>
        <v>0.99999999999999989</v>
      </c>
      <c r="C450" s="46">
        <v>0</v>
      </c>
      <c r="D450">
        <f t="shared" ca="1" si="121"/>
        <v>0.43148249227188096</v>
      </c>
      <c r="E450">
        <f t="shared" ca="1" si="121"/>
        <v>0.74052507232040865</v>
      </c>
      <c r="F450">
        <f t="shared" ca="1" si="121"/>
        <v>0.35907322114619755</v>
      </c>
      <c r="G450">
        <f t="shared" ca="1" si="121"/>
        <v>0.25106120076426519</v>
      </c>
      <c r="H450">
        <f t="shared" ca="1" si="121"/>
        <v>5.0524974070651707E-2</v>
      </c>
      <c r="I450">
        <f t="shared" ca="1" si="121"/>
        <v>0.28335905824226204</v>
      </c>
      <c r="J450">
        <f t="shared" ca="1" si="121"/>
        <v>0.44262547553972886</v>
      </c>
      <c r="K450">
        <f t="shared" ca="1" si="121"/>
        <v>0.66013255575180696</v>
      </c>
      <c r="L450" s="42">
        <f t="shared" ca="1" si="107"/>
        <v>0</v>
      </c>
      <c r="M450" s="42">
        <f t="shared" ca="1" si="108"/>
        <v>0.13405139504699309</v>
      </c>
      <c r="N450" s="42">
        <f t="shared" ca="1" si="109"/>
        <v>0.23006360811802373</v>
      </c>
      <c r="O450" s="42">
        <f t="shared" ca="1" si="110"/>
        <v>0.11155554878999681</v>
      </c>
      <c r="P450" s="42">
        <f t="shared" ca="1" si="111"/>
        <v>7.7998771230366803E-2</v>
      </c>
      <c r="Q450" s="42">
        <f t="shared" ca="1" si="112"/>
        <v>1.5696913270391334E-2</v>
      </c>
      <c r="R450" s="42">
        <f t="shared" ca="1" si="113"/>
        <v>8.803295090045718E-2</v>
      </c>
      <c r="S450" s="42">
        <f t="shared" ca="1" si="114"/>
        <v>0.13751325613937571</v>
      </c>
      <c r="T450" s="42">
        <f t="shared" ca="1" si="115"/>
        <v>0.20508755650439522</v>
      </c>
      <c r="U450">
        <f ca="1">+(L450^2*Markiwitz!$B$4^2)+(M450^2*Markiwitz!$C$4^2)+(N450^2*Markiwitz!$D$4^2)+(O450^2*Markiwitz!$E$4^2)+(P450^2*Markiwitz!$F$4^2)+(Q450^2*Markiwitz!$G$4^2)+(R450^2*Markiwitz!$H$4^2)+(S450^2*Markiwitz!$I$4^2)+(T450^2*Markiwitz!$J$4^2)+(2*L450*M450*Markiwitz!$B$8)+(2*L450*N450*Markiwitz!$E$8)+(2*L450*O450*Markiwitz!$H$8)+(2*L450*P450*Markiwitz!$B$11)+(2*L450*Q450*Markiwitz!$E$11)+(2*L450*R450*Markiwitz!$H$11)+(2*L450*S450*Markiwitz!$K$8)+(2*L450*T450*Markiwitz!$K$11)</f>
        <v>9.9359772333476853E-3</v>
      </c>
      <c r="V450" s="5">
        <f t="shared" ref="V450:V513" ca="1" si="123">SQRT(U450)</f>
        <v>9.9679372155665608E-2</v>
      </c>
      <c r="W450" s="42">
        <f ca="1">SUMPRODUCT(L450:T450,Markiwitz!$B$3:$J$3)</f>
        <v>0.1758452835535701</v>
      </c>
    </row>
    <row r="451" spans="1:23" x14ac:dyDescent="0.25">
      <c r="A451">
        <v>450</v>
      </c>
      <c r="B451" s="25">
        <f t="shared" ca="1" si="122"/>
        <v>1.0000000000000002</v>
      </c>
      <c r="C451" s="46">
        <v>0</v>
      </c>
      <c r="D451">
        <f t="shared" ca="1" si="121"/>
        <v>0.55053198644655954</v>
      </c>
      <c r="E451">
        <f t="shared" ca="1" si="121"/>
        <v>0.73116906849486019</v>
      </c>
      <c r="F451">
        <f t="shared" ca="1" si="121"/>
        <v>0.47568030365516034</v>
      </c>
      <c r="G451">
        <f t="shared" ca="1" si="121"/>
        <v>0.38072223640251279</v>
      </c>
      <c r="H451">
        <f t="shared" ca="1" si="121"/>
        <v>0.9189528707241843</v>
      </c>
      <c r="I451">
        <f t="shared" ca="1" si="121"/>
        <v>0.28097879833361461</v>
      </c>
      <c r="J451">
        <f t="shared" ca="1" si="121"/>
        <v>2.4237143519316384E-2</v>
      </c>
      <c r="K451">
        <f t="shared" ca="1" si="121"/>
        <v>0.12020103656506786</v>
      </c>
      <c r="L451" s="42">
        <f t="shared" ref="L451:L514" ca="1" si="124">C451/SUM($C451:$K451)</f>
        <v>0</v>
      </c>
      <c r="M451" s="42">
        <f t="shared" ref="M451:M514" ca="1" si="125">D451/SUM($C451:$K451)</f>
        <v>0.15808648515977766</v>
      </c>
      <c r="N451" s="42">
        <f t="shared" ref="N451:N514" ca="1" si="126">E451/SUM($C451:$K451)</f>
        <v>0.20995682529178777</v>
      </c>
      <c r="O451" s="42">
        <f t="shared" ref="O451:O514" ca="1" si="127">F451/SUM($C451:$K451)</f>
        <v>0.13659265785800007</v>
      </c>
      <c r="P451" s="42">
        <f t="shared" ref="P451:P514" ca="1" si="128">G451/SUM($C451:$K451)</f>
        <v>0.10932523750985647</v>
      </c>
      <c r="Q451" s="42">
        <f t="shared" ref="Q451:Q514" ca="1" si="129">H451/SUM($C451:$K451)</f>
        <v>0.26387936202935897</v>
      </c>
      <c r="R451" s="42">
        <f t="shared" ref="R451:R514" ca="1" si="130">I451/SUM($C451:$K451)</f>
        <v>8.0683687281612473E-2</v>
      </c>
      <c r="S451" s="42">
        <f t="shared" ref="S451:S514" ca="1" si="131">J451/SUM($C451:$K451)</f>
        <v>6.9597497032150065E-3</v>
      </c>
      <c r="T451" s="42">
        <f t="shared" ref="T451:T514" ca="1" si="132">K451/SUM($C451:$K451)</f>
        <v>3.4515995166391741E-2</v>
      </c>
      <c r="U451">
        <f ca="1">+(L451^2*Markiwitz!$B$4^2)+(M451^2*Markiwitz!$C$4^2)+(N451^2*Markiwitz!$D$4^2)+(O451^2*Markiwitz!$E$4^2)+(P451^2*Markiwitz!$F$4^2)+(Q451^2*Markiwitz!$G$4^2)+(R451^2*Markiwitz!$H$4^2)+(S451^2*Markiwitz!$I$4^2)+(T451^2*Markiwitz!$J$4^2)+(2*L451*M451*Markiwitz!$B$8)+(2*L451*N451*Markiwitz!$E$8)+(2*L451*O451*Markiwitz!$H$8)+(2*L451*P451*Markiwitz!$B$11)+(2*L451*Q451*Markiwitz!$E$11)+(2*L451*R451*Markiwitz!$H$11)+(2*L451*S451*Markiwitz!$K$8)+(2*L451*T451*Markiwitz!$K$11)</f>
        <v>2.6550210317147913E-2</v>
      </c>
      <c r="V451" s="5">
        <f t="shared" ca="1" si="123"/>
        <v>0.16294235274215207</v>
      </c>
      <c r="W451" s="42">
        <f ca="1">SUMPRODUCT(L451:T451,Markiwitz!$B$3:$J$3)</f>
        <v>0.8751901582764563</v>
      </c>
    </row>
    <row r="452" spans="1:23" x14ac:dyDescent="0.25">
      <c r="A452">
        <v>451</v>
      </c>
      <c r="B452" s="25">
        <f t="shared" ca="1" si="122"/>
        <v>1</v>
      </c>
      <c r="C452" s="46">
        <v>0</v>
      </c>
      <c r="D452">
        <f t="shared" ref="D452:K461" ca="1" si="133">RAND()</f>
        <v>0.62069138550889169</v>
      </c>
      <c r="E452">
        <f t="shared" ca="1" si="133"/>
        <v>0.93872975528244396</v>
      </c>
      <c r="F452">
        <f t="shared" ca="1" si="133"/>
        <v>0.9962122208795452</v>
      </c>
      <c r="G452">
        <f t="shared" ca="1" si="133"/>
        <v>0.82894558044466127</v>
      </c>
      <c r="H452">
        <f t="shared" ca="1" si="133"/>
        <v>1.6631495873300151E-2</v>
      </c>
      <c r="I452">
        <f t="shared" ca="1" si="133"/>
        <v>4.712131333535674E-2</v>
      </c>
      <c r="J452">
        <f t="shared" ca="1" si="133"/>
        <v>0.83541831149708135</v>
      </c>
      <c r="K452">
        <f t="shared" ca="1" si="133"/>
        <v>0.28712790522427245</v>
      </c>
      <c r="L452" s="42">
        <f t="shared" ca="1" si="124"/>
        <v>0</v>
      </c>
      <c r="M452" s="42">
        <f t="shared" ca="1" si="125"/>
        <v>0.13579259605005189</v>
      </c>
      <c r="N452" s="42">
        <f t="shared" ca="1" si="126"/>
        <v>0.20537186987816972</v>
      </c>
      <c r="O452" s="42">
        <f t="shared" ca="1" si="127"/>
        <v>0.21794767391383946</v>
      </c>
      <c r="P452" s="42">
        <f t="shared" ca="1" si="128"/>
        <v>0.18135368877483019</v>
      </c>
      <c r="Q452" s="42">
        <f t="shared" ca="1" si="129"/>
        <v>3.6385779689523325E-3</v>
      </c>
      <c r="R452" s="42">
        <f t="shared" ca="1" si="130"/>
        <v>1.0309028957844874E-2</v>
      </c>
      <c r="S452" s="42">
        <f t="shared" ca="1" si="131"/>
        <v>0.18276976925163796</v>
      </c>
      <c r="T452" s="42">
        <f t="shared" ca="1" si="132"/>
        <v>6.2816795204673689E-2</v>
      </c>
      <c r="U452">
        <f ca="1">+(L452^2*Markiwitz!$B$4^2)+(M452^2*Markiwitz!$C$4^2)+(N452^2*Markiwitz!$D$4^2)+(O452^2*Markiwitz!$E$4^2)+(P452^2*Markiwitz!$F$4^2)+(Q452^2*Markiwitz!$G$4^2)+(R452^2*Markiwitz!$H$4^2)+(S452^2*Markiwitz!$I$4^2)+(T452^2*Markiwitz!$J$4^2)+(2*L452*M452*Markiwitz!$B$8)+(2*L452*N452*Markiwitz!$E$8)+(2*L452*O452*Markiwitz!$H$8)+(2*L452*P452*Markiwitz!$B$11)+(2*L452*Q452*Markiwitz!$E$11)+(2*L452*R452*Markiwitz!$H$11)+(2*L452*S452*Markiwitz!$K$8)+(2*L452*T452*Markiwitz!$K$11)</f>
        <v>1.5629113948613625E-2</v>
      </c>
      <c r="V452" s="5">
        <f t="shared" ca="1" si="123"/>
        <v>0.12501645471142439</v>
      </c>
      <c r="W452" s="42">
        <f ca="1">SUMPRODUCT(L452:T452,Markiwitz!$B$3:$J$3)</f>
        <v>0.18611384657456606</v>
      </c>
    </row>
    <row r="453" spans="1:23" x14ac:dyDescent="0.25">
      <c r="A453">
        <v>452</v>
      </c>
      <c r="B453" s="25">
        <f t="shared" ca="1" si="122"/>
        <v>1</v>
      </c>
      <c r="C453" s="46">
        <v>0</v>
      </c>
      <c r="D453">
        <f t="shared" ca="1" si="133"/>
        <v>0.42824056705801883</v>
      </c>
      <c r="E453">
        <f t="shared" ca="1" si="133"/>
        <v>0.57697279522029987</v>
      </c>
      <c r="F453">
        <f t="shared" ca="1" si="133"/>
        <v>0.49847815898464332</v>
      </c>
      <c r="G453">
        <f t="shared" ca="1" si="133"/>
        <v>0.55352009330026208</v>
      </c>
      <c r="H453">
        <f t="shared" ca="1" si="133"/>
        <v>0.4663358110195871</v>
      </c>
      <c r="I453">
        <f t="shared" ca="1" si="133"/>
        <v>0.43641563980498554</v>
      </c>
      <c r="J453">
        <f t="shared" ca="1" si="133"/>
        <v>0.53178390124981667</v>
      </c>
      <c r="K453">
        <f t="shared" ca="1" si="133"/>
        <v>0.36090471737808527</v>
      </c>
      <c r="L453" s="42">
        <f t="shared" ca="1" si="124"/>
        <v>0</v>
      </c>
      <c r="M453" s="42">
        <f t="shared" ca="1" si="125"/>
        <v>0.11115475837972842</v>
      </c>
      <c r="N453" s="42">
        <f t="shared" ca="1" si="126"/>
        <v>0.14975991668650127</v>
      </c>
      <c r="O453" s="42">
        <f t="shared" ca="1" si="127"/>
        <v>0.12938573218357211</v>
      </c>
      <c r="P453" s="42">
        <f t="shared" ca="1" si="128"/>
        <v>0.14367249850194519</v>
      </c>
      <c r="Q453" s="42">
        <f t="shared" ca="1" si="129"/>
        <v>0.12104281655005873</v>
      </c>
      <c r="R453" s="42">
        <f t="shared" ca="1" si="130"/>
        <v>0.1132766924182724</v>
      </c>
      <c r="S453" s="42">
        <f t="shared" ca="1" si="131"/>
        <v>0.13803062017159237</v>
      </c>
      <c r="T453" s="42">
        <f t="shared" ca="1" si="132"/>
        <v>9.367696510832943E-2</v>
      </c>
      <c r="U453">
        <f ca="1">+(L453^2*Markiwitz!$B$4^2)+(M453^2*Markiwitz!$C$4^2)+(N453^2*Markiwitz!$D$4^2)+(O453^2*Markiwitz!$E$4^2)+(P453^2*Markiwitz!$F$4^2)+(Q453^2*Markiwitz!$G$4^2)+(R453^2*Markiwitz!$H$4^2)+(S453^2*Markiwitz!$I$4^2)+(T453^2*Markiwitz!$J$4^2)+(2*L453*M453*Markiwitz!$B$8)+(2*L453*N453*Markiwitz!$E$8)+(2*L453*O453*Markiwitz!$H$8)+(2*L453*P453*Markiwitz!$B$11)+(2*L453*Q453*Markiwitz!$E$11)+(2*L453*R453*Markiwitz!$H$11)+(2*L453*S453*Markiwitz!$K$8)+(2*L453*T453*Markiwitz!$K$11)</f>
        <v>1.3380058149086644E-2</v>
      </c>
      <c r="V453" s="5">
        <f t="shared" ca="1" si="123"/>
        <v>0.11567220128054383</v>
      </c>
      <c r="W453" s="42">
        <f ca="1">SUMPRODUCT(L453:T453,Markiwitz!$B$3:$J$3)</f>
        <v>0.46840526129906379</v>
      </c>
    </row>
    <row r="454" spans="1:23" x14ac:dyDescent="0.25">
      <c r="A454">
        <v>453</v>
      </c>
      <c r="B454" s="25">
        <f t="shared" ca="1" si="122"/>
        <v>0.99999999999999989</v>
      </c>
      <c r="C454" s="46">
        <v>0</v>
      </c>
      <c r="D454">
        <f t="shared" ca="1" si="133"/>
        <v>0.90045328111278722</v>
      </c>
      <c r="E454">
        <f t="shared" ca="1" si="133"/>
        <v>0.70376746597089646</v>
      </c>
      <c r="F454">
        <f t="shared" ca="1" si="133"/>
        <v>0.54436122969916911</v>
      </c>
      <c r="G454">
        <f t="shared" ca="1" si="133"/>
        <v>0.42366040519886627</v>
      </c>
      <c r="H454">
        <f t="shared" ca="1" si="133"/>
        <v>0.96874061189747918</v>
      </c>
      <c r="I454">
        <f t="shared" ca="1" si="133"/>
        <v>0.85749887107989575</v>
      </c>
      <c r="J454">
        <f t="shared" ca="1" si="133"/>
        <v>0.23211711828495807</v>
      </c>
      <c r="K454">
        <f t="shared" ca="1" si="133"/>
        <v>0.6839805315058749</v>
      </c>
      <c r="L454" s="42">
        <f t="shared" ca="1" si="124"/>
        <v>0</v>
      </c>
      <c r="M454" s="42">
        <f t="shared" ca="1" si="125"/>
        <v>0.16943076655710876</v>
      </c>
      <c r="N454" s="42">
        <f t="shared" ca="1" si="126"/>
        <v>0.13242204091926388</v>
      </c>
      <c r="O454" s="42">
        <f t="shared" ca="1" si="127"/>
        <v>0.1024279019983359</v>
      </c>
      <c r="P454" s="42">
        <f t="shared" ca="1" si="128"/>
        <v>7.9716636852088046E-2</v>
      </c>
      <c r="Q454" s="42">
        <f t="shared" ca="1" si="129"/>
        <v>0.18227982274211252</v>
      </c>
      <c r="R454" s="42">
        <f t="shared" ca="1" si="130"/>
        <v>0.16134839429911974</v>
      </c>
      <c r="S454" s="42">
        <f t="shared" ca="1" si="131"/>
        <v>4.3675537761876937E-2</v>
      </c>
      <c r="T454" s="42">
        <f t="shared" ca="1" si="132"/>
        <v>0.12869889887009414</v>
      </c>
      <c r="U454">
        <f ca="1">+(L454^2*Markiwitz!$B$4^2)+(M454^2*Markiwitz!$C$4^2)+(N454^2*Markiwitz!$D$4^2)+(O454^2*Markiwitz!$E$4^2)+(P454^2*Markiwitz!$F$4^2)+(Q454^2*Markiwitz!$G$4^2)+(R454^2*Markiwitz!$H$4^2)+(S454^2*Markiwitz!$I$4^2)+(T454^2*Markiwitz!$J$4^2)+(2*L454*M454*Markiwitz!$B$8)+(2*L454*N454*Markiwitz!$E$8)+(2*L454*O454*Markiwitz!$H$8)+(2*L454*P454*Markiwitz!$B$11)+(2*L454*Q454*Markiwitz!$E$11)+(2*L454*R454*Markiwitz!$H$11)+(2*L454*S454*Markiwitz!$K$8)+(2*L454*T454*Markiwitz!$K$11)</f>
        <v>1.5681371343282645E-2</v>
      </c>
      <c r="V454" s="5">
        <f t="shared" ca="1" si="123"/>
        <v>0.12522528236455546</v>
      </c>
      <c r="W454" s="42">
        <f ca="1">SUMPRODUCT(L454:T454,Markiwitz!$B$3:$J$3)</f>
        <v>0.62459000417531629</v>
      </c>
    </row>
    <row r="455" spans="1:23" x14ac:dyDescent="0.25">
      <c r="A455">
        <v>454</v>
      </c>
      <c r="B455" s="25">
        <f t="shared" ca="1" si="122"/>
        <v>0.99999999999999989</v>
      </c>
      <c r="C455" s="46">
        <v>0</v>
      </c>
      <c r="D455">
        <f t="shared" ca="1" si="133"/>
        <v>0.37076786879379453</v>
      </c>
      <c r="E455">
        <f t="shared" ca="1" si="133"/>
        <v>5.3601655476933074E-2</v>
      </c>
      <c r="F455">
        <f t="shared" ca="1" si="133"/>
        <v>0.19744100038489731</v>
      </c>
      <c r="G455">
        <f t="shared" ca="1" si="133"/>
        <v>0.36999713248356525</v>
      </c>
      <c r="H455">
        <f t="shared" ca="1" si="133"/>
        <v>0.66398870905872409</v>
      </c>
      <c r="I455">
        <f t="shared" ca="1" si="133"/>
        <v>1.5211616841628306E-3</v>
      </c>
      <c r="J455">
        <f t="shared" ca="1" si="133"/>
        <v>0.18109214287662545</v>
      </c>
      <c r="K455">
        <f t="shared" ca="1" si="133"/>
        <v>5.6890961513537119E-3</v>
      </c>
      <c r="L455" s="42">
        <f t="shared" ca="1" si="124"/>
        <v>0</v>
      </c>
      <c r="M455" s="42">
        <f t="shared" ca="1" si="125"/>
        <v>0.20105640513769635</v>
      </c>
      <c r="N455" s="42">
        <f t="shared" ca="1" si="126"/>
        <v>2.9066586041238556E-2</v>
      </c>
      <c r="O455" s="42">
        <f t="shared" ca="1" si="127"/>
        <v>0.10706639141445035</v>
      </c>
      <c r="P455" s="42">
        <f t="shared" ca="1" si="128"/>
        <v>0.20063845772400077</v>
      </c>
      <c r="Q455" s="42">
        <f t="shared" ca="1" si="129"/>
        <v>0.36006135949610413</v>
      </c>
      <c r="R455" s="42">
        <f t="shared" ca="1" si="130"/>
        <v>8.2488080977987201E-4</v>
      </c>
      <c r="S455" s="42">
        <f t="shared" ca="1" si="131"/>
        <v>9.8200891473974955E-2</v>
      </c>
      <c r="T455" s="42">
        <f t="shared" ca="1" si="132"/>
        <v>3.085027902755054E-3</v>
      </c>
      <c r="U455">
        <f ca="1">+(L455^2*Markiwitz!$B$4^2)+(M455^2*Markiwitz!$C$4^2)+(N455^2*Markiwitz!$D$4^2)+(O455^2*Markiwitz!$E$4^2)+(P455^2*Markiwitz!$F$4^2)+(Q455^2*Markiwitz!$G$4^2)+(R455^2*Markiwitz!$H$4^2)+(S455^2*Markiwitz!$I$4^2)+(T455^2*Markiwitz!$J$4^2)+(2*L455*M455*Markiwitz!$B$8)+(2*L455*N455*Markiwitz!$E$8)+(2*L455*O455*Markiwitz!$H$8)+(2*L455*P455*Markiwitz!$B$11)+(2*L455*Q455*Markiwitz!$E$11)+(2*L455*R455*Markiwitz!$H$11)+(2*L455*S455*Markiwitz!$K$8)+(2*L455*T455*Markiwitz!$K$11)</f>
        <v>4.3235773763813067E-2</v>
      </c>
      <c r="V455" s="5">
        <f t="shared" ca="1" si="123"/>
        <v>0.20793213740019378</v>
      </c>
      <c r="W455" s="42">
        <f ca="1">SUMPRODUCT(L455:T455,Markiwitz!$B$3:$J$3)</f>
        <v>1.1179141590918569</v>
      </c>
    </row>
    <row r="456" spans="1:23" x14ac:dyDescent="0.25">
      <c r="A456">
        <v>455</v>
      </c>
      <c r="B456" s="25">
        <f t="shared" ca="1" si="122"/>
        <v>0.99999999999999978</v>
      </c>
      <c r="C456" s="46">
        <v>0</v>
      </c>
      <c r="D456">
        <f t="shared" ca="1" si="133"/>
        <v>0.13082440705143594</v>
      </c>
      <c r="E456">
        <f t="shared" ca="1" si="133"/>
        <v>0.27745980611217291</v>
      </c>
      <c r="F456">
        <f t="shared" ca="1" si="133"/>
        <v>0.72398808338138065</v>
      </c>
      <c r="G456">
        <f t="shared" ca="1" si="133"/>
        <v>0.98618989878629748</v>
      </c>
      <c r="H456">
        <f t="shared" ca="1" si="133"/>
        <v>0.70992228610284047</v>
      </c>
      <c r="I456">
        <f t="shared" ca="1" si="133"/>
        <v>0.99964629864329824</v>
      </c>
      <c r="J456">
        <f t="shared" ca="1" si="133"/>
        <v>0.27975538501963104</v>
      </c>
      <c r="K456">
        <f t="shared" ca="1" si="133"/>
        <v>0.54344303384312875</v>
      </c>
      <c r="L456" s="42">
        <f t="shared" ca="1" si="124"/>
        <v>0</v>
      </c>
      <c r="M456" s="42">
        <f t="shared" ca="1" si="125"/>
        <v>2.812684592736156E-2</v>
      </c>
      <c r="N456" s="42">
        <f t="shared" ca="1" si="126"/>
        <v>5.9653006602081449E-2</v>
      </c>
      <c r="O456" s="42">
        <f t="shared" ca="1" si="127"/>
        <v>0.15565521551729727</v>
      </c>
      <c r="P456" s="42">
        <f t="shared" ca="1" si="128"/>
        <v>0.21202780095442458</v>
      </c>
      <c r="Q456" s="42">
        <f t="shared" ca="1" si="129"/>
        <v>0.15263111227986809</v>
      </c>
      <c r="R456" s="42">
        <f t="shared" ca="1" si="130"/>
        <v>0.21492088561687617</v>
      </c>
      <c r="S456" s="42">
        <f t="shared" ca="1" si="131"/>
        <v>6.0146549020498756E-2</v>
      </c>
      <c r="T456" s="42">
        <f t="shared" ca="1" si="132"/>
        <v>0.11683858408159201</v>
      </c>
      <c r="U456">
        <f ca="1">+(L456^2*Markiwitz!$B$4^2)+(M456^2*Markiwitz!$C$4^2)+(N456^2*Markiwitz!$D$4^2)+(O456^2*Markiwitz!$E$4^2)+(P456^2*Markiwitz!$F$4^2)+(Q456^2*Markiwitz!$G$4^2)+(R456^2*Markiwitz!$H$4^2)+(S456^2*Markiwitz!$I$4^2)+(T456^2*Markiwitz!$J$4^2)+(2*L456*M456*Markiwitz!$B$8)+(2*L456*N456*Markiwitz!$E$8)+(2*L456*O456*Markiwitz!$H$8)+(2*L456*P456*Markiwitz!$B$11)+(2*L456*Q456*Markiwitz!$E$11)+(2*L456*R456*Markiwitz!$H$11)+(2*L456*S456*Markiwitz!$K$8)+(2*L456*T456*Markiwitz!$K$11)</f>
        <v>1.8873685032072856E-2</v>
      </c>
      <c r="V456" s="5">
        <f t="shared" ca="1" si="123"/>
        <v>0.13738153089870872</v>
      </c>
      <c r="W456" s="42">
        <f ca="1">SUMPRODUCT(L456:T456,Markiwitz!$B$3:$J$3)</f>
        <v>0.5693981265145609</v>
      </c>
    </row>
    <row r="457" spans="1:23" x14ac:dyDescent="0.25">
      <c r="A457">
        <v>456</v>
      </c>
      <c r="B457" s="25">
        <f t="shared" ca="1" si="122"/>
        <v>0.99999999999999989</v>
      </c>
      <c r="C457" s="46">
        <v>0</v>
      </c>
      <c r="D457">
        <f t="shared" ca="1" si="133"/>
        <v>0.6614063449637807</v>
      </c>
      <c r="E457">
        <f t="shared" ca="1" si="133"/>
        <v>0.89525107082911726</v>
      </c>
      <c r="F457">
        <f t="shared" ca="1" si="133"/>
        <v>0.38729462627415978</v>
      </c>
      <c r="G457">
        <f t="shared" ca="1" si="133"/>
        <v>0.15248003209819472</v>
      </c>
      <c r="H457">
        <f t="shared" ca="1" si="133"/>
        <v>0.99334917259379896</v>
      </c>
      <c r="I457">
        <f t="shared" ca="1" si="133"/>
        <v>0.27283775775491681</v>
      </c>
      <c r="J457">
        <f t="shared" ca="1" si="133"/>
        <v>0.94119038838343194</v>
      </c>
      <c r="K457">
        <f t="shared" ca="1" si="133"/>
        <v>5.8983541820396002E-2</v>
      </c>
      <c r="L457" s="42">
        <f t="shared" ca="1" si="124"/>
        <v>0</v>
      </c>
      <c r="M457" s="42">
        <f t="shared" ca="1" si="125"/>
        <v>0.15160158982116881</v>
      </c>
      <c r="N457" s="42">
        <f t="shared" ca="1" si="126"/>
        <v>0.20520136624064325</v>
      </c>
      <c r="O457" s="42">
        <f t="shared" ca="1" si="127"/>
        <v>8.8772176921848717E-2</v>
      </c>
      <c r="P457" s="42">
        <f t="shared" ca="1" si="128"/>
        <v>3.4950096046228646E-2</v>
      </c>
      <c r="Q457" s="42">
        <f t="shared" ca="1" si="129"/>
        <v>0.22768652729058592</v>
      </c>
      <c r="R457" s="42">
        <f t="shared" ca="1" si="130"/>
        <v>6.2537407077873405E-2</v>
      </c>
      <c r="S457" s="42">
        <f t="shared" ca="1" si="131"/>
        <v>0.21573116177339552</v>
      </c>
      <c r="T457" s="42">
        <f t="shared" ca="1" si="132"/>
        <v>1.3519674828255699E-2</v>
      </c>
      <c r="U457">
        <f ca="1">+(L457^2*Markiwitz!$B$4^2)+(M457^2*Markiwitz!$C$4^2)+(N457^2*Markiwitz!$D$4^2)+(O457^2*Markiwitz!$E$4^2)+(P457^2*Markiwitz!$F$4^2)+(Q457^2*Markiwitz!$G$4^2)+(R457^2*Markiwitz!$H$4^2)+(S457^2*Markiwitz!$I$4^2)+(T457^2*Markiwitz!$J$4^2)+(2*L457*M457*Markiwitz!$B$8)+(2*L457*N457*Markiwitz!$E$8)+(2*L457*O457*Markiwitz!$H$8)+(2*L457*P457*Markiwitz!$B$11)+(2*L457*Q457*Markiwitz!$E$11)+(2*L457*R457*Markiwitz!$H$11)+(2*L457*S457*Markiwitz!$K$8)+(2*L457*T457*Markiwitz!$K$11)</f>
        <v>2.4341565362935528E-2</v>
      </c>
      <c r="V457" s="5">
        <f t="shared" ca="1" si="123"/>
        <v>0.1560178366820138</v>
      </c>
      <c r="W457" s="42">
        <f ca="1">SUMPRODUCT(L457:T457,Markiwitz!$B$3:$J$3)</f>
        <v>0.71793137408993013</v>
      </c>
    </row>
    <row r="458" spans="1:23" x14ac:dyDescent="0.25">
      <c r="A458">
        <v>457</v>
      </c>
      <c r="B458" s="25">
        <f t="shared" ca="1" si="122"/>
        <v>1</v>
      </c>
      <c r="C458" s="46">
        <v>0</v>
      </c>
      <c r="D458">
        <f t="shared" ca="1" si="133"/>
        <v>0.53697750811832234</v>
      </c>
      <c r="E458">
        <f t="shared" ca="1" si="133"/>
        <v>0.80264643040374062</v>
      </c>
      <c r="F458">
        <f t="shared" ca="1" si="133"/>
        <v>0.14113741342996688</v>
      </c>
      <c r="G458">
        <f t="shared" ca="1" si="133"/>
        <v>0.36902487771930648</v>
      </c>
      <c r="H458">
        <f t="shared" ca="1" si="133"/>
        <v>0.47484381554532584</v>
      </c>
      <c r="I458">
        <f t="shared" ca="1" si="133"/>
        <v>0.37755625506429835</v>
      </c>
      <c r="J458">
        <f t="shared" ca="1" si="133"/>
        <v>0.48219806833591639</v>
      </c>
      <c r="K458">
        <f t="shared" ca="1" si="133"/>
        <v>0.56618049890498856</v>
      </c>
      <c r="L458" s="42">
        <f t="shared" ca="1" si="124"/>
        <v>0</v>
      </c>
      <c r="M458" s="42">
        <f t="shared" ca="1" si="125"/>
        <v>0.14317243590913356</v>
      </c>
      <c r="N458" s="42">
        <f t="shared" ca="1" si="126"/>
        <v>0.21400681197498611</v>
      </c>
      <c r="O458" s="42">
        <f t="shared" ca="1" si="127"/>
        <v>3.7630975177139515E-2</v>
      </c>
      <c r="P458" s="42">
        <f t="shared" ca="1" si="128"/>
        <v>9.8391813167901451E-2</v>
      </c>
      <c r="Q458" s="42">
        <f t="shared" ca="1" si="129"/>
        <v>0.12660594665546271</v>
      </c>
      <c r="R458" s="42">
        <f t="shared" ca="1" si="130"/>
        <v>0.10066650448676641</v>
      </c>
      <c r="S458" s="42">
        <f t="shared" ca="1" si="131"/>
        <v>0.12856678536919217</v>
      </c>
      <c r="T458" s="42">
        <f t="shared" ca="1" si="132"/>
        <v>0.150958727259418</v>
      </c>
      <c r="U458">
        <f ca="1">+(L458^2*Markiwitz!$B$4^2)+(M458^2*Markiwitz!$C$4^2)+(N458^2*Markiwitz!$D$4^2)+(O458^2*Markiwitz!$E$4^2)+(P458^2*Markiwitz!$F$4^2)+(Q458^2*Markiwitz!$G$4^2)+(R458^2*Markiwitz!$H$4^2)+(S458^2*Markiwitz!$I$4^2)+(T458^2*Markiwitz!$J$4^2)+(2*L458*M458*Markiwitz!$B$8)+(2*L458*N458*Markiwitz!$E$8)+(2*L458*O458*Markiwitz!$H$8)+(2*L458*P458*Markiwitz!$B$11)+(2*L458*Q458*Markiwitz!$E$11)+(2*L458*R458*Markiwitz!$H$11)+(2*L458*S458*Markiwitz!$K$8)+(2*L458*T458*Markiwitz!$K$11)</f>
        <v>1.2757955838354972E-2</v>
      </c>
      <c r="V458" s="5">
        <f t="shared" ca="1" si="123"/>
        <v>0.11295112145682738</v>
      </c>
      <c r="W458" s="42">
        <f ca="1">SUMPRODUCT(L458:T458,Markiwitz!$B$3:$J$3)</f>
        <v>0.46278513343009653</v>
      </c>
    </row>
    <row r="459" spans="1:23" x14ac:dyDescent="0.25">
      <c r="A459">
        <v>458</v>
      </c>
      <c r="B459" s="25">
        <f t="shared" ca="1" si="122"/>
        <v>1</v>
      </c>
      <c r="C459" s="46">
        <v>0</v>
      </c>
      <c r="D459">
        <f t="shared" ca="1" si="133"/>
        <v>0.50954815643743745</v>
      </c>
      <c r="E459">
        <f t="shared" ca="1" si="133"/>
        <v>0.57907538763834476</v>
      </c>
      <c r="F459">
        <f t="shared" ca="1" si="133"/>
        <v>0.73674524312039325</v>
      </c>
      <c r="G459">
        <f t="shared" ca="1" si="133"/>
        <v>0.88351992756248254</v>
      </c>
      <c r="H459">
        <f t="shared" ca="1" si="133"/>
        <v>0.85318492569916782</v>
      </c>
      <c r="I459">
        <f t="shared" ca="1" si="133"/>
        <v>0.11844364292064935</v>
      </c>
      <c r="J459">
        <f t="shared" ca="1" si="133"/>
        <v>0.59696647105367218</v>
      </c>
      <c r="K459">
        <f t="shared" ca="1" si="133"/>
        <v>0.72291786362735266</v>
      </c>
      <c r="L459" s="42">
        <f t="shared" ca="1" si="124"/>
        <v>0</v>
      </c>
      <c r="M459" s="42">
        <f t="shared" ca="1" si="125"/>
        <v>0.10190144619527126</v>
      </c>
      <c r="N459" s="42">
        <f t="shared" ca="1" si="126"/>
        <v>0.11580577558949473</v>
      </c>
      <c r="O459" s="42">
        <f t="shared" ca="1" si="127"/>
        <v>0.14733721396688557</v>
      </c>
      <c r="P459" s="42">
        <f t="shared" ca="1" si="128"/>
        <v>0.17668979315012484</v>
      </c>
      <c r="Q459" s="42">
        <f t="shared" ca="1" si="129"/>
        <v>0.1706232800617048</v>
      </c>
      <c r="R459" s="42">
        <f t="shared" ca="1" si="130"/>
        <v>2.3686825972713297E-2</v>
      </c>
      <c r="S459" s="42">
        <f t="shared" ca="1" si="131"/>
        <v>0.11938370488035645</v>
      </c>
      <c r="T459" s="42">
        <f t="shared" ca="1" si="132"/>
        <v>0.14457196018344914</v>
      </c>
      <c r="U459">
        <f ca="1">+(L459^2*Markiwitz!$B$4^2)+(M459^2*Markiwitz!$C$4^2)+(N459^2*Markiwitz!$D$4^2)+(O459^2*Markiwitz!$E$4^2)+(P459^2*Markiwitz!$F$4^2)+(Q459^2*Markiwitz!$G$4^2)+(R459^2*Markiwitz!$H$4^2)+(S459^2*Markiwitz!$I$4^2)+(T459^2*Markiwitz!$J$4^2)+(2*L459*M459*Markiwitz!$B$8)+(2*L459*N459*Markiwitz!$E$8)+(2*L459*O459*Markiwitz!$H$8)+(2*L459*P459*Markiwitz!$B$11)+(2*L459*Q459*Markiwitz!$E$11)+(2*L459*R459*Markiwitz!$H$11)+(2*L459*S459*Markiwitz!$K$8)+(2*L459*T459*Markiwitz!$K$11)</f>
        <v>1.6856266166049932E-2</v>
      </c>
      <c r="V459" s="5">
        <f t="shared" ca="1" si="123"/>
        <v>0.12983168398372538</v>
      </c>
      <c r="W459" s="42">
        <f ca="1">SUMPRODUCT(L459:T459,Markiwitz!$B$3:$J$3)</f>
        <v>0.61216900775484273</v>
      </c>
    </row>
    <row r="460" spans="1:23" x14ac:dyDescent="0.25">
      <c r="A460">
        <v>459</v>
      </c>
      <c r="B460" s="25">
        <f t="shared" ca="1" si="122"/>
        <v>1.0000000000000002</v>
      </c>
      <c r="C460" s="46">
        <v>0</v>
      </c>
      <c r="D460">
        <f t="shared" ca="1" si="133"/>
        <v>0.28690717709274416</v>
      </c>
      <c r="E460">
        <f t="shared" ca="1" si="133"/>
        <v>0.23526783298227583</v>
      </c>
      <c r="F460">
        <f t="shared" ca="1" si="133"/>
        <v>0.89140133953217049</v>
      </c>
      <c r="G460">
        <f t="shared" ca="1" si="133"/>
        <v>0.92027732705380771</v>
      </c>
      <c r="H460">
        <f t="shared" ca="1" si="133"/>
        <v>0.97576441939080083</v>
      </c>
      <c r="I460">
        <f t="shared" ca="1" si="133"/>
        <v>0.71833239095484203</v>
      </c>
      <c r="J460">
        <f t="shared" ca="1" si="133"/>
        <v>0.7879789609659541</v>
      </c>
      <c r="K460">
        <f t="shared" ca="1" si="133"/>
        <v>0.69718643128083102</v>
      </c>
      <c r="L460" s="42">
        <f t="shared" ca="1" si="124"/>
        <v>0</v>
      </c>
      <c r="M460" s="42">
        <f t="shared" ca="1" si="125"/>
        <v>5.204083922349851E-2</v>
      </c>
      <c r="N460" s="42">
        <f t="shared" ca="1" si="126"/>
        <v>4.267420423133484E-2</v>
      </c>
      <c r="O460" s="42">
        <f t="shared" ca="1" si="127"/>
        <v>0.1616873940354909</v>
      </c>
      <c r="P460" s="42">
        <f t="shared" ca="1" si="128"/>
        <v>0.16692508323957625</v>
      </c>
      <c r="Q460" s="42">
        <f t="shared" ca="1" si="129"/>
        <v>0.17698964446996837</v>
      </c>
      <c r="R460" s="42">
        <f t="shared" ca="1" si="130"/>
        <v>0.13029517367084928</v>
      </c>
      <c r="S460" s="42">
        <f t="shared" ca="1" si="131"/>
        <v>0.14292806068728245</v>
      </c>
      <c r="T460" s="42">
        <f t="shared" ca="1" si="132"/>
        <v>0.1264596004419995</v>
      </c>
      <c r="U460">
        <f ca="1">+(L460^2*Markiwitz!$B$4^2)+(M460^2*Markiwitz!$C$4^2)+(N460^2*Markiwitz!$D$4^2)+(O460^2*Markiwitz!$E$4^2)+(P460^2*Markiwitz!$F$4^2)+(Q460^2*Markiwitz!$G$4^2)+(R460^2*Markiwitz!$H$4^2)+(S460^2*Markiwitz!$I$4^2)+(T460^2*Markiwitz!$J$4^2)+(2*L460*M460*Markiwitz!$B$8)+(2*L460*N460*Markiwitz!$E$8)+(2*L460*O460*Markiwitz!$H$8)+(2*L460*P460*Markiwitz!$B$11)+(2*L460*Q460*Markiwitz!$E$11)+(2*L460*R460*Markiwitz!$H$11)+(2*L460*S460*Markiwitz!$K$8)+(2*L460*T460*Markiwitz!$K$11)</f>
        <v>1.8511046486095997E-2</v>
      </c>
      <c r="V460" s="5">
        <f t="shared" ca="1" si="123"/>
        <v>0.13605530671787852</v>
      </c>
      <c r="W460" s="42">
        <f ca="1">SUMPRODUCT(L460:T460,Markiwitz!$B$3:$J$3)</f>
        <v>0.61292625278545732</v>
      </c>
    </row>
    <row r="461" spans="1:23" x14ac:dyDescent="0.25">
      <c r="A461">
        <v>460</v>
      </c>
      <c r="B461" s="25">
        <f t="shared" ca="1" si="122"/>
        <v>1.0000000000000002</v>
      </c>
      <c r="C461" s="46">
        <v>0</v>
      </c>
      <c r="D461">
        <f t="shared" ca="1" si="133"/>
        <v>0.65870900416966705</v>
      </c>
      <c r="E461">
        <f t="shared" ca="1" si="133"/>
        <v>0.89648243157445096</v>
      </c>
      <c r="F461">
        <f t="shared" ca="1" si="133"/>
        <v>0.19469563920701727</v>
      </c>
      <c r="G461">
        <f t="shared" ca="1" si="133"/>
        <v>0.64696476950738779</v>
      </c>
      <c r="H461">
        <f t="shared" ca="1" si="133"/>
        <v>7.1305342488050982E-2</v>
      </c>
      <c r="I461">
        <f t="shared" ca="1" si="133"/>
        <v>0.9038815531880402</v>
      </c>
      <c r="J461">
        <f t="shared" ca="1" si="133"/>
        <v>0.7300292445800497</v>
      </c>
      <c r="K461">
        <f t="shared" ca="1" si="133"/>
        <v>0.70603881987471562</v>
      </c>
      <c r="L461" s="42">
        <f t="shared" ca="1" si="124"/>
        <v>0</v>
      </c>
      <c r="M461" s="42">
        <f t="shared" ca="1" si="125"/>
        <v>0.13699966139290495</v>
      </c>
      <c r="N461" s="42">
        <f t="shared" ca="1" si="126"/>
        <v>0.18645227071885151</v>
      </c>
      <c r="O461" s="42">
        <f t="shared" ca="1" si="127"/>
        <v>4.0493201819306227E-2</v>
      </c>
      <c r="P461" s="42">
        <f t="shared" ca="1" si="128"/>
        <v>0.13455707117193288</v>
      </c>
      <c r="Q461" s="42">
        <f t="shared" ca="1" si="129"/>
        <v>1.483023264374856E-2</v>
      </c>
      <c r="R461" s="42">
        <f t="shared" ca="1" si="130"/>
        <v>0.18799115533899488</v>
      </c>
      <c r="S461" s="42">
        <f t="shared" ca="1" si="131"/>
        <v>0.15183299253736016</v>
      </c>
      <c r="T461" s="42">
        <f t="shared" ca="1" si="132"/>
        <v>0.14684341437690102</v>
      </c>
      <c r="U461">
        <f ca="1">+(L461^2*Markiwitz!$B$4^2)+(M461^2*Markiwitz!$C$4^2)+(N461^2*Markiwitz!$D$4^2)+(O461^2*Markiwitz!$E$4^2)+(P461^2*Markiwitz!$F$4^2)+(Q461^2*Markiwitz!$G$4^2)+(R461^2*Markiwitz!$H$4^2)+(S461^2*Markiwitz!$I$4^2)+(T461^2*Markiwitz!$J$4^2)+(2*L461*M461*Markiwitz!$B$8)+(2*L461*N461*Markiwitz!$E$8)+(2*L461*O461*Markiwitz!$H$8)+(2*L461*P461*Markiwitz!$B$11)+(2*L461*Q461*Markiwitz!$E$11)+(2*L461*R461*Markiwitz!$H$11)+(2*L461*S461*Markiwitz!$K$8)+(2*L461*T461*Markiwitz!$K$11)</f>
        <v>1.1592629332999975E-2</v>
      </c>
      <c r="V461" s="5">
        <f t="shared" ca="1" si="123"/>
        <v>0.1076690732429697</v>
      </c>
      <c r="W461" s="42">
        <f ca="1">SUMPRODUCT(L461:T461,Markiwitz!$B$3:$J$3)</f>
        <v>0.16431494905574343</v>
      </c>
    </row>
    <row r="462" spans="1:23" x14ac:dyDescent="0.25">
      <c r="A462">
        <v>461</v>
      </c>
      <c r="B462" s="25">
        <f t="shared" ca="1" si="122"/>
        <v>0.99999999999999978</v>
      </c>
      <c r="C462" s="46">
        <v>0</v>
      </c>
      <c r="D462">
        <f t="shared" ref="D462:K471" ca="1" si="134">RAND()</f>
        <v>0.9993919904490749</v>
      </c>
      <c r="E462">
        <f t="shared" ca="1" si="134"/>
        <v>0.75688184457316832</v>
      </c>
      <c r="F462">
        <f t="shared" ca="1" si="134"/>
        <v>0.13528684810463398</v>
      </c>
      <c r="G462">
        <f t="shared" ca="1" si="134"/>
        <v>0.36394003513571049</v>
      </c>
      <c r="H462">
        <f t="shared" ca="1" si="134"/>
        <v>0.1654060857656271</v>
      </c>
      <c r="I462">
        <f t="shared" ca="1" si="134"/>
        <v>0.3699126686911568</v>
      </c>
      <c r="J462">
        <f t="shared" ca="1" si="134"/>
        <v>0.36536489040714692</v>
      </c>
      <c r="K462">
        <f t="shared" ca="1" si="134"/>
        <v>0.30007326987349758</v>
      </c>
      <c r="L462" s="42">
        <f t="shared" ca="1" si="124"/>
        <v>0</v>
      </c>
      <c r="M462" s="42">
        <f t="shared" ca="1" si="125"/>
        <v>0.28915436769151004</v>
      </c>
      <c r="N462" s="42">
        <f t="shared" ca="1" si="126"/>
        <v>0.21898883849008624</v>
      </c>
      <c r="O462" s="42">
        <f t="shared" ca="1" si="127"/>
        <v>3.9142582084428008E-2</v>
      </c>
      <c r="P462" s="42">
        <f t="shared" ca="1" si="128"/>
        <v>0.10529887345805647</v>
      </c>
      <c r="Q462" s="42">
        <f t="shared" ca="1" si="129"/>
        <v>4.78569896486725E-2</v>
      </c>
      <c r="R462" s="42">
        <f t="shared" ca="1" si="130"/>
        <v>0.10702693721650439</v>
      </c>
      <c r="S462" s="42">
        <f t="shared" ca="1" si="131"/>
        <v>0.1057111272373558</v>
      </c>
      <c r="T462" s="42">
        <f t="shared" ca="1" si="132"/>
        <v>8.6820284173386497E-2</v>
      </c>
      <c r="U462">
        <f ca="1">+(L462^2*Markiwitz!$B$4^2)+(M462^2*Markiwitz!$C$4^2)+(N462^2*Markiwitz!$D$4^2)+(O462^2*Markiwitz!$E$4^2)+(P462^2*Markiwitz!$F$4^2)+(Q462^2*Markiwitz!$G$4^2)+(R462^2*Markiwitz!$H$4^2)+(S462^2*Markiwitz!$I$4^2)+(T462^2*Markiwitz!$J$4^2)+(2*L462*M462*Markiwitz!$B$8)+(2*L462*N462*Markiwitz!$E$8)+(2*L462*O462*Markiwitz!$H$8)+(2*L462*P462*Markiwitz!$B$11)+(2*L462*Q462*Markiwitz!$E$11)+(2*L462*R462*Markiwitz!$H$11)+(2*L462*S462*Markiwitz!$K$8)+(2*L462*T462*Markiwitz!$K$11)</f>
        <v>1.0278669252825312E-2</v>
      </c>
      <c r="V462" s="5">
        <f t="shared" ca="1" si="123"/>
        <v>0.10138377213748417</v>
      </c>
      <c r="W462" s="42">
        <f ca="1">SUMPRODUCT(L462:T462,Markiwitz!$B$3:$J$3)</f>
        <v>0.26716981220933272</v>
      </c>
    </row>
    <row r="463" spans="1:23" x14ac:dyDescent="0.25">
      <c r="A463">
        <v>462</v>
      </c>
      <c r="B463" s="25">
        <f t="shared" ca="1" si="122"/>
        <v>1</v>
      </c>
      <c r="C463" s="46">
        <v>0</v>
      </c>
      <c r="D463">
        <f t="shared" ca="1" si="134"/>
        <v>0.71266424231431569</v>
      </c>
      <c r="E463">
        <f t="shared" ca="1" si="134"/>
        <v>0.39600212922215439</v>
      </c>
      <c r="F463">
        <f t="shared" ca="1" si="134"/>
        <v>0.39677191314510596</v>
      </c>
      <c r="G463">
        <f t="shared" ca="1" si="134"/>
        <v>0.59008497612943833</v>
      </c>
      <c r="H463">
        <f t="shared" ca="1" si="134"/>
        <v>0.40433880832584979</v>
      </c>
      <c r="I463">
        <f t="shared" ca="1" si="134"/>
        <v>0.42350312048715855</v>
      </c>
      <c r="J463">
        <f t="shared" ca="1" si="134"/>
        <v>3.4322983209446822E-2</v>
      </c>
      <c r="K463">
        <f t="shared" ca="1" si="134"/>
        <v>0.85449001495894183</v>
      </c>
      <c r="L463" s="42">
        <f t="shared" ca="1" si="124"/>
        <v>0</v>
      </c>
      <c r="M463" s="42">
        <f t="shared" ca="1" si="125"/>
        <v>0.18694410575991763</v>
      </c>
      <c r="N463" s="42">
        <f t="shared" ca="1" si="126"/>
        <v>0.1038781792756321</v>
      </c>
      <c r="O463" s="42">
        <f t="shared" ca="1" si="127"/>
        <v>0.10408010685745832</v>
      </c>
      <c r="P463" s="42">
        <f t="shared" ca="1" si="128"/>
        <v>0.1547894529219658</v>
      </c>
      <c r="Q463" s="42">
        <f t="shared" ca="1" si="129"/>
        <v>0.1060650337963341</v>
      </c>
      <c r="R463" s="42">
        <f t="shared" ca="1" si="130"/>
        <v>0.11109216296429322</v>
      </c>
      <c r="S463" s="42">
        <f t="shared" ca="1" si="131"/>
        <v>9.0035096783665485E-3</v>
      </c>
      <c r="T463" s="42">
        <f t="shared" ca="1" si="132"/>
        <v>0.22414744874603232</v>
      </c>
      <c r="U463">
        <f ca="1">+(L463^2*Markiwitz!$B$4^2)+(M463^2*Markiwitz!$C$4^2)+(N463^2*Markiwitz!$D$4^2)+(O463^2*Markiwitz!$E$4^2)+(P463^2*Markiwitz!$F$4^2)+(Q463^2*Markiwitz!$G$4^2)+(R463^2*Markiwitz!$H$4^2)+(S463^2*Markiwitz!$I$4^2)+(T463^2*Markiwitz!$J$4^2)+(2*L463*M463*Markiwitz!$B$8)+(2*L463*N463*Markiwitz!$E$8)+(2*L463*O463*Markiwitz!$H$8)+(2*L463*P463*Markiwitz!$B$11)+(2*L463*Q463*Markiwitz!$E$11)+(2*L463*R463*Markiwitz!$H$11)+(2*L463*S463*Markiwitz!$K$8)+(2*L463*T463*Markiwitz!$K$11)</f>
        <v>1.0649708549307973E-2</v>
      </c>
      <c r="V463" s="5">
        <f t="shared" ca="1" si="123"/>
        <v>0.10319742510987362</v>
      </c>
      <c r="W463" s="42">
        <f ca="1">SUMPRODUCT(L463:T463,Markiwitz!$B$3:$J$3)</f>
        <v>0.44155615500177031</v>
      </c>
    </row>
    <row r="464" spans="1:23" x14ac:dyDescent="0.25">
      <c r="A464">
        <v>463</v>
      </c>
      <c r="B464" s="25">
        <f t="shared" ca="1" si="122"/>
        <v>1</v>
      </c>
      <c r="C464" s="46">
        <v>0</v>
      </c>
      <c r="D464">
        <f t="shared" ca="1" si="134"/>
        <v>0.82784706951258558</v>
      </c>
      <c r="E464">
        <f t="shared" ca="1" si="134"/>
        <v>0.35186778682260189</v>
      </c>
      <c r="F464">
        <f t="shared" ca="1" si="134"/>
        <v>0.37188638270042562</v>
      </c>
      <c r="G464">
        <f t="shared" ca="1" si="134"/>
        <v>0.76144076591108933</v>
      </c>
      <c r="H464">
        <f t="shared" ca="1" si="134"/>
        <v>0.2390603806805135</v>
      </c>
      <c r="I464">
        <f t="shared" ca="1" si="134"/>
        <v>0.39166233774671122</v>
      </c>
      <c r="J464">
        <f t="shared" ca="1" si="134"/>
        <v>0.89068191173022615</v>
      </c>
      <c r="K464">
        <f t="shared" ca="1" si="134"/>
        <v>0.39363847704677046</v>
      </c>
      <c r="L464" s="42">
        <f t="shared" ca="1" si="124"/>
        <v>0</v>
      </c>
      <c r="M464" s="42">
        <f t="shared" ca="1" si="125"/>
        <v>0.19579716291270233</v>
      </c>
      <c r="N464" s="42">
        <f t="shared" ca="1" si="126"/>
        <v>8.3221547695760248E-2</v>
      </c>
      <c r="O464" s="42">
        <f t="shared" ca="1" si="127"/>
        <v>8.7956219620952361E-2</v>
      </c>
      <c r="P464" s="42">
        <f t="shared" ca="1" si="128"/>
        <v>0.1800911631894106</v>
      </c>
      <c r="Q464" s="42">
        <f t="shared" ca="1" si="129"/>
        <v>5.6541052116828847E-2</v>
      </c>
      <c r="R464" s="42">
        <f t="shared" ca="1" si="130"/>
        <v>9.2633503668393194E-2</v>
      </c>
      <c r="S464" s="42">
        <f t="shared" ca="1" si="131"/>
        <v>0.21065846313512737</v>
      </c>
      <c r="T464" s="42">
        <f t="shared" ca="1" si="132"/>
        <v>9.3100887660825166E-2</v>
      </c>
      <c r="U464">
        <f ca="1">+(L464^2*Markiwitz!$B$4^2)+(M464^2*Markiwitz!$C$4^2)+(N464^2*Markiwitz!$D$4^2)+(O464^2*Markiwitz!$E$4^2)+(P464^2*Markiwitz!$F$4^2)+(Q464^2*Markiwitz!$G$4^2)+(R464^2*Markiwitz!$H$4^2)+(S464^2*Markiwitz!$I$4^2)+(T464^2*Markiwitz!$J$4^2)+(2*L464*M464*Markiwitz!$B$8)+(2*L464*N464*Markiwitz!$E$8)+(2*L464*O464*Markiwitz!$H$8)+(2*L464*P464*Markiwitz!$B$11)+(2*L464*Q464*Markiwitz!$E$11)+(2*L464*R464*Markiwitz!$H$11)+(2*L464*S464*Markiwitz!$K$8)+(2*L464*T464*Markiwitz!$K$11)</f>
        <v>1.2882612714770236E-2</v>
      </c>
      <c r="V464" s="5">
        <f t="shared" ca="1" si="123"/>
        <v>0.11350159785117668</v>
      </c>
      <c r="W464" s="42">
        <f ca="1">SUMPRODUCT(L464:T464,Markiwitz!$B$3:$J$3)</f>
        <v>0.28205100317597037</v>
      </c>
    </row>
    <row r="465" spans="1:23" x14ac:dyDescent="0.25">
      <c r="A465">
        <v>464</v>
      </c>
      <c r="B465" s="25">
        <f t="shared" ca="1" si="122"/>
        <v>1</v>
      </c>
      <c r="C465" s="46">
        <v>0</v>
      </c>
      <c r="D465">
        <f t="shared" ca="1" si="134"/>
        <v>0.5503113353826703</v>
      </c>
      <c r="E465">
        <f t="shared" ca="1" si="134"/>
        <v>0.15562064580937429</v>
      </c>
      <c r="F465">
        <f t="shared" ca="1" si="134"/>
        <v>0.60015717999316542</v>
      </c>
      <c r="G465">
        <f t="shared" ca="1" si="134"/>
        <v>0.51477659128437758</v>
      </c>
      <c r="H465">
        <f t="shared" ca="1" si="134"/>
        <v>0.5585801732549851</v>
      </c>
      <c r="I465">
        <f t="shared" ca="1" si="134"/>
        <v>0.39704246604897064</v>
      </c>
      <c r="J465">
        <f t="shared" ca="1" si="134"/>
        <v>0.32288650724309464</v>
      </c>
      <c r="K465">
        <f t="shared" ca="1" si="134"/>
        <v>0.56127494775188713</v>
      </c>
      <c r="L465" s="42">
        <f t="shared" ca="1" si="124"/>
        <v>0</v>
      </c>
      <c r="M465" s="42">
        <f t="shared" ca="1" si="125"/>
        <v>0.15033159641544602</v>
      </c>
      <c r="N465" s="42">
        <f t="shared" ca="1" si="126"/>
        <v>4.251175401185938E-2</v>
      </c>
      <c r="O465" s="42">
        <f t="shared" ca="1" si="127"/>
        <v>0.16394826195216677</v>
      </c>
      <c r="P465" s="42">
        <f t="shared" ca="1" si="128"/>
        <v>0.14062437349444978</v>
      </c>
      <c r="Q465" s="42">
        <f t="shared" ca="1" si="129"/>
        <v>0.15259044066945576</v>
      </c>
      <c r="R465" s="42">
        <f t="shared" ca="1" si="130"/>
        <v>0.10846229021316085</v>
      </c>
      <c r="S465" s="42">
        <f t="shared" ca="1" si="131"/>
        <v>8.820469609463627E-2</v>
      </c>
      <c r="T465" s="42">
        <f t="shared" ca="1" si="132"/>
        <v>0.15332658714882497</v>
      </c>
      <c r="U465">
        <f ca="1">+(L465^2*Markiwitz!$B$4^2)+(M465^2*Markiwitz!$C$4^2)+(N465^2*Markiwitz!$D$4^2)+(O465^2*Markiwitz!$E$4^2)+(P465^2*Markiwitz!$F$4^2)+(Q465^2*Markiwitz!$G$4^2)+(R465^2*Markiwitz!$H$4^2)+(S465^2*Markiwitz!$I$4^2)+(T465^2*Markiwitz!$J$4^2)+(2*L465*M465*Markiwitz!$B$8)+(2*L465*N465*Markiwitz!$E$8)+(2*L465*O465*Markiwitz!$H$8)+(2*L465*P465*Markiwitz!$B$11)+(2*L465*Q465*Markiwitz!$E$11)+(2*L465*R465*Markiwitz!$H$11)+(2*L465*S465*Markiwitz!$K$8)+(2*L465*T465*Markiwitz!$K$11)</f>
        <v>1.4224536196997886E-2</v>
      </c>
      <c r="V465" s="5">
        <f t="shared" ca="1" si="123"/>
        <v>0.11926666003958476</v>
      </c>
      <c r="W465" s="42">
        <f ca="1">SUMPRODUCT(L465:T465,Markiwitz!$B$3:$J$3)</f>
        <v>0.5551993456329809</v>
      </c>
    </row>
    <row r="466" spans="1:23" x14ac:dyDescent="0.25">
      <c r="A466">
        <v>465</v>
      </c>
      <c r="B466" s="25">
        <f t="shared" ca="1" si="122"/>
        <v>1.0000000000000002</v>
      </c>
      <c r="C466" s="46">
        <v>0</v>
      </c>
      <c r="D466">
        <f t="shared" ca="1" si="134"/>
        <v>0.52315901079034177</v>
      </c>
      <c r="E466">
        <f t="shared" ca="1" si="134"/>
        <v>0.52351685606334142</v>
      </c>
      <c r="F466">
        <f t="shared" ca="1" si="134"/>
        <v>0.79113567463314527</v>
      </c>
      <c r="G466">
        <f t="shared" ca="1" si="134"/>
        <v>0.96968284528574633</v>
      </c>
      <c r="H466">
        <f t="shared" ca="1" si="134"/>
        <v>0.24629845646687465</v>
      </c>
      <c r="I466">
        <f t="shared" ca="1" si="134"/>
        <v>0.88763999823328599</v>
      </c>
      <c r="J466">
        <f t="shared" ca="1" si="134"/>
        <v>0.61886788576901042</v>
      </c>
      <c r="K466">
        <f t="shared" ca="1" si="134"/>
        <v>0.62374161442984333</v>
      </c>
      <c r="L466" s="42">
        <f t="shared" ca="1" si="124"/>
        <v>0</v>
      </c>
      <c r="M466" s="42">
        <f t="shared" ca="1" si="125"/>
        <v>0.100917194789279</v>
      </c>
      <c r="N466" s="42">
        <f t="shared" ca="1" si="126"/>
        <v>0.10098622302041885</v>
      </c>
      <c r="O466" s="42">
        <f t="shared" ca="1" si="127"/>
        <v>0.15260980186709749</v>
      </c>
      <c r="P466" s="42">
        <f t="shared" ca="1" si="128"/>
        <v>0.18705149020312076</v>
      </c>
      <c r="Q466" s="42">
        <f t="shared" ca="1" si="129"/>
        <v>4.7510888267061492E-2</v>
      </c>
      <c r="R466" s="42">
        <f t="shared" ca="1" si="130"/>
        <v>0.17122545298252087</v>
      </c>
      <c r="S466" s="42">
        <f t="shared" ca="1" si="131"/>
        <v>0.11937940413686073</v>
      </c>
      <c r="T466" s="42">
        <f t="shared" ca="1" si="132"/>
        <v>0.12031954473364091</v>
      </c>
      <c r="U466">
        <f ca="1">+(L466^2*Markiwitz!$B$4^2)+(M466^2*Markiwitz!$C$4^2)+(N466^2*Markiwitz!$D$4^2)+(O466^2*Markiwitz!$E$4^2)+(P466^2*Markiwitz!$F$4^2)+(Q466^2*Markiwitz!$G$4^2)+(R466^2*Markiwitz!$H$4^2)+(S466^2*Markiwitz!$I$4^2)+(T466^2*Markiwitz!$J$4^2)+(2*L466*M466*Markiwitz!$B$8)+(2*L466*N466*Markiwitz!$E$8)+(2*L466*O466*Markiwitz!$H$8)+(2*L466*P466*Markiwitz!$B$11)+(2*L466*Q466*Markiwitz!$E$11)+(2*L466*R466*Markiwitz!$H$11)+(2*L466*S466*Markiwitz!$K$8)+(2*L466*T466*Markiwitz!$K$11)</f>
        <v>1.2359942162690827E-2</v>
      </c>
      <c r="V466" s="5">
        <f t="shared" ca="1" si="123"/>
        <v>0.11117527676012696</v>
      </c>
      <c r="W466" s="42">
        <f ca="1">SUMPRODUCT(L466:T466,Markiwitz!$B$3:$J$3)</f>
        <v>0.28199372468340844</v>
      </c>
    </row>
    <row r="467" spans="1:23" x14ac:dyDescent="0.25">
      <c r="A467">
        <v>466</v>
      </c>
      <c r="B467" s="25">
        <f t="shared" ca="1" si="122"/>
        <v>0.99999999999999989</v>
      </c>
      <c r="C467" s="46">
        <v>0</v>
      </c>
      <c r="D467">
        <f t="shared" ca="1" si="134"/>
        <v>0.71011742517494159</v>
      </c>
      <c r="E467">
        <f t="shared" ca="1" si="134"/>
        <v>0.45812395766271397</v>
      </c>
      <c r="F467">
        <f t="shared" ca="1" si="134"/>
        <v>0.60637640069303234</v>
      </c>
      <c r="G467">
        <f t="shared" ca="1" si="134"/>
        <v>0.97891087772893282</v>
      </c>
      <c r="H467">
        <f t="shared" ca="1" si="134"/>
        <v>0.22312120482228781</v>
      </c>
      <c r="I467">
        <f t="shared" ca="1" si="134"/>
        <v>0.85569035427401785</v>
      </c>
      <c r="J467">
        <f t="shared" ca="1" si="134"/>
        <v>0.78807115638165581</v>
      </c>
      <c r="K467">
        <f t="shared" ca="1" si="134"/>
        <v>0.46055297642769832</v>
      </c>
      <c r="L467" s="42">
        <f t="shared" ca="1" si="124"/>
        <v>0</v>
      </c>
      <c r="M467" s="42">
        <f t="shared" ca="1" si="125"/>
        <v>0.13976036354841986</v>
      </c>
      <c r="N467" s="42">
        <f t="shared" ca="1" si="126"/>
        <v>9.0164765154732318E-2</v>
      </c>
      <c r="O467" s="42">
        <f t="shared" ca="1" si="127"/>
        <v>0.11934277797388579</v>
      </c>
      <c r="P467" s="42">
        <f t="shared" ca="1" si="128"/>
        <v>0.19266241793629238</v>
      </c>
      <c r="Q467" s="42">
        <f t="shared" ca="1" si="129"/>
        <v>4.3913160832016136E-2</v>
      </c>
      <c r="R467" s="42">
        <f t="shared" ca="1" si="130"/>
        <v>0.16841101310638987</v>
      </c>
      <c r="S467" s="42">
        <f t="shared" ca="1" si="131"/>
        <v>0.15510267374552869</v>
      </c>
      <c r="T467" s="42">
        <f t="shared" ca="1" si="132"/>
        <v>9.0642827702734879E-2</v>
      </c>
      <c r="U467">
        <f ca="1">+(L467^2*Markiwitz!$B$4^2)+(M467^2*Markiwitz!$C$4^2)+(N467^2*Markiwitz!$D$4^2)+(O467^2*Markiwitz!$E$4^2)+(P467^2*Markiwitz!$F$4^2)+(Q467^2*Markiwitz!$G$4^2)+(R467^2*Markiwitz!$H$4^2)+(S467^2*Markiwitz!$I$4^2)+(T467^2*Markiwitz!$J$4^2)+(2*L467*M467*Markiwitz!$B$8)+(2*L467*N467*Markiwitz!$E$8)+(2*L467*O467*Markiwitz!$H$8)+(2*L467*P467*Markiwitz!$B$11)+(2*L467*Q467*Markiwitz!$E$11)+(2*L467*R467*Markiwitz!$H$11)+(2*L467*S467*Markiwitz!$K$8)+(2*L467*T467*Markiwitz!$K$11)</f>
        <v>1.2706191565412833E-2</v>
      </c>
      <c r="V467" s="5">
        <f t="shared" ca="1" si="123"/>
        <v>0.1127217439778716</v>
      </c>
      <c r="W467" s="42">
        <f ca="1">SUMPRODUCT(L467:T467,Markiwitz!$B$3:$J$3)</f>
        <v>0.26272781551998003</v>
      </c>
    </row>
    <row r="468" spans="1:23" x14ac:dyDescent="0.25">
      <c r="A468">
        <v>467</v>
      </c>
      <c r="B468" s="25">
        <f t="shared" ca="1" si="122"/>
        <v>0.99999999999999978</v>
      </c>
      <c r="C468" s="46">
        <v>0</v>
      </c>
      <c r="D468">
        <f t="shared" ca="1" si="134"/>
        <v>0.45381373260299318</v>
      </c>
      <c r="E468">
        <f t="shared" ca="1" si="134"/>
        <v>0.96386958855568006</v>
      </c>
      <c r="F468">
        <f t="shared" ca="1" si="134"/>
        <v>0.7433261609561751</v>
      </c>
      <c r="G468">
        <f t="shared" ca="1" si="134"/>
        <v>0.35547201760420255</v>
      </c>
      <c r="H468">
        <f t="shared" ca="1" si="134"/>
        <v>0.87720271234157587</v>
      </c>
      <c r="I468">
        <f t="shared" ca="1" si="134"/>
        <v>0.88812956666765097</v>
      </c>
      <c r="J468">
        <f t="shared" ca="1" si="134"/>
        <v>0.61907846757158991</v>
      </c>
      <c r="K468">
        <f t="shared" ca="1" si="134"/>
        <v>0.31768105005281888</v>
      </c>
      <c r="L468" s="42">
        <f t="shared" ca="1" si="124"/>
        <v>0</v>
      </c>
      <c r="M468" s="42">
        <f t="shared" ca="1" si="125"/>
        <v>8.6961264474366598E-2</v>
      </c>
      <c r="N468" s="42">
        <f t="shared" ca="1" si="126"/>
        <v>0.18469982767691279</v>
      </c>
      <c r="O468" s="42">
        <f t="shared" ca="1" si="127"/>
        <v>0.14243857827496514</v>
      </c>
      <c r="P468" s="42">
        <f t="shared" ca="1" si="128"/>
        <v>6.8116704972342818E-2</v>
      </c>
      <c r="Q468" s="42">
        <f t="shared" ca="1" si="129"/>
        <v>0.16809243878104799</v>
      </c>
      <c r="R468" s="42">
        <f t="shared" ca="1" si="130"/>
        <v>0.17018627817077389</v>
      </c>
      <c r="S468" s="42">
        <f t="shared" ca="1" si="131"/>
        <v>0.11862983087815783</v>
      </c>
      <c r="T468" s="42">
        <f t="shared" ca="1" si="132"/>
        <v>6.0875076771432779E-2</v>
      </c>
      <c r="U468">
        <f ca="1">+(L468^2*Markiwitz!$B$4^2)+(M468^2*Markiwitz!$C$4^2)+(N468^2*Markiwitz!$D$4^2)+(O468^2*Markiwitz!$E$4^2)+(P468^2*Markiwitz!$F$4^2)+(Q468^2*Markiwitz!$G$4^2)+(R468^2*Markiwitz!$H$4^2)+(S468^2*Markiwitz!$I$4^2)+(T468^2*Markiwitz!$J$4^2)+(2*L468*M468*Markiwitz!$B$8)+(2*L468*N468*Markiwitz!$E$8)+(2*L468*O468*Markiwitz!$H$8)+(2*L468*P468*Markiwitz!$B$11)+(2*L468*Q468*Markiwitz!$E$11)+(2*L468*R468*Markiwitz!$H$11)+(2*L468*S468*Markiwitz!$K$8)+(2*L468*T468*Markiwitz!$K$11)</f>
        <v>1.7069345976076799E-2</v>
      </c>
      <c r="V468" s="5">
        <f t="shared" ca="1" si="123"/>
        <v>0.13064970714118268</v>
      </c>
      <c r="W468" s="42">
        <f ca="1">SUMPRODUCT(L468:T468,Markiwitz!$B$3:$J$3)</f>
        <v>0.58368334707861047</v>
      </c>
    </row>
    <row r="469" spans="1:23" x14ac:dyDescent="0.25">
      <c r="A469">
        <v>468</v>
      </c>
      <c r="B469" s="25">
        <f t="shared" ca="1" si="122"/>
        <v>1</v>
      </c>
      <c r="C469" s="46">
        <v>0</v>
      </c>
      <c r="D469">
        <f t="shared" ca="1" si="134"/>
        <v>0.37167947497734743</v>
      </c>
      <c r="E469">
        <f t="shared" ca="1" si="134"/>
        <v>0.39826751976219277</v>
      </c>
      <c r="F469">
        <f t="shared" ca="1" si="134"/>
        <v>0.78621674239814821</v>
      </c>
      <c r="G469">
        <f t="shared" ca="1" si="134"/>
        <v>0.44027793530136516</v>
      </c>
      <c r="H469">
        <f t="shared" ca="1" si="134"/>
        <v>0.61853888965737647</v>
      </c>
      <c r="I469">
        <f t="shared" ca="1" si="134"/>
        <v>0.24198534441953123</v>
      </c>
      <c r="J469">
        <f t="shared" ca="1" si="134"/>
        <v>0.697680183917053</v>
      </c>
      <c r="K469">
        <f t="shared" ca="1" si="134"/>
        <v>4.0460581693173903E-2</v>
      </c>
      <c r="L469" s="42">
        <f t="shared" ca="1" si="124"/>
        <v>0</v>
      </c>
      <c r="M469" s="42">
        <f t="shared" ca="1" si="125"/>
        <v>0.10338482522899158</v>
      </c>
      <c r="N469" s="42">
        <f t="shared" ca="1" si="126"/>
        <v>0.11078044577927718</v>
      </c>
      <c r="O469" s="42">
        <f t="shared" ca="1" si="127"/>
        <v>0.21869079671373715</v>
      </c>
      <c r="P469" s="42">
        <f t="shared" ca="1" si="128"/>
        <v>0.12246588918069005</v>
      </c>
      <c r="Q469" s="42">
        <f t="shared" ca="1" si="129"/>
        <v>0.17205021883024277</v>
      </c>
      <c r="R469" s="42">
        <f t="shared" ca="1" si="130"/>
        <v>6.7309642380212961E-2</v>
      </c>
      <c r="S469" s="42">
        <f t="shared" ca="1" si="131"/>
        <v>0.19406383385682316</v>
      </c>
      <c r="T469" s="42">
        <f t="shared" ca="1" si="132"/>
        <v>1.1254348030025224E-2</v>
      </c>
      <c r="U469">
        <f ca="1">+(L469^2*Markiwitz!$B$4^2)+(M469^2*Markiwitz!$C$4^2)+(N469^2*Markiwitz!$D$4^2)+(O469^2*Markiwitz!$E$4^2)+(P469^2*Markiwitz!$F$4^2)+(Q469^2*Markiwitz!$G$4^2)+(R469^2*Markiwitz!$H$4^2)+(S469^2*Markiwitz!$I$4^2)+(T469^2*Markiwitz!$J$4^2)+(2*L469*M469*Markiwitz!$B$8)+(2*L469*N469*Markiwitz!$E$8)+(2*L469*O469*Markiwitz!$H$8)+(2*L469*P469*Markiwitz!$B$11)+(2*L469*Q469*Markiwitz!$E$11)+(2*L469*R469*Markiwitz!$H$11)+(2*L469*S469*Markiwitz!$K$8)+(2*L469*T469*Markiwitz!$K$11)</f>
        <v>2.0054509434563772E-2</v>
      </c>
      <c r="V469" s="5">
        <f t="shared" ca="1" si="123"/>
        <v>0.14161394505684732</v>
      </c>
      <c r="W469" s="42">
        <f ca="1">SUMPRODUCT(L469:T469,Markiwitz!$B$3:$J$3)</f>
        <v>0.60740119774855694</v>
      </c>
    </row>
    <row r="470" spans="1:23" x14ac:dyDescent="0.25">
      <c r="A470">
        <v>469</v>
      </c>
      <c r="B470" s="25">
        <f t="shared" ca="1" si="122"/>
        <v>1.0000000000000004</v>
      </c>
      <c r="C470" s="46">
        <v>0</v>
      </c>
      <c r="D470">
        <f t="shared" ca="1" si="134"/>
        <v>0.67861193151861432</v>
      </c>
      <c r="E470">
        <f t="shared" ca="1" si="134"/>
        <v>0.78570484778137406</v>
      </c>
      <c r="F470">
        <f t="shared" ca="1" si="134"/>
        <v>0.23928195354377846</v>
      </c>
      <c r="G470">
        <f t="shared" ca="1" si="134"/>
        <v>0.42632889821511966</v>
      </c>
      <c r="H470">
        <f t="shared" ca="1" si="134"/>
        <v>0.45044133769129546</v>
      </c>
      <c r="I470">
        <f t="shared" ca="1" si="134"/>
        <v>0.27488986718389408</v>
      </c>
      <c r="J470">
        <f t="shared" ca="1" si="134"/>
        <v>0.56866132261533786</v>
      </c>
      <c r="K470">
        <f t="shared" ca="1" si="134"/>
        <v>0.53016316192983004</v>
      </c>
      <c r="L470" s="42">
        <f t="shared" ca="1" si="124"/>
        <v>0</v>
      </c>
      <c r="M470" s="42">
        <f t="shared" ca="1" si="125"/>
        <v>0.17162307329334808</v>
      </c>
      <c r="N470" s="42">
        <f t="shared" ca="1" si="126"/>
        <v>0.1987072057161772</v>
      </c>
      <c r="O470" s="42">
        <f t="shared" ca="1" si="127"/>
        <v>6.051515209719379E-2</v>
      </c>
      <c r="P470" s="42">
        <f t="shared" ca="1" si="128"/>
        <v>0.10781990758946569</v>
      </c>
      <c r="Q470" s="42">
        <f t="shared" ca="1" si="129"/>
        <v>0.11391801871203387</v>
      </c>
      <c r="R470" s="42">
        <f t="shared" ca="1" si="130"/>
        <v>6.9520504477021697E-2</v>
      </c>
      <c r="S470" s="42">
        <f t="shared" ca="1" si="131"/>
        <v>0.14381622149186651</v>
      </c>
      <c r="T470" s="42">
        <f t="shared" ca="1" si="132"/>
        <v>0.13407991662289331</v>
      </c>
      <c r="U470">
        <f ca="1">+(L470^2*Markiwitz!$B$4^2)+(M470^2*Markiwitz!$C$4^2)+(N470^2*Markiwitz!$D$4^2)+(O470^2*Markiwitz!$E$4^2)+(P470^2*Markiwitz!$F$4^2)+(Q470^2*Markiwitz!$G$4^2)+(R470^2*Markiwitz!$H$4^2)+(S470^2*Markiwitz!$I$4^2)+(T470^2*Markiwitz!$J$4^2)+(2*L470*M470*Markiwitz!$B$8)+(2*L470*N470*Markiwitz!$E$8)+(2*L470*O470*Markiwitz!$H$8)+(2*L470*P470*Markiwitz!$B$11)+(2*L470*Q470*Markiwitz!$E$11)+(2*L470*R470*Markiwitz!$H$11)+(2*L470*S470*Markiwitz!$K$8)+(2*L470*T470*Markiwitz!$K$11)</f>
        <v>1.2042110256925817E-2</v>
      </c>
      <c r="V470" s="5">
        <f t="shared" ca="1" si="123"/>
        <v>0.10973654932120755</v>
      </c>
      <c r="W470" s="42">
        <f ca="1">SUMPRODUCT(L470:T470,Markiwitz!$B$3:$J$3)</f>
        <v>0.43434125947511332</v>
      </c>
    </row>
    <row r="471" spans="1:23" x14ac:dyDescent="0.25">
      <c r="A471">
        <v>470</v>
      </c>
      <c r="B471" s="25">
        <f t="shared" ca="1" si="122"/>
        <v>1</v>
      </c>
      <c r="C471" s="46">
        <v>0</v>
      </c>
      <c r="D471">
        <f t="shared" ca="1" si="134"/>
        <v>0.53362472236595804</v>
      </c>
      <c r="E471">
        <f t="shared" ca="1" si="134"/>
        <v>0.20580674739595572</v>
      </c>
      <c r="F471">
        <f t="shared" ca="1" si="134"/>
        <v>0.98813532308398577</v>
      </c>
      <c r="G471">
        <f t="shared" ca="1" si="134"/>
        <v>9.074498782479179E-2</v>
      </c>
      <c r="H471">
        <f t="shared" ca="1" si="134"/>
        <v>0.33698152324232267</v>
      </c>
      <c r="I471">
        <f t="shared" ca="1" si="134"/>
        <v>0.35313112693891324</v>
      </c>
      <c r="J471">
        <f t="shared" ca="1" si="134"/>
        <v>0.74127941120461971</v>
      </c>
      <c r="K471">
        <f t="shared" ca="1" si="134"/>
        <v>0.44260668816183668</v>
      </c>
      <c r="L471" s="42">
        <f t="shared" ca="1" si="124"/>
        <v>0</v>
      </c>
      <c r="M471" s="42">
        <f t="shared" ca="1" si="125"/>
        <v>0.14452325122675869</v>
      </c>
      <c r="N471" s="42">
        <f t="shared" ca="1" si="126"/>
        <v>5.5739284578478605E-2</v>
      </c>
      <c r="O471" s="42">
        <f t="shared" ca="1" si="127"/>
        <v>0.26761977764246764</v>
      </c>
      <c r="P471" s="42">
        <f t="shared" ca="1" si="128"/>
        <v>2.4576748646172136E-2</v>
      </c>
      <c r="Q471" s="42">
        <f t="shared" ca="1" si="129"/>
        <v>9.1265759064525831E-2</v>
      </c>
      <c r="R471" s="42">
        <f t="shared" ca="1" si="130"/>
        <v>9.5639606703942934E-2</v>
      </c>
      <c r="S471" s="42">
        <f t="shared" ca="1" si="131"/>
        <v>0.20076301956129791</v>
      </c>
      <c r="T471" s="42">
        <f t="shared" ca="1" si="132"/>
        <v>0.11987255257635615</v>
      </c>
      <c r="U471">
        <f ca="1">+(L471^2*Markiwitz!$B$4^2)+(M471^2*Markiwitz!$C$4^2)+(N471^2*Markiwitz!$D$4^2)+(O471^2*Markiwitz!$E$4^2)+(P471^2*Markiwitz!$F$4^2)+(Q471^2*Markiwitz!$G$4^2)+(R471^2*Markiwitz!$H$4^2)+(S471^2*Markiwitz!$I$4^2)+(T471^2*Markiwitz!$J$4^2)+(2*L471*M471*Markiwitz!$B$8)+(2*L471*N471*Markiwitz!$E$8)+(2*L471*O471*Markiwitz!$H$8)+(2*L471*P471*Markiwitz!$B$11)+(2*L471*Q471*Markiwitz!$E$11)+(2*L471*R471*Markiwitz!$H$11)+(2*L471*S471*Markiwitz!$K$8)+(2*L471*T471*Markiwitz!$K$11)</f>
        <v>1.5374986570653832E-2</v>
      </c>
      <c r="V471" s="5">
        <f t="shared" ca="1" si="123"/>
        <v>0.12399591352401027</v>
      </c>
      <c r="W471" s="42">
        <f ca="1">SUMPRODUCT(L471:T471,Markiwitz!$B$3:$J$3)</f>
        <v>0.36933191400374099</v>
      </c>
    </row>
    <row r="472" spans="1:23" x14ac:dyDescent="0.25">
      <c r="A472">
        <v>471</v>
      </c>
      <c r="B472" s="25">
        <f t="shared" ca="1" si="122"/>
        <v>1.0000000000000002</v>
      </c>
      <c r="C472" s="46">
        <v>0</v>
      </c>
      <c r="D472">
        <f t="shared" ref="D472:K481" ca="1" si="135">RAND()</f>
        <v>0.90799722213178646</v>
      </c>
      <c r="E472">
        <f t="shared" ca="1" si="135"/>
        <v>6.9889058761974931E-2</v>
      </c>
      <c r="F472">
        <f t="shared" ca="1" si="135"/>
        <v>0.67099328947814585</v>
      </c>
      <c r="G472">
        <f t="shared" ca="1" si="135"/>
        <v>0.85006264852568125</v>
      </c>
      <c r="H472">
        <f t="shared" ca="1" si="135"/>
        <v>0.37821360191706432</v>
      </c>
      <c r="I472">
        <f t="shared" ca="1" si="135"/>
        <v>0.96986325515130278</v>
      </c>
      <c r="J472">
        <f t="shared" ca="1" si="135"/>
        <v>0.29694785679182911</v>
      </c>
      <c r="K472">
        <f t="shared" ca="1" si="135"/>
        <v>0.95811299239839653</v>
      </c>
      <c r="L472" s="42">
        <f t="shared" ca="1" si="124"/>
        <v>0</v>
      </c>
      <c r="M472" s="42">
        <f t="shared" ca="1" si="125"/>
        <v>0.17796609136890218</v>
      </c>
      <c r="N472" s="42">
        <f t="shared" ca="1" si="126"/>
        <v>1.3698150516494612E-2</v>
      </c>
      <c r="O472" s="42">
        <f t="shared" ca="1" si="127"/>
        <v>0.13151367664190519</v>
      </c>
      <c r="P472" s="42">
        <f t="shared" ca="1" si="128"/>
        <v>0.16661100198261983</v>
      </c>
      <c r="Q472" s="42">
        <f t="shared" ca="1" si="129"/>
        <v>7.4129297750169354E-2</v>
      </c>
      <c r="R472" s="42">
        <f t="shared" ca="1" si="130"/>
        <v>0.19009174089361489</v>
      </c>
      <c r="S472" s="42">
        <f t="shared" ca="1" si="131"/>
        <v>5.8201333798732914E-2</v>
      </c>
      <c r="T472" s="42">
        <f t="shared" ca="1" si="132"/>
        <v>0.18778870704756109</v>
      </c>
      <c r="U472">
        <f ca="1">+(L472^2*Markiwitz!$B$4^2)+(M472^2*Markiwitz!$C$4^2)+(N472^2*Markiwitz!$D$4^2)+(O472^2*Markiwitz!$E$4^2)+(P472^2*Markiwitz!$F$4^2)+(Q472^2*Markiwitz!$G$4^2)+(R472^2*Markiwitz!$H$4^2)+(S472^2*Markiwitz!$I$4^2)+(T472^2*Markiwitz!$J$4^2)+(2*L472*M472*Markiwitz!$B$8)+(2*L472*N472*Markiwitz!$E$8)+(2*L472*O472*Markiwitz!$H$8)+(2*L472*P472*Markiwitz!$B$11)+(2*L472*Q472*Markiwitz!$E$11)+(2*L472*R472*Markiwitz!$H$11)+(2*L472*S472*Markiwitz!$K$8)+(2*L472*T472*Markiwitz!$K$11)</f>
        <v>1.1484485126355368E-2</v>
      </c>
      <c r="V472" s="5">
        <f t="shared" ca="1" si="123"/>
        <v>0.10716569006149014</v>
      </c>
      <c r="W472" s="42">
        <f ca="1">SUMPRODUCT(L472:T472,Markiwitz!$B$3:$J$3)</f>
        <v>0.34509500602096521</v>
      </c>
    </row>
    <row r="473" spans="1:23" x14ac:dyDescent="0.25">
      <c r="A473">
        <v>472</v>
      </c>
      <c r="B473" s="25">
        <f t="shared" ca="1" si="122"/>
        <v>1</v>
      </c>
      <c r="C473" s="46">
        <v>0</v>
      </c>
      <c r="D473">
        <f t="shared" ca="1" si="135"/>
        <v>0.99966052757148249</v>
      </c>
      <c r="E473">
        <f t="shared" ca="1" si="135"/>
        <v>5.1196908699283061E-2</v>
      </c>
      <c r="F473">
        <f t="shared" ca="1" si="135"/>
        <v>7.1037964247159247E-3</v>
      </c>
      <c r="G473">
        <f t="shared" ca="1" si="135"/>
        <v>0.67278870603116259</v>
      </c>
      <c r="H473">
        <f t="shared" ca="1" si="135"/>
        <v>0.24142552672404238</v>
      </c>
      <c r="I473">
        <f t="shared" ca="1" si="135"/>
        <v>0.35810750757767307</v>
      </c>
      <c r="J473">
        <f t="shared" ca="1" si="135"/>
        <v>0.78438282897631684</v>
      </c>
      <c r="K473">
        <f t="shared" ca="1" si="135"/>
        <v>0.12947999663182075</v>
      </c>
      <c r="L473" s="42">
        <f t="shared" ca="1" si="124"/>
        <v>0</v>
      </c>
      <c r="M473" s="42">
        <f t="shared" ca="1" si="125"/>
        <v>0.30814291022050744</v>
      </c>
      <c r="N473" s="42">
        <f t="shared" ca="1" si="126"/>
        <v>1.5781321764515313E-2</v>
      </c>
      <c r="O473" s="42">
        <f t="shared" ca="1" si="127"/>
        <v>2.1897278561591235E-3</v>
      </c>
      <c r="P473" s="42">
        <f t="shared" ca="1" si="128"/>
        <v>0.20738547148957773</v>
      </c>
      <c r="Q473" s="42">
        <f t="shared" ca="1" si="129"/>
        <v>7.4418827546379906E-2</v>
      </c>
      <c r="R473" s="42">
        <f t="shared" ca="1" si="130"/>
        <v>0.11038576247965932</v>
      </c>
      <c r="S473" s="42">
        <f t="shared" ca="1" si="131"/>
        <v>0.24178408667883861</v>
      </c>
      <c r="T473" s="42">
        <f t="shared" ca="1" si="132"/>
        <v>3.9911891964362615E-2</v>
      </c>
      <c r="U473">
        <f ca="1">+(L473^2*Markiwitz!$B$4^2)+(M473^2*Markiwitz!$C$4^2)+(N473^2*Markiwitz!$D$4^2)+(O473^2*Markiwitz!$E$4^2)+(P473^2*Markiwitz!$F$4^2)+(Q473^2*Markiwitz!$G$4^2)+(R473^2*Markiwitz!$H$4^2)+(S473^2*Markiwitz!$I$4^2)+(T473^2*Markiwitz!$J$4^2)+(2*L473*M473*Markiwitz!$B$8)+(2*L473*N473*Markiwitz!$E$8)+(2*L473*O473*Markiwitz!$H$8)+(2*L473*P473*Markiwitz!$B$11)+(2*L473*Q473*Markiwitz!$E$11)+(2*L473*R473*Markiwitz!$H$11)+(2*L473*S473*Markiwitz!$K$8)+(2*L473*T473*Markiwitz!$K$11)</f>
        <v>1.6882695242408489E-2</v>
      </c>
      <c r="V473" s="5">
        <f t="shared" ca="1" si="123"/>
        <v>0.12993342619360304</v>
      </c>
      <c r="W473" s="42">
        <f ca="1">SUMPRODUCT(L473:T473,Markiwitz!$B$3:$J$3)</f>
        <v>0.31246652241369738</v>
      </c>
    </row>
    <row r="474" spans="1:23" x14ac:dyDescent="0.25">
      <c r="A474">
        <v>473</v>
      </c>
      <c r="B474" s="25">
        <f t="shared" ca="1" si="122"/>
        <v>1</v>
      </c>
      <c r="C474" s="46">
        <v>0</v>
      </c>
      <c r="D474">
        <f t="shared" ca="1" si="135"/>
        <v>0.1598581161453696</v>
      </c>
      <c r="E474">
        <f t="shared" ca="1" si="135"/>
        <v>0.14570559321532062</v>
      </c>
      <c r="F474">
        <f t="shared" ca="1" si="135"/>
        <v>0.84524371869499537</v>
      </c>
      <c r="G474">
        <f t="shared" ca="1" si="135"/>
        <v>0.25166108098779416</v>
      </c>
      <c r="H474">
        <f t="shared" ca="1" si="135"/>
        <v>0.74747811177582735</v>
      </c>
      <c r="I474">
        <f t="shared" ca="1" si="135"/>
        <v>0.8042736648412866</v>
      </c>
      <c r="J474">
        <f t="shared" ca="1" si="135"/>
        <v>0.14914678659792069</v>
      </c>
      <c r="K474">
        <f t="shared" ca="1" si="135"/>
        <v>0.79584757200503953</v>
      </c>
      <c r="L474" s="42">
        <f t="shared" ca="1" si="124"/>
        <v>0</v>
      </c>
      <c r="M474" s="42">
        <f t="shared" ca="1" si="125"/>
        <v>4.0997516353850808E-2</v>
      </c>
      <c r="N474" s="42">
        <f t="shared" ca="1" si="126"/>
        <v>3.7367933419536099E-2</v>
      </c>
      <c r="O474" s="42">
        <f t="shared" ca="1" si="127"/>
        <v>0.21677281088859804</v>
      </c>
      <c r="P474" s="42">
        <f t="shared" ca="1" si="128"/>
        <v>6.4541479233012441E-2</v>
      </c>
      <c r="Q474" s="42">
        <f t="shared" ca="1" si="129"/>
        <v>0.19169965748756665</v>
      </c>
      <c r="R474" s="42">
        <f t="shared" ca="1" si="130"/>
        <v>0.20626555299399016</v>
      </c>
      <c r="S474" s="42">
        <f t="shared" ca="1" si="131"/>
        <v>3.8250468416080256E-2</v>
      </c>
      <c r="T474" s="42">
        <f t="shared" ca="1" si="132"/>
        <v>0.20410458120736555</v>
      </c>
      <c r="U474">
        <f ca="1">+(L474^2*Markiwitz!$B$4^2)+(M474^2*Markiwitz!$C$4^2)+(N474^2*Markiwitz!$D$4^2)+(O474^2*Markiwitz!$E$4^2)+(P474^2*Markiwitz!$F$4^2)+(Q474^2*Markiwitz!$G$4^2)+(R474^2*Markiwitz!$H$4^2)+(S474^2*Markiwitz!$I$4^2)+(T474^2*Markiwitz!$J$4^2)+(2*L474*M474*Markiwitz!$B$8)+(2*L474*N474*Markiwitz!$E$8)+(2*L474*O474*Markiwitz!$H$8)+(2*L474*P474*Markiwitz!$B$11)+(2*L474*Q474*Markiwitz!$E$11)+(2*L474*R474*Markiwitz!$H$11)+(2*L474*S474*Markiwitz!$K$8)+(2*L474*T474*Markiwitz!$K$11)</f>
        <v>1.972757008124091E-2</v>
      </c>
      <c r="V474" s="5">
        <f t="shared" ca="1" si="123"/>
        <v>0.14045486848536404</v>
      </c>
      <c r="W474" s="42">
        <f ca="1">SUMPRODUCT(L474:T474,Markiwitz!$B$3:$J$3)</f>
        <v>0.65028857183829036</v>
      </c>
    </row>
    <row r="475" spans="1:23" x14ac:dyDescent="0.25">
      <c r="A475">
        <v>474</v>
      </c>
      <c r="B475" s="25">
        <f t="shared" ca="1" si="122"/>
        <v>1</v>
      </c>
      <c r="C475" s="46">
        <v>0</v>
      </c>
      <c r="D475">
        <f t="shared" ca="1" si="135"/>
        <v>0.14803469067366382</v>
      </c>
      <c r="E475">
        <f t="shared" ca="1" si="135"/>
        <v>0.41210581534012225</v>
      </c>
      <c r="F475">
        <f t="shared" ca="1" si="135"/>
        <v>0.82493020791847504</v>
      </c>
      <c r="G475">
        <f t="shared" ca="1" si="135"/>
        <v>0.432131386359494</v>
      </c>
      <c r="H475">
        <f t="shared" ca="1" si="135"/>
        <v>1.7202187419081083E-2</v>
      </c>
      <c r="I475">
        <f t="shared" ca="1" si="135"/>
        <v>0.6941685455886869</v>
      </c>
      <c r="J475">
        <f t="shared" ca="1" si="135"/>
        <v>0.65432200429847731</v>
      </c>
      <c r="K475">
        <f t="shared" ca="1" si="135"/>
        <v>0.76043042805542194</v>
      </c>
      <c r="L475" s="42">
        <f t="shared" ca="1" si="124"/>
        <v>0</v>
      </c>
      <c r="M475" s="42">
        <f t="shared" ca="1" si="125"/>
        <v>3.7540573171341969E-2</v>
      </c>
      <c r="N475" s="42">
        <f t="shared" ca="1" si="126"/>
        <v>0.10450718304411415</v>
      </c>
      <c r="O475" s="42">
        <f t="shared" ca="1" si="127"/>
        <v>0.20919659230336946</v>
      </c>
      <c r="P475" s="42">
        <f t="shared" ca="1" si="128"/>
        <v>0.10958552927991558</v>
      </c>
      <c r="Q475" s="42">
        <f t="shared" ca="1" si="129"/>
        <v>4.3623556922663901E-3</v>
      </c>
      <c r="R475" s="42">
        <f t="shared" ca="1" si="130"/>
        <v>0.1760363395926105</v>
      </c>
      <c r="S475" s="42">
        <f t="shared" ca="1" si="131"/>
        <v>0.16593153245502154</v>
      </c>
      <c r="T475" s="42">
        <f t="shared" ca="1" si="132"/>
        <v>0.19283989446136038</v>
      </c>
      <c r="U475">
        <f ca="1">+(L475^2*Markiwitz!$B$4^2)+(M475^2*Markiwitz!$C$4^2)+(N475^2*Markiwitz!$D$4^2)+(O475^2*Markiwitz!$E$4^2)+(P475^2*Markiwitz!$F$4^2)+(Q475^2*Markiwitz!$G$4^2)+(R475^2*Markiwitz!$H$4^2)+(S475^2*Markiwitz!$I$4^2)+(T475^2*Markiwitz!$J$4^2)+(2*L475*M475*Markiwitz!$B$8)+(2*L475*N475*Markiwitz!$E$8)+(2*L475*O475*Markiwitz!$H$8)+(2*L475*P475*Markiwitz!$B$11)+(2*L475*Q475*Markiwitz!$E$11)+(2*L475*R475*Markiwitz!$H$11)+(2*L475*S475*Markiwitz!$K$8)+(2*L475*T475*Markiwitz!$K$11)</f>
        <v>1.2883677801406979E-2</v>
      </c>
      <c r="V475" s="5">
        <f t="shared" ca="1" si="123"/>
        <v>0.11350628969976501</v>
      </c>
      <c r="W475" s="42">
        <f ca="1">SUMPRODUCT(L475:T475,Markiwitz!$B$3:$J$3)</f>
        <v>0.14774292220434232</v>
      </c>
    </row>
    <row r="476" spans="1:23" x14ac:dyDescent="0.25">
      <c r="A476">
        <v>475</v>
      </c>
      <c r="B476" s="25">
        <f t="shared" ca="1" si="122"/>
        <v>1</v>
      </c>
      <c r="C476" s="46">
        <v>0</v>
      </c>
      <c r="D476">
        <f t="shared" ca="1" si="135"/>
        <v>0.28043872477725662</v>
      </c>
      <c r="E476">
        <f t="shared" ca="1" si="135"/>
        <v>0.33765541929598786</v>
      </c>
      <c r="F476">
        <f t="shared" ca="1" si="135"/>
        <v>0.88708395692394049</v>
      </c>
      <c r="G476">
        <f t="shared" ca="1" si="135"/>
        <v>0.67665787858591642</v>
      </c>
      <c r="H476">
        <f t="shared" ca="1" si="135"/>
        <v>0.90427040836494765</v>
      </c>
      <c r="I476">
        <f t="shared" ca="1" si="135"/>
        <v>0.92190579920775806</v>
      </c>
      <c r="J476">
        <f t="shared" ca="1" si="135"/>
        <v>0.50011459373317668</v>
      </c>
      <c r="K476">
        <f t="shared" ca="1" si="135"/>
        <v>0.22712831837460246</v>
      </c>
      <c r="L476" s="42">
        <f t="shared" ca="1" si="124"/>
        <v>0</v>
      </c>
      <c r="M476" s="42">
        <f t="shared" ca="1" si="125"/>
        <v>5.9223572732305316E-2</v>
      </c>
      <c r="N476" s="42">
        <f t="shared" ca="1" si="126"/>
        <v>7.1306700952288526E-2</v>
      </c>
      <c r="O476" s="42">
        <f t="shared" ca="1" si="127"/>
        <v>0.18733604385155456</v>
      </c>
      <c r="P476" s="42">
        <f t="shared" ca="1" si="128"/>
        <v>0.14289787232184142</v>
      </c>
      <c r="Q476" s="42">
        <f t="shared" ca="1" si="129"/>
        <v>0.19096551070829895</v>
      </c>
      <c r="R476" s="42">
        <f t="shared" ca="1" si="130"/>
        <v>0.19468978542489301</v>
      </c>
      <c r="S476" s="42">
        <f t="shared" ca="1" si="131"/>
        <v>0.10561513228948385</v>
      </c>
      <c r="T476" s="42">
        <f t="shared" ca="1" si="132"/>
        <v>4.7965381719334364E-2</v>
      </c>
      <c r="U476">
        <f ca="1">+(L476^2*Markiwitz!$B$4^2)+(M476^2*Markiwitz!$C$4^2)+(N476^2*Markiwitz!$D$4^2)+(O476^2*Markiwitz!$E$4^2)+(P476^2*Markiwitz!$F$4^2)+(Q476^2*Markiwitz!$G$4^2)+(R476^2*Markiwitz!$H$4^2)+(S476^2*Markiwitz!$I$4^2)+(T476^2*Markiwitz!$J$4^2)+(2*L476*M476*Markiwitz!$B$8)+(2*L476*N476*Markiwitz!$E$8)+(2*L476*O476*Markiwitz!$H$8)+(2*L476*P476*Markiwitz!$B$11)+(2*L476*Q476*Markiwitz!$E$11)+(2*L476*R476*Markiwitz!$H$11)+(2*L476*S476*Markiwitz!$K$8)+(2*L476*T476*Markiwitz!$K$11)</f>
        <v>2.0692701382724332E-2</v>
      </c>
      <c r="V476" s="5">
        <f t="shared" ca="1" si="123"/>
        <v>0.14384957901476225</v>
      </c>
      <c r="W476" s="42">
        <f ca="1">SUMPRODUCT(L476:T476,Markiwitz!$B$3:$J$3)</f>
        <v>0.65947811452580218</v>
      </c>
    </row>
    <row r="477" spans="1:23" x14ac:dyDescent="0.25">
      <c r="A477">
        <v>476</v>
      </c>
      <c r="B477" s="25">
        <f t="shared" ca="1" si="122"/>
        <v>1</v>
      </c>
      <c r="C477" s="46">
        <v>0</v>
      </c>
      <c r="D477">
        <f t="shared" ca="1" si="135"/>
        <v>2.0452665879965415E-2</v>
      </c>
      <c r="E477">
        <f t="shared" ca="1" si="135"/>
        <v>0.53703379298109055</v>
      </c>
      <c r="F477">
        <f t="shared" ca="1" si="135"/>
        <v>0.19417239676045273</v>
      </c>
      <c r="G477">
        <f t="shared" ca="1" si="135"/>
        <v>0.34695509915202227</v>
      </c>
      <c r="H477">
        <f t="shared" ca="1" si="135"/>
        <v>0.62407277085327861</v>
      </c>
      <c r="I477">
        <f t="shared" ca="1" si="135"/>
        <v>0.42714391625077519</v>
      </c>
      <c r="J477">
        <f t="shared" ca="1" si="135"/>
        <v>0.12837960237422785</v>
      </c>
      <c r="K477">
        <f t="shared" ca="1" si="135"/>
        <v>0.40957848352211645</v>
      </c>
      <c r="L477" s="42">
        <f t="shared" ca="1" si="124"/>
        <v>0</v>
      </c>
      <c r="M477" s="42">
        <f t="shared" ca="1" si="125"/>
        <v>7.6094767675079309E-3</v>
      </c>
      <c r="N477" s="42">
        <f t="shared" ca="1" si="126"/>
        <v>0.19980506184571684</v>
      </c>
      <c r="O477" s="42">
        <f t="shared" ca="1" si="127"/>
        <v>7.2242432879488075E-2</v>
      </c>
      <c r="P477" s="42">
        <f t="shared" ca="1" si="128"/>
        <v>0.12908570363689864</v>
      </c>
      <c r="Q477" s="42">
        <f t="shared" ca="1" si="129"/>
        <v>0.23218817922870966</v>
      </c>
      <c r="R477" s="42">
        <f t="shared" ca="1" si="130"/>
        <v>0.15892019779565889</v>
      </c>
      <c r="S477" s="42">
        <f t="shared" ca="1" si="131"/>
        <v>4.776402291133721E-2</v>
      </c>
      <c r="T477" s="42">
        <f t="shared" ca="1" si="132"/>
        <v>0.15238492493468267</v>
      </c>
      <c r="U477">
        <f ca="1">+(L477^2*Markiwitz!$B$4^2)+(M477^2*Markiwitz!$C$4^2)+(N477^2*Markiwitz!$D$4^2)+(O477^2*Markiwitz!$E$4^2)+(P477^2*Markiwitz!$F$4^2)+(Q477^2*Markiwitz!$G$4^2)+(R477^2*Markiwitz!$H$4^2)+(S477^2*Markiwitz!$I$4^2)+(T477^2*Markiwitz!$J$4^2)+(2*L477*M477*Markiwitz!$B$8)+(2*L477*N477*Markiwitz!$E$8)+(2*L477*O477*Markiwitz!$H$8)+(2*L477*P477*Markiwitz!$B$11)+(2*L477*Q477*Markiwitz!$E$11)+(2*L477*R477*Markiwitz!$H$11)+(2*L477*S477*Markiwitz!$K$8)+(2*L477*T477*Markiwitz!$K$11)</f>
        <v>2.2980167045748019E-2</v>
      </c>
      <c r="V477" s="5">
        <f t="shared" ca="1" si="123"/>
        <v>0.151592107465224</v>
      </c>
      <c r="W477" s="42">
        <f ca="1">SUMPRODUCT(L477:T477,Markiwitz!$B$3:$J$3)</f>
        <v>0.7622337827366763</v>
      </c>
    </row>
    <row r="478" spans="1:23" x14ac:dyDescent="0.25">
      <c r="A478">
        <v>477</v>
      </c>
      <c r="B478" s="25">
        <f t="shared" ca="1" si="122"/>
        <v>0.99999999999999978</v>
      </c>
      <c r="C478" s="46">
        <v>0</v>
      </c>
      <c r="D478">
        <f t="shared" ca="1" si="135"/>
        <v>0.94610573080426708</v>
      </c>
      <c r="E478">
        <f t="shared" ca="1" si="135"/>
        <v>0.13222040552280379</v>
      </c>
      <c r="F478">
        <f t="shared" ca="1" si="135"/>
        <v>0.92603216507049613</v>
      </c>
      <c r="G478">
        <f t="shared" ca="1" si="135"/>
        <v>0.66340338814796418</v>
      </c>
      <c r="H478">
        <f t="shared" ca="1" si="135"/>
        <v>0.31757424158466385</v>
      </c>
      <c r="I478">
        <f t="shared" ca="1" si="135"/>
        <v>0.71583843005506131</v>
      </c>
      <c r="J478">
        <f t="shared" ca="1" si="135"/>
        <v>7.2990403710255447E-2</v>
      </c>
      <c r="K478">
        <f t="shared" ca="1" si="135"/>
        <v>0.57253286862881092</v>
      </c>
      <c r="L478" s="42">
        <f t="shared" ca="1" si="124"/>
        <v>0</v>
      </c>
      <c r="M478" s="42">
        <f t="shared" ca="1" si="125"/>
        <v>0.21766081070542742</v>
      </c>
      <c r="N478" s="42">
        <f t="shared" ca="1" si="126"/>
        <v>3.0418588241114632E-2</v>
      </c>
      <c r="O478" s="42">
        <f t="shared" ca="1" si="127"/>
        <v>0.21304269198031719</v>
      </c>
      <c r="P478" s="42">
        <f t="shared" ca="1" si="128"/>
        <v>0.15262239154419249</v>
      </c>
      <c r="Q478" s="42">
        <f t="shared" ca="1" si="129"/>
        <v>7.3061038139699885E-2</v>
      </c>
      <c r="R478" s="42">
        <f t="shared" ca="1" si="130"/>
        <v>0.16468558211504949</v>
      </c>
      <c r="S478" s="42">
        <f t="shared" ca="1" si="131"/>
        <v>1.6792151160299244E-2</v>
      </c>
      <c r="T478" s="42">
        <f t="shared" ca="1" si="132"/>
        <v>0.13171674611389947</v>
      </c>
      <c r="U478">
        <f ca="1">+(L478^2*Markiwitz!$B$4^2)+(M478^2*Markiwitz!$C$4^2)+(N478^2*Markiwitz!$D$4^2)+(O478^2*Markiwitz!$E$4^2)+(P478^2*Markiwitz!$F$4^2)+(Q478^2*Markiwitz!$G$4^2)+(R478^2*Markiwitz!$H$4^2)+(S478^2*Markiwitz!$I$4^2)+(T478^2*Markiwitz!$J$4^2)+(2*L478*M478*Markiwitz!$B$8)+(2*L478*N478*Markiwitz!$E$8)+(2*L478*O478*Markiwitz!$H$8)+(2*L478*P478*Markiwitz!$B$11)+(2*L478*Q478*Markiwitz!$E$11)+(2*L478*R478*Markiwitz!$H$11)+(2*L478*S478*Markiwitz!$K$8)+(2*L478*T478*Markiwitz!$K$11)</f>
        <v>1.2457345977010354E-2</v>
      </c>
      <c r="V478" s="5">
        <f t="shared" ca="1" si="123"/>
        <v>0.11161248127790348</v>
      </c>
      <c r="W478" s="42">
        <f ca="1">SUMPRODUCT(L478:T478,Markiwitz!$B$3:$J$3)</f>
        <v>0.36803943443497111</v>
      </c>
    </row>
    <row r="479" spans="1:23" x14ac:dyDescent="0.25">
      <c r="A479">
        <v>478</v>
      </c>
      <c r="B479" s="25">
        <f t="shared" ca="1" si="122"/>
        <v>1</v>
      </c>
      <c r="C479" s="46">
        <v>0</v>
      </c>
      <c r="D479">
        <f t="shared" ca="1" si="135"/>
        <v>0.12831161109740885</v>
      </c>
      <c r="E479">
        <f t="shared" ca="1" si="135"/>
        <v>0.30793463240536145</v>
      </c>
      <c r="F479">
        <f t="shared" ca="1" si="135"/>
        <v>0.78952302059722579</v>
      </c>
      <c r="G479">
        <f t="shared" ca="1" si="135"/>
        <v>0.1783827267633491</v>
      </c>
      <c r="H479">
        <f t="shared" ca="1" si="135"/>
        <v>0.37021979339945277</v>
      </c>
      <c r="I479">
        <f t="shared" ca="1" si="135"/>
        <v>0.8569302441993395</v>
      </c>
      <c r="J479">
        <f t="shared" ca="1" si="135"/>
        <v>0.31967067217925127</v>
      </c>
      <c r="K479">
        <f t="shared" ca="1" si="135"/>
        <v>0.69170597869676054</v>
      </c>
      <c r="L479" s="42">
        <f t="shared" ca="1" si="124"/>
        <v>0</v>
      </c>
      <c r="M479" s="42">
        <f t="shared" ca="1" si="125"/>
        <v>3.5224520851979794E-2</v>
      </c>
      <c r="N479" s="42">
        <f t="shared" ca="1" si="126"/>
        <v>8.4535216941317243E-2</v>
      </c>
      <c r="O479" s="42">
        <f t="shared" ca="1" si="127"/>
        <v>0.21674242778412642</v>
      </c>
      <c r="P479" s="42">
        <f t="shared" ca="1" si="128"/>
        <v>4.8970206396508204E-2</v>
      </c>
      <c r="Q479" s="42">
        <f t="shared" ca="1" si="129"/>
        <v>0.10163394193932013</v>
      </c>
      <c r="R479" s="42">
        <f t="shared" ca="1" si="130"/>
        <v>0.23524727807038914</v>
      </c>
      <c r="S479" s="42">
        <f t="shared" ca="1" si="131"/>
        <v>8.7757032755173811E-2</v>
      </c>
      <c r="T479" s="42">
        <f t="shared" ca="1" si="132"/>
        <v>0.18988937526118524</v>
      </c>
      <c r="U479">
        <f ca="1">+(L479^2*Markiwitz!$B$4^2)+(M479^2*Markiwitz!$C$4^2)+(N479^2*Markiwitz!$D$4^2)+(O479^2*Markiwitz!$E$4^2)+(P479^2*Markiwitz!$F$4^2)+(Q479^2*Markiwitz!$G$4^2)+(R479^2*Markiwitz!$H$4^2)+(S479^2*Markiwitz!$I$4^2)+(T479^2*Markiwitz!$J$4^2)+(2*L479*M479*Markiwitz!$B$8)+(2*L479*N479*Markiwitz!$E$8)+(2*L479*O479*Markiwitz!$H$8)+(2*L479*P479*Markiwitz!$B$11)+(2*L479*Q479*Markiwitz!$E$11)+(2*L479*R479*Markiwitz!$H$11)+(2*L479*S479*Markiwitz!$K$8)+(2*L479*T479*Markiwitz!$K$11)</f>
        <v>1.4501414414570805E-2</v>
      </c>
      <c r="V479" s="5">
        <f t="shared" ca="1" si="123"/>
        <v>0.12042181868154461</v>
      </c>
      <c r="W479" s="42">
        <f ca="1">SUMPRODUCT(L479:T479,Markiwitz!$B$3:$J$3)</f>
        <v>0.40288982289427416</v>
      </c>
    </row>
    <row r="480" spans="1:23" x14ac:dyDescent="0.25">
      <c r="A480">
        <v>479</v>
      </c>
      <c r="B480" s="25">
        <f t="shared" ca="1" si="122"/>
        <v>1</v>
      </c>
      <c r="C480" s="46">
        <v>0</v>
      </c>
      <c r="D480">
        <f t="shared" ca="1" si="135"/>
        <v>0.60513405326381564</v>
      </c>
      <c r="E480">
        <f t="shared" ca="1" si="135"/>
        <v>0.13360527581079462</v>
      </c>
      <c r="F480">
        <f t="shared" ca="1" si="135"/>
        <v>0.76211595109909136</v>
      </c>
      <c r="G480">
        <f t="shared" ca="1" si="135"/>
        <v>7.6032294704118319E-2</v>
      </c>
      <c r="H480">
        <f t="shared" ca="1" si="135"/>
        <v>0.36623663200580281</v>
      </c>
      <c r="I480">
        <f t="shared" ca="1" si="135"/>
        <v>0.90034431017719574</v>
      </c>
      <c r="J480">
        <f t="shared" ca="1" si="135"/>
        <v>0.24499234295368322</v>
      </c>
      <c r="K480">
        <f t="shared" ca="1" si="135"/>
        <v>0.71943579969827776</v>
      </c>
      <c r="L480" s="42">
        <f t="shared" ca="1" si="124"/>
        <v>0</v>
      </c>
      <c r="M480" s="42">
        <f t="shared" ca="1" si="125"/>
        <v>0.15891556608299856</v>
      </c>
      <c r="N480" s="42">
        <f t="shared" ca="1" si="126"/>
        <v>3.5086371230691998E-2</v>
      </c>
      <c r="O480" s="42">
        <f t="shared" ca="1" si="127"/>
        <v>0.20014092272046477</v>
      </c>
      <c r="P480" s="42">
        <f t="shared" ca="1" si="128"/>
        <v>1.9967005803632615E-2</v>
      </c>
      <c r="Q480" s="42">
        <f t="shared" ca="1" si="129"/>
        <v>9.6178196189133758E-2</v>
      </c>
      <c r="R480" s="42">
        <f t="shared" ca="1" si="130"/>
        <v>0.23644137187407457</v>
      </c>
      <c r="S480" s="42">
        <f t="shared" ca="1" si="131"/>
        <v>6.433797049843322E-2</v>
      </c>
      <c r="T480" s="42">
        <f t="shared" ca="1" si="132"/>
        <v>0.18893259560057049</v>
      </c>
      <c r="U480">
        <f ca="1">+(L480^2*Markiwitz!$B$4^2)+(M480^2*Markiwitz!$C$4^2)+(N480^2*Markiwitz!$D$4^2)+(O480^2*Markiwitz!$E$4^2)+(P480^2*Markiwitz!$F$4^2)+(Q480^2*Markiwitz!$G$4^2)+(R480^2*Markiwitz!$H$4^2)+(S480^2*Markiwitz!$I$4^2)+(T480^2*Markiwitz!$J$4^2)+(2*L480*M480*Markiwitz!$B$8)+(2*L480*N480*Markiwitz!$E$8)+(2*L480*O480*Markiwitz!$H$8)+(2*L480*P480*Markiwitz!$B$11)+(2*L480*Q480*Markiwitz!$E$11)+(2*L480*R480*Markiwitz!$H$11)+(2*L480*S480*Markiwitz!$K$8)+(2*L480*T480*Markiwitz!$K$11)</f>
        <v>1.3201340335068385E-2</v>
      </c>
      <c r="V480" s="5">
        <f t="shared" ca="1" si="123"/>
        <v>0.11489708584236759</v>
      </c>
      <c r="W480" s="42">
        <f ca="1">SUMPRODUCT(L480:T480,Markiwitz!$B$3:$J$3)</f>
        <v>0.38197408639665242</v>
      </c>
    </row>
    <row r="481" spans="1:23" x14ac:dyDescent="0.25">
      <c r="A481">
        <v>480</v>
      </c>
      <c r="B481" s="25">
        <f t="shared" ca="1" si="122"/>
        <v>1</v>
      </c>
      <c r="C481" s="46">
        <v>0</v>
      </c>
      <c r="D481">
        <f t="shared" ca="1" si="135"/>
        <v>0.35462256011209636</v>
      </c>
      <c r="E481">
        <f t="shared" ca="1" si="135"/>
        <v>0.63206028937658643</v>
      </c>
      <c r="F481">
        <f t="shared" ca="1" si="135"/>
        <v>0.19383113126784512</v>
      </c>
      <c r="G481">
        <f t="shared" ca="1" si="135"/>
        <v>0.96585584129457036</v>
      </c>
      <c r="H481">
        <f t="shared" ca="1" si="135"/>
        <v>0.59885513800821266</v>
      </c>
      <c r="I481">
        <f t="shared" ca="1" si="135"/>
        <v>0.91344768420544664</v>
      </c>
      <c r="J481">
        <f t="shared" ca="1" si="135"/>
        <v>0.79363887943210865</v>
      </c>
      <c r="K481">
        <f t="shared" ca="1" si="135"/>
        <v>0.61504550323300067</v>
      </c>
      <c r="L481" s="42">
        <f t="shared" ca="1" si="124"/>
        <v>0</v>
      </c>
      <c r="M481" s="42">
        <f t="shared" ca="1" si="125"/>
        <v>6.9981759372291494E-2</v>
      </c>
      <c r="N481" s="42">
        <f t="shared" ca="1" si="126"/>
        <v>0.12473174596097672</v>
      </c>
      <c r="O481" s="42">
        <f t="shared" ca="1" si="127"/>
        <v>3.8250932436327774E-2</v>
      </c>
      <c r="P481" s="42">
        <f t="shared" ca="1" si="128"/>
        <v>0.19060347162468408</v>
      </c>
      <c r="Q481" s="42">
        <f t="shared" ca="1" si="129"/>
        <v>0.11817899051234562</v>
      </c>
      <c r="R481" s="42">
        <f t="shared" ca="1" si="130"/>
        <v>0.18026116560389124</v>
      </c>
      <c r="S481" s="42">
        <f t="shared" ca="1" si="131"/>
        <v>0.1566179124964768</v>
      </c>
      <c r="T481" s="42">
        <f t="shared" ca="1" si="132"/>
        <v>0.1213740219930063</v>
      </c>
      <c r="U481">
        <f ca="1">+(L481^2*Markiwitz!$B$4^2)+(M481^2*Markiwitz!$C$4^2)+(N481^2*Markiwitz!$D$4^2)+(O481^2*Markiwitz!$E$4^2)+(P481^2*Markiwitz!$F$4^2)+(Q481^2*Markiwitz!$G$4^2)+(R481^2*Markiwitz!$H$4^2)+(S481^2*Markiwitz!$I$4^2)+(T481^2*Markiwitz!$J$4^2)+(2*L481*M481*Markiwitz!$B$8)+(2*L481*N481*Markiwitz!$E$8)+(2*L481*O481*Markiwitz!$H$8)+(2*L481*P481*Markiwitz!$B$11)+(2*L481*Q481*Markiwitz!$E$11)+(2*L481*R481*Markiwitz!$H$11)+(2*L481*S481*Markiwitz!$K$8)+(2*L481*T481*Markiwitz!$K$11)</f>
        <v>1.5421774036901143E-2</v>
      </c>
      <c r="V481" s="5">
        <f t="shared" ca="1" si="123"/>
        <v>0.124184435566222</v>
      </c>
      <c r="W481" s="42">
        <f ca="1">SUMPRODUCT(L481:T481,Markiwitz!$B$3:$J$3)</f>
        <v>0.44313627753593204</v>
      </c>
    </row>
    <row r="482" spans="1:23" x14ac:dyDescent="0.25">
      <c r="A482">
        <v>481</v>
      </c>
      <c r="B482" s="25">
        <f t="shared" ca="1" si="122"/>
        <v>0.99999999999999989</v>
      </c>
      <c r="C482" s="46">
        <v>0</v>
      </c>
      <c r="D482">
        <f t="shared" ref="D482:K491" ca="1" si="136">RAND()</f>
        <v>0.19458763447829797</v>
      </c>
      <c r="E482">
        <f t="shared" ca="1" si="136"/>
        <v>0.22422390567032824</v>
      </c>
      <c r="F482">
        <f t="shared" ca="1" si="136"/>
        <v>0.36900991548342121</v>
      </c>
      <c r="G482">
        <f t="shared" ca="1" si="136"/>
        <v>8.3527453002178786E-2</v>
      </c>
      <c r="H482">
        <f t="shared" ca="1" si="136"/>
        <v>0.96332500245194319</v>
      </c>
      <c r="I482">
        <f t="shared" ca="1" si="136"/>
        <v>0.61579668573255397</v>
      </c>
      <c r="J482">
        <f t="shared" ca="1" si="136"/>
        <v>4.730863400799179E-2</v>
      </c>
      <c r="K482">
        <f t="shared" ca="1" si="136"/>
        <v>0.92204724507357816</v>
      </c>
      <c r="L482" s="42">
        <f t="shared" ca="1" si="124"/>
        <v>0</v>
      </c>
      <c r="M482" s="42">
        <f t="shared" ca="1" si="125"/>
        <v>5.6899856132925974E-2</v>
      </c>
      <c r="N482" s="42">
        <f t="shared" ca="1" si="126"/>
        <v>6.5565872201541947E-2</v>
      </c>
      <c r="O482" s="42">
        <f t="shared" ca="1" si="127"/>
        <v>0.1079031108987121</v>
      </c>
      <c r="P482" s="42">
        <f t="shared" ca="1" si="128"/>
        <v>2.4424471121795611E-2</v>
      </c>
      <c r="Q482" s="42">
        <f t="shared" ca="1" si="129"/>
        <v>0.28168826963606125</v>
      </c>
      <c r="R482" s="42">
        <f t="shared" ca="1" si="130"/>
        <v>0.18006664667698996</v>
      </c>
      <c r="S482" s="42">
        <f t="shared" ca="1" si="131"/>
        <v>1.3833635812044368E-2</v>
      </c>
      <c r="T482" s="42">
        <f t="shared" ca="1" si="132"/>
        <v>0.26961813751992858</v>
      </c>
      <c r="U482">
        <f ca="1">+(L482^2*Markiwitz!$B$4^2)+(M482^2*Markiwitz!$C$4^2)+(N482^2*Markiwitz!$D$4^2)+(O482^2*Markiwitz!$E$4^2)+(P482^2*Markiwitz!$F$4^2)+(Q482^2*Markiwitz!$G$4^2)+(R482^2*Markiwitz!$H$4^2)+(S482^2*Markiwitz!$I$4^2)+(T482^2*Markiwitz!$J$4^2)+(2*L482*M482*Markiwitz!$B$8)+(2*L482*N482*Markiwitz!$E$8)+(2*L482*O482*Markiwitz!$H$8)+(2*L482*P482*Markiwitz!$B$11)+(2*L482*Q482*Markiwitz!$E$11)+(2*L482*R482*Markiwitz!$H$11)+(2*L482*S482*Markiwitz!$K$8)+(2*L482*T482*Markiwitz!$K$11)</f>
        <v>2.7472852765905876E-2</v>
      </c>
      <c r="V482" s="5">
        <f t="shared" ca="1" si="123"/>
        <v>0.16574936731675893</v>
      </c>
      <c r="W482" s="42">
        <f ca="1">SUMPRODUCT(L482:T482,Markiwitz!$B$3:$J$3)</f>
        <v>0.8654640269915973</v>
      </c>
    </row>
    <row r="483" spans="1:23" x14ac:dyDescent="0.25">
      <c r="A483">
        <v>482</v>
      </c>
      <c r="B483" s="25">
        <f t="shared" ca="1" si="122"/>
        <v>1.0000000000000002</v>
      </c>
      <c r="C483" s="46">
        <v>0</v>
      </c>
      <c r="D483">
        <f t="shared" ca="1" si="136"/>
        <v>8.7741263155311944E-2</v>
      </c>
      <c r="E483">
        <f t="shared" ca="1" si="136"/>
        <v>0.30160286981946827</v>
      </c>
      <c r="F483">
        <f t="shared" ca="1" si="136"/>
        <v>0.95375051725810089</v>
      </c>
      <c r="G483">
        <f t="shared" ca="1" si="136"/>
        <v>0.86007546168349436</v>
      </c>
      <c r="H483">
        <f t="shared" ca="1" si="136"/>
        <v>2.9300579100647317E-3</v>
      </c>
      <c r="I483">
        <f t="shared" ca="1" si="136"/>
        <v>0.11754687029793698</v>
      </c>
      <c r="J483">
        <f t="shared" ca="1" si="136"/>
        <v>0.91261556778768227</v>
      </c>
      <c r="K483">
        <f t="shared" ca="1" si="136"/>
        <v>0.17268910233713253</v>
      </c>
      <c r="L483" s="42">
        <f t="shared" ca="1" si="124"/>
        <v>0</v>
      </c>
      <c r="M483" s="42">
        <f t="shared" ca="1" si="125"/>
        <v>2.5738488137427479E-2</v>
      </c>
      <c r="N483" s="42">
        <f t="shared" ca="1" si="126"/>
        <v>8.84737876786824E-2</v>
      </c>
      <c r="O483" s="42">
        <f t="shared" ca="1" si="127"/>
        <v>0.27977824220583708</v>
      </c>
      <c r="P483" s="42">
        <f t="shared" ca="1" si="128"/>
        <v>0.25229910388511295</v>
      </c>
      <c r="Q483" s="42">
        <f t="shared" ca="1" si="129"/>
        <v>8.5951874919652251E-4</v>
      </c>
      <c r="R483" s="42">
        <f t="shared" ca="1" si="130"/>
        <v>3.448182323748563E-2</v>
      </c>
      <c r="S483" s="42">
        <f t="shared" ca="1" si="131"/>
        <v>0.2677114976559673</v>
      </c>
      <c r="T483" s="42">
        <f t="shared" ca="1" si="132"/>
        <v>5.0657538450290654E-2</v>
      </c>
      <c r="U483">
        <f ca="1">+(L483^2*Markiwitz!$B$4^2)+(M483^2*Markiwitz!$C$4^2)+(N483^2*Markiwitz!$D$4^2)+(O483^2*Markiwitz!$E$4^2)+(P483^2*Markiwitz!$F$4^2)+(Q483^2*Markiwitz!$G$4^2)+(R483^2*Markiwitz!$H$4^2)+(S483^2*Markiwitz!$I$4^2)+(T483^2*Markiwitz!$J$4^2)+(2*L483*M483*Markiwitz!$B$8)+(2*L483*N483*Markiwitz!$E$8)+(2*L483*O483*Markiwitz!$H$8)+(2*L483*P483*Markiwitz!$B$11)+(2*L483*Q483*Markiwitz!$E$11)+(2*L483*R483*Markiwitz!$H$11)+(2*L483*S483*Markiwitz!$K$8)+(2*L483*T483*Markiwitz!$K$11)</f>
        <v>2.3437556480622339E-2</v>
      </c>
      <c r="V483" s="5">
        <f t="shared" ca="1" si="123"/>
        <v>0.15309329338877761</v>
      </c>
      <c r="W483" s="42">
        <f ca="1">SUMPRODUCT(L483:T483,Markiwitz!$B$3:$J$3)</f>
        <v>0.17607557055602943</v>
      </c>
    </row>
    <row r="484" spans="1:23" x14ac:dyDescent="0.25">
      <c r="A484">
        <v>483</v>
      </c>
      <c r="B484" s="25">
        <f t="shared" ca="1" si="122"/>
        <v>0.99999999999999989</v>
      </c>
      <c r="C484" s="46">
        <v>0</v>
      </c>
      <c r="D484">
        <f t="shared" ca="1" si="136"/>
        <v>0.78199027107533126</v>
      </c>
      <c r="E484">
        <f t="shared" ca="1" si="136"/>
        <v>0.94524000652718387</v>
      </c>
      <c r="F484">
        <f t="shared" ca="1" si="136"/>
        <v>0.8660399089423898</v>
      </c>
      <c r="G484">
        <f t="shared" ca="1" si="136"/>
        <v>0.93010289622403108</v>
      </c>
      <c r="H484">
        <f t="shared" ca="1" si="136"/>
        <v>0.71860328455840694</v>
      </c>
      <c r="I484">
        <f t="shared" ca="1" si="136"/>
        <v>0.47557113094907999</v>
      </c>
      <c r="J484">
        <f t="shared" ca="1" si="136"/>
        <v>0.37862512000758908</v>
      </c>
      <c r="K484">
        <f t="shared" ca="1" si="136"/>
        <v>0.4186698510676824</v>
      </c>
      <c r="L484" s="42">
        <f t="shared" ca="1" si="124"/>
        <v>0</v>
      </c>
      <c r="M484" s="42">
        <f t="shared" ca="1" si="125"/>
        <v>0.14179739048235396</v>
      </c>
      <c r="N484" s="42">
        <f t="shared" ca="1" si="126"/>
        <v>0.17139927600476013</v>
      </c>
      <c r="O484" s="42">
        <f t="shared" ca="1" si="127"/>
        <v>0.15703801400590114</v>
      </c>
      <c r="P484" s="42">
        <f t="shared" ca="1" si="128"/>
        <v>0.16865448131891439</v>
      </c>
      <c r="Q484" s="42">
        <f t="shared" ca="1" si="129"/>
        <v>0.13030350160534748</v>
      </c>
      <c r="R484" s="42">
        <f t="shared" ca="1" si="130"/>
        <v>8.6234762568836623E-2</v>
      </c>
      <c r="S484" s="42">
        <f t="shared" ca="1" si="131"/>
        <v>6.8655654646849584E-2</v>
      </c>
      <c r="T484" s="42">
        <f t="shared" ca="1" si="132"/>
        <v>7.5916919367036748E-2</v>
      </c>
      <c r="U484">
        <f ca="1">+(L484^2*Markiwitz!$B$4^2)+(M484^2*Markiwitz!$C$4^2)+(N484^2*Markiwitz!$D$4^2)+(O484^2*Markiwitz!$E$4^2)+(P484^2*Markiwitz!$F$4^2)+(Q484^2*Markiwitz!$G$4^2)+(R484^2*Markiwitz!$H$4^2)+(S484^2*Markiwitz!$I$4^2)+(T484^2*Markiwitz!$J$4^2)+(2*L484*M484*Markiwitz!$B$8)+(2*L484*N484*Markiwitz!$E$8)+(2*L484*O484*Markiwitz!$H$8)+(2*L484*P484*Markiwitz!$B$11)+(2*L484*Q484*Markiwitz!$E$11)+(2*L484*R484*Markiwitz!$H$11)+(2*L484*S484*Markiwitz!$K$8)+(2*L484*T484*Markiwitz!$K$11)</f>
        <v>1.417496045729528E-2</v>
      </c>
      <c r="V484" s="5">
        <f t="shared" ca="1" si="123"/>
        <v>0.1190586429340402</v>
      </c>
      <c r="W484" s="42">
        <f ca="1">SUMPRODUCT(L484:T484,Markiwitz!$B$3:$J$3)</f>
        <v>0.52090763618166969</v>
      </c>
    </row>
    <row r="485" spans="1:23" x14ac:dyDescent="0.25">
      <c r="A485">
        <v>484</v>
      </c>
      <c r="B485" s="25">
        <f t="shared" ca="1" si="122"/>
        <v>1</v>
      </c>
      <c r="C485" s="46">
        <v>0</v>
      </c>
      <c r="D485">
        <f t="shared" ca="1" si="136"/>
        <v>0.84075326924224114</v>
      </c>
      <c r="E485">
        <f t="shared" ca="1" si="136"/>
        <v>0.59381797517957613</v>
      </c>
      <c r="F485">
        <f t="shared" ca="1" si="136"/>
        <v>0.28708899539409194</v>
      </c>
      <c r="G485">
        <f t="shared" ca="1" si="136"/>
        <v>0.3474423700748509</v>
      </c>
      <c r="H485">
        <f t="shared" ca="1" si="136"/>
        <v>0.92136021429947179</v>
      </c>
      <c r="I485">
        <f t="shared" ca="1" si="136"/>
        <v>0.74713714874279513</v>
      </c>
      <c r="J485">
        <f t="shared" ca="1" si="136"/>
        <v>0.96513576934241629</v>
      </c>
      <c r="K485">
        <f t="shared" ca="1" si="136"/>
        <v>0.19957284919860474</v>
      </c>
      <c r="L485" s="42">
        <f t="shared" ca="1" si="124"/>
        <v>0</v>
      </c>
      <c r="M485" s="42">
        <f t="shared" ca="1" si="125"/>
        <v>0.171501498437788</v>
      </c>
      <c r="N485" s="42">
        <f t="shared" ca="1" si="126"/>
        <v>0.12113027242151321</v>
      </c>
      <c r="O485" s="42">
        <f t="shared" ca="1" si="127"/>
        <v>5.8561999930683423E-2</v>
      </c>
      <c r="P485" s="42">
        <f t="shared" ca="1" si="128"/>
        <v>7.0873214852103059E-2</v>
      </c>
      <c r="Q485" s="42">
        <f t="shared" ca="1" si="129"/>
        <v>0.18794414857968644</v>
      </c>
      <c r="R485" s="42">
        <f t="shared" ca="1" si="130"/>
        <v>0.15240516479158295</v>
      </c>
      <c r="S485" s="42">
        <f t="shared" ca="1" si="131"/>
        <v>0.19687372823101187</v>
      </c>
      <c r="T485" s="42">
        <f t="shared" ca="1" si="132"/>
        <v>4.0709972755631096E-2</v>
      </c>
      <c r="U485">
        <f ca="1">+(L485^2*Markiwitz!$B$4^2)+(M485^2*Markiwitz!$C$4^2)+(N485^2*Markiwitz!$D$4^2)+(O485^2*Markiwitz!$E$4^2)+(P485^2*Markiwitz!$F$4^2)+(Q485^2*Markiwitz!$G$4^2)+(R485^2*Markiwitz!$H$4^2)+(S485^2*Markiwitz!$I$4^2)+(T485^2*Markiwitz!$J$4^2)+(2*L485*M485*Markiwitz!$B$8)+(2*L485*N485*Markiwitz!$E$8)+(2*L485*O485*Markiwitz!$H$8)+(2*L485*P485*Markiwitz!$B$11)+(2*L485*Q485*Markiwitz!$E$11)+(2*L485*R485*Markiwitz!$H$11)+(2*L485*S485*Markiwitz!$K$8)+(2*L485*T485*Markiwitz!$K$11)</f>
        <v>1.8930952281739681E-2</v>
      </c>
      <c r="V485" s="5">
        <f t="shared" ca="1" si="123"/>
        <v>0.13758979715712819</v>
      </c>
      <c r="W485" s="42">
        <f ca="1">SUMPRODUCT(L485:T485,Markiwitz!$B$3:$J$3)</f>
        <v>0.60559749154097808</v>
      </c>
    </row>
    <row r="486" spans="1:23" x14ac:dyDescent="0.25">
      <c r="A486">
        <v>485</v>
      </c>
      <c r="B486" s="25">
        <f t="shared" ca="1" si="122"/>
        <v>1</v>
      </c>
      <c r="C486" s="46">
        <v>0</v>
      </c>
      <c r="D486">
        <f t="shared" ca="1" si="136"/>
        <v>5.3322103770847562E-5</v>
      </c>
      <c r="E486">
        <f t="shared" ca="1" si="136"/>
        <v>0.56162714758617327</v>
      </c>
      <c r="F486">
        <f t="shared" ca="1" si="136"/>
        <v>0.85353100467841925</v>
      </c>
      <c r="G486">
        <f t="shared" ca="1" si="136"/>
        <v>0.5801361082567289</v>
      </c>
      <c r="H486">
        <f t="shared" ca="1" si="136"/>
        <v>0.30871411509367574</v>
      </c>
      <c r="I486">
        <f t="shared" ca="1" si="136"/>
        <v>0.82517866034714593</v>
      </c>
      <c r="J486">
        <f t="shared" ca="1" si="136"/>
        <v>0.23627520050615225</v>
      </c>
      <c r="K486">
        <f t="shared" ca="1" si="136"/>
        <v>0.13604914893328302</v>
      </c>
      <c r="L486" s="42">
        <f t="shared" ca="1" si="124"/>
        <v>0</v>
      </c>
      <c r="M486" s="42">
        <f t="shared" ca="1" si="125"/>
        <v>1.5228078937554835E-5</v>
      </c>
      <c r="N486" s="42">
        <f t="shared" ca="1" si="126"/>
        <v>0.16039319404332764</v>
      </c>
      <c r="O486" s="42">
        <f t="shared" ca="1" si="127"/>
        <v>0.2437570274937195</v>
      </c>
      <c r="P486" s="42">
        <f t="shared" ca="1" si="128"/>
        <v>0.16567910540486355</v>
      </c>
      <c r="Q486" s="42">
        <f t="shared" ca="1" si="129"/>
        <v>8.8164618072591808E-2</v>
      </c>
      <c r="R486" s="42">
        <f t="shared" ca="1" si="130"/>
        <v>0.23565997754616258</v>
      </c>
      <c r="S486" s="42">
        <f t="shared" ca="1" si="131"/>
        <v>6.7477033909929915E-2</v>
      </c>
      <c r="T486" s="42">
        <f t="shared" ca="1" si="132"/>
        <v>3.885381545046749E-2</v>
      </c>
      <c r="U486">
        <f ca="1">+(L486^2*Markiwitz!$B$4^2)+(M486^2*Markiwitz!$C$4^2)+(N486^2*Markiwitz!$D$4^2)+(O486^2*Markiwitz!$E$4^2)+(P486^2*Markiwitz!$F$4^2)+(Q486^2*Markiwitz!$G$4^2)+(R486^2*Markiwitz!$H$4^2)+(S486^2*Markiwitz!$I$4^2)+(T486^2*Markiwitz!$J$4^2)+(2*L486*M486*Markiwitz!$B$8)+(2*L486*N486*Markiwitz!$E$8)+(2*L486*O486*Markiwitz!$H$8)+(2*L486*P486*Markiwitz!$B$11)+(2*L486*Q486*Markiwitz!$E$11)+(2*L486*R486*Markiwitz!$H$11)+(2*L486*S486*Markiwitz!$K$8)+(2*L486*T486*Markiwitz!$K$11)</f>
        <v>1.8154999712363326E-2</v>
      </c>
      <c r="V486" s="5">
        <f t="shared" ca="1" si="123"/>
        <v>0.1347404902483412</v>
      </c>
      <c r="W486" s="42">
        <f ca="1">SUMPRODUCT(L486:T486,Markiwitz!$B$3:$J$3)</f>
        <v>0.41451014029011679</v>
      </c>
    </row>
    <row r="487" spans="1:23" x14ac:dyDescent="0.25">
      <c r="A487">
        <v>486</v>
      </c>
      <c r="B487" s="25">
        <f t="shared" ca="1" si="122"/>
        <v>0.99999999999999989</v>
      </c>
      <c r="C487" s="46">
        <v>0</v>
      </c>
      <c r="D487">
        <f t="shared" ca="1" si="136"/>
        <v>0.50068766774678752</v>
      </c>
      <c r="E487">
        <f t="shared" ca="1" si="136"/>
        <v>0.72792998887990412</v>
      </c>
      <c r="F487">
        <f t="shared" ca="1" si="136"/>
        <v>0.9461159551199706</v>
      </c>
      <c r="G487">
        <f t="shared" ca="1" si="136"/>
        <v>0.43028386552178788</v>
      </c>
      <c r="H487">
        <f t="shared" ca="1" si="136"/>
        <v>0.83873472373710167</v>
      </c>
      <c r="I487">
        <f t="shared" ca="1" si="136"/>
        <v>0.78304538656634015</v>
      </c>
      <c r="J487">
        <f t="shared" ca="1" si="136"/>
        <v>0.55808220784673002</v>
      </c>
      <c r="K487">
        <f t="shared" ca="1" si="136"/>
        <v>0.56206952814071975</v>
      </c>
      <c r="L487" s="42">
        <f t="shared" ca="1" si="124"/>
        <v>0</v>
      </c>
      <c r="M487" s="42">
        <f t="shared" ca="1" si="125"/>
        <v>9.3639875272558445E-2</v>
      </c>
      <c r="N487" s="42">
        <f t="shared" ca="1" si="126"/>
        <v>0.13613930950730196</v>
      </c>
      <c r="O487" s="42">
        <f t="shared" ca="1" si="127"/>
        <v>0.1769450013208958</v>
      </c>
      <c r="P487" s="42">
        <f t="shared" ca="1" si="128"/>
        <v>8.0472777930754316E-2</v>
      </c>
      <c r="Q487" s="42">
        <f t="shared" ca="1" si="129"/>
        <v>0.15686229155782894</v>
      </c>
      <c r="R487" s="42">
        <f t="shared" ca="1" si="130"/>
        <v>0.14644713072483073</v>
      </c>
      <c r="S487" s="42">
        <f t="shared" ca="1" si="131"/>
        <v>0.10437394747463727</v>
      </c>
      <c r="T487" s="42">
        <f t="shared" ca="1" si="132"/>
        <v>0.10511966621119255</v>
      </c>
      <c r="U487">
        <f ca="1">+(L487^2*Markiwitz!$B$4^2)+(M487^2*Markiwitz!$C$4^2)+(N487^2*Markiwitz!$D$4^2)+(O487^2*Markiwitz!$E$4^2)+(P487^2*Markiwitz!$F$4^2)+(Q487^2*Markiwitz!$G$4^2)+(R487^2*Markiwitz!$H$4^2)+(S487^2*Markiwitz!$I$4^2)+(T487^2*Markiwitz!$J$4^2)+(2*L487*M487*Markiwitz!$B$8)+(2*L487*N487*Markiwitz!$E$8)+(2*L487*O487*Markiwitz!$H$8)+(2*L487*P487*Markiwitz!$B$11)+(2*L487*Q487*Markiwitz!$E$11)+(2*L487*R487*Markiwitz!$H$11)+(2*L487*S487*Markiwitz!$K$8)+(2*L487*T487*Markiwitz!$K$11)</f>
        <v>1.5288259732281101E-2</v>
      </c>
      <c r="V487" s="5">
        <f t="shared" ca="1" si="123"/>
        <v>0.12364570244161785</v>
      </c>
      <c r="W487" s="42">
        <f ca="1">SUMPRODUCT(L487:T487,Markiwitz!$B$3:$J$3)</f>
        <v>0.56032691562607007</v>
      </c>
    </row>
    <row r="488" spans="1:23" x14ac:dyDescent="0.25">
      <c r="A488">
        <v>487</v>
      </c>
      <c r="B488" s="25">
        <f t="shared" ca="1" si="122"/>
        <v>1</v>
      </c>
      <c r="C488" s="46">
        <v>0</v>
      </c>
      <c r="D488">
        <f t="shared" ca="1" si="136"/>
        <v>0.24921775512136557</v>
      </c>
      <c r="E488">
        <f t="shared" ca="1" si="136"/>
        <v>0.56819659886345097</v>
      </c>
      <c r="F488">
        <f t="shared" ca="1" si="136"/>
        <v>0.39776040159496162</v>
      </c>
      <c r="G488">
        <f t="shared" ca="1" si="136"/>
        <v>0.80694010740516042</v>
      </c>
      <c r="H488">
        <f t="shared" ca="1" si="136"/>
        <v>0.11220541249971083</v>
      </c>
      <c r="I488">
        <f t="shared" ca="1" si="136"/>
        <v>0.92953149086812359</v>
      </c>
      <c r="J488">
        <f t="shared" ca="1" si="136"/>
        <v>0.11712747777449029</v>
      </c>
      <c r="K488">
        <f t="shared" ca="1" si="136"/>
        <v>0.49425573491264296</v>
      </c>
      <c r="L488" s="42">
        <f t="shared" ca="1" si="124"/>
        <v>0</v>
      </c>
      <c r="M488" s="42">
        <f t="shared" ca="1" si="125"/>
        <v>6.7810019370916408E-2</v>
      </c>
      <c r="N488" s="42">
        <f t="shared" ca="1" si="126"/>
        <v>0.15460143422227737</v>
      </c>
      <c r="O488" s="42">
        <f t="shared" ca="1" si="127"/>
        <v>0.10822720284918215</v>
      </c>
      <c r="P488" s="42">
        <f t="shared" ca="1" si="128"/>
        <v>0.21956150069510932</v>
      </c>
      <c r="Q488" s="42">
        <f t="shared" ca="1" si="129"/>
        <v>3.0530132941056908E-2</v>
      </c>
      <c r="R488" s="42">
        <f t="shared" ca="1" si="130"/>
        <v>0.25291756749413291</v>
      </c>
      <c r="S488" s="42">
        <f t="shared" ca="1" si="131"/>
        <v>3.1869384799196675E-2</v>
      </c>
      <c r="T488" s="42">
        <f t="shared" ca="1" si="132"/>
        <v>0.13448275762812831</v>
      </c>
      <c r="U488">
        <f ca="1">+(L488^2*Markiwitz!$B$4^2)+(M488^2*Markiwitz!$C$4^2)+(N488^2*Markiwitz!$D$4^2)+(O488^2*Markiwitz!$E$4^2)+(P488^2*Markiwitz!$F$4^2)+(Q488^2*Markiwitz!$G$4^2)+(R488^2*Markiwitz!$H$4^2)+(S488^2*Markiwitz!$I$4^2)+(T488^2*Markiwitz!$J$4^2)+(2*L488*M488*Markiwitz!$B$8)+(2*L488*N488*Markiwitz!$E$8)+(2*L488*O488*Markiwitz!$H$8)+(2*L488*P488*Markiwitz!$B$11)+(2*L488*Q488*Markiwitz!$E$11)+(2*L488*R488*Markiwitz!$H$11)+(2*L488*S488*Markiwitz!$K$8)+(2*L488*T488*Markiwitz!$K$11)</f>
        <v>1.5005756172712615E-2</v>
      </c>
      <c r="V488" s="5">
        <f t="shared" ca="1" si="123"/>
        <v>0.122497984361836</v>
      </c>
      <c r="W488" s="42">
        <f ca="1">SUMPRODUCT(L488:T488,Markiwitz!$B$3:$J$3)</f>
        <v>0.25122084633295366</v>
      </c>
    </row>
    <row r="489" spans="1:23" x14ac:dyDescent="0.25">
      <c r="A489">
        <v>488</v>
      </c>
      <c r="B489" s="25">
        <f t="shared" ca="1" si="122"/>
        <v>0.99999999999999989</v>
      </c>
      <c r="C489" s="46">
        <v>0</v>
      </c>
      <c r="D489">
        <f t="shared" ca="1" si="136"/>
        <v>0.46780891049063644</v>
      </c>
      <c r="E489">
        <f t="shared" ca="1" si="136"/>
        <v>7.9841720915083347E-2</v>
      </c>
      <c r="F489">
        <f t="shared" ca="1" si="136"/>
        <v>0.35032228755865491</v>
      </c>
      <c r="G489">
        <f t="shared" ca="1" si="136"/>
        <v>0.39428286346911201</v>
      </c>
      <c r="H489">
        <f t="shared" ca="1" si="136"/>
        <v>0.9449091356219339</v>
      </c>
      <c r="I489">
        <f t="shared" ca="1" si="136"/>
        <v>0.618292205543714</v>
      </c>
      <c r="J489">
        <f t="shared" ca="1" si="136"/>
        <v>0.94419433090732574</v>
      </c>
      <c r="K489">
        <f t="shared" ca="1" si="136"/>
        <v>0.74968170578272353</v>
      </c>
      <c r="L489" s="42">
        <f t="shared" ca="1" si="124"/>
        <v>0</v>
      </c>
      <c r="M489" s="42">
        <f t="shared" ca="1" si="125"/>
        <v>0.1028302157718648</v>
      </c>
      <c r="N489" s="42">
        <f t="shared" ca="1" si="126"/>
        <v>1.7550203096140821E-2</v>
      </c>
      <c r="O489" s="42">
        <f t="shared" ca="1" si="127"/>
        <v>7.7005195094655629E-2</v>
      </c>
      <c r="P489" s="42">
        <f t="shared" ca="1" si="128"/>
        <v>8.6668276333503103E-2</v>
      </c>
      <c r="Q489" s="42">
        <f t="shared" ca="1" si="129"/>
        <v>0.20770277804008302</v>
      </c>
      <c r="R489" s="42">
        <f t="shared" ca="1" si="130"/>
        <v>0.13590831529788674</v>
      </c>
      <c r="S489" s="42">
        <f t="shared" ca="1" si="131"/>
        <v>0.20754565507515102</v>
      </c>
      <c r="T489" s="42">
        <f t="shared" ca="1" si="132"/>
        <v>0.16478936129071475</v>
      </c>
      <c r="U489">
        <f ca="1">+(L489^2*Markiwitz!$B$4^2)+(M489^2*Markiwitz!$C$4^2)+(N489^2*Markiwitz!$D$4^2)+(O489^2*Markiwitz!$E$4^2)+(P489^2*Markiwitz!$F$4^2)+(Q489^2*Markiwitz!$G$4^2)+(R489^2*Markiwitz!$H$4^2)+(S489^2*Markiwitz!$I$4^2)+(T489^2*Markiwitz!$J$4^2)+(2*L489*M489*Markiwitz!$B$8)+(2*L489*N489*Markiwitz!$E$8)+(2*L489*O489*Markiwitz!$H$8)+(2*L489*P489*Markiwitz!$B$11)+(2*L489*Q489*Markiwitz!$E$11)+(2*L489*R489*Markiwitz!$H$11)+(2*L489*S489*Markiwitz!$K$8)+(2*L489*T489*Markiwitz!$K$11)</f>
        <v>2.0566792738285909E-2</v>
      </c>
      <c r="V489" s="5">
        <f t="shared" ca="1" si="123"/>
        <v>0.14341127130838047</v>
      </c>
      <c r="W489" s="42">
        <f ca="1">SUMPRODUCT(L489:T489,Markiwitz!$B$3:$J$3)</f>
        <v>0.64648100884676007</v>
      </c>
    </row>
    <row r="490" spans="1:23" x14ac:dyDescent="0.25">
      <c r="A490">
        <v>489</v>
      </c>
      <c r="B490" s="25">
        <f t="shared" ca="1" si="122"/>
        <v>0.99999999999999989</v>
      </c>
      <c r="C490" s="46">
        <v>0</v>
      </c>
      <c r="D490">
        <f t="shared" ca="1" si="136"/>
        <v>4.4215446631116206E-2</v>
      </c>
      <c r="E490">
        <f t="shared" ca="1" si="136"/>
        <v>0.85892725219836297</v>
      </c>
      <c r="F490">
        <f t="shared" ca="1" si="136"/>
        <v>1.3115152098544414E-2</v>
      </c>
      <c r="G490">
        <f t="shared" ca="1" si="136"/>
        <v>0.11395427291848192</v>
      </c>
      <c r="H490">
        <f t="shared" ca="1" si="136"/>
        <v>0.56518989019581833</v>
      </c>
      <c r="I490">
        <f t="shared" ca="1" si="136"/>
        <v>0.62488857247660468</v>
      </c>
      <c r="J490">
        <f t="shared" ca="1" si="136"/>
        <v>1.7796098931093018E-2</v>
      </c>
      <c r="K490">
        <f t="shared" ca="1" si="136"/>
        <v>0.23022517279226773</v>
      </c>
      <c r="L490" s="42">
        <f t="shared" ca="1" si="124"/>
        <v>0</v>
      </c>
      <c r="M490" s="42">
        <f t="shared" ca="1" si="125"/>
        <v>1.7913233485254365E-2</v>
      </c>
      <c r="N490" s="42">
        <f t="shared" ca="1" si="126"/>
        <v>0.347981657718897</v>
      </c>
      <c r="O490" s="42">
        <f t="shared" ca="1" si="127"/>
        <v>5.3134096709659085E-3</v>
      </c>
      <c r="P490" s="42">
        <f t="shared" ca="1" si="128"/>
        <v>4.6166886302458535E-2</v>
      </c>
      <c r="Q490" s="42">
        <f t="shared" ca="1" si="129"/>
        <v>0.22897831500039703</v>
      </c>
      <c r="R490" s="42">
        <f t="shared" ca="1" si="130"/>
        <v>0.25316435214211314</v>
      </c>
      <c r="S490" s="42">
        <f t="shared" ca="1" si="131"/>
        <v>7.2098259673580327E-3</v>
      </c>
      <c r="T490" s="42">
        <f t="shared" ca="1" si="132"/>
        <v>9.3272319712555868E-2</v>
      </c>
      <c r="U490">
        <f ca="1">+(L490^2*Markiwitz!$B$4^2)+(M490^2*Markiwitz!$C$4^2)+(N490^2*Markiwitz!$D$4^2)+(O490^2*Markiwitz!$E$4^2)+(P490^2*Markiwitz!$F$4^2)+(Q490^2*Markiwitz!$G$4^2)+(R490^2*Markiwitz!$H$4^2)+(S490^2*Markiwitz!$I$4^2)+(T490^2*Markiwitz!$J$4^2)+(2*L490*M490*Markiwitz!$B$8)+(2*L490*N490*Markiwitz!$E$8)+(2*L490*O490*Markiwitz!$H$8)+(2*L490*P490*Markiwitz!$B$11)+(2*L490*Q490*Markiwitz!$E$11)+(2*L490*R490*Markiwitz!$H$11)+(2*L490*S490*Markiwitz!$K$8)+(2*L490*T490*Markiwitz!$K$11)</f>
        <v>2.9337866268718621E-2</v>
      </c>
      <c r="V490" s="5">
        <f t="shared" ca="1" si="123"/>
        <v>0.17128300052462481</v>
      </c>
      <c r="W490" s="42">
        <f ca="1">SUMPRODUCT(L490:T490,Markiwitz!$B$3:$J$3)</f>
        <v>0.7427100551867547</v>
      </c>
    </row>
    <row r="491" spans="1:23" x14ac:dyDescent="0.25">
      <c r="A491">
        <v>490</v>
      </c>
      <c r="B491" s="25">
        <f t="shared" ca="1" si="122"/>
        <v>0.99999999999999989</v>
      </c>
      <c r="C491" s="46">
        <v>0</v>
      </c>
      <c r="D491">
        <f t="shared" ca="1" si="136"/>
        <v>0.94283090559541249</v>
      </c>
      <c r="E491">
        <f t="shared" ca="1" si="136"/>
        <v>0.27950719070150909</v>
      </c>
      <c r="F491">
        <f t="shared" ca="1" si="136"/>
        <v>0.43183510891139909</v>
      </c>
      <c r="G491">
        <f t="shared" ca="1" si="136"/>
        <v>0.31763834892991416</v>
      </c>
      <c r="H491">
        <f t="shared" ca="1" si="136"/>
        <v>0.71677894373013096</v>
      </c>
      <c r="I491">
        <f t="shared" ca="1" si="136"/>
        <v>0.94061052666002509</v>
      </c>
      <c r="J491">
        <f t="shared" ca="1" si="136"/>
        <v>0.16527599303938645</v>
      </c>
      <c r="K491">
        <f t="shared" ca="1" si="136"/>
        <v>0.13140454323287731</v>
      </c>
      <c r="L491" s="42">
        <f t="shared" ca="1" si="124"/>
        <v>0</v>
      </c>
      <c r="M491" s="42">
        <f t="shared" ca="1" si="125"/>
        <v>0.24015775590619934</v>
      </c>
      <c r="N491" s="42">
        <f t="shared" ca="1" si="126"/>
        <v>7.1196032374574655E-2</v>
      </c>
      <c r="O491" s="42">
        <f t="shared" ca="1" si="127"/>
        <v>0.10999697831519133</v>
      </c>
      <c r="P491" s="42">
        <f t="shared" ca="1" si="128"/>
        <v>8.0908795645158016E-2</v>
      </c>
      <c r="Q491" s="42">
        <f t="shared" ca="1" si="129"/>
        <v>0.18257783191603699</v>
      </c>
      <c r="R491" s="42">
        <f t="shared" ca="1" si="130"/>
        <v>0.23959218129550358</v>
      </c>
      <c r="S491" s="42">
        <f t="shared" ca="1" si="131"/>
        <v>4.2099077743364126E-2</v>
      </c>
      <c r="T491" s="42">
        <f t="shared" ca="1" si="132"/>
        <v>3.347134680397193E-2</v>
      </c>
      <c r="U491">
        <f ca="1">+(L491^2*Markiwitz!$B$4^2)+(M491^2*Markiwitz!$C$4^2)+(N491^2*Markiwitz!$D$4^2)+(O491^2*Markiwitz!$E$4^2)+(P491^2*Markiwitz!$F$4^2)+(Q491^2*Markiwitz!$G$4^2)+(R491^2*Markiwitz!$H$4^2)+(S491^2*Markiwitz!$I$4^2)+(T491^2*Markiwitz!$J$4^2)+(2*L491*M491*Markiwitz!$B$8)+(2*L491*N491*Markiwitz!$E$8)+(2*L491*O491*Markiwitz!$H$8)+(2*L491*P491*Markiwitz!$B$11)+(2*L491*Q491*Markiwitz!$E$11)+(2*L491*R491*Markiwitz!$H$11)+(2*L491*S491*Markiwitz!$K$8)+(2*L491*T491*Markiwitz!$K$11)</f>
        <v>1.8272302376683123E-2</v>
      </c>
      <c r="V491" s="5">
        <f t="shared" ca="1" si="123"/>
        <v>0.13517508045746865</v>
      </c>
      <c r="W491" s="42">
        <f ca="1">SUMPRODUCT(L491:T491,Markiwitz!$B$3:$J$3)</f>
        <v>0.62423377734459029</v>
      </c>
    </row>
    <row r="492" spans="1:23" x14ac:dyDescent="0.25">
      <c r="A492">
        <v>491</v>
      </c>
      <c r="B492" s="25">
        <f t="shared" ca="1" si="122"/>
        <v>0.99999999999999989</v>
      </c>
      <c r="C492" s="46">
        <v>0</v>
      </c>
      <c r="D492">
        <f t="shared" ref="D492:K501" ca="1" si="137">RAND()</f>
        <v>0.24548132633055664</v>
      </c>
      <c r="E492">
        <f t="shared" ca="1" si="137"/>
        <v>0.24026164661695248</v>
      </c>
      <c r="F492">
        <f t="shared" ca="1" si="137"/>
        <v>0.48489962284797916</v>
      </c>
      <c r="G492">
        <f t="shared" ca="1" si="137"/>
        <v>0.10250401980407864</v>
      </c>
      <c r="H492">
        <f t="shared" ca="1" si="137"/>
        <v>0.1574326378189842</v>
      </c>
      <c r="I492">
        <f t="shared" ca="1" si="137"/>
        <v>0.29244591338513604</v>
      </c>
      <c r="J492">
        <f t="shared" ca="1" si="137"/>
        <v>0.63624777368305963</v>
      </c>
      <c r="K492">
        <f t="shared" ca="1" si="137"/>
        <v>0.36047102012355814</v>
      </c>
      <c r="L492" s="42">
        <f t="shared" ca="1" si="124"/>
        <v>0</v>
      </c>
      <c r="M492" s="42">
        <f t="shared" ca="1" si="125"/>
        <v>9.7423123209351314E-2</v>
      </c>
      <c r="N492" s="42">
        <f t="shared" ca="1" si="126"/>
        <v>9.5351611264010691E-2</v>
      </c>
      <c r="O492" s="42">
        <f t="shared" ca="1" si="127"/>
        <v>0.19244003772928261</v>
      </c>
      <c r="P492" s="42">
        <f t="shared" ca="1" si="128"/>
        <v>4.0680331575931719E-2</v>
      </c>
      <c r="Q492" s="42">
        <f t="shared" ca="1" si="129"/>
        <v>6.2479617088099924E-2</v>
      </c>
      <c r="R492" s="42">
        <f t="shared" ca="1" si="130"/>
        <v>0.11606175784396083</v>
      </c>
      <c r="S492" s="42">
        <f t="shared" ca="1" si="131"/>
        <v>0.2525049305124456</v>
      </c>
      <c r="T492" s="42">
        <f t="shared" ca="1" si="132"/>
        <v>0.14305859077691718</v>
      </c>
      <c r="U492">
        <f ca="1">+(L492^2*Markiwitz!$B$4^2)+(M492^2*Markiwitz!$C$4^2)+(N492^2*Markiwitz!$D$4^2)+(O492^2*Markiwitz!$E$4^2)+(P492^2*Markiwitz!$F$4^2)+(Q492^2*Markiwitz!$G$4^2)+(R492^2*Markiwitz!$H$4^2)+(S492^2*Markiwitz!$I$4^2)+(T492^2*Markiwitz!$J$4^2)+(2*L492*M492*Markiwitz!$B$8)+(2*L492*N492*Markiwitz!$E$8)+(2*L492*O492*Markiwitz!$H$8)+(2*L492*P492*Markiwitz!$B$11)+(2*L492*Q492*Markiwitz!$E$11)+(2*L492*R492*Markiwitz!$H$11)+(2*L492*S492*Markiwitz!$K$8)+(2*L492*T492*Markiwitz!$K$11)</f>
        <v>1.4448777874172323E-2</v>
      </c>
      <c r="V492" s="5">
        <f t="shared" ca="1" si="123"/>
        <v>0.12020306932093008</v>
      </c>
      <c r="W492" s="42">
        <f ca="1">SUMPRODUCT(L492:T492,Markiwitz!$B$3:$J$3)</f>
        <v>0.27385932377351663</v>
      </c>
    </row>
    <row r="493" spans="1:23" x14ac:dyDescent="0.25">
      <c r="A493">
        <v>492</v>
      </c>
      <c r="B493" s="25">
        <f t="shared" ca="1" si="122"/>
        <v>0.99999999999999978</v>
      </c>
      <c r="C493" s="46">
        <v>0</v>
      </c>
      <c r="D493">
        <f t="shared" ca="1" si="137"/>
        <v>0.57021151815964888</v>
      </c>
      <c r="E493">
        <f t="shared" ca="1" si="137"/>
        <v>0.96089939699857208</v>
      </c>
      <c r="F493">
        <f t="shared" ca="1" si="137"/>
        <v>0.39994457501958725</v>
      </c>
      <c r="G493">
        <f t="shared" ca="1" si="137"/>
        <v>0.76899740782736126</v>
      </c>
      <c r="H493">
        <f t="shared" ca="1" si="137"/>
        <v>0.27962684967854923</v>
      </c>
      <c r="I493">
        <f t="shared" ca="1" si="137"/>
        <v>0.67409539982174427</v>
      </c>
      <c r="J493">
        <f t="shared" ca="1" si="137"/>
        <v>0.73096015192298647</v>
      </c>
      <c r="K493">
        <f t="shared" ca="1" si="137"/>
        <v>0.76714779972071112</v>
      </c>
      <c r="L493" s="42">
        <f t="shared" ca="1" si="124"/>
        <v>0</v>
      </c>
      <c r="M493" s="42">
        <f t="shared" ca="1" si="125"/>
        <v>0.11068021288251277</v>
      </c>
      <c r="N493" s="42">
        <f t="shared" ca="1" si="126"/>
        <v>0.18651420820423226</v>
      </c>
      <c r="O493" s="42">
        <f t="shared" ca="1" si="127"/>
        <v>7.7630755070051669E-2</v>
      </c>
      <c r="P493" s="42">
        <f t="shared" ca="1" si="128"/>
        <v>0.14926530610804464</v>
      </c>
      <c r="Q493" s="42">
        <f t="shared" ca="1" si="129"/>
        <v>5.4276629398817271E-2</v>
      </c>
      <c r="R493" s="42">
        <f t="shared" ca="1" si="130"/>
        <v>0.13084446732362226</v>
      </c>
      <c r="S493" s="42">
        <f t="shared" ca="1" si="131"/>
        <v>0.14188213083555898</v>
      </c>
      <c r="T493" s="42">
        <f t="shared" ca="1" si="132"/>
        <v>0.14890629017715995</v>
      </c>
      <c r="U493">
        <f ca="1">+(L493^2*Markiwitz!$B$4^2)+(M493^2*Markiwitz!$C$4^2)+(N493^2*Markiwitz!$D$4^2)+(O493^2*Markiwitz!$E$4^2)+(P493^2*Markiwitz!$F$4^2)+(Q493^2*Markiwitz!$G$4^2)+(R493^2*Markiwitz!$H$4^2)+(S493^2*Markiwitz!$I$4^2)+(T493^2*Markiwitz!$J$4^2)+(2*L493*M493*Markiwitz!$B$8)+(2*L493*N493*Markiwitz!$E$8)+(2*L493*O493*Markiwitz!$H$8)+(2*L493*P493*Markiwitz!$B$11)+(2*L493*Q493*Markiwitz!$E$11)+(2*L493*R493*Markiwitz!$H$11)+(2*L493*S493*Markiwitz!$K$8)+(2*L493*T493*Markiwitz!$K$11)</f>
        <v>1.1075990242345202E-2</v>
      </c>
      <c r="V493" s="5">
        <f t="shared" ca="1" si="123"/>
        <v>0.10524253057744859</v>
      </c>
      <c r="W493" s="42">
        <f ca="1">SUMPRODUCT(L493:T493,Markiwitz!$B$3:$J$3)</f>
        <v>0.28257337786392089</v>
      </c>
    </row>
    <row r="494" spans="1:23" x14ac:dyDescent="0.25">
      <c r="A494">
        <v>493</v>
      </c>
      <c r="B494" s="25">
        <f t="shared" ca="1" si="122"/>
        <v>0.99999999999999989</v>
      </c>
      <c r="C494" s="46">
        <v>0</v>
      </c>
      <c r="D494">
        <f t="shared" ca="1" si="137"/>
        <v>0.85459556841099127</v>
      </c>
      <c r="E494">
        <f t="shared" ca="1" si="137"/>
        <v>0.8469966849373286</v>
      </c>
      <c r="F494">
        <f t="shared" ca="1" si="137"/>
        <v>0.44974537120064462</v>
      </c>
      <c r="G494">
        <f t="shared" ca="1" si="137"/>
        <v>0.84431020946115798</v>
      </c>
      <c r="H494">
        <f t="shared" ca="1" si="137"/>
        <v>0.41371836957986974</v>
      </c>
      <c r="I494">
        <f t="shared" ca="1" si="137"/>
        <v>0.74362162103015494</v>
      </c>
      <c r="J494">
        <f t="shared" ca="1" si="137"/>
        <v>0.45626148149428991</v>
      </c>
      <c r="K494">
        <f t="shared" ca="1" si="137"/>
        <v>5.9176887885526552E-2</v>
      </c>
      <c r="L494" s="42">
        <f t="shared" ca="1" si="124"/>
        <v>0</v>
      </c>
      <c r="M494" s="42">
        <f t="shared" ca="1" si="125"/>
        <v>0.18305860109973454</v>
      </c>
      <c r="N494" s="42">
        <f t="shared" ca="1" si="126"/>
        <v>0.18143088264433108</v>
      </c>
      <c r="O494" s="42">
        <f t="shared" ca="1" si="127"/>
        <v>9.6337684802358922E-2</v>
      </c>
      <c r="P494" s="42">
        <f t="shared" ca="1" si="128"/>
        <v>0.18085542629897353</v>
      </c>
      <c r="Q494" s="42">
        <f t="shared" ca="1" si="129"/>
        <v>8.8620522717398009E-2</v>
      </c>
      <c r="R494" s="42">
        <f t="shared" ca="1" si="130"/>
        <v>0.15928743223698927</v>
      </c>
      <c r="S494" s="42">
        <f t="shared" ca="1" si="131"/>
        <v>9.773346788275121E-2</v>
      </c>
      <c r="T494" s="42">
        <f t="shared" ca="1" si="132"/>
        <v>1.267598231746341E-2</v>
      </c>
      <c r="U494">
        <f ca="1">+(L494^2*Markiwitz!$B$4^2)+(M494^2*Markiwitz!$C$4^2)+(N494^2*Markiwitz!$D$4^2)+(O494^2*Markiwitz!$E$4^2)+(P494^2*Markiwitz!$F$4^2)+(Q494^2*Markiwitz!$G$4^2)+(R494^2*Markiwitz!$H$4^2)+(S494^2*Markiwitz!$I$4^2)+(T494^2*Markiwitz!$J$4^2)+(2*L494*M494*Markiwitz!$B$8)+(2*L494*N494*Markiwitz!$E$8)+(2*L494*O494*Markiwitz!$H$8)+(2*L494*P494*Markiwitz!$B$11)+(2*L494*Q494*Markiwitz!$E$11)+(2*L494*R494*Markiwitz!$H$11)+(2*L494*S494*Markiwitz!$K$8)+(2*L494*T494*Markiwitz!$K$11)</f>
        <v>1.3466745638496324E-2</v>
      </c>
      <c r="V494" s="5">
        <f t="shared" ca="1" si="123"/>
        <v>0.11604630816400978</v>
      </c>
      <c r="W494" s="42">
        <f ca="1">SUMPRODUCT(L494:T494,Markiwitz!$B$3:$J$3)</f>
        <v>0.39828580894037147</v>
      </c>
    </row>
    <row r="495" spans="1:23" x14ac:dyDescent="0.25">
      <c r="A495">
        <v>494</v>
      </c>
      <c r="B495" s="25">
        <f t="shared" ca="1" si="122"/>
        <v>1</v>
      </c>
      <c r="C495" s="46">
        <v>0</v>
      </c>
      <c r="D495">
        <f t="shared" ca="1" si="137"/>
        <v>0.34647856112434816</v>
      </c>
      <c r="E495">
        <f t="shared" ca="1" si="137"/>
        <v>0.7588480440701868</v>
      </c>
      <c r="F495">
        <f t="shared" ca="1" si="137"/>
        <v>0.48491714044588641</v>
      </c>
      <c r="G495">
        <f t="shared" ca="1" si="137"/>
        <v>0.64269309815077291</v>
      </c>
      <c r="H495">
        <f t="shared" ca="1" si="137"/>
        <v>0.39874726916000935</v>
      </c>
      <c r="I495">
        <f t="shared" ca="1" si="137"/>
        <v>0.48643849288472429</v>
      </c>
      <c r="J495">
        <f t="shared" ca="1" si="137"/>
        <v>0.59519912814692943</v>
      </c>
      <c r="K495">
        <f t="shared" ca="1" si="137"/>
        <v>0.9633553713635582</v>
      </c>
      <c r="L495" s="42">
        <f t="shared" ca="1" si="124"/>
        <v>0</v>
      </c>
      <c r="M495" s="42">
        <f t="shared" ca="1" si="125"/>
        <v>7.4086483483807558E-2</v>
      </c>
      <c r="N495" s="42">
        <f t="shared" ca="1" si="126"/>
        <v>0.16226222742696209</v>
      </c>
      <c r="O495" s="42">
        <f t="shared" ca="1" si="127"/>
        <v>0.10368839445672337</v>
      </c>
      <c r="P495" s="42">
        <f t="shared" ca="1" si="128"/>
        <v>0.13742515971779212</v>
      </c>
      <c r="Q495" s="42">
        <f t="shared" ca="1" si="129"/>
        <v>8.5262946356539818E-2</v>
      </c>
      <c r="R495" s="42">
        <f t="shared" ca="1" si="130"/>
        <v>0.10401370073820658</v>
      </c>
      <c r="S495" s="42">
        <f t="shared" ca="1" si="131"/>
        <v>0.12726966492223568</v>
      </c>
      <c r="T495" s="42">
        <f t="shared" ca="1" si="132"/>
        <v>0.20599142289773276</v>
      </c>
      <c r="U495">
        <f ca="1">+(L495^2*Markiwitz!$B$4^2)+(M495^2*Markiwitz!$C$4^2)+(N495^2*Markiwitz!$D$4^2)+(O495^2*Markiwitz!$E$4^2)+(P495^2*Markiwitz!$F$4^2)+(Q495^2*Markiwitz!$G$4^2)+(R495^2*Markiwitz!$H$4^2)+(S495^2*Markiwitz!$I$4^2)+(T495^2*Markiwitz!$J$4^2)+(2*L495*M495*Markiwitz!$B$8)+(2*L495*N495*Markiwitz!$E$8)+(2*L495*O495*Markiwitz!$H$8)+(2*L495*P495*Markiwitz!$B$11)+(2*L495*Q495*Markiwitz!$E$11)+(2*L495*R495*Markiwitz!$H$11)+(2*L495*S495*Markiwitz!$K$8)+(2*L495*T495*Markiwitz!$K$11)</f>
        <v>1.0861863476674068E-2</v>
      </c>
      <c r="V495" s="5">
        <f t="shared" ca="1" si="123"/>
        <v>0.1042202642324134</v>
      </c>
      <c r="W495" s="42">
        <f ca="1">SUMPRODUCT(L495:T495,Markiwitz!$B$3:$J$3)</f>
        <v>0.36486462141437437</v>
      </c>
    </row>
    <row r="496" spans="1:23" x14ac:dyDescent="0.25">
      <c r="A496">
        <v>495</v>
      </c>
      <c r="B496" s="25">
        <f t="shared" ca="1" si="122"/>
        <v>1</v>
      </c>
      <c r="C496" s="46">
        <v>0</v>
      </c>
      <c r="D496">
        <f t="shared" ca="1" si="137"/>
        <v>0.65739770034796563</v>
      </c>
      <c r="E496">
        <f t="shared" ca="1" si="137"/>
        <v>2.6921871321645474E-2</v>
      </c>
      <c r="F496">
        <f t="shared" ca="1" si="137"/>
        <v>0.30602348934442059</v>
      </c>
      <c r="G496">
        <f t="shared" ca="1" si="137"/>
        <v>3.1053013003443541E-2</v>
      </c>
      <c r="H496">
        <f t="shared" ca="1" si="137"/>
        <v>0.56343927273984784</v>
      </c>
      <c r="I496">
        <f t="shared" ca="1" si="137"/>
        <v>0.89763900830214016</v>
      </c>
      <c r="J496">
        <f t="shared" ca="1" si="137"/>
        <v>0.84853692091242749</v>
      </c>
      <c r="K496">
        <f t="shared" ca="1" si="137"/>
        <v>0.44759838228032267</v>
      </c>
      <c r="L496" s="42">
        <f t="shared" ca="1" si="124"/>
        <v>0</v>
      </c>
      <c r="M496" s="42">
        <f t="shared" ca="1" si="125"/>
        <v>0.17397872757569866</v>
      </c>
      <c r="N496" s="42">
        <f t="shared" ca="1" si="126"/>
        <v>7.1248087938509423E-3</v>
      </c>
      <c r="O496" s="42">
        <f t="shared" ca="1" si="127"/>
        <v>8.0988383829509125E-2</v>
      </c>
      <c r="P496" s="42">
        <f t="shared" ca="1" si="128"/>
        <v>8.218105549914631E-3</v>
      </c>
      <c r="Q496" s="42">
        <f t="shared" ca="1" si="129"/>
        <v>0.14911285464730042</v>
      </c>
      <c r="R496" s="42">
        <f t="shared" ca="1" si="130"/>
        <v>0.23755801458395173</v>
      </c>
      <c r="S496" s="42">
        <f t="shared" ca="1" si="131"/>
        <v>0.22456326470750518</v>
      </c>
      <c r="T496" s="42">
        <f t="shared" ca="1" si="132"/>
        <v>0.1184558403122693</v>
      </c>
      <c r="U496">
        <f ca="1">+(L496^2*Markiwitz!$B$4^2)+(M496^2*Markiwitz!$C$4^2)+(N496^2*Markiwitz!$D$4^2)+(O496^2*Markiwitz!$E$4^2)+(P496^2*Markiwitz!$F$4^2)+(Q496^2*Markiwitz!$G$4^2)+(R496^2*Markiwitz!$H$4^2)+(S496^2*Markiwitz!$I$4^2)+(T496^2*Markiwitz!$J$4^2)+(2*L496*M496*Markiwitz!$B$8)+(2*L496*N496*Markiwitz!$E$8)+(2*L496*O496*Markiwitz!$H$8)+(2*L496*P496*Markiwitz!$B$11)+(2*L496*Q496*Markiwitz!$E$11)+(2*L496*R496*Markiwitz!$H$11)+(2*L496*S496*Markiwitz!$K$8)+(2*L496*T496*Markiwitz!$K$11)</f>
        <v>1.8603894277340122E-2</v>
      </c>
      <c r="V496" s="5">
        <f t="shared" ca="1" si="123"/>
        <v>0.13639609333606342</v>
      </c>
      <c r="W496" s="42">
        <f ca="1">SUMPRODUCT(L496:T496,Markiwitz!$B$3:$J$3)</f>
        <v>0.4699712075149769</v>
      </c>
    </row>
    <row r="497" spans="1:23" x14ac:dyDescent="0.25">
      <c r="A497">
        <v>496</v>
      </c>
      <c r="B497" s="25">
        <f t="shared" ca="1" si="122"/>
        <v>1</v>
      </c>
      <c r="C497" s="46">
        <v>0</v>
      </c>
      <c r="D497">
        <f t="shared" ca="1" si="137"/>
        <v>0.19290982133828349</v>
      </c>
      <c r="E497">
        <f t="shared" ca="1" si="137"/>
        <v>0.28675177604167901</v>
      </c>
      <c r="F497">
        <f t="shared" ca="1" si="137"/>
        <v>1.4741280754768882E-2</v>
      </c>
      <c r="G497">
        <f t="shared" ca="1" si="137"/>
        <v>0.30987554810010076</v>
      </c>
      <c r="H497">
        <f t="shared" ca="1" si="137"/>
        <v>0.46452117282587047</v>
      </c>
      <c r="I497">
        <f t="shared" ca="1" si="137"/>
        <v>0.63072027448985879</v>
      </c>
      <c r="J497">
        <f t="shared" ca="1" si="137"/>
        <v>0.79284610894469809</v>
      </c>
      <c r="K497">
        <f t="shared" ca="1" si="137"/>
        <v>1.2615544232634002E-2</v>
      </c>
      <c r="L497" s="42">
        <f t="shared" ca="1" si="124"/>
        <v>0</v>
      </c>
      <c r="M497" s="42">
        <f t="shared" ca="1" si="125"/>
        <v>7.1316502324375836E-2</v>
      </c>
      <c r="N497" s="42">
        <f t="shared" ca="1" si="126"/>
        <v>0.10600877425900614</v>
      </c>
      <c r="O497" s="42">
        <f t="shared" ca="1" si="127"/>
        <v>5.4496789013567916E-3</v>
      </c>
      <c r="P497" s="42">
        <f t="shared" ca="1" si="128"/>
        <v>0.11455736205154224</v>
      </c>
      <c r="Q497" s="42">
        <f t="shared" ca="1" si="129"/>
        <v>0.17172803889266591</v>
      </c>
      <c r="R497" s="42">
        <f t="shared" ca="1" si="130"/>
        <v>0.233169900887573</v>
      </c>
      <c r="S497" s="42">
        <f t="shared" ca="1" si="131"/>
        <v>0.29310592368583455</v>
      </c>
      <c r="T497" s="42">
        <f t="shared" ca="1" si="132"/>
        <v>4.6638189976456199E-3</v>
      </c>
      <c r="U497">
        <f ca="1">+(L497^2*Markiwitz!$B$4^2)+(M497^2*Markiwitz!$C$4^2)+(N497^2*Markiwitz!$D$4^2)+(O497^2*Markiwitz!$E$4^2)+(P497^2*Markiwitz!$F$4^2)+(Q497^2*Markiwitz!$G$4^2)+(R497^2*Markiwitz!$H$4^2)+(S497^2*Markiwitz!$I$4^2)+(T497^2*Markiwitz!$J$4^2)+(2*L497*M497*Markiwitz!$B$8)+(2*L497*N497*Markiwitz!$E$8)+(2*L497*O497*Markiwitz!$H$8)+(2*L497*P497*Markiwitz!$B$11)+(2*L497*Q497*Markiwitz!$E$11)+(2*L497*R497*Markiwitz!$H$11)+(2*L497*S497*Markiwitz!$K$8)+(2*L497*T497*Markiwitz!$K$11)</f>
        <v>2.5221295140674501E-2</v>
      </c>
      <c r="V497" s="5">
        <f t="shared" ca="1" si="123"/>
        <v>0.15881213788836954</v>
      </c>
      <c r="W497" s="42">
        <f ca="1">SUMPRODUCT(L497:T497,Markiwitz!$B$3:$J$3)</f>
        <v>0.53891007839835492</v>
      </c>
    </row>
    <row r="498" spans="1:23" x14ac:dyDescent="0.25">
      <c r="A498">
        <v>497</v>
      </c>
      <c r="B498" s="25">
        <f t="shared" ca="1" si="122"/>
        <v>1</v>
      </c>
      <c r="C498" s="46">
        <v>0</v>
      </c>
      <c r="D498">
        <f t="shared" ca="1" si="137"/>
        <v>0.51958109110884765</v>
      </c>
      <c r="E498">
        <f t="shared" ca="1" si="137"/>
        <v>0.45886379964369994</v>
      </c>
      <c r="F498">
        <f t="shared" ca="1" si="137"/>
        <v>0.33411186438774443</v>
      </c>
      <c r="G498">
        <f t="shared" ca="1" si="137"/>
        <v>0.11092810719022217</v>
      </c>
      <c r="H498">
        <f t="shared" ca="1" si="137"/>
        <v>0.28235688833415717</v>
      </c>
      <c r="I498">
        <f t="shared" ca="1" si="137"/>
        <v>0.43717523949535786</v>
      </c>
      <c r="J498">
        <f t="shared" ca="1" si="137"/>
        <v>0.69582250274308599</v>
      </c>
      <c r="K498">
        <f t="shared" ca="1" si="137"/>
        <v>0.50576114480455381</v>
      </c>
      <c r="L498" s="42">
        <f t="shared" ca="1" si="124"/>
        <v>0</v>
      </c>
      <c r="M498" s="42">
        <f t="shared" ca="1" si="125"/>
        <v>0.15534921725810574</v>
      </c>
      <c r="N498" s="42">
        <f t="shared" ca="1" si="126"/>
        <v>0.13719539321687066</v>
      </c>
      <c r="O498" s="42">
        <f t="shared" ca="1" si="127"/>
        <v>9.9895892089747043E-2</v>
      </c>
      <c r="P498" s="42">
        <f t="shared" ca="1" si="128"/>
        <v>3.3166323638044386E-2</v>
      </c>
      <c r="Q498" s="42">
        <f t="shared" ca="1" si="129"/>
        <v>8.4421704986482243E-2</v>
      </c>
      <c r="R498" s="42">
        <f t="shared" ca="1" si="130"/>
        <v>0.1307107445255378</v>
      </c>
      <c r="S498" s="42">
        <f t="shared" ca="1" si="131"/>
        <v>0.20804352391082204</v>
      </c>
      <c r="T498" s="42">
        <f t="shared" ca="1" si="132"/>
        <v>0.15121720037439021</v>
      </c>
      <c r="U498">
        <f ca="1">+(L498^2*Markiwitz!$B$4^2)+(M498^2*Markiwitz!$C$4^2)+(N498^2*Markiwitz!$D$4^2)+(O498^2*Markiwitz!$E$4^2)+(P498^2*Markiwitz!$F$4^2)+(Q498^2*Markiwitz!$G$4^2)+(R498^2*Markiwitz!$H$4^2)+(S498^2*Markiwitz!$I$4^2)+(T498^2*Markiwitz!$J$4^2)+(2*L498*M498*Markiwitz!$B$8)+(2*L498*N498*Markiwitz!$E$8)+(2*L498*O498*Markiwitz!$H$8)+(2*L498*P498*Markiwitz!$B$11)+(2*L498*Q498*Markiwitz!$E$11)+(2*L498*R498*Markiwitz!$H$11)+(2*L498*S498*Markiwitz!$K$8)+(2*L498*T498*Markiwitz!$K$11)</f>
        <v>1.1935090305906337E-2</v>
      </c>
      <c r="V498" s="5">
        <f t="shared" ca="1" si="123"/>
        <v>0.10924783890725866</v>
      </c>
      <c r="W498" s="42">
        <f ca="1">SUMPRODUCT(L498:T498,Markiwitz!$B$3:$J$3)</f>
        <v>0.32566197968629906</v>
      </c>
    </row>
    <row r="499" spans="1:23" x14ac:dyDescent="0.25">
      <c r="A499">
        <v>498</v>
      </c>
      <c r="B499" s="25">
        <f t="shared" ca="1" si="122"/>
        <v>1</v>
      </c>
      <c r="C499" s="46">
        <v>0</v>
      </c>
      <c r="D499">
        <f t="shared" ca="1" si="137"/>
        <v>0.1286578032851653</v>
      </c>
      <c r="E499">
        <f t="shared" ca="1" si="137"/>
        <v>3.571729858605166E-2</v>
      </c>
      <c r="F499">
        <f t="shared" ca="1" si="137"/>
        <v>0.11265270583415243</v>
      </c>
      <c r="G499">
        <f t="shared" ca="1" si="137"/>
        <v>0.27849548232032162</v>
      </c>
      <c r="H499">
        <f t="shared" ca="1" si="137"/>
        <v>0.34515146403905017</v>
      </c>
      <c r="I499">
        <f t="shared" ca="1" si="137"/>
        <v>0.94696206010012141</v>
      </c>
      <c r="J499">
        <f t="shared" ca="1" si="137"/>
        <v>0.44015147393793141</v>
      </c>
      <c r="K499">
        <f t="shared" ca="1" si="137"/>
        <v>0.624937695082038</v>
      </c>
      <c r="L499" s="42">
        <f t="shared" ca="1" si="124"/>
        <v>0</v>
      </c>
      <c r="M499" s="42">
        <f t="shared" ca="1" si="125"/>
        <v>4.4170925802120356E-2</v>
      </c>
      <c r="N499" s="42">
        <f t="shared" ca="1" si="126"/>
        <v>1.2262498701301678E-2</v>
      </c>
      <c r="O499" s="42">
        <f t="shared" ca="1" si="127"/>
        <v>3.8676039725156618E-2</v>
      </c>
      <c r="P499" s="42">
        <f t="shared" ca="1" si="128"/>
        <v>9.5613347746432764E-2</v>
      </c>
      <c r="Q499" s="42">
        <f t="shared" ca="1" si="129"/>
        <v>0.11849774610849412</v>
      </c>
      <c r="R499" s="42">
        <f t="shared" ca="1" si="130"/>
        <v>0.32511196232221418</v>
      </c>
      <c r="S499" s="42">
        <f t="shared" ca="1" si="131"/>
        <v>0.1511132445959304</v>
      </c>
      <c r="T499" s="42">
        <f t="shared" ca="1" si="132"/>
        <v>0.2145542349983498</v>
      </c>
      <c r="U499">
        <f ca="1">+(L499^2*Markiwitz!$B$4^2)+(M499^2*Markiwitz!$C$4^2)+(N499^2*Markiwitz!$D$4^2)+(O499^2*Markiwitz!$E$4^2)+(P499^2*Markiwitz!$F$4^2)+(Q499^2*Markiwitz!$G$4^2)+(R499^2*Markiwitz!$H$4^2)+(S499^2*Markiwitz!$I$4^2)+(T499^2*Markiwitz!$J$4^2)+(2*L499*M499*Markiwitz!$B$8)+(2*L499*N499*Markiwitz!$E$8)+(2*L499*O499*Markiwitz!$H$8)+(2*L499*P499*Markiwitz!$B$11)+(2*L499*Q499*Markiwitz!$E$11)+(2*L499*R499*Markiwitz!$H$11)+(2*L499*S499*Markiwitz!$K$8)+(2*L499*T499*Markiwitz!$K$11)</f>
        <v>1.8110609877790902E-2</v>
      </c>
      <c r="V499" s="5">
        <f t="shared" ca="1" si="123"/>
        <v>0.13457566599423129</v>
      </c>
      <c r="W499" s="42">
        <f ca="1">SUMPRODUCT(L499:T499,Markiwitz!$B$3:$J$3)</f>
        <v>0.40182898625522634</v>
      </c>
    </row>
    <row r="500" spans="1:23" x14ac:dyDescent="0.25">
      <c r="A500">
        <v>499</v>
      </c>
      <c r="B500" s="25">
        <f t="shared" ca="1" si="122"/>
        <v>1.0000000000000002</v>
      </c>
      <c r="C500" s="46">
        <v>0</v>
      </c>
      <c r="D500">
        <f t="shared" ca="1" si="137"/>
        <v>0.16676870614782457</v>
      </c>
      <c r="E500">
        <f t="shared" ca="1" si="137"/>
        <v>0.95026048352573778</v>
      </c>
      <c r="F500">
        <f t="shared" ca="1" si="137"/>
        <v>0.83072400277875613</v>
      </c>
      <c r="G500">
        <f t="shared" ca="1" si="137"/>
        <v>0.8297422983338737</v>
      </c>
      <c r="H500">
        <f t="shared" ca="1" si="137"/>
        <v>0.18822548106466153</v>
      </c>
      <c r="I500">
        <f t="shared" ca="1" si="137"/>
        <v>0.8350847396912392</v>
      </c>
      <c r="J500">
        <f t="shared" ca="1" si="137"/>
        <v>0.48165444115235334</v>
      </c>
      <c r="K500">
        <f t="shared" ca="1" si="137"/>
        <v>0.69078423589741278</v>
      </c>
      <c r="L500" s="42">
        <f t="shared" ca="1" si="124"/>
        <v>0</v>
      </c>
      <c r="M500" s="42">
        <f t="shared" ca="1" si="125"/>
        <v>3.3533181383640802E-2</v>
      </c>
      <c r="N500" s="42">
        <f t="shared" ca="1" si="126"/>
        <v>0.1910745600408344</v>
      </c>
      <c r="O500" s="42">
        <f t="shared" ca="1" si="127"/>
        <v>0.1670386447696712</v>
      </c>
      <c r="P500" s="42">
        <f t="shared" ca="1" si="128"/>
        <v>0.16684124758421731</v>
      </c>
      <c r="Q500" s="42">
        <f t="shared" ca="1" si="129"/>
        <v>3.784762347421184E-2</v>
      </c>
      <c r="R500" s="42">
        <f t="shared" ca="1" si="130"/>
        <v>0.16791548422732711</v>
      </c>
      <c r="S500" s="42">
        <f t="shared" ca="1" si="131"/>
        <v>9.6849139820520791E-2</v>
      </c>
      <c r="T500" s="42">
        <f t="shared" ca="1" si="132"/>
        <v>0.13890011869957666</v>
      </c>
      <c r="U500">
        <f ca="1">+(L500^2*Markiwitz!$B$4^2)+(M500^2*Markiwitz!$C$4^2)+(N500^2*Markiwitz!$D$4^2)+(O500^2*Markiwitz!$E$4^2)+(P500^2*Markiwitz!$F$4^2)+(Q500^2*Markiwitz!$G$4^2)+(R500^2*Markiwitz!$H$4^2)+(S500^2*Markiwitz!$I$4^2)+(T500^2*Markiwitz!$J$4^2)+(2*L500*M500*Markiwitz!$B$8)+(2*L500*N500*Markiwitz!$E$8)+(2*L500*O500*Markiwitz!$H$8)+(2*L500*P500*Markiwitz!$B$11)+(2*L500*Q500*Markiwitz!$E$11)+(2*L500*R500*Markiwitz!$H$11)+(2*L500*S500*Markiwitz!$K$8)+(2*L500*T500*Markiwitz!$K$11)</f>
        <v>1.2843550426872513E-2</v>
      </c>
      <c r="V500" s="5">
        <f t="shared" ca="1" si="123"/>
        <v>0.11332938906952827</v>
      </c>
      <c r="W500" s="42">
        <f ca="1">SUMPRODUCT(L500:T500,Markiwitz!$B$3:$J$3)</f>
        <v>0.26446369438920225</v>
      </c>
    </row>
    <row r="501" spans="1:23" x14ac:dyDescent="0.25">
      <c r="A501">
        <v>500</v>
      </c>
      <c r="B501" s="25">
        <f t="shared" ca="1" si="122"/>
        <v>1</v>
      </c>
      <c r="C501" s="46">
        <v>0</v>
      </c>
      <c r="D501">
        <f t="shared" ca="1" si="137"/>
        <v>0.42325811590479068</v>
      </c>
      <c r="E501">
        <f t="shared" ca="1" si="137"/>
        <v>0.63989927503509103</v>
      </c>
      <c r="F501">
        <f t="shared" ca="1" si="137"/>
        <v>9.5020929069440596E-2</v>
      </c>
      <c r="G501">
        <f t="shared" ca="1" si="137"/>
        <v>0.60033769113585378</v>
      </c>
      <c r="H501">
        <f t="shared" ca="1" si="137"/>
        <v>0.67320899884044028</v>
      </c>
      <c r="I501">
        <f t="shared" ca="1" si="137"/>
        <v>0.45566605968672047</v>
      </c>
      <c r="J501">
        <f t="shared" ca="1" si="137"/>
        <v>0.23187787617205036</v>
      </c>
      <c r="K501">
        <f t="shared" ca="1" si="137"/>
        <v>6.3638845454272008E-2</v>
      </c>
      <c r="L501" s="42">
        <f t="shared" ca="1" si="124"/>
        <v>0</v>
      </c>
      <c r="M501" s="42">
        <f t="shared" ca="1" si="125"/>
        <v>0.13297844099093334</v>
      </c>
      <c r="N501" s="42">
        <f t="shared" ca="1" si="126"/>
        <v>0.20104235403376405</v>
      </c>
      <c r="O501" s="42">
        <f t="shared" ca="1" si="127"/>
        <v>2.9853497273532727E-2</v>
      </c>
      <c r="P501" s="42">
        <f t="shared" ca="1" si="128"/>
        <v>0.18861296980611236</v>
      </c>
      <c r="Q501" s="42">
        <f t="shared" ca="1" si="129"/>
        <v>0.21150754058312324</v>
      </c>
      <c r="R501" s="42">
        <f t="shared" ca="1" si="130"/>
        <v>0.14316030798391555</v>
      </c>
      <c r="S501" s="42">
        <f t="shared" ca="1" si="131"/>
        <v>7.285095622498125E-2</v>
      </c>
      <c r="T501" s="42">
        <f t="shared" ca="1" si="132"/>
        <v>1.999393310363751E-2</v>
      </c>
      <c r="U501">
        <f ca="1">+(L501^2*Markiwitz!$B$4^2)+(M501^2*Markiwitz!$C$4^2)+(N501^2*Markiwitz!$D$4^2)+(O501^2*Markiwitz!$E$4^2)+(P501^2*Markiwitz!$F$4^2)+(Q501^2*Markiwitz!$G$4^2)+(R501^2*Markiwitz!$H$4^2)+(S501^2*Markiwitz!$I$4^2)+(T501^2*Markiwitz!$J$4^2)+(2*L501*M501*Markiwitz!$B$8)+(2*L501*N501*Markiwitz!$E$8)+(2*L501*O501*Markiwitz!$H$8)+(2*L501*P501*Markiwitz!$B$11)+(2*L501*Q501*Markiwitz!$E$11)+(2*L501*R501*Markiwitz!$H$11)+(2*L501*S501*Markiwitz!$K$8)+(2*L501*T501*Markiwitz!$K$11)</f>
        <v>2.2265665186291167E-2</v>
      </c>
      <c r="V501" s="5">
        <f t="shared" ca="1" si="123"/>
        <v>0.14921683948633668</v>
      </c>
      <c r="W501" s="42">
        <f ca="1">SUMPRODUCT(L501:T501,Markiwitz!$B$3:$J$3)</f>
        <v>0.71863238089280745</v>
      </c>
    </row>
    <row r="502" spans="1:23" x14ac:dyDescent="0.25">
      <c r="A502">
        <v>501</v>
      </c>
      <c r="B502" s="25">
        <f t="shared" ca="1" si="122"/>
        <v>1</v>
      </c>
      <c r="C502" s="46">
        <v>0</v>
      </c>
      <c r="D502">
        <f t="shared" ref="D502:K511" ca="1" si="138">RAND()</f>
        <v>0.95420333757445874</v>
      </c>
      <c r="E502">
        <f t="shared" ca="1" si="138"/>
        <v>0.19555349902258712</v>
      </c>
      <c r="F502">
        <f t="shared" ca="1" si="138"/>
        <v>0.56787639762171971</v>
      </c>
      <c r="G502">
        <f t="shared" ca="1" si="138"/>
        <v>0.25899797364838428</v>
      </c>
      <c r="H502">
        <f t="shared" ca="1" si="138"/>
        <v>0.55831263736806536</v>
      </c>
      <c r="I502">
        <f t="shared" ca="1" si="138"/>
        <v>0.72991476766938546</v>
      </c>
      <c r="J502">
        <f t="shared" ca="1" si="138"/>
        <v>0.54599784350372604</v>
      </c>
      <c r="K502">
        <f t="shared" ca="1" si="138"/>
        <v>7.9887941504245497E-2</v>
      </c>
      <c r="L502" s="42">
        <f t="shared" ca="1" si="124"/>
        <v>0</v>
      </c>
      <c r="M502" s="42">
        <f t="shared" ca="1" si="125"/>
        <v>0.24524955637959656</v>
      </c>
      <c r="N502" s="42">
        <f t="shared" ca="1" si="126"/>
        <v>5.026120428972506E-2</v>
      </c>
      <c r="O502" s="42">
        <f t="shared" ca="1" si="127"/>
        <v>0.14595571940587815</v>
      </c>
      <c r="P502" s="42">
        <f t="shared" ca="1" si="128"/>
        <v>6.6567717423776179E-2</v>
      </c>
      <c r="Q502" s="42">
        <f t="shared" ca="1" si="129"/>
        <v>0.14349763959503645</v>
      </c>
      <c r="R502" s="42">
        <f t="shared" ca="1" si="130"/>
        <v>0.18760285771046614</v>
      </c>
      <c r="S502" s="42">
        <f t="shared" ca="1" si="131"/>
        <v>0.14033248850699626</v>
      </c>
      <c r="T502" s="42">
        <f t="shared" ca="1" si="132"/>
        <v>2.0532816688525277E-2</v>
      </c>
      <c r="U502">
        <f ca="1">+(L502^2*Markiwitz!$B$4^2)+(M502^2*Markiwitz!$C$4^2)+(N502^2*Markiwitz!$D$4^2)+(O502^2*Markiwitz!$E$4^2)+(P502^2*Markiwitz!$F$4^2)+(Q502^2*Markiwitz!$G$4^2)+(R502^2*Markiwitz!$H$4^2)+(S502^2*Markiwitz!$I$4^2)+(T502^2*Markiwitz!$J$4^2)+(2*L502*M502*Markiwitz!$B$8)+(2*L502*N502*Markiwitz!$E$8)+(2*L502*O502*Markiwitz!$H$8)+(2*L502*P502*Markiwitz!$B$11)+(2*L502*Q502*Markiwitz!$E$11)+(2*L502*R502*Markiwitz!$H$11)+(2*L502*S502*Markiwitz!$K$8)+(2*L502*T502*Markiwitz!$K$11)</f>
        <v>1.5311126063764982E-2</v>
      </c>
      <c r="V502" s="5">
        <f t="shared" ca="1" si="123"/>
        <v>0.1237381350423748</v>
      </c>
      <c r="W502" s="42">
        <f ca="1">SUMPRODUCT(L502:T502,Markiwitz!$B$3:$J$3)</f>
        <v>0.5078236898163544</v>
      </c>
    </row>
    <row r="503" spans="1:23" x14ac:dyDescent="0.25">
      <c r="A503">
        <v>502</v>
      </c>
      <c r="B503" s="25">
        <f t="shared" ca="1" si="122"/>
        <v>1</v>
      </c>
      <c r="C503" s="46">
        <v>0</v>
      </c>
      <c r="D503">
        <f t="shared" ca="1" si="138"/>
        <v>6.8400410542799328E-2</v>
      </c>
      <c r="E503">
        <f t="shared" ca="1" si="138"/>
        <v>0.7939975608913773</v>
      </c>
      <c r="F503">
        <f t="shared" ca="1" si="138"/>
        <v>0.18700007347696113</v>
      </c>
      <c r="G503">
        <f t="shared" ca="1" si="138"/>
        <v>7.91003804723448E-2</v>
      </c>
      <c r="H503">
        <f t="shared" ca="1" si="138"/>
        <v>0.16548222282514913</v>
      </c>
      <c r="I503">
        <f t="shared" ca="1" si="138"/>
        <v>0.37849388122985195</v>
      </c>
      <c r="J503">
        <f t="shared" ca="1" si="138"/>
        <v>0.33377318810977008</v>
      </c>
      <c r="K503">
        <f t="shared" ca="1" si="138"/>
        <v>0.50362552109474223</v>
      </c>
      <c r="L503" s="42">
        <f t="shared" ca="1" si="124"/>
        <v>0</v>
      </c>
      <c r="M503" s="42">
        <f t="shared" ca="1" si="125"/>
        <v>2.7252535900889215E-2</v>
      </c>
      <c r="N503" s="42">
        <f t="shared" ca="1" si="126"/>
        <v>0.31634966605750381</v>
      </c>
      <c r="O503" s="42">
        <f t="shared" ca="1" si="127"/>
        <v>7.4505784036354675E-2</v>
      </c>
      <c r="P503" s="42">
        <f t="shared" ca="1" si="128"/>
        <v>3.1515687427749031E-2</v>
      </c>
      <c r="Q503" s="42">
        <f t="shared" ca="1" si="129"/>
        <v>6.5932502198644827E-2</v>
      </c>
      <c r="R503" s="42">
        <f t="shared" ca="1" si="130"/>
        <v>0.15080199087444388</v>
      </c>
      <c r="S503" s="42">
        <f t="shared" ca="1" si="131"/>
        <v>0.1329840818137214</v>
      </c>
      <c r="T503" s="42">
        <f t="shared" ca="1" si="132"/>
        <v>0.20065775169069322</v>
      </c>
      <c r="U503">
        <f ca="1">+(L503^2*Markiwitz!$B$4^2)+(M503^2*Markiwitz!$C$4^2)+(N503^2*Markiwitz!$D$4^2)+(O503^2*Markiwitz!$E$4^2)+(P503^2*Markiwitz!$F$4^2)+(Q503^2*Markiwitz!$G$4^2)+(R503^2*Markiwitz!$H$4^2)+(S503^2*Markiwitz!$I$4^2)+(T503^2*Markiwitz!$J$4^2)+(2*L503*M503*Markiwitz!$B$8)+(2*L503*N503*Markiwitz!$E$8)+(2*L503*O503*Markiwitz!$H$8)+(2*L503*P503*Markiwitz!$B$11)+(2*L503*Q503*Markiwitz!$E$11)+(2*L503*R503*Markiwitz!$H$11)+(2*L503*S503*Markiwitz!$K$8)+(2*L503*T503*Markiwitz!$K$11)</f>
        <v>1.3992900762741909E-2</v>
      </c>
      <c r="V503" s="5">
        <f t="shared" ca="1" si="123"/>
        <v>0.11829159210502625</v>
      </c>
      <c r="W503" s="42">
        <f ca="1">SUMPRODUCT(L503:T503,Markiwitz!$B$3:$J$3)</f>
        <v>0.29499771560027033</v>
      </c>
    </row>
    <row r="504" spans="1:23" x14ac:dyDescent="0.25">
      <c r="A504">
        <v>503</v>
      </c>
      <c r="B504" s="25">
        <f t="shared" ca="1" si="122"/>
        <v>1</v>
      </c>
      <c r="C504" s="46">
        <v>0</v>
      </c>
      <c r="D504">
        <f t="shared" ca="1" si="138"/>
        <v>0.41633618320426458</v>
      </c>
      <c r="E504">
        <f t="shared" ca="1" si="138"/>
        <v>0.96156831918773478</v>
      </c>
      <c r="F504">
        <f t="shared" ca="1" si="138"/>
        <v>0.88890288719290844</v>
      </c>
      <c r="G504">
        <f t="shared" ca="1" si="138"/>
        <v>0.68289404264226405</v>
      </c>
      <c r="H504">
        <f t="shared" ca="1" si="138"/>
        <v>0.7920558653430656</v>
      </c>
      <c r="I504">
        <f t="shared" ca="1" si="138"/>
        <v>0.70513856145196629</v>
      </c>
      <c r="J504">
        <f t="shared" ca="1" si="138"/>
        <v>0.44699361471332999</v>
      </c>
      <c r="K504">
        <f t="shared" ca="1" si="138"/>
        <v>0.97257664772096897</v>
      </c>
      <c r="L504" s="42">
        <f t="shared" ca="1" si="124"/>
        <v>0</v>
      </c>
      <c r="M504" s="42">
        <f t="shared" ca="1" si="125"/>
        <v>7.0968820851367728E-2</v>
      </c>
      <c r="N504" s="42">
        <f t="shared" ca="1" si="126"/>
        <v>0.16390929382014405</v>
      </c>
      <c r="O504" s="42">
        <f t="shared" ca="1" si="127"/>
        <v>0.15152271721842234</v>
      </c>
      <c r="P504" s="42">
        <f t="shared" ca="1" si="128"/>
        <v>0.11640637284933607</v>
      </c>
      <c r="Q504" s="42">
        <f t="shared" ca="1" si="129"/>
        <v>0.13501413780369997</v>
      </c>
      <c r="R504" s="42">
        <f t="shared" ca="1" si="130"/>
        <v>0.12019818181049979</v>
      </c>
      <c r="S504" s="42">
        <f t="shared" ca="1" si="131"/>
        <v>7.6194698044612971E-2</v>
      </c>
      <c r="T504" s="42">
        <f t="shared" ca="1" si="132"/>
        <v>0.16578577760191709</v>
      </c>
      <c r="U504">
        <f ca="1">+(L504^2*Markiwitz!$B$4^2)+(M504^2*Markiwitz!$C$4^2)+(N504^2*Markiwitz!$D$4^2)+(O504^2*Markiwitz!$E$4^2)+(P504^2*Markiwitz!$F$4^2)+(Q504^2*Markiwitz!$G$4^2)+(R504^2*Markiwitz!$H$4^2)+(S504^2*Markiwitz!$I$4^2)+(T504^2*Markiwitz!$J$4^2)+(2*L504*M504*Markiwitz!$B$8)+(2*L504*N504*Markiwitz!$E$8)+(2*L504*O504*Markiwitz!$H$8)+(2*L504*P504*Markiwitz!$B$11)+(2*L504*Q504*Markiwitz!$E$11)+(2*L504*R504*Markiwitz!$H$11)+(2*L504*S504*Markiwitz!$K$8)+(2*L504*T504*Markiwitz!$K$11)</f>
        <v>1.3220969292804799E-2</v>
      </c>
      <c r="V504" s="5">
        <f t="shared" ca="1" si="123"/>
        <v>0.11498247385060385</v>
      </c>
      <c r="W504" s="42">
        <f ca="1">SUMPRODUCT(L504:T504,Markiwitz!$B$3:$J$3)</f>
        <v>0.51114202116828178</v>
      </c>
    </row>
    <row r="505" spans="1:23" x14ac:dyDescent="0.25">
      <c r="A505">
        <v>504</v>
      </c>
      <c r="B505" s="25">
        <f t="shared" ca="1" si="122"/>
        <v>1</v>
      </c>
      <c r="C505" s="46">
        <v>0</v>
      </c>
      <c r="D505">
        <f t="shared" ca="1" si="138"/>
        <v>0.83139843961960058</v>
      </c>
      <c r="E505">
        <f t="shared" ca="1" si="138"/>
        <v>0.85824458483720489</v>
      </c>
      <c r="F505">
        <f t="shared" ca="1" si="138"/>
        <v>0.51566510194146153</v>
      </c>
      <c r="G505">
        <f t="shared" ca="1" si="138"/>
        <v>0.50311358018922137</v>
      </c>
      <c r="H505">
        <f t="shared" ca="1" si="138"/>
        <v>0.54603458764365242</v>
      </c>
      <c r="I505">
        <f t="shared" ca="1" si="138"/>
        <v>0.43447623770354016</v>
      </c>
      <c r="J505">
        <f t="shared" ca="1" si="138"/>
        <v>0.70782818500193456</v>
      </c>
      <c r="K505">
        <f t="shared" ca="1" si="138"/>
        <v>0.20241108446542966</v>
      </c>
      <c r="L505" s="42">
        <f t="shared" ca="1" si="124"/>
        <v>0</v>
      </c>
      <c r="M505" s="42">
        <f t="shared" ca="1" si="125"/>
        <v>0.18077133786699401</v>
      </c>
      <c r="N505" s="42">
        <f t="shared" ca="1" si="126"/>
        <v>0.18660850733507528</v>
      </c>
      <c r="O505" s="42">
        <f t="shared" ca="1" si="127"/>
        <v>0.11212129579161674</v>
      </c>
      <c r="P505" s="42">
        <f t="shared" ca="1" si="128"/>
        <v>0.10939221275357632</v>
      </c>
      <c r="Q505" s="42">
        <f t="shared" ca="1" si="129"/>
        <v>0.11872454677105022</v>
      </c>
      <c r="R505" s="42">
        <f t="shared" ca="1" si="130"/>
        <v>9.4468364406628869E-2</v>
      </c>
      <c r="S505" s="42">
        <f t="shared" ca="1" si="131"/>
        <v>0.15390340164856531</v>
      </c>
      <c r="T505" s="42">
        <f t="shared" ca="1" si="132"/>
        <v>4.4010333426493263E-2</v>
      </c>
      <c r="U505">
        <f ca="1">+(L505^2*Markiwitz!$B$4^2)+(M505^2*Markiwitz!$C$4^2)+(N505^2*Markiwitz!$D$4^2)+(O505^2*Markiwitz!$E$4^2)+(P505^2*Markiwitz!$F$4^2)+(Q505^2*Markiwitz!$G$4^2)+(R505^2*Markiwitz!$H$4^2)+(S505^2*Markiwitz!$I$4^2)+(T505^2*Markiwitz!$J$4^2)+(2*L505*M505*Markiwitz!$B$8)+(2*L505*N505*Markiwitz!$E$8)+(2*L505*O505*Markiwitz!$H$8)+(2*L505*P505*Markiwitz!$B$11)+(2*L505*Q505*Markiwitz!$E$11)+(2*L505*R505*Markiwitz!$H$11)+(2*L505*S505*Markiwitz!$K$8)+(2*L505*T505*Markiwitz!$K$11)</f>
        <v>1.3348675772625045E-2</v>
      </c>
      <c r="V505" s="5">
        <f t="shared" ca="1" si="123"/>
        <v>0.11553646944850376</v>
      </c>
      <c r="W505" s="42">
        <f ca="1">SUMPRODUCT(L505:T505,Markiwitz!$B$3:$J$3)</f>
        <v>0.45719816927286538</v>
      </c>
    </row>
    <row r="506" spans="1:23" x14ac:dyDescent="0.25">
      <c r="A506">
        <v>505</v>
      </c>
      <c r="B506" s="25">
        <f t="shared" ca="1" si="122"/>
        <v>1</v>
      </c>
      <c r="C506" s="46">
        <v>0</v>
      </c>
      <c r="D506">
        <f t="shared" ca="1" si="138"/>
        <v>0.82321761892388201</v>
      </c>
      <c r="E506">
        <f t="shared" ca="1" si="138"/>
        <v>0.51088145298224874</v>
      </c>
      <c r="F506">
        <f t="shared" ca="1" si="138"/>
        <v>0.29442714695856009</v>
      </c>
      <c r="G506">
        <f t="shared" ca="1" si="138"/>
        <v>0.6590942408409225</v>
      </c>
      <c r="H506">
        <f t="shared" ca="1" si="138"/>
        <v>0.84279466627678046</v>
      </c>
      <c r="I506">
        <f t="shared" ca="1" si="138"/>
        <v>0.67171763104280791</v>
      </c>
      <c r="J506">
        <f t="shared" ca="1" si="138"/>
        <v>0.65300570962222626</v>
      </c>
      <c r="K506">
        <f t="shared" ca="1" si="138"/>
        <v>0.80965366450584308</v>
      </c>
      <c r="L506" s="42">
        <f t="shared" ca="1" si="124"/>
        <v>0</v>
      </c>
      <c r="M506" s="42">
        <f t="shared" ca="1" si="125"/>
        <v>0.15636279617815665</v>
      </c>
      <c r="N506" s="42">
        <f t="shared" ca="1" si="126"/>
        <v>9.7037345493513033E-2</v>
      </c>
      <c r="O506" s="42">
        <f t="shared" ca="1" si="127"/>
        <v>5.5923793309207971E-2</v>
      </c>
      <c r="P506" s="42">
        <f t="shared" ca="1" si="128"/>
        <v>0.12518903394891406</v>
      </c>
      <c r="Q506" s="42">
        <f t="shared" ca="1" si="129"/>
        <v>0.16008128056751281</v>
      </c>
      <c r="R506" s="42">
        <f t="shared" ca="1" si="130"/>
        <v>0.12758673358973924</v>
      </c>
      <c r="S506" s="42">
        <f t="shared" ca="1" si="131"/>
        <v>0.12403257210445326</v>
      </c>
      <c r="T506" s="42">
        <f t="shared" ca="1" si="132"/>
        <v>0.15378644480850293</v>
      </c>
      <c r="U506">
        <f ca="1">+(L506^2*Markiwitz!$B$4^2)+(M506^2*Markiwitz!$C$4^2)+(N506^2*Markiwitz!$D$4^2)+(O506^2*Markiwitz!$E$4^2)+(P506^2*Markiwitz!$F$4^2)+(Q506^2*Markiwitz!$G$4^2)+(R506^2*Markiwitz!$H$4^2)+(S506^2*Markiwitz!$I$4^2)+(T506^2*Markiwitz!$J$4^2)+(2*L506*M506*Markiwitz!$B$8)+(2*L506*N506*Markiwitz!$E$8)+(2*L506*O506*Markiwitz!$H$8)+(2*L506*P506*Markiwitz!$B$11)+(2*L506*Q506*Markiwitz!$E$11)+(2*L506*R506*Markiwitz!$H$11)+(2*L506*S506*Markiwitz!$K$8)+(2*L506*T506*Markiwitz!$K$11)</f>
        <v>1.41042530029158E-2</v>
      </c>
      <c r="V506" s="5">
        <f t="shared" ca="1" si="123"/>
        <v>0.11876132789303007</v>
      </c>
      <c r="W506" s="42">
        <f ca="1">SUMPRODUCT(L506:T506,Markiwitz!$B$3:$J$3)</f>
        <v>0.549636326926215</v>
      </c>
    </row>
    <row r="507" spans="1:23" x14ac:dyDescent="0.25">
      <c r="A507">
        <v>506</v>
      </c>
      <c r="B507" s="25">
        <f t="shared" ca="1" si="122"/>
        <v>1.0000000000000002</v>
      </c>
      <c r="C507" s="46">
        <v>0</v>
      </c>
      <c r="D507">
        <f t="shared" ca="1" si="138"/>
        <v>0.57482564355961163</v>
      </c>
      <c r="E507">
        <f t="shared" ca="1" si="138"/>
        <v>0.87032682021784014</v>
      </c>
      <c r="F507">
        <f t="shared" ca="1" si="138"/>
        <v>0.54733419321836263</v>
      </c>
      <c r="G507">
        <f t="shared" ca="1" si="138"/>
        <v>0.68248343843947035</v>
      </c>
      <c r="H507">
        <f t="shared" ca="1" si="138"/>
        <v>3.0961643648472981E-2</v>
      </c>
      <c r="I507">
        <f t="shared" ca="1" si="138"/>
        <v>0.70135695976513845</v>
      </c>
      <c r="J507">
        <f t="shared" ca="1" si="138"/>
        <v>0.23903053835564148</v>
      </c>
      <c r="K507">
        <f t="shared" ca="1" si="138"/>
        <v>0.62253399076922011</v>
      </c>
      <c r="L507" s="42">
        <f t="shared" ca="1" si="124"/>
        <v>0</v>
      </c>
      <c r="M507" s="42">
        <f t="shared" ca="1" si="125"/>
        <v>0.13465575246128966</v>
      </c>
      <c r="N507" s="42">
        <f t="shared" ca="1" si="126"/>
        <v>0.20387836586055388</v>
      </c>
      <c r="O507" s="42">
        <f t="shared" ca="1" si="127"/>
        <v>0.12821574413280049</v>
      </c>
      <c r="P507" s="42">
        <f t="shared" ca="1" si="128"/>
        <v>0.15987512383118782</v>
      </c>
      <c r="Q507" s="42">
        <f t="shared" ca="1" si="129"/>
        <v>7.2529182885889831E-3</v>
      </c>
      <c r="R507" s="42">
        <f t="shared" ca="1" si="130"/>
        <v>0.16429633962797141</v>
      </c>
      <c r="S507" s="42">
        <f t="shared" ca="1" si="131"/>
        <v>5.5994086840296241E-2</v>
      </c>
      <c r="T507" s="42">
        <f t="shared" ca="1" si="132"/>
        <v>0.14583166895731162</v>
      </c>
      <c r="U507">
        <f ca="1">+(L507^2*Markiwitz!$B$4^2)+(M507^2*Markiwitz!$C$4^2)+(N507^2*Markiwitz!$D$4^2)+(O507^2*Markiwitz!$E$4^2)+(P507^2*Markiwitz!$F$4^2)+(Q507^2*Markiwitz!$G$4^2)+(R507^2*Markiwitz!$H$4^2)+(S507^2*Markiwitz!$I$4^2)+(T507^2*Markiwitz!$J$4^2)+(2*L507*M507*Markiwitz!$B$8)+(2*L507*N507*Markiwitz!$E$8)+(2*L507*O507*Markiwitz!$H$8)+(2*L507*P507*Markiwitz!$B$11)+(2*L507*Q507*Markiwitz!$E$11)+(2*L507*R507*Markiwitz!$H$11)+(2*L507*S507*Markiwitz!$K$8)+(2*L507*T507*Markiwitz!$K$11)</f>
        <v>1.1206741291367242E-2</v>
      </c>
      <c r="V507" s="5">
        <f t="shared" ca="1" si="123"/>
        <v>0.10586189725943533</v>
      </c>
      <c r="W507" s="42">
        <f ca="1">SUMPRODUCT(L507:T507,Markiwitz!$B$3:$J$3)</f>
        <v>0.18586463264051889</v>
      </c>
    </row>
    <row r="508" spans="1:23" x14ac:dyDescent="0.25">
      <c r="A508">
        <v>507</v>
      </c>
      <c r="B508" s="25">
        <f t="shared" ca="1" si="122"/>
        <v>1</v>
      </c>
      <c r="C508" s="46">
        <v>0</v>
      </c>
      <c r="D508">
        <f t="shared" ca="1" si="138"/>
        <v>0.93264452359411687</v>
      </c>
      <c r="E508">
        <f t="shared" ca="1" si="138"/>
        <v>0.17820715959808531</v>
      </c>
      <c r="F508">
        <f t="shared" ca="1" si="138"/>
        <v>0.51592707604038868</v>
      </c>
      <c r="G508">
        <f t="shared" ca="1" si="138"/>
        <v>0.80748794507158284</v>
      </c>
      <c r="H508">
        <f t="shared" ca="1" si="138"/>
        <v>0.87419449576423247</v>
      </c>
      <c r="I508">
        <f t="shared" ca="1" si="138"/>
        <v>0.8050047826056167</v>
      </c>
      <c r="J508">
        <f t="shared" ca="1" si="138"/>
        <v>0.89419213090274052</v>
      </c>
      <c r="K508">
        <f t="shared" ca="1" si="138"/>
        <v>2.5463779574885548E-2</v>
      </c>
      <c r="L508" s="42">
        <f t="shared" ca="1" si="124"/>
        <v>0</v>
      </c>
      <c r="M508" s="42">
        <f t="shared" ca="1" si="125"/>
        <v>0.18530139809709872</v>
      </c>
      <c r="N508" s="42">
        <f t="shared" ca="1" si="126"/>
        <v>3.5406883318396094E-2</v>
      </c>
      <c r="O508" s="42">
        <f t="shared" ca="1" si="127"/>
        <v>0.10250637417353001</v>
      </c>
      <c r="P508" s="42">
        <f t="shared" ca="1" si="128"/>
        <v>0.16043480809997801</v>
      </c>
      <c r="Q508" s="42">
        <f t="shared" ca="1" si="129"/>
        <v>0.17368832194461872</v>
      </c>
      <c r="R508" s="42">
        <f t="shared" ca="1" si="130"/>
        <v>0.15994144383845577</v>
      </c>
      <c r="S508" s="42">
        <f t="shared" ca="1" si="131"/>
        <v>0.17766152894477463</v>
      </c>
      <c r="T508" s="42">
        <f t="shared" ca="1" si="132"/>
        <v>5.059241583148028E-3</v>
      </c>
      <c r="U508">
        <f ca="1">+(L508^2*Markiwitz!$B$4^2)+(M508^2*Markiwitz!$C$4^2)+(N508^2*Markiwitz!$D$4^2)+(O508^2*Markiwitz!$E$4^2)+(P508^2*Markiwitz!$F$4^2)+(Q508^2*Markiwitz!$G$4^2)+(R508^2*Markiwitz!$H$4^2)+(S508^2*Markiwitz!$I$4^2)+(T508^2*Markiwitz!$J$4^2)+(2*L508*M508*Markiwitz!$B$8)+(2*L508*N508*Markiwitz!$E$8)+(2*L508*O508*Markiwitz!$H$8)+(2*L508*P508*Markiwitz!$B$11)+(2*L508*Q508*Markiwitz!$E$11)+(2*L508*R508*Markiwitz!$H$11)+(2*L508*S508*Markiwitz!$K$8)+(2*L508*T508*Markiwitz!$K$11)</f>
        <v>1.9080699393965082E-2</v>
      </c>
      <c r="V508" s="5">
        <f t="shared" ca="1" si="123"/>
        <v>0.13813290481983315</v>
      </c>
      <c r="W508" s="42">
        <f ca="1">SUMPRODUCT(L508:T508,Markiwitz!$B$3:$J$3)</f>
        <v>0.59277904086751132</v>
      </c>
    </row>
    <row r="509" spans="1:23" x14ac:dyDescent="0.25">
      <c r="A509">
        <v>508</v>
      </c>
      <c r="B509" s="25">
        <f t="shared" ca="1" si="122"/>
        <v>1</v>
      </c>
      <c r="C509" s="46">
        <v>0</v>
      </c>
      <c r="D509">
        <f t="shared" ca="1" si="138"/>
        <v>0.18808090902056329</v>
      </c>
      <c r="E509">
        <f t="shared" ca="1" si="138"/>
        <v>0.57210420714959564</v>
      </c>
      <c r="F509">
        <f t="shared" ca="1" si="138"/>
        <v>0.39373846626054854</v>
      </c>
      <c r="G509">
        <f t="shared" ca="1" si="138"/>
        <v>0.2599151643664539</v>
      </c>
      <c r="H509">
        <f t="shared" ca="1" si="138"/>
        <v>0.63652107099364996</v>
      </c>
      <c r="I509">
        <f t="shared" ca="1" si="138"/>
        <v>4.5241673235016489E-2</v>
      </c>
      <c r="J509">
        <f t="shared" ca="1" si="138"/>
        <v>0.82939262307837269</v>
      </c>
      <c r="K509">
        <f t="shared" ca="1" si="138"/>
        <v>0.44555979760216458</v>
      </c>
      <c r="L509" s="42">
        <f t="shared" ca="1" si="124"/>
        <v>0</v>
      </c>
      <c r="M509" s="42">
        <f t="shared" ca="1" si="125"/>
        <v>5.5801186970288241E-2</v>
      </c>
      <c r="N509" s="42">
        <f t="shared" ca="1" si="126"/>
        <v>0.16973596095365942</v>
      </c>
      <c r="O509" s="42">
        <f t="shared" ca="1" si="127"/>
        <v>0.11681713943012288</v>
      </c>
      <c r="P509" s="42">
        <f t="shared" ca="1" si="128"/>
        <v>7.7113486736923351E-2</v>
      </c>
      <c r="Q509" s="42">
        <f t="shared" ca="1" si="129"/>
        <v>0.18884761604997055</v>
      </c>
      <c r="R509" s="42">
        <f t="shared" ca="1" si="130"/>
        <v>1.3422622637153605E-2</v>
      </c>
      <c r="S509" s="42">
        <f t="shared" ca="1" si="131"/>
        <v>0.24607012520932714</v>
      </c>
      <c r="T509" s="42">
        <f t="shared" ca="1" si="132"/>
        <v>0.13219186201255478</v>
      </c>
      <c r="U509">
        <f ca="1">+(L509^2*Markiwitz!$B$4^2)+(M509^2*Markiwitz!$C$4^2)+(N509^2*Markiwitz!$D$4^2)+(O509^2*Markiwitz!$E$4^2)+(P509^2*Markiwitz!$F$4^2)+(Q509^2*Markiwitz!$G$4^2)+(R509^2*Markiwitz!$H$4^2)+(S509^2*Markiwitz!$I$4^2)+(T509^2*Markiwitz!$J$4^2)+(2*L509*M509*Markiwitz!$B$8)+(2*L509*N509*Markiwitz!$E$8)+(2*L509*O509*Markiwitz!$H$8)+(2*L509*P509*Markiwitz!$B$11)+(2*L509*Q509*Markiwitz!$E$11)+(2*L509*R509*Markiwitz!$H$11)+(2*L509*S509*Markiwitz!$K$8)+(2*L509*T509*Markiwitz!$K$11)</f>
        <v>2.1096914706073069E-2</v>
      </c>
      <c r="V509" s="5">
        <f t="shared" ca="1" si="123"/>
        <v>0.14524777005542311</v>
      </c>
      <c r="W509" s="42">
        <f ca="1">SUMPRODUCT(L509:T509,Markiwitz!$B$3:$J$3)</f>
        <v>0.61500980398656646</v>
      </c>
    </row>
    <row r="510" spans="1:23" x14ac:dyDescent="0.25">
      <c r="A510">
        <v>509</v>
      </c>
      <c r="B510" s="25">
        <f t="shared" ca="1" si="122"/>
        <v>1</v>
      </c>
      <c r="C510" s="46">
        <v>0</v>
      </c>
      <c r="D510">
        <f t="shared" ca="1" si="138"/>
        <v>0.47014586409218106</v>
      </c>
      <c r="E510">
        <f t="shared" ca="1" si="138"/>
        <v>0.34855251114775188</v>
      </c>
      <c r="F510">
        <f t="shared" ca="1" si="138"/>
        <v>0.42469861372974138</v>
      </c>
      <c r="G510">
        <f t="shared" ca="1" si="138"/>
        <v>0.51626782110809666</v>
      </c>
      <c r="H510">
        <f t="shared" ca="1" si="138"/>
        <v>0.79978509223701444</v>
      </c>
      <c r="I510">
        <f t="shared" ca="1" si="138"/>
        <v>0.78359812798836981</v>
      </c>
      <c r="J510">
        <f t="shared" ca="1" si="138"/>
        <v>0.88879905074744092</v>
      </c>
      <c r="K510">
        <f t="shared" ca="1" si="138"/>
        <v>0.87531548360609335</v>
      </c>
      <c r="L510" s="42">
        <f t="shared" ca="1" si="124"/>
        <v>0</v>
      </c>
      <c r="M510" s="42">
        <f t="shared" ca="1" si="125"/>
        <v>9.2056177601580802E-2</v>
      </c>
      <c r="N510" s="42">
        <f t="shared" ca="1" si="126"/>
        <v>6.8247780785333598E-2</v>
      </c>
      <c r="O510" s="42">
        <f t="shared" ca="1" si="127"/>
        <v>8.3157449631386507E-2</v>
      </c>
      <c r="P510" s="42">
        <f t="shared" ca="1" si="128"/>
        <v>0.10108701545567522</v>
      </c>
      <c r="Q510" s="42">
        <f t="shared" ca="1" si="129"/>
        <v>0.1566006725088018</v>
      </c>
      <c r="R510" s="42">
        <f t="shared" ca="1" si="130"/>
        <v>0.15343120922195363</v>
      </c>
      <c r="S510" s="42">
        <f t="shared" ca="1" si="131"/>
        <v>0.17402991181409305</v>
      </c>
      <c r="T510" s="42">
        <f t="shared" ca="1" si="132"/>
        <v>0.17138978298117544</v>
      </c>
      <c r="U510">
        <f ca="1">+(L510^2*Markiwitz!$B$4^2)+(M510^2*Markiwitz!$C$4^2)+(N510^2*Markiwitz!$D$4^2)+(O510^2*Markiwitz!$E$4^2)+(P510^2*Markiwitz!$F$4^2)+(Q510^2*Markiwitz!$G$4^2)+(R510^2*Markiwitz!$H$4^2)+(S510^2*Markiwitz!$I$4^2)+(T510^2*Markiwitz!$J$4^2)+(2*L510*M510*Markiwitz!$B$8)+(2*L510*N510*Markiwitz!$E$8)+(2*L510*O510*Markiwitz!$H$8)+(2*L510*P510*Markiwitz!$B$11)+(2*L510*Q510*Markiwitz!$E$11)+(2*L510*R510*Markiwitz!$H$11)+(2*L510*S510*Markiwitz!$K$8)+(2*L510*T510*Markiwitz!$K$11)</f>
        <v>1.5205308241857495E-2</v>
      </c>
      <c r="V510" s="5">
        <f t="shared" ca="1" si="123"/>
        <v>0.12330980594363733</v>
      </c>
      <c r="W510" s="42">
        <f ca="1">SUMPRODUCT(L510:T510,Markiwitz!$B$3:$J$3)</f>
        <v>0.52469604677417669</v>
      </c>
    </row>
    <row r="511" spans="1:23" x14ac:dyDescent="0.25">
      <c r="A511">
        <v>510</v>
      </c>
      <c r="B511" s="25">
        <f t="shared" ca="1" si="122"/>
        <v>0.99999999999999989</v>
      </c>
      <c r="C511" s="46">
        <v>0</v>
      </c>
      <c r="D511">
        <f t="shared" ca="1" si="138"/>
        <v>3.7248240511972952E-2</v>
      </c>
      <c r="E511">
        <f t="shared" ca="1" si="138"/>
        <v>8.7686268719285643E-2</v>
      </c>
      <c r="F511">
        <f t="shared" ca="1" si="138"/>
        <v>0.55990739231683517</v>
      </c>
      <c r="G511">
        <f t="shared" ca="1" si="138"/>
        <v>0.75842222645904001</v>
      </c>
      <c r="H511">
        <f t="shared" ca="1" si="138"/>
        <v>0.30607701266747434</v>
      </c>
      <c r="I511">
        <f t="shared" ca="1" si="138"/>
        <v>3.6984751180816899E-2</v>
      </c>
      <c r="J511">
        <f t="shared" ca="1" si="138"/>
        <v>0.68297986207865224</v>
      </c>
      <c r="K511">
        <f t="shared" ca="1" si="138"/>
        <v>0.57517692215804861</v>
      </c>
      <c r="L511" s="42">
        <f t="shared" ca="1" si="124"/>
        <v>0</v>
      </c>
      <c r="M511" s="42">
        <f t="shared" ca="1" si="125"/>
        <v>1.2234669884797803E-2</v>
      </c>
      <c r="N511" s="42">
        <f t="shared" ca="1" si="126"/>
        <v>2.8801697381257249E-2</v>
      </c>
      <c r="O511" s="42">
        <f t="shared" ca="1" si="127"/>
        <v>0.183908877759005</v>
      </c>
      <c r="P511" s="42">
        <f t="shared" ca="1" si="128"/>
        <v>0.24911366138320251</v>
      </c>
      <c r="Q511" s="42">
        <f t="shared" ca="1" si="129"/>
        <v>0.10053498253448839</v>
      </c>
      <c r="R511" s="42">
        <f t="shared" ca="1" si="130"/>
        <v>1.2148123381109278E-2</v>
      </c>
      <c r="S511" s="42">
        <f t="shared" ca="1" si="131"/>
        <v>0.22433363390174382</v>
      </c>
      <c r="T511" s="42">
        <f t="shared" ca="1" si="132"/>
        <v>0.18892435377439598</v>
      </c>
      <c r="U511">
        <f ca="1">+(L511^2*Markiwitz!$B$4^2)+(M511^2*Markiwitz!$C$4^2)+(N511^2*Markiwitz!$D$4^2)+(O511^2*Markiwitz!$E$4^2)+(P511^2*Markiwitz!$F$4^2)+(Q511^2*Markiwitz!$G$4^2)+(R511^2*Markiwitz!$H$4^2)+(S511^2*Markiwitz!$I$4^2)+(T511^2*Markiwitz!$J$4^2)+(2*L511*M511*Markiwitz!$B$8)+(2*L511*N511*Markiwitz!$E$8)+(2*L511*O511*Markiwitz!$H$8)+(2*L511*P511*Markiwitz!$B$11)+(2*L511*Q511*Markiwitz!$E$11)+(2*L511*R511*Markiwitz!$H$11)+(2*L511*S511*Markiwitz!$K$8)+(2*L511*T511*Markiwitz!$K$11)</f>
        <v>1.9525493222262876E-2</v>
      </c>
      <c r="V511" s="5">
        <f t="shared" ca="1" si="123"/>
        <v>0.13973365100169277</v>
      </c>
      <c r="W511" s="42">
        <f ca="1">SUMPRODUCT(L511:T511,Markiwitz!$B$3:$J$3)</f>
        <v>0.41834084697060908</v>
      </c>
    </row>
    <row r="512" spans="1:23" x14ac:dyDescent="0.25">
      <c r="A512">
        <v>511</v>
      </c>
      <c r="B512" s="25">
        <f t="shared" ca="1" si="122"/>
        <v>1</v>
      </c>
      <c r="C512" s="46">
        <v>0</v>
      </c>
      <c r="D512">
        <f t="shared" ref="D512:K521" ca="1" si="139">RAND()</f>
        <v>0.24737370853287721</v>
      </c>
      <c r="E512">
        <f t="shared" ca="1" si="139"/>
        <v>0.72501802025220718</v>
      </c>
      <c r="F512">
        <f t="shared" ca="1" si="139"/>
        <v>0.83549460809596043</v>
      </c>
      <c r="G512">
        <f t="shared" ca="1" si="139"/>
        <v>7.0561689983747899E-2</v>
      </c>
      <c r="H512">
        <f t="shared" ca="1" si="139"/>
        <v>0.43051618784945045</v>
      </c>
      <c r="I512">
        <f t="shared" ca="1" si="139"/>
        <v>0.63395641349946608</v>
      </c>
      <c r="J512">
        <f t="shared" ca="1" si="139"/>
        <v>0.87803673407699245</v>
      </c>
      <c r="K512">
        <f t="shared" ca="1" si="139"/>
        <v>0.85586613452249216</v>
      </c>
      <c r="L512" s="42">
        <f t="shared" ca="1" si="124"/>
        <v>0</v>
      </c>
      <c r="M512" s="42">
        <f t="shared" ca="1" si="125"/>
        <v>5.2893530983463166E-2</v>
      </c>
      <c r="N512" s="42">
        <f t="shared" ca="1" si="126"/>
        <v>0.15502360111435409</v>
      </c>
      <c r="O512" s="42">
        <f t="shared" ca="1" si="127"/>
        <v>0.17864574292043944</v>
      </c>
      <c r="P512" s="42">
        <f t="shared" ca="1" si="128"/>
        <v>1.5087524691027771E-2</v>
      </c>
      <c r="Q512" s="42">
        <f t="shared" ca="1" si="129"/>
        <v>9.2053118562803557E-2</v>
      </c>
      <c r="R512" s="42">
        <f t="shared" ca="1" si="130"/>
        <v>0.1355527772068898</v>
      </c>
      <c r="S512" s="42">
        <f t="shared" ca="1" si="131"/>
        <v>0.18774211485109288</v>
      </c>
      <c r="T512" s="42">
        <f t="shared" ca="1" si="132"/>
        <v>0.18300158966992933</v>
      </c>
      <c r="U512">
        <f ca="1">+(L512^2*Markiwitz!$B$4^2)+(M512^2*Markiwitz!$C$4^2)+(N512^2*Markiwitz!$D$4^2)+(O512^2*Markiwitz!$E$4^2)+(P512^2*Markiwitz!$F$4^2)+(Q512^2*Markiwitz!$G$4^2)+(R512^2*Markiwitz!$H$4^2)+(S512^2*Markiwitz!$I$4^2)+(T512^2*Markiwitz!$J$4^2)+(2*L512*M512*Markiwitz!$B$8)+(2*L512*N512*Markiwitz!$E$8)+(2*L512*O512*Markiwitz!$H$8)+(2*L512*P512*Markiwitz!$B$11)+(2*L512*Q512*Markiwitz!$E$11)+(2*L512*R512*Markiwitz!$H$11)+(2*L512*S512*Markiwitz!$K$8)+(2*L512*T512*Markiwitz!$K$11)</f>
        <v>1.3408476087172116E-2</v>
      </c>
      <c r="V512" s="5">
        <f t="shared" ca="1" si="123"/>
        <v>0.11579497436060045</v>
      </c>
      <c r="W512" s="42">
        <f ca="1">SUMPRODUCT(L512:T512,Markiwitz!$B$3:$J$3)</f>
        <v>0.35719596522246122</v>
      </c>
    </row>
    <row r="513" spans="1:23" x14ac:dyDescent="0.25">
      <c r="A513">
        <v>512</v>
      </c>
      <c r="B513" s="25">
        <f t="shared" ca="1" si="122"/>
        <v>1</v>
      </c>
      <c r="C513" s="46">
        <v>0</v>
      </c>
      <c r="D513">
        <f t="shared" ca="1" si="139"/>
        <v>0.18734833389037997</v>
      </c>
      <c r="E513">
        <f t="shared" ca="1" si="139"/>
        <v>0.52581141385305541</v>
      </c>
      <c r="F513">
        <f t="shared" ca="1" si="139"/>
        <v>0.23380730963870133</v>
      </c>
      <c r="G513">
        <f t="shared" ca="1" si="139"/>
        <v>0.65193376820684612</v>
      </c>
      <c r="H513">
        <f t="shared" ca="1" si="139"/>
        <v>0.47353089289718642</v>
      </c>
      <c r="I513">
        <f t="shared" ca="1" si="139"/>
        <v>0.94180305514406415</v>
      </c>
      <c r="J513">
        <f t="shared" ca="1" si="139"/>
        <v>0.59903533494308348</v>
      </c>
      <c r="K513">
        <f t="shared" ca="1" si="139"/>
        <v>0.4585302980625201</v>
      </c>
      <c r="L513" s="42">
        <f t="shared" ca="1" si="124"/>
        <v>0</v>
      </c>
      <c r="M513" s="42">
        <f t="shared" ca="1" si="125"/>
        <v>4.6011178147400668E-2</v>
      </c>
      <c r="N513" s="42">
        <f t="shared" ca="1" si="126"/>
        <v>0.12913486942929164</v>
      </c>
      <c r="O513" s="42">
        <f t="shared" ca="1" si="127"/>
        <v>5.7421112601114779E-2</v>
      </c>
      <c r="P513" s="42">
        <f t="shared" ca="1" si="128"/>
        <v>0.16010946095107853</v>
      </c>
      <c r="Q513" s="42">
        <f t="shared" ca="1" si="129"/>
        <v>0.11629521234033731</v>
      </c>
      <c r="R513" s="42">
        <f t="shared" ca="1" si="130"/>
        <v>0.23129892457626416</v>
      </c>
      <c r="S513" s="42">
        <f t="shared" ca="1" si="131"/>
        <v>0.14711804978624005</v>
      </c>
      <c r="T513" s="42">
        <f t="shared" ca="1" si="132"/>
        <v>0.11261119216827294</v>
      </c>
      <c r="U513">
        <f ca="1">+(L513^2*Markiwitz!$B$4^2)+(M513^2*Markiwitz!$C$4^2)+(N513^2*Markiwitz!$D$4^2)+(O513^2*Markiwitz!$E$4^2)+(P513^2*Markiwitz!$F$4^2)+(Q513^2*Markiwitz!$G$4^2)+(R513^2*Markiwitz!$H$4^2)+(S513^2*Markiwitz!$I$4^2)+(T513^2*Markiwitz!$J$4^2)+(2*L513*M513*Markiwitz!$B$8)+(2*L513*N513*Markiwitz!$E$8)+(2*L513*O513*Markiwitz!$H$8)+(2*L513*P513*Markiwitz!$B$11)+(2*L513*Q513*Markiwitz!$E$11)+(2*L513*R513*Markiwitz!$H$11)+(2*L513*S513*Markiwitz!$K$8)+(2*L513*T513*Markiwitz!$K$11)</f>
        <v>1.5765257238518817E-2</v>
      </c>
      <c r="V513" s="5">
        <f t="shared" ca="1" si="123"/>
        <v>0.12555977555936781</v>
      </c>
      <c r="W513" s="42">
        <f ca="1">SUMPRODUCT(L513:T513,Markiwitz!$B$3:$J$3)</f>
        <v>0.43439927237962617</v>
      </c>
    </row>
    <row r="514" spans="1:23" x14ac:dyDescent="0.25">
      <c r="A514">
        <v>513</v>
      </c>
      <c r="B514" s="25">
        <f t="shared" ref="B514:B577" ca="1" si="140">SUM(L514:T514)</f>
        <v>1</v>
      </c>
      <c r="C514" s="46">
        <v>0</v>
      </c>
      <c r="D514">
        <f t="shared" ca="1" si="139"/>
        <v>0.10492080354687428</v>
      </c>
      <c r="E514">
        <f t="shared" ca="1" si="139"/>
        <v>0.73203247344693567</v>
      </c>
      <c r="F514">
        <f t="shared" ca="1" si="139"/>
        <v>0.3077060281255104</v>
      </c>
      <c r="G514">
        <f t="shared" ca="1" si="139"/>
        <v>0.16769989720537193</v>
      </c>
      <c r="H514">
        <f t="shared" ca="1" si="139"/>
        <v>0.83375101009414654</v>
      </c>
      <c r="I514">
        <f t="shared" ca="1" si="139"/>
        <v>0.37856294616918451</v>
      </c>
      <c r="J514">
        <f t="shared" ca="1" si="139"/>
        <v>0.86235227300129857</v>
      </c>
      <c r="K514">
        <f t="shared" ca="1" si="139"/>
        <v>0.2249255754766023</v>
      </c>
      <c r="L514" s="42">
        <f t="shared" ca="1" si="124"/>
        <v>0</v>
      </c>
      <c r="M514" s="42">
        <f t="shared" ca="1" si="125"/>
        <v>2.904823552191645E-2</v>
      </c>
      <c r="N514" s="42">
        <f t="shared" ca="1" si="126"/>
        <v>0.20266954673939044</v>
      </c>
      <c r="O514" s="42">
        <f t="shared" ca="1" si="127"/>
        <v>8.5191085793676777E-2</v>
      </c>
      <c r="P514" s="42">
        <f t="shared" ca="1" si="128"/>
        <v>4.6429172731664109E-2</v>
      </c>
      <c r="Q514" s="42">
        <f t="shared" ca="1" si="129"/>
        <v>0.23083120686385578</v>
      </c>
      <c r="R514" s="42">
        <f t="shared" ca="1" si="130"/>
        <v>0.10480843882672163</v>
      </c>
      <c r="S514" s="42">
        <f t="shared" ca="1" si="131"/>
        <v>0.23874971485336074</v>
      </c>
      <c r="T514" s="42">
        <f t="shared" ca="1" si="132"/>
        <v>6.2272598669414078E-2</v>
      </c>
      <c r="U514">
        <f ca="1">+(L514^2*Markiwitz!$B$4^2)+(M514^2*Markiwitz!$C$4^2)+(N514^2*Markiwitz!$D$4^2)+(O514^2*Markiwitz!$E$4^2)+(P514^2*Markiwitz!$F$4^2)+(Q514^2*Markiwitz!$G$4^2)+(R514^2*Markiwitz!$H$4^2)+(S514^2*Markiwitz!$I$4^2)+(T514^2*Markiwitz!$J$4^2)+(2*L514*M514*Markiwitz!$B$8)+(2*L514*N514*Markiwitz!$E$8)+(2*L514*O514*Markiwitz!$H$8)+(2*L514*P514*Markiwitz!$B$11)+(2*L514*Q514*Markiwitz!$E$11)+(2*L514*R514*Markiwitz!$H$11)+(2*L514*S514*Markiwitz!$K$8)+(2*L514*T514*Markiwitz!$K$11)</f>
        <v>2.6012409801952231E-2</v>
      </c>
      <c r="V514" s="5">
        <f t="shared" ref="V514:V577" ca="1" si="141">SQRT(U514)</f>
        <v>0.16128363153758732</v>
      </c>
      <c r="W514" s="42">
        <f ca="1">SUMPRODUCT(L514:T514,Markiwitz!$B$3:$J$3)</f>
        <v>0.71616783660233752</v>
      </c>
    </row>
    <row r="515" spans="1:23" x14ac:dyDescent="0.25">
      <c r="A515">
        <v>514</v>
      </c>
      <c r="B515" s="25">
        <f t="shared" ca="1" si="140"/>
        <v>1</v>
      </c>
      <c r="C515" s="46">
        <v>0</v>
      </c>
      <c r="D515">
        <f t="shared" ca="1" si="139"/>
        <v>0.5613182751432414</v>
      </c>
      <c r="E515">
        <f t="shared" ca="1" si="139"/>
        <v>0.2315643212685301</v>
      </c>
      <c r="F515">
        <f t="shared" ca="1" si="139"/>
        <v>0.17694135137154232</v>
      </c>
      <c r="G515">
        <f t="shared" ca="1" si="139"/>
        <v>0.83150225480563911</v>
      </c>
      <c r="H515">
        <f t="shared" ca="1" si="139"/>
        <v>0.93136391996182444</v>
      </c>
      <c r="I515">
        <f t="shared" ca="1" si="139"/>
        <v>0.41156215272862429</v>
      </c>
      <c r="J515">
        <f t="shared" ca="1" si="139"/>
        <v>0.56481754844532162</v>
      </c>
      <c r="K515">
        <f t="shared" ca="1" si="139"/>
        <v>0.49795360155677404</v>
      </c>
      <c r="L515" s="42">
        <f t="shared" ref="L515:L578" ca="1" si="142">C515/SUM($C515:$K515)</f>
        <v>0</v>
      </c>
      <c r="M515" s="42">
        <f t="shared" ref="M515:M578" ca="1" si="143">D515/SUM($C515:$K515)</f>
        <v>0.13342409071698547</v>
      </c>
      <c r="N515" s="42">
        <f t="shared" ref="N515:N578" ca="1" si="144">E515/SUM($C515:$K515)</f>
        <v>5.5042318014436972E-2</v>
      </c>
      <c r="O515" s="42">
        <f t="shared" ref="O515:O578" ca="1" si="145">F515/SUM($C515:$K515)</f>
        <v>4.2058561002593642E-2</v>
      </c>
      <c r="P515" s="42">
        <f t="shared" ref="P515:P578" ca="1" si="146">G515/SUM($C515:$K515)</f>
        <v>0.19764621461550388</v>
      </c>
      <c r="Q515" s="42">
        <f t="shared" ref="Q515:Q578" ca="1" si="147">H515/SUM($C515:$K515)</f>
        <v>0.22138310767772956</v>
      </c>
      <c r="R515" s="42">
        <f t="shared" ref="R515:R578" ca="1" si="148">I515/SUM($C515:$K515)</f>
        <v>9.7827397455265211E-2</v>
      </c>
      <c r="S515" s="42">
        <f t="shared" ref="S515:S578" ca="1" si="149">J515/SUM($C515:$K515)</f>
        <v>0.1342558601055398</v>
      </c>
      <c r="T515" s="42">
        <f t="shared" ref="T515:T578" ca="1" si="150">K515/SUM($C515:$K515)</f>
        <v>0.11836245041194543</v>
      </c>
      <c r="U515">
        <f ca="1">+(L515^2*Markiwitz!$B$4^2)+(M515^2*Markiwitz!$C$4^2)+(N515^2*Markiwitz!$D$4^2)+(O515^2*Markiwitz!$E$4^2)+(P515^2*Markiwitz!$F$4^2)+(Q515^2*Markiwitz!$G$4^2)+(R515^2*Markiwitz!$H$4^2)+(S515^2*Markiwitz!$I$4^2)+(T515^2*Markiwitz!$J$4^2)+(2*L515*M515*Markiwitz!$B$8)+(2*L515*N515*Markiwitz!$E$8)+(2*L515*O515*Markiwitz!$H$8)+(2*L515*P515*Markiwitz!$B$11)+(2*L515*Q515*Markiwitz!$E$11)+(2*L515*R515*Markiwitz!$H$11)+(2*L515*S515*Markiwitz!$K$8)+(2*L515*T515*Markiwitz!$K$11)</f>
        <v>2.1909627914781234E-2</v>
      </c>
      <c r="V515" s="5">
        <f t="shared" ca="1" si="141"/>
        <v>0.14801901200447609</v>
      </c>
      <c r="W515" s="42">
        <f ca="1">SUMPRODUCT(L515:T515,Markiwitz!$B$3:$J$3)</f>
        <v>0.72210954763232804</v>
      </c>
    </row>
    <row r="516" spans="1:23" x14ac:dyDescent="0.25">
      <c r="A516">
        <v>515</v>
      </c>
      <c r="B516" s="25">
        <f t="shared" ca="1" si="140"/>
        <v>1</v>
      </c>
      <c r="C516" s="46">
        <v>0</v>
      </c>
      <c r="D516">
        <f t="shared" ca="1" si="139"/>
        <v>0.13836419619713414</v>
      </c>
      <c r="E516">
        <f t="shared" ca="1" si="139"/>
        <v>0.99161754872708052</v>
      </c>
      <c r="F516">
        <f t="shared" ca="1" si="139"/>
        <v>0.50473450428154376</v>
      </c>
      <c r="G516">
        <f t="shared" ca="1" si="139"/>
        <v>0.32200913334980785</v>
      </c>
      <c r="H516">
        <f t="shared" ca="1" si="139"/>
        <v>0.2972616902637234</v>
      </c>
      <c r="I516">
        <f t="shared" ca="1" si="139"/>
        <v>0.68483078650094986</v>
      </c>
      <c r="J516">
        <f t="shared" ca="1" si="139"/>
        <v>0.54295711380090661</v>
      </c>
      <c r="K516">
        <f t="shared" ca="1" si="139"/>
        <v>0.51507755282260426</v>
      </c>
      <c r="L516" s="42">
        <f t="shared" ca="1" si="142"/>
        <v>0</v>
      </c>
      <c r="M516" s="42">
        <f t="shared" ca="1" si="143"/>
        <v>3.4618289090979935E-2</v>
      </c>
      <c r="N516" s="42">
        <f t="shared" ca="1" si="144"/>
        <v>0.24809960895240596</v>
      </c>
      <c r="O516" s="42">
        <f t="shared" ca="1" si="145"/>
        <v>0.12628299418236957</v>
      </c>
      <c r="P516" s="42">
        <f t="shared" ca="1" si="146"/>
        <v>8.0565677932731325E-2</v>
      </c>
      <c r="Q516" s="42">
        <f t="shared" ca="1" si="147"/>
        <v>7.4373945081582155E-2</v>
      </c>
      <c r="R516" s="42">
        <f t="shared" ca="1" si="148"/>
        <v>0.1713425206598648</v>
      </c>
      <c r="S516" s="42">
        <f t="shared" ca="1" si="149"/>
        <v>0.13584617152535589</v>
      </c>
      <c r="T516" s="42">
        <f t="shared" ca="1" si="150"/>
        <v>0.12887079257471037</v>
      </c>
      <c r="U516">
        <f ca="1">+(L516^2*Markiwitz!$B$4^2)+(M516^2*Markiwitz!$C$4^2)+(N516^2*Markiwitz!$D$4^2)+(O516^2*Markiwitz!$E$4^2)+(P516^2*Markiwitz!$F$4^2)+(Q516^2*Markiwitz!$G$4^2)+(R516^2*Markiwitz!$H$4^2)+(S516^2*Markiwitz!$I$4^2)+(T516^2*Markiwitz!$J$4^2)+(2*L516*M516*Markiwitz!$B$8)+(2*L516*N516*Markiwitz!$E$8)+(2*L516*O516*Markiwitz!$H$8)+(2*L516*P516*Markiwitz!$B$11)+(2*L516*Q516*Markiwitz!$E$11)+(2*L516*R516*Markiwitz!$H$11)+(2*L516*S516*Markiwitz!$K$8)+(2*L516*T516*Markiwitz!$K$11)</f>
        <v>1.3323201160695596E-2</v>
      </c>
      <c r="V516" s="5">
        <f t="shared" ca="1" si="141"/>
        <v>0.11542617190522951</v>
      </c>
      <c r="W516" s="42">
        <f ca="1">SUMPRODUCT(L516:T516,Markiwitz!$B$3:$J$3)</f>
        <v>0.33336665650574471</v>
      </c>
    </row>
    <row r="517" spans="1:23" x14ac:dyDescent="0.25">
      <c r="A517">
        <v>516</v>
      </c>
      <c r="B517" s="25">
        <f t="shared" ca="1" si="140"/>
        <v>1.0000000000000002</v>
      </c>
      <c r="C517" s="46">
        <v>0</v>
      </c>
      <c r="D517">
        <f t="shared" ca="1" si="139"/>
        <v>1.6786162827146178E-2</v>
      </c>
      <c r="E517">
        <f t="shared" ca="1" si="139"/>
        <v>2.6137430686675733E-2</v>
      </c>
      <c r="F517">
        <f t="shared" ca="1" si="139"/>
        <v>0.32017494587611495</v>
      </c>
      <c r="G517">
        <f t="shared" ca="1" si="139"/>
        <v>0.57268522549187528</v>
      </c>
      <c r="H517">
        <f t="shared" ca="1" si="139"/>
        <v>0.23267921044282924</v>
      </c>
      <c r="I517">
        <f t="shared" ca="1" si="139"/>
        <v>0.95913166621685131</v>
      </c>
      <c r="J517">
        <f t="shared" ca="1" si="139"/>
        <v>0.16443385040162894</v>
      </c>
      <c r="K517">
        <f t="shared" ca="1" si="139"/>
        <v>0.21715193353267426</v>
      </c>
      <c r="L517" s="42">
        <f t="shared" ca="1" si="142"/>
        <v>0</v>
      </c>
      <c r="M517" s="42">
        <f t="shared" ca="1" si="143"/>
        <v>6.689898684333612E-3</v>
      </c>
      <c r="N517" s="42">
        <f t="shared" ca="1" si="144"/>
        <v>1.0416720304885808E-2</v>
      </c>
      <c r="O517" s="42">
        <f t="shared" ca="1" si="145"/>
        <v>0.1276014042774157</v>
      </c>
      <c r="P517" s="42">
        <f t="shared" ca="1" si="146"/>
        <v>0.22823596887548714</v>
      </c>
      <c r="Q517" s="42">
        <f t="shared" ca="1" si="147"/>
        <v>9.2731159577218586E-2</v>
      </c>
      <c r="R517" s="42">
        <f t="shared" ca="1" si="148"/>
        <v>0.38224898316548078</v>
      </c>
      <c r="S517" s="42">
        <f t="shared" ca="1" si="149"/>
        <v>6.553289222732904E-2</v>
      </c>
      <c r="T517" s="42">
        <f t="shared" ca="1" si="150"/>
        <v>8.6542972887849415E-2</v>
      </c>
      <c r="U517">
        <f ca="1">+(L517^2*Markiwitz!$B$4^2)+(M517^2*Markiwitz!$C$4^2)+(N517^2*Markiwitz!$D$4^2)+(O517^2*Markiwitz!$E$4^2)+(P517^2*Markiwitz!$F$4^2)+(Q517^2*Markiwitz!$G$4^2)+(R517^2*Markiwitz!$H$4^2)+(S517^2*Markiwitz!$I$4^2)+(T517^2*Markiwitz!$J$4^2)+(2*L517*M517*Markiwitz!$B$8)+(2*L517*N517*Markiwitz!$E$8)+(2*L517*O517*Markiwitz!$H$8)+(2*L517*P517*Markiwitz!$B$11)+(2*L517*Q517*Markiwitz!$E$11)+(2*L517*R517*Markiwitz!$H$11)+(2*L517*S517*Markiwitz!$K$8)+(2*L517*T517*Markiwitz!$K$11)</f>
        <v>2.3676457576158445E-2</v>
      </c>
      <c r="V517" s="5">
        <f t="shared" ca="1" si="141"/>
        <v>0.15387156194748414</v>
      </c>
      <c r="W517" s="42">
        <f ca="1">SUMPRODUCT(L517:T517,Markiwitz!$B$3:$J$3)</f>
        <v>0.39644797319079189</v>
      </c>
    </row>
    <row r="518" spans="1:23" x14ac:dyDescent="0.25">
      <c r="A518">
        <v>517</v>
      </c>
      <c r="B518" s="25">
        <f t="shared" ca="1" si="140"/>
        <v>0.99999999999999989</v>
      </c>
      <c r="C518" s="46">
        <v>0</v>
      </c>
      <c r="D518">
        <f t="shared" ca="1" si="139"/>
        <v>0.35156078709169925</v>
      </c>
      <c r="E518">
        <f t="shared" ca="1" si="139"/>
        <v>8.3139482934336817E-2</v>
      </c>
      <c r="F518">
        <f t="shared" ca="1" si="139"/>
        <v>0.27450143807799032</v>
      </c>
      <c r="G518">
        <f t="shared" ca="1" si="139"/>
        <v>0.83411402621937292</v>
      </c>
      <c r="H518">
        <f t="shared" ca="1" si="139"/>
        <v>5.0416036547078491E-2</v>
      </c>
      <c r="I518">
        <f t="shared" ca="1" si="139"/>
        <v>0.86025214739935296</v>
      </c>
      <c r="J518">
        <f t="shared" ca="1" si="139"/>
        <v>0.25210847578193429</v>
      </c>
      <c r="K518">
        <f t="shared" ca="1" si="139"/>
        <v>0.19108320770381304</v>
      </c>
      <c r="L518" s="42">
        <f t="shared" ca="1" si="142"/>
        <v>0</v>
      </c>
      <c r="M518" s="42">
        <f t="shared" ca="1" si="143"/>
        <v>0.12134604021884857</v>
      </c>
      <c r="N518" s="42">
        <f t="shared" ca="1" si="144"/>
        <v>2.8696735842990477E-2</v>
      </c>
      <c r="O518" s="42">
        <f t="shared" ca="1" si="145"/>
        <v>9.474794621066561E-2</v>
      </c>
      <c r="P518" s="42">
        <f t="shared" ca="1" si="146"/>
        <v>0.28790592662520403</v>
      </c>
      <c r="Q518" s="42">
        <f t="shared" ca="1" si="147"/>
        <v>1.7401788319813368E-2</v>
      </c>
      <c r="R518" s="42">
        <f t="shared" ca="1" si="148"/>
        <v>0.29692785859375342</v>
      </c>
      <c r="S518" s="42">
        <f t="shared" ca="1" si="149"/>
        <v>8.7018707333157891E-2</v>
      </c>
      <c r="T518" s="42">
        <f t="shared" ca="1" si="150"/>
        <v>6.5954996855566453E-2</v>
      </c>
      <c r="U518">
        <f ca="1">+(L518^2*Markiwitz!$B$4^2)+(M518^2*Markiwitz!$C$4^2)+(N518^2*Markiwitz!$D$4^2)+(O518^2*Markiwitz!$E$4^2)+(P518^2*Markiwitz!$F$4^2)+(Q518^2*Markiwitz!$G$4^2)+(R518^2*Markiwitz!$H$4^2)+(S518^2*Markiwitz!$I$4^2)+(T518^2*Markiwitz!$J$4^2)+(2*L518*M518*Markiwitz!$B$8)+(2*L518*N518*Markiwitz!$E$8)+(2*L518*O518*Markiwitz!$H$8)+(2*L518*P518*Markiwitz!$B$11)+(2*L518*Q518*Markiwitz!$E$11)+(2*L518*R518*Markiwitz!$H$11)+(2*L518*S518*Markiwitz!$K$8)+(2*L518*T518*Markiwitz!$K$11)</f>
        <v>1.9848573031898301E-2</v>
      </c>
      <c r="V518" s="5">
        <f t="shared" ca="1" si="141"/>
        <v>0.14088496382474</v>
      </c>
      <c r="W518" s="42">
        <f ca="1">SUMPRODUCT(L518:T518,Markiwitz!$B$3:$J$3)</f>
        <v>0.20995829440319191</v>
      </c>
    </row>
    <row r="519" spans="1:23" x14ac:dyDescent="0.25">
      <c r="A519">
        <v>518</v>
      </c>
      <c r="B519" s="25">
        <f t="shared" ca="1" si="140"/>
        <v>1</v>
      </c>
      <c r="C519" s="46">
        <v>0</v>
      </c>
      <c r="D519">
        <f t="shared" ca="1" si="139"/>
        <v>0.2086250018725222</v>
      </c>
      <c r="E519">
        <f t="shared" ca="1" si="139"/>
        <v>0.49334501582567691</v>
      </c>
      <c r="F519">
        <f t="shared" ca="1" si="139"/>
        <v>0.60755392424902188</v>
      </c>
      <c r="G519">
        <f t="shared" ca="1" si="139"/>
        <v>0.26547488398277985</v>
      </c>
      <c r="H519">
        <f t="shared" ca="1" si="139"/>
        <v>0.58586191019814449</v>
      </c>
      <c r="I519">
        <f t="shared" ca="1" si="139"/>
        <v>0.27626608118615659</v>
      </c>
      <c r="J519">
        <f t="shared" ca="1" si="139"/>
        <v>0.84781132495823497</v>
      </c>
      <c r="K519">
        <f t="shared" ca="1" si="139"/>
        <v>0.46037647323276876</v>
      </c>
      <c r="L519" s="42">
        <f t="shared" ca="1" si="142"/>
        <v>0</v>
      </c>
      <c r="M519" s="42">
        <f t="shared" ca="1" si="143"/>
        <v>5.5702931072554279E-2</v>
      </c>
      <c r="N519" s="42">
        <f t="shared" ca="1" si="144"/>
        <v>0.13172325064048496</v>
      </c>
      <c r="O519" s="42">
        <f t="shared" ca="1" si="145"/>
        <v>0.16221705961197405</v>
      </c>
      <c r="P519" s="42">
        <f t="shared" ca="1" si="146"/>
        <v>7.08818647394093E-2</v>
      </c>
      <c r="Q519" s="42">
        <f t="shared" ca="1" si="147"/>
        <v>0.15642528608216852</v>
      </c>
      <c r="R519" s="42">
        <f t="shared" ca="1" si="148"/>
        <v>7.3763117267221526E-2</v>
      </c>
      <c r="S519" s="42">
        <f t="shared" ca="1" si="149"/>
        <v>0.22636584960002112</v>
      </c>
      <c r="T519" s="42">
        <f t="shared" ca="1" si="150"/>
        <v>0.12292064098616619</v>
      </c>
      <c r="U519">
        <f ca="1">+(L519^2*Markiwitz!$B$4^2)+(M519^2*Markiwitz!$C$4^2)+(N519^2*Markiwitz!$D$4^2)+(O519^2*Markiwitz!$E$4^2)+(P519^2*Markiwitz!$F$4^2)+(Q519^2*Markiwitz!$G$4^2)+(R519^2*Markiwitz!$H$4^2)+(S519^2*Markiwitz!$I$4^2)+(T519^2*Markiwitz!$J$4^2)+(2*L519*M519*Markiwitz!$B$8)+(2*L519*N519*Markiwitz!$E$8)+(2*L519*O519*Markiwitz!$H$8)+(2*L519*P519*Markiwitz!$B$11)+(2*L519*Q519*Markiwitz!$E$11)+(2*L519*R519*Markiwitz!$H$11)+(2*L519*S519*Markiwitz!$K$8)+(2*L519*T519*Markiwitz!$K$11)</f>
        <v>1.7628504082962206E-2</v>
      </c>
      <c r="V519" s="5">
        <f t="shared" ca="1" si="141"/>
        <v>0.13277237695756677</v>
      </c>
      <c r="W519" s="42">
        <f ca="1">SUMPRODUCT(L519:T519,Markiwitz!$B$3:$J$3)</f>
        <v>0.53366794342722634</v>
      </c>
    </row>
    <row r="520" spans="1:23" x14ac:dyDescent="0.25">
      <c r="A520">
        <v>519</v>
      </c>
      <c r="B520" s="25">
        <f t="shared" ca="1" si="140"/>
        <v>1</v>
      </c>
      <c r="C520" s="46">
        <v>0</v>
      </c>
      <c r="D520">
        <f t="shared" ca="1" si="139"/>
        <v>0.46733154052161707</v>
      </c>
      <c r="E520">
        <f t="shared" ca="1" si="139"/>
        <v>0.19405751962838047</v>
      </c>
      <c r="F520">
        <f t="shared" ca="1" si="139"/>
        <v>0.83009264461357346</v>
      </c>
      <c r="G520">
        <f t="shared" ca="1" si="139"/>
        <v>0.44359041316712544</v>
      </c>
      <c r="H520">
        <f t="shared" ca="1" si="139"/>
        <v>0.72240250173317</v>
      </c>
      <c r="I520">
        <f t="shared" ca="1" si="139"/>
        <v>0.20121172266771603</v>
      </c>
      <c r="J520">
        <f t="shared" ca="1" si="139"/>
        <v>4.0894081682372407E-2</v>
      </c>
      <c r="K520">
        <f t="shared" ca="1" si="139"/>
        <v>0.48395115480184403</v>
      </c>
      <c r="L520" s="42">
        <f t="shared" ca="1" si="142"/>
        <v>0</v>
      </c>
      <c r="M520" s="42">
        <f t="shared" ca="1" si="143"/>
        <v>0.13811945585126717</v>
      </c>
      <c r="N520" s="42">
        <f t="shared" ca="1" si="144"/>
        <v>5.7353541738274123E-2</v>
      </c>
      <c r="O520" s="42">
        <f t="shared" ca="1" si="145"/>
        <v>0.24533320445736678</v>
      </c>
      <c r="P520" s="42">
        <f t="shared" ca="1" si="146"/>
        <v>0.1311027850144604</v>
      </c>
      <c r="Q520" s="42">
        <f t="shared" ca="1" si="147"/>
        <v>0.21350547051374155</v>
      </c>
      <c r="R520" s="42">
        <f t="shared" ca="1" si="148"/>
        <v>5.946796061473085E-2</v>
      </c>
      <c r="S520" s="42">
        <f t="shared" ca="1" si="149"/>
        <v>1.2086212506012701E-2</v>
      </c>
      <c r="T520" s="42">
        <f t="shared" ca="1" si="150"/>
        <v>0.14303136930414639</v>
      </c>
      <c r="U520">
        <f ca="1">+(L520^2*Markiwitz!$B$4^2)+(M520^2*Markiwitz!$C$4^2)+(N520^2*Markiwitz!$D$4^2)+(O520^2*Markiwitz!$E$4^2)+(P520^2*Markiwitz!$F$4^2)+(Q520^2*Markiwitz!$G$4^2)+(R520^2*Markiwitz!$H$4^2)+(S520^2*Markiwitz!$I$4^2)+(T520^2*Markiwitz!$J$4^2)+(2*L520*M520*Markiwitz!$B$8)+(2*L520*N520*Markiwitz!$E$8)+(2*L520*O520*Markiwitz!$H$8)+(2*L520*P520*Markiwitz!$B$11)+(2*L520*Q520*Markiwitz!$E$11)+(2*L520*R520*Markiwitz!$H$11)+(2*L520*S520*Markiwitz!$K$8)+(2*L520*T520*Markiwitz!$K$11)</f>
        <v>2.1373993551520521E-2</v>
      </c>
      <c r="V520" s="5">
        <f t="shared" ca="1" si="141"/>
        <v>0.14619847315044204</v>
      </c>
      <c r="W520" s="42">
        <f ca="1">SUMPRODUCT(L520:T520,Markiwitz!$B$3:$J$3)</f>
        <v>0.74694064890414436</v>
      </c>
    </row>
    <row r="521" spans="1:23" x14ac:dyDescent="0.25">
      <c r="A521">
        <v>520</v>
      </c>
      <c r="B521" s="25">
        <f t="shared" ca="1" si="140"/>
        <v>0.99999999999999989</v>
      </c>
      <c r="C521" s="46">
        <v>0</v>
      </c>
      <c r="D521">
        <f t="shared" ca="1" si="139"/>
        <v>0.21102370128760084</v>
      </c>
      <c r="E521">
        <f t="shared" ca="1" si="139"/>
        <v>0.12975276810998526</v>
      </c>
      <c r="F521">
        <f t="shared" ca="1" si="139"/>
        <v>7.3857489564056467E-3</v>
      </c>
      <c r="G521">
        <f t="shared" ca="1" si="139"/>
        <v>0.55978270309237854</v>
      </c>
      <c r="H521">
        <f t="shared" ca="1" si="139"/>
        <v>0.73610358534335052</v>
      </c>
      <c r="I521">
        <f t="shared" ca="1" si="139"/>
        <v>0.80885720555536322</v>
      </c>
      <c r="J521">
        <f t="shared" ca="1" si="139"/>
        <v>0.33272947500223349</v>
      </c>
      <c r="K521">
        <f t="shared" ca="1" si="139"/>
        <v>0.39749783222085788</v>
      </c>
      <c r="L521" s="42">
        <f t="shared" ca="1" si="142"/>
        <v>0</v>
      </c>
      <c r="M521" s="42">
        <f t="shared" ca="1" si="143"/>
        <v>6.6294339567445515E-2</v>
      </c>
      <c r="N521" s="42">
        <f t="shared" ca="1" si="144"/>
        <v>4.0762596885626709E-2</v>
      </c>
      <c r="O521" s="42">
        <f t="shared" ca="1" si="145"/>
        <v>2.3202765674579314E-3</v>
      </c>
      <c r="P521" s="42">
        <f t="shared" ca="1" si="146"/>
        <v>0.17585903562657859</v>
      </c>
      <c r="Q521" s="42">
        <f t="shared" ca="1" si="147"/>
        <v>0.23125128004961931</v>
      </c>
      <c r="R521" s="42">
        <f t="shared" ca="1" si="148"/>
        <v>0.25410725866086892</v>
      </c>
      <c r="S521" s="42">
        <f t="shared" ca="1" si="149"/>
        <v>0.10452892573348116</v>
      </c>
      <c r="T521" s="42">
        <f t="shared" ca="1" si="150"/>
        <v>0.12487628690892173</v>
      </c>
      <c r="U521">
        <f ca="1">+(L521^2*Markiwitz!$B$4^2)+(M521^2*Markiwitz!$C$4^2)+(N521^2*Markiwitz!$D$4^2)+(O521^2*Markiwitz!$E$4^2)+(P521^2*Markiwitz!$F$4^2)+(Q521^2*Markiwitz!$G$4^2)+(R521^2*Markiwitz!$H$4^2)+(S521^2*Markiwitz!$I$4^2)+(T521^2*Markiwitz!$J$4^2)+(2*L521*M521*Markiwitz!$B$8)+(2*L521*N521*Markiwitz!$E$8)+(2*L521*O521*Markiwitz!$H$8)+(2*L521*P521*Markiwitz!$B$11)+(2*L521*Q521*Markiwitz!$E$11)+(2*L521*R521*Markiwitz!$H$11)+(2*L521*S521*Markiwitz!$K$8)+(2*L521*T521*Markiwitz!$K$11)</f>
        <v>2.5741723218563578E-2</v>
      </c>
      <c r="V521" s="5">
        <f t="shared" ca="1" si="141"/>
        <v>0.160442273788935</v>
      </c>
      <c r="W521" s="42">
        <f ca="1">SUMPRODUCT(L521:T521,Markiwitz!$B$3:$J$3)</f>
        <v>0.73058777053322665</v>
      </c>
    </row>
    <row r="522" spans="1:23" x14ac:dyDescent="0.25">
      <c r="A522">
        <v>521</v>
      </c>
      <c r="B522" s="25">
        <f t="shared" ca="1" si="140"/>
        <v>1</v>
      </c>
      <c r="C522" s="46">
        <v>0</v>
      </c>
      <c r="D522">
        <f t="shared" ref="D522:K531" ca="1" si="151">RAND()</f>
        <v>0.42784967216200764</v>
      </c>
      <c r="E522">
        <f t="shared" ca="1" si="151"/>
        <v>0.14786615003326187</v>
      </c>
      <c r="F522">
        <f t="shared" ca="1" si="151"/>
        <v>0.3685638046834987</v>
      </c>
      <c r="G522">
        <f t="shared" ca="1" si="151"/>
        <v>0.15284330984413741</v>
      </c>
      <c r="H522">
        <f t="shared" ca="1" si="151"/>
        <v>0.89624850443984927</v>
      </c>
      <c r="I522">
        <f t="shared" ca="1" si="151"/>
        <v>0.88795708902322723</v>
      </c>
      <c r="J522">
        <f t="shared" ca="1" si="151"/>
        <v>0.66206553907180465</v>
      </c>
      <c r="K522">
        <f t="shared" ca="1" si="151"/>
        <v>0.88337130686689158</v>
      </c>
      <c r="L522" s="42">
        <f t="shared" ca="1" si="142"/>
        <v>0</v>
      </c>
      <c r="M522" s="42">
        <f t="shared" ca="1" si="143"/>
        <v>9.6650632190622199E-2</v>
      </c>
      <c r="N522" s="42">
        <f t="shared" ca="1" si="144"/>
        <v>3.3402752906391497E-2</v>
      </c>
      <c r="O522" s="42">
        <f t="shared" ca="1" si="145"/>
        <v>8.3258039080026949E-2</v>
      </c>
      <c r="P522" s="42">
        <f t="shared" ca="1" si="146"/>
        <v>3.4527086226092463E-2</v>
      </c>
      <c r="Q522" s="42">
        <f t="shared" ca="1" si="147"/>
        <v>0.20246126195747283</v>
      </c>
      <c r="R522" s="42">
        <f t="shared" ca="1" si="148"/>
        <v>0.20058824301200512</v>
      </c>
      <c r="S522" s="42">
        <f t="shared" ca="1" si="149"/>
        <v>0.14955966327978204</v>
      </c>
      <c r="T522" s="42">
        <f t="shared" ca="1" si="150"/>
        <v>0.19955232134760686</v>
      </c>
      <c r="U522">
        <f ca="1">+(L522^2*Markiwitz!$B$4^2)+(M522^2*Markiwitz!$C$4^2)+(N522^2*Markiwitz!$D$4^2)+(O522^2*Markiwitz!$E$4^2)+(P522^2*Markiwitz!$F$4^2)+(Q522^2*Markiwitz!$G$4^2)+(R522^2*Markiwitz!$H$4^2)+(S522^2*Markiwitz!$I$4^2)+(T522^2*Markiwitz!$J$4^2)+(2*L522*M522*Markiwitz!$B$8)+(2*L522*N522*Markiwitz!$E$8)+(2*L522*O522*Markiwitz!$H$8)+(2*L522*P522*Markiwitz!$B$11)+(2*L522*Q522*Markiwitz!$E$11)+(2*L522*R522*Markiwitz!$H$11)+(2*L522*S522*Markiwitz!$K$8)+(2*L522*T522*Markiwitz!$K$11)</f>
        <v>1.9211680498028603E-2</v>
      </c>
      <c r="V522" s="5">
        <f t="shared" ca="1" si="141"/>
        <v>0.13860620656387868</v>
      </c>
      <c r="W522" s="42">
        <f ca="1">SUMPRODUCT(L522:T522,Markiwitz!$B$3:$J$3)</f>
        <v>0.62929609756735028</v>
      </c>
    </row>
    <row r="523" spans="1:23" x14ac:dyDescent="0.25">
      <c r="A523">
        <v>522</v>
      </c>
      <c r="B523" s="25">
        <f t="shared" ca="1" si="140"/>
        <v>1</v>
      </c>
      <c r="C523" s="46">
        <v>0</v>
      </c>
      <c r="D523">
        <f t="shared" ca="1" si="151"/>
        <v>3.9148093287957209E-2</v>
      </c>
      <c r="E523">
        <f t="shared" ca="1" si="151"/>
        <v>0.51604320803474646</v>
      </c>
      <c r="F523">
        <f t="shared" ca="1" si="151"/>
        <v>0.19126956960050112</v>
      </c>
      <c r="G523">
        <f t="shared" ca="1" si="151"/>
        <v>0.83140565203729733</v>
      </c>
      <c r="H523">
        <f t="shared" ca="1" si="151"/>
        <v>0.55555049596975969</v>
      </c>
      <c r="I523">
        <f t="shared" ca="1" si="151"/>
        <v>0.43997447858300776</v>
      </c>
      <c r="J523">
        <f t="shared" ca="1" si="151"/>
        <v>0.37386882561728996</v>
      </c>
      <c r="K523">
        <f t="shared" ca="1" si="151"/>
        <v>0.80316827929153101</v>
      </c>
      <c r="L523" s="42">
        <f t="shared" ca="1" si="142"/>
        <v>0</v>
      </c>
      <c r="M523" s="42">
        <f t="shared" ca="1" si="143"/>
        <v>1.0438298508782357E-2</v>
      </c>
      <c r="N523" s="42">
        <f t="shared" ca="1" si="144"/>
        <v>0.1375957957715758</v>
      </c>
      <c r="O523" s="42">
        <f t="shared" ca="1" si="145"/>
        <v>5.0999389636954016E-2</v>
      </c>
      <c r="P523" s="42">
        <f t="shared" ca="1" si="146"/>
        <v>0.22168283686306184</v>
      </c>
      <c r="Q523" s="42">
        <f t="shared" ca="1" si="147"/>
        <v>0.14812986857314808</v>
      </c>
      <c r="R523" s="42">
        <f t="shared" ca="1" si="148"/>
        <v>0.11731311943889952</v>
      </c>
      <c r="S523" s="42">
        <f t="shared" ca="1" si="149"/>
        <v>9.9686959878622694E-2</v>
      </c>
      <c r="T523" s="42">
        <f t="shared" ca="1" si="150"/>
        <v>0.21415373132895563</v>
      </c>
      <c r="U523">
        <f ca="1">+(L523^2*Markiwitz!$B$4^2)+(M523^2*Markiwitz!$C$4^2)+(N523^2*Markiwitz!$D$4^2)+(O523^2*Markiwitz!$E$4^2)+(P523^2*Markiwitz!$F$4^2)+(Q523^2*Markiwitz!$G$4^2)+(R523^2*Markiwitz!$H$4^2)+(S523^2*Markiwitz!$I$4^2)+(T523^2*Markiwitz!$J$4^2)+(2*L523*M523*Markiwitz!$B$8)+(2*L523*N523*Markiwitz!$E$8)+(2*L523*O523*Markiwitz!$H$8)+(2*L523*P523*Markiwitz!$B$11)+(2*L523*Q523*Markiwitz!$E$11)+(2*L523*R523*Markiwitz!$H$11)+(2*L523*S523*Markiwitz!$K$8)+(2*L523*T523*Markiwitz!$K$11)</f>
        <v>1.6537477957703269E-2</v>
      </c>
      <c r="V523" s="5">
        <f t="shared" ca="1" si="141"/>
        <v>0.1285981257938982</v>
      </c>
      <c r="W523" s="42">
        <f ca="1">SUMPRODUCT(L523:T523,Markiwitz!$B$3:$J$3)</f>
        <v>0.54015602340349766</v>
      </c>
    </row>
    <row r="524" spans="1:23" x14ac:dyDescent="0.25">
      <c r="A524">
        <v>523</v>
      </c>
      <c r="B524" s="25">
        <f t="shared" ca="1" si="140"/>
        <v>0.99999999999999989</v>
      </c>
      <c r="C524" s="46">
        <v>0</v>
      </c>
      <c r="D524">
        <f t="shared" ca="1" si="151"/>
        <v>0.22641276777909702</v>
      </c>
      <c r="E524">
        <f t="shared" ca="1" si="151"/>
        <v>0.3297941873007002</v>
      </c>
      <c r="F524">
        <f t="shared" ca="1" si="151"/>
        <v>0.64989538126092683</v>
      </c>
      <c r="G524">
        <f t="shared" ca="1" si="151"/>
        <v>0.17850685869675409</v>
      </c>
      <c r="H524">
        <f t="shared" ca="1" si="151"/>
        <v>0.73037603240328497</v>
      </c>
      <c r="I524">
        <f t="shared" ca="1" si="151"/>
        <v>0.26500105181609046</v>
      </c>
      <c r="J524">
        <f t="shared" ca="1" si="151"/>
        <v>0.17293968351290667</v>
      </c>
      <c r="K524">
        <f t="shared" ca="1" si="151"/>
        <v>0.6486345035480271</v>
      </c>
      <c r="L524" s="42">
        <f t="shared" ca="1" si="142"/>
        <v>0</v>
      </c>
      <c r="M524" s="42">
        <f t="shared" ca="1" si="143"/>
        <v>7.0719503867281708E-2</v>
      </c>
      <c r="N524" s="42">
        <f t="shared" ca="1" si="144"/>
        <v>0.10301045092551588</v>
      </c>
      <c r="O524" s="42">
        <f t="shared" ca="1" si="145"/>
        <v>0.20299331782054122</v>
      </c>
      <c r="P524" s="42">
        <f t="shared" ca="1" si="146"/>
        <v>5.5756204068218108E-2</v>
      </c>
      <c r="Q524" s="42">
        <f t="shared" ca="1" si="147"/>
        <v>0.22813126289109659</v>
      </c>
      <c r="R524" s="42">
        <f t="shared" ca="1" si="148"/>
        <v>8.2772465053854272E-2</v>
      </c>
      <c r="S524" s="42">
        <f t="shared" ca="1" si="149"/>
        <v>5.4017309787626741E-2</v>
      </c>
      <c r="T524" s="42">
        <f t="shared" ca="1" si="150"/>
        <v>0.20259948558586538</v>
      </c>
      <c r="U524">
        <f ca="1">+(L524^2*Markiwitz!$B$4^2)+(M524^2*Markiwitz!$C$4^2)+(N524^2*Markiwitz!$D$4^2)+(O524^2*Markiwitz!$E$4^2)+(P524^2*Markiwitz!$F$4^2)+(Q524^2*Markiwitz!$G$4^2)+(R524^2*Markiwitz!$H$4^2)+(S524^2*Markiwitz!$I$4^2)+(T524^2*Markiwitz!$J$4^2)+(2*L524*M524*Markiwitz!$B$8)+(2*L524*N524*Markiwitz!$E$8)+(2*L524*O524*Markiwitz!$H$8)+(2*L524*P524*Markiwitz!$B$11)+(2*L524*Q524*Markiwitz!$E$11)+(2*L524*R524*Markiwitz!$H$11)+(2*L524*S524*Markiwitz!$K$8)+(2*L524*T524*Markiwitz!$K$11)</f>
        <v>2.0936654906881243E-2</v>
      </c>
      <c r="V524" s="5">
        <f t="shared" ca="1" si="141"/>
        <v>0.14469504105836262</v>
      </c>
      <c r="W524" s="42">
        <f ca="1">SUMPRODUCT(L524:T524,Markiwitz!$B$3:$J$3)</f>
        <v>0.75234184193017783</v>
      </c>
    </row>
    <row r="525" spans="1:23" x14ac:dyDescent="0.25">
      <c r="A525">
        <v>524</v>
      </c>
      <c r="B525" s="25">
        <f t="shared" ca="1" si="140"/>
        <v>0.99999999999999967</v>
      </c>
      <c r="C525" s="46">
        <v>0</v>
      </c>
      <c r="D525">
        <f t="shared" ca="1" si="151"/>
        <v>0.69370192599029912</v>
      </c>
      <c r="E525">
        <f t="shared" ca="1" si="151"/>
        <v>0.72134084090013839</v>
      </c>
      <c r="F525">
        <f t="shared" ca="1" si="151"/>
        <v>0.66281368367397819</v>
      </c>
      <c r="G525">
        <f t="shared" ca="1" si="151"/>
        <v>1.7299831580899427E-2</v>
      </c>
      <c r="H525">
        <f t="shared" ca="1" si="151"/>
        <v>0.40160074660800715</v>
      </c>
      <c r="I525">
        <f t="shared" ca="1" si="151"/>
        <v>0.26995997154008777</v>
      </c>
      <c r="J525">
        <f t="shared" ca="1" si="151"/>
        <v>0.82997652690543777</v>
      </c>
      <c r="K525">
        <f t="shared" ca="1" si="151"/>
        <v>0.12989347547493835</v>
      </c>
      <c r="L525" s="42">
        <f t="shared" ca="1" si="142"/>
        <v>0</v>
      </c>
      <c r="M525" s="42">
        <f t="shared" ca="1" si="143"/>
        <v>0.18614939769085637</v>
      </c>
      <c r="N525" s="42">
        <f t="shared" ca="1" si="144"/>
        <v>0.19356608080868204</v>
      </c>
      <c r="O525" s="42">
        <f t="shared" ca="1" si="145"/>
        <v>0.17786078339199282</v>
      </c>
      <c r="P525" s="42">
        <f t="shared" ca="1" si="146"/>
        <v>4.6422722905669397E-3</v>
      </c>
      <c r="Q525" s="42">
        <f t="shared" ca="1" si="147"/>
        <v>0.10776636807885147</v>
      </c>
      <c r="R525" s="42">
        <f t="shared" ca="1" si="148"/>
        <v>7.2441612485202769E-2</v>
      </c>
      <c r="S525" s="42">
        <f t="shared" ca="1" si="149"/>
        <v>0.22271760361691231</v>
      </c>
      <c r="T525" s="42">
        <f t="shared" ca="1" si="150"/>
        <v>3.4855881636935121E-2</v>
      </c>
      <c r="U525">
        <f ca="1">+(L525^2*Markiwitz!$B$4^2)+(M525^2*Markiwitz!$C$4^2)+(N525^2*Markiwitz!$D$4^2)+(O525^2*Markiwitz!$E$4^2)+(P525^2*Markiwitz!$F$4^2)+(Q525^2*Markiwitz!$G$4^2)+(R525^2*Markiwitz!$H$4^2)+(S525^2*Markiwitz!$I$4^2)+(T525^2*Markiwitz!$J$4^2)+(2*L525*M525*Markiwitz!$B$8)+(2*L525*N525*Markiwitz!$E$8)+(2*L525*O525*Markiwitz!$H$8)+(2*L525*P525*Markiwitz!$B$11)+(2*L525*Q525*Markiwitz!$E$11)+(2*L525*R525*Markiwitz!$H$11)+(2*L525*S525*Markiwitz!$K$8)+(2*L525*T525*Markiwitz!$K$11)</f>
        <v>1.58941349648276E-2</v>
      </c>
      <c r="V525" s="5">
        <f t="shared" ca="1" si="141"/>
        <v>0.1260719436069247</v>
      </c>
      <c r="W525" s="42">
        <f ca="1">SUMPRODUCT(L525:T525,Markiwitz!$B$3:$J$3)</f>
        <v>0.40714275904687708</v>
      </c>
    </row>
    <row r="526" spans="1:23" x14ac:dyDescent="0.25">
      <c r="A526">
        <v>525</v>
      </c>
      <c r="B526" s="25">
        <f t="shared" ca="1" si="140"/>
        <v>1</v>
      </c>
      <c r="C526" s="46">
        <v>0</v>
      </c>
      <c r="D526">
        <f t="shared" ca="1" si="151"/>
        <v>0.75450957095469728</v>
      </c>
      <c r="E526">
        <f t="shared" ca="1" si="151"/>
        <v>0.97057467429816768</v>
      </c>
      <c r="F526">
        <f t="shared" ca="1" si="151"/>
        <v>0.48891369798903117</v>
      </c>
      <c r="G526">
        <f t="shared" ca="1" si="151"/>
        <v>1.5887609692570415E-2</v>
      </c>
      <c r="H526">
        <f t="shared" ca="1" si="151"/>
        <v>0.29675065416939761</v>
      </c>
      <c r="I526">
        <f t="shared" ca="1" si="151"/>
        <v>0.89212272994100572</v>
      </c>
      <c r="J526">
        <f t="shared" ca="1" si="151"/>
        <v>9.1094157202169845E-2</v>
      </c>
      <c r="K526">
        <f t="shared" ca="1" si="151"/>
        <v>0.58437782224413903</v>
      </c>
      <c r="L526" s="42">
        <f t="shared" ca="1" si="142"/>
        <v>0</v>
      </c>
      <c r="M526" s="42">
        <f t="shared" ca="1" si="143"/>
        <v>0.18428603230843757</v>
      </c>
      <c r="N526" s="42">
        <f t="shared" ca="1" si="144"/>
        <v>0.23705909463698879</v>
      </c>
      <c r="O526" s="42">
        <f t="shared" ca="1" si="145"/>
        <v>0.11941527186943282</v>
      </c>
      <c r="P526" s="42">
        <f t="shared" ca="1" si="146"/>
        <v>3.8804869624174377E-3</v>
      </c>
      <c r="Q526" s="42">
        <f t="shared" ca="1" si="147"/>
        <v>7.2480194747715318E-2</v>
      </c>
      <c r="R526" s="42">
        <f t="shared" ca="1" si="148"/>
        <v>0.21789751192284221</v>
      </c>
      <c r="S526" s="42">
        <f t="shared" ca="1" si="149"/>
        <v>2.2249394101161005E-2</v>
      </c>
      <c r="T526" s="42">
        <f t="shared" ca="1" si="150"/>
        <v>0.14273201345100489</v>
      </c>
      <c r="U526">
        <f ca="1">+(L526^2*Markiwitz!$B$4^2)+(M526^2*Markiwitz!$C$4^2)+(N526^2*Markiwitz!$D$4^2)+(O526^2*Markiwitz!$E$4^2)+(P526^2*Markiwitz!$F$4^2)+(Q526^2*Markiwitz!$G$4^2)+(R526^2*Markiwitz!$H$4^2)+(S526^2*Markiwitz!$I$4^2)+(T526^2*Markiwitz!$J$4^2)+(2*L526*M526*Markiwitz!$B$8)+(2*L526*N526*Markiwitz!$E$8)+(2*L526*O526*Markiwitz!$H$8)+(2*L526*P526*Markiwitz!$B$11)+(2*L526*Q526*Markiwitz!$E$11)+(2*L526*R526*Markiwitz!$H$11)+(2*L526*S526*Markiwitz!$K$8)+(2*L526*T526*Markiwitz!$K$11)</f>
        <v>1.2499613394942617E-2</v>
      </c>
      <c r="V526" s="5">
        <f t="shared" ca="1" si="141"/>
        <v>0.11180166991124335</v>
      </c>
      <c r="W526" s="42">
        <f ca="1">SUMPRODUCT(L526:T526,Markiwitz!$B$3:$J$3)</f>
        <v>0.33078691474895588</v>
      </c>
    </row>
    <row r="527" spans="1:23" x14ac:dyDescent="0.25">
      <c r="A527">
        <v>526</v>
      </c>
      <c r="B527" s="25">
        <f t="shared" ca="1" si="140"/>
        <v>1</v>
      </c>
      <c r="C527" s="46">
        <v>0</v>
      </c>
      <c r="D527">
        <f t="shared" ca="1" si="151"/>
        <v>0.23196861794098811</v>
      </c>
      <c r="E527">
        <f t="shared" ca="1" si="151"/>
        <v>0.4880975338483623</v>
      </c>
      <c r="F527">
        <f t="shared" ca="1" si="151"/>
        <v>0.94312345854790092</v>
      </c>
      <c r="G527">
        <f t="shared" ca="1" si="151"/>
        <v>7.6282892909663724E-3</v>
      </c>
      <c r="H527">
        <f t="shared" ca="1" si="151"/>
        <v>0.71781667565191476</v>
      </c>
      <c r="I527">
        <f t="shared" ca="1" si="151"/>
        <v>0.4844367551034916</v>
      </c>
      <c r="J527">
        <f t="shared" ca="1" si="151"/>
        <v>5.7763937638631746E-2</v>
      </c>
      <c r="K527">
        <f t="shared" ca="1" si="151"/>
        <v>0.76023303673644871</v>
      </c>
      <c r="L527" s="42">
        <f t="shared" ca="1" si="142"/>
        <v>0</v>
      </c>
      <c r="M527" s="42">
        <f t="shared" ca="1" si="143"/>
        <v>6.2845929359238065E-2</v>
      </c>
      <c r="N527" s="42">
        <f t="shared" ca="1" si="144"/>
        <v>0.13223746989972612</v>
      </c>
      <c r="O527" s="42">
        <f t="shared" ca="1" si="145"/>
        <v>0.25551503810752579</v>
      </c>
      <c r="P527" s="42">
        <f t="shared" ca="1" si="146"/>
        <v>2.0666887364646199E-3</v>
      </c>
      <c r="Q527" s="42">
        <f t="shared" ca="1" si="147"/>
        <v>0.1944739615700069</v>
      </c>
      <c r="R527" s="42">
        <f t="shared" ca="1" si="148"/>
        <v>0.1312456760767424</v>
      </c>
      <c r="S527" s="42">
        <f t="shared" ca="1" si="149"/>
        <v>1.5649652856372147E-2</v>
      </c>
      <c r="T527" s="42">
        <f t="shared" ca="1" si="150"/>
        <v>0.20596558339392404</v>
      </c>
      <c r="U527">
        <f ca="1">+(L527^2*Markiwitz!$B$4^2)+(M527^2*Markiwitz!$C$4^2)+(N527^2*Markiwitz!$D$4^2)+(O527^2*Markiwitz!$E$4^2)+(P527^2*Markiwitz!$F$4^2)+(Q527^2*Markiwitz!$G$4^2)+(R527^2*Markiwitz!$H$4^2)+(S527^2*Markiwitz!$I$4^2)+(T527^2*Markiwitz!$J$4^2)+(2*L527*M527*Markiwitz!$B$8)+(2*L527*N527*Markiwitz!$E$8)+(2*L527*O527*Markiwitz!$H$8)+(2*L527*P527*Markiwitz!$B$11)+(2*L527*Q527*Markiwitz!$E$11)+(2*L527*R527*Markiwitz!$H$11)+(2*L527*S527*Markiwitz!$K$8)+(2*L527*T527*Markiwitz!$K$11)</f>
        <v>2.0038069680130804E-2</v>
      </c>
      <c r="V527" s="5">
        <f t="shared" ca="1" si="141"/>
        <v>0.14155588889244702</v>
      </c>
      <c r="W527" s="42">
        <f ca="1">SUMPRODUCT(L527:T527,Markiwitz!$B$3:$J$3)</f>
        <v>0.66795066346808218</v>
      </c>
    </row>
    <row r="528" spans="1:23" x14ac:dyDescent="0.25">
      <c r="A528">
        <v>527</v>
      </c>
      <c r="B528" s="25">
        <f t="shared" ca="1" si="140"/>
        <v>1</v>
      </c>
      <c r="C528" s="46">
        <v>0</v>
      </c>
      <c r="D528">
        <f t="shared" ca="1" si="151"/>
        <v>0.810307303144291</v>
      </c>
      <c r="E528">
        <f t="shared" ca="1" si="151"/>
        <v>0.82643393214630156</v>
      </c>
      <c r="F528">
        <f t="shared" ca="1" si="151"/>
        <v>0.25081652970599866</v>
      </c>
      <c r="G528">
        <f t="shared" ca="1" si="151"/>
        <v>0.99240502104828576</v>
      </c>
      <c r="H528">
        <f t="shared" ca="1" si="151"/>
        <v>0.16773754457533896</v>
      </c>
      <c r="I528">
        <f t="shared" ca="1" si="151"/>
        <v>0.38741156216988315</v>
      </c>
      <c r="J528">
        <f t="shared" ca="1" si="151"/>
        <v>0.42172576115340421</v>
      </c>
      <c r="K528">
        <f t="shared" ca="1" si="151"/>
        <v>0.83655800796475732</v>
      </c>
      <c r="L528" s="42">
        <f t="shared" ca="1" si="142"/>
        <v>0</v>
      </c>
      <c r="M528" s="42">
        <f t="shared" ca="1" si="143"/>
        <v>0.17264841098328218</v>
      </c>
      <c r="N528" s="42">
        <f t="shared" ca="1" si="144"/>
        <v>0.17608443687236175</v>
      </c>
      <c r="O528" s="42">
        <f t="shared" ca="1" si="145"/>
        <v>5.3440312254437253E-2</v>
      </c>
      <c r="P528" s="42">
        <f t="shared" ca="1" si="146"/>
        <v>0.21144712539423741</v>
      </c>
      <c r="Q528" s="42">
        <f t="shared" ca="1" si="147"/>
        <v>3.5739059022170644E-2</v>
      </c>
      <c r="R528" s="42">
        <f t="shared" ca="1" si="148"/>
        <v>8.2543980963319788E-2</v>
      </c>
      <c r="S528" s="42">
        <f t="shared" ca="1" si="149"/>
        <v>8.985514785726316E-2</v>
      </c>
      <c r="T528" s="42">
        <f t="shared" ca="1" si="150"/>
        <v>0.17824152665292789</v>
      </c>
      <c r="U528">
        <f ca="1">+(L528^2*Markiwitz!$B$4^2)+(M528^2*Markiwitz!$C$4^2)+(N528^2*Markiwitz!$D$4^2)+(O528^2*Markiwitz!$E$4^2)+(P528^2*Markiwitz!$F$4^2)+(Q528^2*Markiwitz!$G$4^2)+(R528^2*Markiwitz!$H$4^2)+(S528^2*Markiwitz!$I$4^2)+(T528^2*Markiwitz!$J$4^2)+(2*L528*M528*Markiwitz!$B$8)+(2*L528*N528*Markiwitz!$E$8)+(2*L528*O528*Markiwitz!$H$8)+(2*L528*P528*Markiwitz!$B$11)+(2*L528*Q528*Markiwitz!$E$11)+(2*L528*R528*Markiwitz!$H$11)+(2*L528*S528*Markiwitz!$K$8)+(2*L528*T528*Markiwitz!$K$11)</f>
        <v>1.1003783496855083E-2</v>
      </c>
      <c r="V528" s="5">
        <f t="shared" ca="1" si="141"/>
        <v>0.10489892037983557</v>
      </c>
      <c r="W528" s="42">
        <f ca="1">SUMPRODUCT(L528:T528,Markiwitz!$B$3:$J$3)</f>
        <v>0.25369292846992908</v>
      </c>
    </row>
    <row r="529" spans="1:23" x14ac:dyDescent="0.25">
      <c r="A529">
        <v>528</v>
      </c>
      <c r="B529" s="25">
        <f t="shared" ca="1" si="140"/>
        <v>0.99999999999999989</v>
      </c>
      <c r="C529" s="46">
        <v>0</v>
      </c>
      <c r="D529">
        <f t="shared" ca="1" si="151"/>
        <v>0.2703907200541491</v>
      </c>
      <c r="E529">
        <f t="shared" ca="1" si="151"/>
        <v>0.57051098172176185</v>
      </c>
      <c r="F529">
        <f t="shared" ca="1" si="151"/>
        <v>0.94019196838852215</v>
      </c>
      <c r="G529">
        <f t="shared" ca="1" si="151"/>
        <v>9.6601048648590648E-2</v>
      </c>
      <c r="H529">
        <f t="shared" ca="1" si="151"/>
        <v>0.65500331214470719</v>
      </c>
      <c r="I529">
        <f t="shared" ca="1" si="151"/>
        <v>0.49113673336560459</v>
      </c>
      <c r="J529">
        <f t="shared" ca="1" si="151"/>
        <v>0.17509399878311349</v>
      </c>
      <c r="K529">
        <f t="shared" ca="1" si="151"/>
        <v>2.4085586055943908E-2</v>
      </c>
      <c r="L529" s="42">
        <f t="shared" ca="1" si="142"/>
        <v>0</v>
      </c>
      <c r="M529" s="42">
        <f t="shared" ca="1" si="143"/>
        <v>8.3893737588980652E-2</v>
      </c>
      <c r="N529" s="42">
        <f t="shared" ca="1" si="144"/>
        <v>0.17701161705036403</v>
      </c>
      <c r="O529" s="42">
        <f t="shared" ca="1" si="145"/>
        <v>0.2917120020371185</v>
      </c>
      <c r="P529" s="42">
        <f t="shared" ca="1" si="146"/>
        <v>2.9972267630051234E-2</v>
      </c>
      <c r="Q529" s="42">
        <f t="shared" ca="1" si="147"/>
        <v>0.20322693019189675</v>
      </c>
      <c r="R529" s="42">
        <f t="shared" ca="1" si="148"/>
        <v>0.15238428382834929</v>
      </c>
      <c r="S529" s="42">
        <f t="shared" ca="1" si="149"/>
        <v>5.4326161727644012E-2</v>
      </c>
      <c r="T529" s="42">
        <f t="shared" ca="1" si="150"/>
        <v>7.4729999455954467E-3</v>
      </c>
      <c r="U529">
        <f ca="1">+(L529^2*Markiwitz!$B$4^2)+(M529^2*Markiwitz!$C$4^2)+(N529^2*Markiwitz!$D$4^2)+(O529^2*Markiwitz!$E$4^2)+(P529^2*Markiwitz!$F$4^2)+(Q529^2*Markiwitz!$G$4^2)+(R529^2*Markiwitz!$H$4^2)+(S529^2*Markiwitz!$I$4^2)+(T529^2*Markiwitz!$J$4^2)+(2*L529*M529*Markiwitz!$B$8)+(2*L529*N529*Markiwitz!$E$8)+(2*L529*O529*Markiwitz!$H$8)+(2*L529*P529*Markiwitz!$B$11)+(2*L529*Q529*Markiwitz!$E$11)+(2*L529*R529*Markiwitz!$H$11)+(2*L529*S529*Markiwitz!$K$8)+(2*L529*T529*Markiwitz!$K$11)</f>
        <v>2.4027071227191627E-2</v>
      </c>
      <c r="V529" s="5">
        <f t="shared" ca="1" si="141"/>
        <v>0.1550066812340411</v>
      </c>
      <c r="W529" s="42">
        <f ca="1">SUMPRODUCT(L529:T529,Markiwitz!$B$3:$J$3)</f>
        <v>0.70987055237791274</v>
      </c>
    </row>
    <row r="530" spans="1:23" x14ac:dyDescent="0.25">
      <c r="A530">
        <v>529</v>
      </c>
      <c r="B530" s="25">
        <f t="shared" ca="1" si="140"/>
        <v>0.99999999999999989</v>
      </c>
      <c r="C530" s="46">
        <v>0</v>
      </c>
      <c r="D530">
        <f t="shared" ca="1" si="151"/>
        <v>0.82837894260855272</v>
      </c>
      <c r="E530">
        <f t="shared" ca="1" si="151"/>
        <v>2.9396598451392197E-4</v>
      </c>
      <c r="F530">
        <f t="shared" ca="1" si="151"/>
        <v>0.6736809066400784</v>
      </c>
      <c r="G530">
        <f t="shared" ca="1" si="151"/>
        <v>0.87157087740281536</v>
      </c>
      <c r="H530">
        <f t="shared" ca="1" si="151"/>
        <v>0.42762559506674203</v>
      </c>
      <c r="I530">
        <f t="shared" ca="1" si="151"/>
        <v>0.96512741849558592</v>
      </c>
      <c r="J530">
        <f t="shared" ca="1" si="151"/>
        <v>0.47112631013127892</v>
      </c>
      <c r="K530">
        <f t="shared" ca="1" si="151"/>
        <v>0.31771313327489459</v>
      </c>
      <c r="L530" s="42">
        <f t="shared" ca="1" si="142"/>
        <v>0</v>
      </c>
      <c r="M530" s="42">
        <f t="shared" ca="1" si="143"/>
        <v>0.18184081310734998</v>
      </c>
      <c r="N530" s="42">
        <f t="shared" ca="1" si="144"/>
        <v>6.452966257397273E-5</v>
      </c>
      <c r="O530" s="42">
        <f t="shared" ca="1" si="145"/>
        <v>0.1478824213620997</v>
      </c>
      <c r="P530" s="42">
        <f t="shared" ca="1" si="146"/>
        <v>0.1913220494578734</v>
      </c>
      <c r="Q530" s="42">
        <f t="shared" ca="1" si="147"/>
        <v>9.3869824439991645E-2</v>
      </c>
      <c r="R530" s="42">
        <f t="shared" ca="1" si="148"/>
        <v>0.21185902429966358</v>
      </c>
      <c r="S530" s="42">
        <f t="shared" ca="1" si="149"/>
        <v>0.1034188423968912</v>
      </c>
      <c r="T530" s="42">
        <f t="shared" ca="1" si="150"/>
        <v>6.9742495273556457E-2</v>
      </c>
      <c r="U530">
        <f ca="1">+(L530^2*Markiwitz!$B$4^2)+(M530^2*Markiwitz!$C$4^2)+(N530^2*Markiwitz!$D$4^2)+(O530^2*Markiwitz!$E$4^2)+(P530^2*Markiwitz!$F$4^2)+(Q530^2*Markiwitz!$G$4^2)+(R530^2*Markiwitz!$H$4^2)+(S530^2*Markiwitz!$I$4^2)+(T530^2*Markiwitz!$J$4^2)+(2*L530*M530*Markiwitz!$B$8)+(2*L530*N530*Markiwitz!$E$8)+(2*L530*O530*Markiwitz!$H$8)+(2*L530*P530*Markiwitz!$B$11)+(2*L530*Q530*Markiwitz!$E$11)+(2*L530*R530*Markiwitz!$H$11)+(2*L530*S530*Markiwitz!$K$8)+(2*L530*T530*Markiwitz!$K$11)</f>
        <v>1.4888999448699317E-2</v>
      </c>
      <c r="V530" s="5">
        <f t="shared" ca="1" si="141"/>
        <v>0.12202048782355902</v>
      </c>
      <c r="W530" s="42">
        <f ca="1">SUMPRODUCT(L530:T530,Markiwitz!$B$3:$J$3)</f>
        <v>0.40097433801227433</v>
      </c>
    </row>
    <row r="531" spans="1:23" x14ac:dyDescent="0.25">
      <c r="A531">
        <v>530</v>
      </c>
      <c r="B531" s="25">
        <f t="shared" ca="1" si="140"/>
        <v>0.99999999999999989</v>
      </c>
      <c r="C531" s="46">
        <v>0</v>
      </c>
      <c r="D531">
        <f t="shared" ca="1" si="151"/>
        <v>0.35766330421236503</v>
      </c>
      <c r="E531">
        <f t="shared" ca="1" si="151"/>
        <v>0.92589877146970068</v>
      </c>
      <c r="F531">
        <f t="shared" ca="1" si="151"/>
        <v>0.45794295706333188</v>
      </c>
      <c r="G531">
        <f t="shared" ca="1" si="151"/>
        <v>0.20531078944702696</v>
      </c>
      <c r="H531">
        <f t="shared" ca="1" si="151"/>
        <v>7.3636311300290913E-2</v>
      </c>
      <c r="I531">
        <f t="shared" ca="1" si="151"/>
        <v>0.51449859607378778</v>
      </c>
      <c r="J531">
        <f t="shared" ca="1" si="151"/>
        <v>0.84043698747588125</v>
      </c>
      <c r="K531">
        <f t="shared" ca="1" si="151"/>
        <v>0.58884347106694024</v>
      </c>
      <c r="L531" s="42">
        <f t="shared" ca="1" si="142"/>
        <v>0</v>
      </c>
      <c r="M531" s="42">
        <f t="shared" ca="1" si="143"/>
        <v>9.022261498904828E-2</v>
      </c>
      <c r="N531" s="42">
        <f t="shared" ca="1" si="144"/>
        <v>0.23356326297187852</v>
      </c>
      <c r="O531" s="42">
        <f t="shared" ca="1" si="145"/>
        <v>0.11551873120743503</v>
      </c>
      <c r="P531" s="42">
        <f t="shared" ca="1" si="146"/>
        <v>5.1790821398826285E-2</v>
      </c>
      <c r="Q531" s="42">
        <f t="shared" ca="1" si="147"/>
        <v>1.857518086260013E-2</v>
      </c>
      <c r="R531" s="42">
        <f t="shared" ca="1" si="148"/>
        <v>0.12978521475160723</v>
      </c>
      <c r="S531" s="42">
        <f t="shared" ca="1" si="149"/>
        <v>0.21200503895856637</v>
      </c>
      <c r="T531" s="42">
        <f t="shared" ca="1" si="150"/>
        <v>0.14853913486003814</v>
      </c>
      <c r="U531">
        <f ca="1">+(L531^2*Markiwitz!$B$4^2)+(M531^2*Markiwitz!$C$4^2)+(N531^2*Markiwitz!$D$4^2)+(O531^2*Markiwitz!$E$4^2)+(P531^2*Markiwitz!$F$4^2)+(Q531^2*Markiwitz!$G$4^2)+(R531^2*Markiwitz!$H$4^2)+(S531^2*Markiwitz!$I$4^2)+(T531^2*Markiwitz!$J$4^2)+(2*L531*M531*Markiwitz!$B$8)+(2*L531*N531*Markiwitz!$E$8)+(2*L531*O531*Markiwitz!$H$8)+(2*L531*P531*Markiwitz!$B$11)+(2*L531*Q531*Markiwitz!$E$11)+(2*L531*R531*Markiwitz!$H$11)+(2*L531*S531*Markiwitz!$K$8)+(2*L531*T531*Markiwitz!$K$11)</f>
        <v>1.2911943343732723E-2</v>
      </c>
      <c r="V531" s="5">
        <f t="shared" ca="1" si="141"/>
        <v>0.11363073239107774</v>
      </c>
      <c r="W531" s="42">
        <f ca="1">SUMPRODUCT(L531:T531,Markiwitz!$B$3:$J$3)</f>
        <v>0.16482605963181751</v>
      </c>
    </row>
    <row r="532" spans="1:23" x14ac:dyDescent="0.25">
      <c r="A532">
        <v>531</v>
      </c>
      <c r="B532" s="25">
        <f t="shared" ca="1" si="140"/>
        <v>1</v>
      </c>
      <c r="C532" s="46">
        <v>0</v>
      </c>
      <c r="D532">
        <f t="shared" ref="D532:K541" ca="1" si="152">RAND()</f>
        <v>0.95070163465045987</v>
      </c>
      <c r="E532">
        <f t="shared" ca="1" si="152"/>
        <v>0.40554552283064427</v>
      </c>
      <c r="F532">
        <f t="shared" ca="1" si="152"/>
        <v>0.78702252144362783</v>
      </c>
      <c r="G532">
        <f t="shared" ca="1" si="152"/>
        <v>9.5956599840741119E-2</v>
      </c>
      <c r="H532">
        <f t="shared" ca="1" si="152"/>
        <v>6.1073149558655837E-3</v>
      </c>
      <c r="I532">
        <f t="shared" ca="1" si="152"/>
        <v>0.93793186796913763</v>
      </c>
      <c r="J532">
        <f t="shared" ca="1" si="152"/>
        <v>0.61606837030642636</v>
      </c>
      <c r="K532">
        <f t="shared" ca="1" si="152"/>
        <v>0.13093581363390216</v>
      </c>
      <c r="L532" s="42">
        <f t="shared" ca="1" si="142"/>
        <v>0</v>
      </c>
      <c r="M532" s="42">
        <f t="shared" ca="1" si="143"/>
        <v>0.24189221615044509</v>
      </c>
      <c r="N532" s="42">
        <f t="shared" ca="1" si="144"/>
        <v>0.10318516524215594</v>
      </c>
      <c r="O532" s="42">
        <f t="shared" ca="1" si="145"/>
        <v>0.20024644424042093</v>
      </c>
      <c r="P532" s="42">
        <f t="shared" ca="1" si="146"/>
        <v>2.4414762469901773E-2</v>
      </c>
      <c r="Q532" s="42">
        <f t="shared" ca="1" si="147"/>
        <v>1.5539175442211587E-3</v>
      </c>
      <c r="R532" s="42">
        <f t="shared" ca="1" si="148"/>
        <v>0.23864313457775502</v>
      </c>
      <c r="S532" s="42">
        <f t="shared" ca="1" si="149"/>
        <v>0.1567496446436687</v>
      </c>
      <c r="T532" s="42">
        <f t="shared" ca="1" si="150"/>
        <v>3.3314715131431416E-2</v>
      </c>
      <c r="U532">
        <f ca="1">+(L532^2*Markiwitz!$B$4^2)+(M532^2*Markiwitz!$C$4^2)+(N532^2*Markiwitz!$D$4^2)+(O532^2*Markiwitz!$E$4^2)+(P532^2*Markiwitz!$F$4^2)+(Q532^2*Markiwitz!$G$4^2)+(R532^2*Markiwitz!$H$4^2)+(S532^2*Markiwitz!$I$4^2)+(T532^2*Markiwitz!$J$4^2)+(2*L532*M532*Markiwitz!$B$8)+(2*L532*N532*Markiwitz!$E$8)+(2*L532*O532*Markiwitz!$H$8)+(2*L532*P532*Markiwitz!$B$11)+(2*L532*Q532*Markiwitz!$E$11)+(2*L532*R532*Markiwitz!$H$11)+(2*L532*S532*Markiwitz!$K$8)+(2*L532*T532*Markiwitz!$K$11)</f>
        <v>1.4064748675048717E-2</v>
      </c>
      <c r="V532" s="5">
        <f t="shared" ca="1" si="141"/>
        <v>0.11859489312381337</v>
      </c>
      <c r="W532" s="42">
        <f ca="1">SUMPRODUCT(L532:T532,Markiwitz!$B$3:$J$3)</f>
        <v>0.1313866899595352</v>
      </c>
    </row>
    <row r="533" spans="1:23" x14ac:dyDescent="0.25">
      <c r="A533">
        <v>532</v>
      </c>
      <c r="B533" s="25">
        <f t="shared" ca="1" si="140"/>
        <v>1</v>
      </c>
      <c r="C533" s="46">
        <v>0</v>
      </c>
      <c r="D533">
        <f t="shared" ca="1" si="152"/>
        <v>0.92157609044336564</v>
      </c>
      <c r="E533">
        <f t="shared" ca="1" si="152"/>
        <v>0.24634604655898418</v>
      </c>
      <c r="F533">
        <f t="shared" ca="1" si="152"/>
        <v>0.52742302595220047</v>
      </c>
      <c r="G533">
        <f t="shared" ca="1" si="152"/>
        <v>0.63321071687514863</v>
      </c>
      <c r="H533">
        <f t="shared" ca="1" si="152"/>
        <v>0.44702546835382195</v>
      </c>
      <c r="I533">
        <f t="shared" ca="1" si="152"/>
        <v>0.59264849898981287</v>
      </c>
      <c r="J533">
        <f t="shared" ca="1" si="152"/>
        <v>0.97917058564150383</v>
      </c>
      <c r="K533">
        <f t="shared" ca="1" si="152"/>
        <v>0.78272515582651203</v>
      </c>
      <c r="L533" s="42">
        <f t="shared" ca="1" si="142"/>
        <v>0</v>
      </c>
      <c r="M533" s="42">
        <f t="shared" ca="1" si="143"/>
        <v>0.17964006426740006</v>
      </c>
      <c r="N533" s="42">
        <f t="shared" ca="1" si="144"/>
        <v>4.801949626816561E-2</v>
      </c>
      <c r="O533" s="42">
        <f t="shared" ca="1" si="145"/>
        <v>0.10280898914443183</v>
      </c>
      <c r="P533" s="42">
        <f t="shared" ca="1" si="146"/>
        <v>0.12342986656645313</v>
      </c>
      <c r="Q533" s="42">
        <f t="shared" ca="1" si="147"/>
        <v>8.7137334287407012E-2</v>
      </c>
      <c r="R533" s="42">
        <f t="shared" ca="1" si="148"/>
        <v>0.11552319504653072</v>
      </c>
      <c r="S533" s="42">
        <f t="shared" ca="1" si="149"/>
        <v>0.19086678653822686</v>
      </c>
      <c r="T533" s="42">
        <f t="shared" ca="1" si="150"/>
        <v>0.15257426788138478</v>
      </c>
      <c r="U533">
        <f ca="1">+(L533^2*Markiwitz!$B$4^2)+(M533^2*Markiwitz!$C$4^2)+(N533^2*Markiwitz!$D$4^2)+(O533^2*Markiwitz!$E$4^2)+(P533^2*Markiwitz!$F$4^2)+(Q533^2*Markiwitz!$G$4^2)+(R533^2*Markiwitz!$H$4^2)+(S533^2*Markiwitz!$I$4^2)+(T533^2*Markiwitz!$J$4^2)+(2*L533*M533*Markiwitz!$B$8)+(2*L533*N533*Markiwitz!$E$8)+(2*L533*O533*Markiwitz!$H$8)+(2*L533*P533*Markiwitz!$B$11)+(2*L533*Q533*Markiwitz!$E$11)+(2*L533*R533*Markiwitz!$H$11)+(2*L533*S533*Markiwitz!$K$8)+(2*L533*T533*Markiwitz!$K$11)</f>
        <v>1.1650641418131966E-2</v>
      </c>
      <c r="V533" s="5">
        <f t="shared" ca="1" si="141"/>
        <v>0.10793813699583649</v>
      </c>
      <c r="W533" s="42">
        <f ca="1">SUMPRODUCT(L533:T533,Markiwitz!$B$3:$J$3)</f>
        <v>0.34938162949482943</v>
      </c>
    </row>
    <row r="534" spans="1:23" x14ac:dyDescent="0.25">
      <c r="A534">
        <v>533</v>
      </c>
      <c r="B534" s="25">
        <f t="shared" ca="1" si="140"/>
        <v>0.99999999999999978</v>
      </c>
      <c r="C534" s="46">
        <v>0</v>
      </c>
      <c r="D534">
        <f t="shared" ca="1" si="152"/>
        <v>0.84966661248529829</v>
      </c>
      <c r="E534">
        <f t="shared" ca="1" si="152"/>
        <v>0.91096444742746119</v>
      </c>
      <c r="F534">
        <f t="shared" ca="1" si="152"/>
        <v>0.91251865364514684</v>
      </c>
      <c r="G534">
        <f t="shared" ca="1" si="152"/>
        <v>0.16017322586851979</v>
      </c>
      <c r="H534">
        <f t="shared" ca="1" si="152"/>
        <v>0.13978442620581943</v>
      </c>
      <c r="I534">
        <f t="shared" ca="1" si="152"/>
        <v>0.13263122104884573</v>
      </c>
      <c r="J534">
        <f t="shared" ca="1" si="152"/>
        <v>0.15704768268357772</v>
      </c>
      <c r="K534">
        <f t="shared" ca="1" si="152"/>
        <v>0.70260751955931333</v>
      </c>
      <c r="L534" s="42">
        <f t="shared" ca="1" si="142"/>
        <v>0</v>
      </c>
      <c r="M534" s="42">
        <f t="shared" ca="1" si="143"/>
        <v>0.21427042501013674</v>
      </c>
      <c r="N534" s="42">
        <f t="shared" ca="1" si="144"/>
        <v>0.22972862114525405</v>
      </c>
      <c r="O534" s="42">
        <f t="shared" ca="1" si="145"/>
        <v>0.2301205636105968</v>
      </c>
      <c r="P534" s="42">
        <f t="shared" ca="1" si="146"/>
        <v>4.0392766619020477E-2</v>
      </c>
      <c r="Q534" s="42">
        <f t="shared" ca="1" si="147"/>
        <v>3.5251083157557025E-2</v>
      </c>
      <c r="R534" s="42">
        <f t="shared" ca="1" si="148"/>
        <v>3.3447175263981908E-2</v>
      </c>
      <c r="S534" s="42">
        <f t="shared" ca="1" si="149"/>
        <v>3.960456162569239E-2</v>
      </c>
      <c r="T534" s="42">
        <f t="shared" ca="1" si="150"/>
        <v>0.17718480356776048</v>
      </c>
      <c r="U534">
        <f ca="1">+(L534^2*Markiwitz!$B$4^2)+(M534^2*Markiwitz!$C$4^2)+(N534^2*Markiwitz!$D$4^2)+(O534^2*Markiwitz!$E$4^2)+(P534^2*Markiwitz!$F$4^2)+(Q534^2*Markiwitz!$G$4^2)+(R534^2*Markiwitz!$H$4^2)+(S534^2*Markiwitz!$I$4^2)+(T534^2*Markiwitz!$J$4^2)+(2*L534*M534*Markiwitz!$B$8)+(2*L534*N534*Markiwitz!$E$8)+(2*L534*O534*Markiwitz!$H$8)+(2*L534*P534*Markiwitz!$B$11)+(2*L534*Q534*Markiwitz!$E$11)+(2*L534*R534*Markiwitz!$H$11)+(2*L534*S534*Markiwitz!$K$8)+(2*L534*T534*Markiwitz!$K$11)</f>
        <v>1.1354237895404629E-2</v>
      </c>
      <c r="V534" s="5">
        <f t="shared" ca="1" si="141"/>
        <v>0.10655626633569998</v>
      </c>
      <c r="W534" s="42">
        <f ca="1">SUMPRODUCT(L534:T534,Markiwitz!$B$3:$J$3)</f>
        <v>0.26478067677272671</v>
      </c>
    </row>
    <row r="535" spans="1:23" x14ac:dyDescent="0.25">
      <c r="A535">
        <v>534</v>
      </c>
      <c r="B535" s="25">
        <f t="shared" ca="1" si="140"/>
        <v>1</v>
      </c>
      <c r="C535" s="46">
        <v>0</v>
      </c>
      <c r="D535">
        <f t="shared" ca="1" si="152"/>
        <v>0.79163340709368923</v>
      </c>
      <c r="E535">
        <f t="shared" ca="1" si="152"/>
        <v>0.66261066880372266</v>
      </c>
      <c r="F535">
        <f t="shared" ca="1" si="152"/>
        <v>0.47116592016292624</v>
      </c>
      <c r="G535">
        <f t="shared" ca="1" si="152"/>
        <v>1.5105555082475575E-2</v>
      </c>
      <c r="H535">
        <f t="shared" ca="1" si="152"/>
        <v>0.91702967086236031</v>
      </c>
      <c r="I535">
        <f t="shared" ca="1" si="152"/>
        <v>0.75563989505262785</v>
      </c>
      <c r="J535">
        <f t="shared" ca="1" si="152"/>
        <v>0.23719969133617924</v>
      </c>
      <c r="K535">
        <f t="shared" ca="1" si="152"/>
        <v>0.78467527807026627</v>
      </c>
      <c r="L535" s="42">
        <f t="shared" ca="1" si="142"/>
        <v>0</v>
      </c>
      <c r="M535" s="42">
        <f t="shared" ca="1" si="143"/>
        <v>0.17079247999513403</v>
      </c>
      <c r="N535" s="42">
        <f t="shared" ca="1" si="144"/>
        <v>0.14295621986406232</v>
      </c>
      <c r="O535" s="42">
        <f t="shared" ca="1" si="145"/>
        <v>0.10165260242016511</v>
      </c>
      <c r="P535" s="42">
        <f t="shared" ca="1" si="146"/>
        <v>3.2589771870678188E-3</v>
      </c>
      <c r="Q535" s="42">
        <f t="shared" ca="1" si="147"/>
        <v>0.19784633936901042</v>
      </c>
      <c r="R535" s="42">
        <f t="shared" ca="1" si="148"/>
        <v>0.16302699014826599</v>
      </c>
      <c r="S535" s="42">
        <f t="shared" ca="1" si="149"/>
        <v>5.1175106020496436E-2</v>
      </c>
      <c r="T535" s="42">
        <f t="shared" ca="1" si="150"/>
        <v>0.16929128499579782</v>
      </c>
      <c r="U535">
        <f ca="1">+(L535^2*Markiwitz!$B$4^2)+(M535^2*Markiwitz!$C$4^2)+(N535^2*Markiwitz!$D$4^2)+(O535^2*Markiwitz!$E$4^2)+(P535^2*Markiwitz!$F$4^2)+(Q535^2*Markiwitz!$G$4^2)+(R535^2*Markiwitz!$H$4^2)+(S535^2*Markiwitz!$I$4^2)+(T535^2*Markiwitz!$J$4^2)+(2*L535*M535*Markiwitz!$B$8)+(2*L535*N535*Markiwitz!$E$8)+(2*L535*O535*Markiwitz!$H$8)+(2*L535*P535*Markiwitz!$B$11)+(2*L535*Q535*Markiwitz!$E$11)+(2*L535*R535*Markiwitz!$H$11)+(2*L535*S535*Markiwitz!$K$8)+(2*L535*T535*Markiwitz!$K$11)</f>
        <v>1.7131861177888841E-2</v>
      </c>
      <c r="V535" s="5">
        <f t="shared" ca="1" si="141"/>
        <v>0.13088873587092528</v>
      </c>
      <c r="W535" s="42">
        <f ca="1">SUMPRODUCT(L535:T535,Markiwitz!$B$3:$J$3)</f>
        <v>0.64658062935314453</v>
      </c>
    </row>
    <row r="536" spans="1:23" x14ac:dyDescent="0.25">
      <c r="A536">
        <v>535</v>
      </c>
      <c r="B536" s="25">
        <f t="shared" ca="1" si="140"/>
        <v>1</v>
      </c>
      <c r="C536" s="46">
        <v>0</v>
      </c>
      <c r="D536">
        <f t="shared" ca="1" si="152"/>
        <v>0.6110470936503124</v>
      </c>
      <c r="E536">
        <f t="shared" ca="1" si="152"/>
        <v>0.69502783184109274</v>
      </c>
      <c r="F536">
        <f t="shared" ca="1" si="152"/>
        <v>1.6897445656577248E-2</v>
      </c>
      <c r="G536">
        <f t="shared" ca="1" si="152"/>
        <v>0.66186325667135304</v>
      </c>
      <c r="H536">
        <f t="shared" ca="1" si="152"/>
        <v>0.91157268056201401</v>
      </c>
      <c r="I536">
        <f t="shared" ca="1" si="152"/>
        <v>0.38245166395940833</v>
      </c>
      <c r="J536">
        <f t="shared" ca="1" si="152"/>
        <v>0.64040311002583783</v>
      </c>
      <c r="K536">
        <f t="shared" ca="1" si="152"/>
        <v>0.31303810031770052</v>
      </c>
      <c r="L536" s="42">
        <f t="shared" ca="1" si="142"/>
        <v>0</v>
      </c>
      <c r="M536" s="42">
        <f t="shared" ca="1" si="143"/>
        <v>0.14437703444884839</v>
      </c>
      <c r="N536" s="42">
        <f t="shared" ca="1" si="144"/>
        <v>0.16421984207661661</v>
      </c>
      <c r="O536" s="42">
        <f t="shared" ca="1" si="145"/>
        <v>3.9924960269156007E-3</v>
      </c>
      <c r="P536" s="42">
        <f t="shared" ca="1" si="146"/>
        <v>0.15638377991132774</v>
      </c>
      <c r="Q536" s="42">
        <f t="shared" ca="1" si="147"/>
        <v>0.21538464329796536</v>
      </c>
      <c r="R536" s="42">
        <f t="shared" ca="1" si="148"/>
        <v>9.0364945085699713E-2</v>
      </c>
      <c r="S536" s="42">
        <f t="shared" ca="1" si="149"/>
        <v>0.15131321765235725</v>
      </c>
      <c r="T536" s="42">
        <f t="shared" ca="1" si="150"/>
        <v>7.3964041500269403E-2</v>
      </c>
      <c r="U536">
        <f ca="1">+(L536^2*Markiwitz!$B$4^2)+(M536^2*Markiwitz!$C$4^2)+(N536^2*Markiwitz!$D$4^2)+(O536^2*Markiwitz!$E$4^2)+(P536^2*Markiwitz!$F$4^2)+(Q536^2*Markiwitz!$G$4^2)+(R536^2*Markiwitz!$H$4^2)+(S536^2*Markiwitz!$I$4^2)+(T536^2*Markiwitz!$J$4^2)+(2*L536*M536*Markiwitz!$B$8)+(2*L536*N536*Markiwitz!$E$8)+(2*L536*O536*Markiwitz!$H$8)+(2*L536*P536*Markiwitz!$B$11)+(2*L536*Q536*Markiwitz!$E$11)+(2*L536*R536*Markiwitz!$H$11)+(2*L536*S536*Markiwitz!$K$8)+(2*L536*T536*Markiwitz!$K$11)</f>
        <v>2.1446629852364164E-2</v>
      </c>
      <c r="V536" s="5">
        <f t="shared" ca="1" si="141"/>
        <v>0.14644667921248389</v>
      </c>
      <c r="W536" s="42">
        <f ca="1">SUMPRODUCT(L536:T536,Markiwitz!$B$3:$J$3)</f>
        <v>0.69990414438785631</v>
      </c>
    </row>
    <row r="537" spans="1:23" x14ac:dyDescent="0.25">
      <c r="A537">
        <v>536</v>
      </c>
      <c r="B537" s="25">
        <f t="shared" ca="1" si="140"/>
        <v>1.0000000000000002</v>
      </c>
      <c r="C537" s="46">
        <v>0</v>
      </c>
      <c r="D537">
        <f t="shared" ca="1" si="152"/>
        <v>0.31071398744822964</v>
      </c>
      <c r="E537">
        <f t="shared" ca="1" si="152"/>
        <v>0.42093382764464937</v>
      </c>
      <c r="F537">
        <f t="shared" ca="1" si="152"/>
        <v>0.96319566771236986</v>
      </c>
      <c r="G537">
        <f t="shared" ca="1" si="152"/>
        <v>0.46075021317089848</v>
      </c>
      <c r="H537">
        <f t="shared" ca="1" si="152"/>
        <v>0.98023190026515761</v>
      </c>
      <c r="I537">
        <f t="shared" ca="1" si="152"/>
        <v>0.47748272024512439</v>
      </c>
      <c r="J537">
        <f t="shared" ca="1" si="152"/>
        <v>0.56401671252875762</v>
      </c>
      <c r="K537">
        <f t="shared" ca="1" si="152"/>
        <v>0.77011399287254123</v>
      </c>
      <c r="L537" s="42">
        <f t="shared" ca="1" si="142"/>
        <v>0</v>
      </c>
      <c r="M537" s="42">
        <f t="shared" ca="1" si="143"/>
        <v>6.2802994857261471E-2</v>
      </c>
      <c r="N537" s="42">
        <f t="shared" ca="1" si="144"/>
        <v>8.5081155276985981E-2</v>
      </c>
      <c r="O537" s="42">
        <f t="shared" ca="1" si="145"/>
        <v>0.19468570778763361</v>
      </c>
      <c r="P537" s="42">
        <f t="shared" ca="1" si="146"/>
        <v>9.3129033249832002E-2</v>
      </c>
      <c r="Q537" s="42">
        <f t="shared" ca="1" si="147"/>
        <v>0.19812915246222557</v>
      </c>
      <c r="R537" s="42">
        <f t="shared" ca="1" si="148"/>
        <v>9.6511087480354182E-2</v>
      </c>
      <c r="S537" s="42">
        <f t="shared" ca="1" si="149"/>
        <v>0.11400175121583478</v>
      </c>
      <c r="T537" s="42">
        <f t="shared" ca="1" si="150"/>
        <v>0.15565911766987262</v>
      </c>
      <c r="U537">
        <f ca="1">+(L537^2*Markiwitz!$B$4^2)+(M537^2*Markiwitz!$C$4^2)+(N537^2*Markiwitz!$D$4^2)+(O537^2*Markiwitz!$E$4^2)+(P537^2*Markiwitz!$F$4^2)+(Q537^2*Markiwitz!$G$4^2)+(R537^2*Markiwitz!$H$4^2)+(S537^2*Markiwitz!$I$4^2)+(T537^2*Markiwitz!$J$4^2)+(2*L537*M537*Markiwitz!$B$8)+(2*L537*N537*Markiwitz!$E$8)+(2*L537*O537*Markiwitz!$H$8)+(2*L537*P537*Markiwitz!$B$11)+(2*L537*Q537*Markiwitz!$E$11)+(2*L537*R537*Markiwitz!$H$11)+(2*L537*S537*Markiwitz!$K$8)+(2*L537*T537*Markiwitz!$K$11)</f>
        <v>1.8572289255838387E-2</v>
      </c>
      <c r="V537" s="5">
        <f t="shared" ca="1" si="141"/>
        <v>0.136280186585719</v>
      </c>
      <c r="W537" s="42">
        <f ca="1">SUMPRODUCT(L537:T537,Markiwitz!$B$3:$J$3)</f>
        <v>0.66843528487421289</v>
      </c>
    </row>
    <row r="538" spans="1:23" x14ac:dyDescent="0.25">
      <c r="A538">
        <v>537</v>
      </c>
      <c r="B538" s="25">
        <f t="shared" ca="1" si="140"/>
        <v>1</v>
      </c>
      <c r="C538" s="46">
        <v>0</v>
      </c>
      <c r="D538">
        <f t="shared" ca="1" si="152"/>
        <v>0.44255755236215333</v>
      </c>
      <c r="E538">
        <f t="shared" ca="1" si="152"/>
        <v>0.15458561171090068</v>
      </c>
      <c r="F538">
        <f t="shared" ca="1" si="152"/>
        <v>0.26832325126361467</v>
      </c>
      <c r="G538">
        <f t="shared" ca="1" si="152"/>
        <v>0.34643114318551649</v>
      </c>
      <c r="H538">
        <f t="shared" ca="1" si="152"/>
        <v>3.3710654412467678E-2</v>
      </c>
      <c r="I538">
        <f t="shared" ca="1" si="152"/>
        <v>0.60435942054855951</v>
      </c>
      <c r="J538">
        <f t="shared" ca="1" si="152"/>
        <v>6.0346012069493971E-2</v>
      </c>
      <c r="K538">
        <f t="shared" ca="1" si="152"/>
        <v>0.95860070416905996</v>
      </c>
      <c r="L538" s="42">
        <f t="shared" ca="1" si="142"/>
        <v>0</v>
      </c>
      <c r="M538" s="42">
        <f t="shared" ca="1" si="143"/>
        <v>0.15425959035865727</v>
      </c>
      <c r="N538" s="42">
        <f t="shared" ca="1" si="144"/>
        <v>5.3882965075584335E-2</v>
      </c>
      <c r="O538" s="42">
        <f t="shared" ca="1" si="145"/>
        <v>9.3527801305618358E-2</v>
      </c>
      <c r="P538" s="42">
        <f t="shared" ca="1" si="146"/>
        <v>0.12075339342881189</v>
      </c>
      <c r="Q538" s="42">
        <f t="shared" ca="1" si="147"/>
        <v>1.1750317473136488E-2</v>
      </c>
      <c r="R538" s="42">
        <f t="shared" ca="1" si="148"/>
        <v>0.21065788199887236</v>
      </c>
      <c r="S538" s="42">
        <f t="shared" ca="1" si="149"/>
        <v>2.1034441852663347E-2</v>
      </c>
      <c r="T538" s="42">
        <f t="shared" ca="1" si="150"/>
        <v>0.33413360850665591</v>
      </c>
      <c r="U538">
        <f ca="1">+(L538^2*Markiwitz!$B$4^2)+(M538^2*Markiwitz!$C$4^2)+(N538^2*Markiwitz!$D$4^2)+(O538^2*Markiwitz!$E$4^2)+(P538^2*Markiwitz!$F$4^2)+(Q538^2*Markiwitz!$G$4^2)+(R538^2*Markiwitz!$H$4^2)+(S538^2*Markiwitz!$I$4^2)+(T538^2*Markiwitz!$J$4^2)+(2*L538*M538*Markiwitz!$B$8)+(2*L538*N538*Markiwitz!$E$8)+(2*L538*O538*Markiwitz!$H$8)+(2*L538*P538*Markiwitz!$B$11)+(2*L538*Q538*Markiwitz!$E$11)+(2*L538*R538*Markiwitz!$H$11)+(2*L538*S538*Markiwitz!$K$8)+(2*L538*T538*Markiwitz!$K$11)</f>
        <v>9.5876637015553049E-3</v>
      </c>
      <c r="V538" s="5">
        <f t="shared" ca="1" si="141"/>
        <v>9.7916616064666492E-2</v>
      </c>
      <c r="W538" s="42">
        <f ca="1">SUMPRODUCT(L538:T538,Markiwitz!$B$3:$J$3)</f>
        <v>0.16479703563234693</v>
      </c>
    </row>
    <row r="539" spans="1:23" x14ac:dyDescent="0.25">
      <c r="A539">
        <v>538</v>
      </c>
      <c r="B539" s="25">
        <f t="shared" ca="1" si="140"/>
        <v>0.99999999999999989</v>
      </c>
      <c r="C539" s="46">
        <v>0</v>
      </c>
      <c r="D539">
        <f t="shared" ca="1" si="152"/>
        <v>0.88625832068405408</v>
      </c>
      <c r="E539">
        <f t="shared" ca="1" si="152"/>
        <v>0.62361107959954165</v>
      </c>
      <c r="F539">
        <f t="shared" ca="1" si="152"/>
        <v>0.93826704559885776</v>
      </c>
      <c r="G539">
        <f t="shared" ca="1" si="152"/>
        <v>0.35705989442616271</v>
      </c>
      <c r="H539">
        <f t="shared" ca="1" si="152"/>
        <v>0.93708589220648353</v>
      </c>
      <c r="I539">
        <f t="shared" ca="1" si="152"/>
        <v>0.34500210917862995</v>
      </c>
      <c r="J539">
        <f t="shared" ca="1" si="152"/>
        <v>0.17608523204342652</v>
      </c>
      <c r="K539">
        <f t="shared" ca="1" si="152"/>
        <v>0.58414356459613781</v>
      </c>
      <c r="L539" s="42">
        <f t="shared" ca="1" si="142"/>
        <v>0</v>
      </c>
      <c r="M539" s="42">
        <f t="shared" ca="1" si="143"/>
        <v>0.18282742003846814</v>
      </c>
      <c r="N539" s="42">
        <f t="shared" ca="1" si="144"/>
        <v>0.12864556769699773</v>
      </c>
      <c r="O539" s="42">
        <f t="shared" ca="1" si="145"/>
        <v>0.19355636979695928</v>
      </c>
      <c r="P539" s="42">
        <f t="shared" ca="1" si="146"/>
        <v>7.3658365482827656E-2</v>
      </c>
      <c r="Q539" s="42">
        <f t="shared" ca="1" si="147"/>
        <v>0.19331270807626505</v>
      </c>
      <c r="R539" s="42">
        <f t="shared" ca="1" si="148"/>
        <v>7.1170948759357255E-2</v>
      </c>
      <c r="S539" s="42">
        <f t="shared" ca="1" si="149"/>
        <v>3.6324859163552339E-2</v>
      </c>
      <c r="T539" s="42">
        <f t="shared" ca="1" si="150"/>
        <v>0.12050376098557251</v>
      </c>
      <c r="U539">
        <f ca="1">+(L539^2*Markiwitz!$B$4^2)+(M539^2*Markiwitz!$C$4^2)+(N539^2*Markiwitz!$D$4^2)+(O539^2*Markiwitz!$E$4^2)+(P539^2*Markiwitz!$F$4^2)+(Q539^2*Markiwitz!$G$4^2)+(R539^2*Markiwitz!$H$4^2)+(S539^2*Markiwitz!$I$4^2)+(T539^2*Markiwitz!$J$4^2)+(2*L539*M539*Markiwitz!$B$8)+(2*L539*N539*Markiwitz!$E$8)+(2*L539*O539*Markiwitz!$H$8)+(2*L539*P539*Markiwitz!$B$11)+(2*L539*Q539*Markiwitz!$E$11)+(2*L539*R539*Markiwitz!$H$11)+(2*L539*S539*Markiwitz!$K$8)+(2*L539*T539*Markiwitz!$K$11)</f>
        <v>1.7221561053016241E-2</v>
      </c>
      <c r="V539" s="5">
        <f t="shared" ca="1" si="141"/>
        <v>0.13123094548549225</v>
      </c>
      <c r="W539" s="42">
        <f ca="1">SUMPRODUCT(L539:T539,Markiwitz!$B$3:$J$3)</f>
        <v>0.67525084128022284</v>
      </c>
    </row>
    <row r="540" spans="1:23" x14ac:dyDescent="0.25">
      <c r="A540">
        <v>539</v>
      </c>
      <c r="B540" s="25">
        <f t="shared" ca="1" si="140"/>
        <v>1</v>
      </c>
      <c r="C540" s="46">
        <v>0</v>
      </c>
      <c r="D540">
        <f t="shared" ca="1" si="152"/>
        <v>0.79960687308749057</v>
      </c>
      <c r="E540">
        <f t="shared" ca="1" si="152"/>
        <v>0.75970012834620559</v>
      </c>
      <c r="F540">
        <f t="shared" ca="1" si="152"/>
        <v>0.39934806531777212</v>
      </c>
      <c r="G540">
        <f t="shared" ca="1" si="152"/>
        <v>0.63996155535478916</v>
      </c>
      <c r="H540">
        <f t="shared" ca="1" si="152"/>
        <v>0.1331787128742058</v>
      </c>
      <c r="I540">
        <f t="shared" ca="1" si="152"/>
        <v>0.28262201011547605</v>
      </c>
      <c r="J540">
        <f t="shared" ca="1" si="152"/>
        <v>0.1199706110622899</v>
      </c>
      <c r="K540">
        <f t="shared" ca="1" si="152"/>
        <v>0.82451621230354399</v>
      </c>
      <c r="L540" s="42">
        <f t="shared" ca="1" si="142"/>
        <v>0</v>
      </c>
      <c r="M540" s="42">
        <f t="shared" ca="1" si="143"/>
        <v>0.20197681961020458</v>
      </c>
      <c r="N540" s="42">
        <f t="shared" ca="1" si="144"/>
        <v>0.19189656935832977</v>
      </c>
      <c r="O540" s="42">
        <f t="shared" ca="1" si="145"/>
        <v>0.10087338524108257</v>
      </c>
      <c r="P540" s="42">
        <f t="shared" ca="1" si="146"/>
        <v>0.16165118631892655</v>
      </c>
      <c r="Q540" s="42">
        <f t="shared" ca="1" si="147"/>
        <v>3.3640297215366086E-2</v>
      </c>
      <c r="R540" s="42">
        <f t="shared" ca="1" si="148"/>
        <v>7.1388949590383347E-2</v>
      </c>
      <c r="S540" s="42">
        <f t="shared" ca="1" si="149"/>
        <v>3.0303994731174386E-2</v>
      </c>
      <c r="T540" s="42">
        <f t="shared" ca="1" si="150"/>
        <v>0.20826879793453262</v>
      </c>
      <c r="U540">
        <f ca="1">+(L540^2*Markiwitz!$B$4^2)+(M540^2*Markiwitz!$C$4^2)+(N540^2*Markiwitz!$D$4^2)+(O540^2*Markiwitz!$E$4^2)+(P540^2*Markiwitz!$F$4^2)+(Q540^2*Markiwitz!$G$4^2)+(R540^2*Markiwitz!$H$4^2)+(S540^2*Markiwitz!$I$4^2)+(T540^2*Markiwitz!$J$4^2)+(2*L540*M540*Markiwitz!$B$8)+(2*L540*N540*Markiwitz!$E$8)+(2*L540*O540*Markiwitz!$H$8)+(2*L540*P540*Markiwitz!$B$11)+(2*L540*Q540*Markiwitz!$E$11)+(2*L540*R540*Markiwitz!$H$11)+(2*L540*S540*Markiwitz!$K$8)+(2*L540*T540*Markiwitz!$K$11)</f>
        <v>9.4603301787721424E-3</v>
      </c>
      <c r="V540" s="5">
        <f t="shared" ca="1" si="141"/>
        <v>9.7264228670010749E-2</v>
      </c>
      <c r="W540" s="42">
        <f ca="1">SUMPRODUCT(L540:T540,Markiwitz!$B$3:$J$3)</f>
        <v>0.25799640466325074</v>
      </c>
    </row>
    <row r="541" spans="1:23" x14ac:dyDescent="0.25">
      <c r="A541">
        <v>540</v>
      </c>
      <c r="B541" s="25">
        <f t="shared" ca="1" si="140"/>
        <v>1</v>
      </c>
      <c r="C541" s="46">
        <v>0</v>
      </c>
      <c r="D541">
        <f t="shared" ca="1" si="152"/>
        <v>0.41317795727129381</v>
      </c>
      <c r="E541">
        <f t="shared" ca="1" si="152"/>
        <v>3.349700169611447E-4</v>
      </c>
      <c r="F541">
        <f t="shared" ca="1" si="152"/>
        <v>0.65456566146905182</v>
      </c>
      <c r="G541">
        <f t="shared" ca="1" si="152"/>
        <v>0.27242820978489013</v>
      </c>
      <c r="H541">
        <f t="shared" ca="1" si="152"/>
        <v>0.76135498957968728</v>
      </c>
      <c r="I541">
        <f t="shared" ca="1" si="152"/>
        <v>0.71613826470931174</v>
      </c>
      <c r="J541">
        <f t="shared" ca="1" si="152"/>
        <v>0.17520859297915747</v>
      </c>
      <c r="K541">
        <f t="shared" ca="1" si="152"/>
        <v>7.2513230390269801E-3</v>
      </c>
      <c r="L541" s="42">
        <f t="shared" ca="1" si="142"/>
        <v>0</v>
      </c>
      <c r="M541" s="42">
        <f t="shared" ca="1" si="143"/>
        <v>0.13770487243985452</v>
      </c>
      <c r="N541" s="42">
        <f t="shared" ca="1" si="144"/>
        <v>1.1163955541443179E-4</v>
      </c>
      <c r="O541" s="42">
        <f t="shared" ca="1" si="145"/>
        <v>0.21815510563870824</v>
      </c>
      <c r="P541" s="42">
        <f t="shared" ca="1" si="146"/>
        <v>9.0795482230466545E-2</v>
      </c>
      <c r="Q541" s="42">
        <f t="shared" ca="1" si="147"/>
        <v>0.25374609142732624</v>
      </c>
      <c r="R541" s="42">
        <f t="shared" ca="1" si="148"/>
        <v>0.23867616037015058</v>
      </c>
      <c r="S541" s="42">
        <f t="shared" ca="1" si="149"/>
        <v>5.839391119967071E-2</v>
      </c>
      <c r="T541" s="42">
        <f t="shared" ca="1" si="150"/>
        <v>2.4167371384087237E-3</v>
      </c>
      <c r="U541">
        <f ca="1">+(L541^2*Markiwitz!$B$4^2)+(M541^2*Markiwitz!$C$4^2)+(N541^2*Markiwitz!$D$4^2)+(O541^2*Markiwitz!$E$4^2)+(P541^2*Markiwitz!$F$4^2)+(Q541^2*Markiwitz!$G$4^2)+(R541^2*Markiwitz!$H$4^2)+(S541^2*Markiwitz!$I$4^2)+(T541^2*Markiwitz!$J$4^2)+(2*L541*M541*Markiwitz!$B$8)+(2*L541*N541*Markiwitz!$E$8)+(2*L541*O541*Markiwitz!$H$8)+(2*L541*P541*Markiwitz!$B$11)+(2*L541*Q541*Markiwitz!$E$11)+(2*L541*R541*Markiwitz!$H$11)+(2*L541*S541*Markiwitz!$K$8)+(2*L541*T541*Markiwitz!$K$11)</f>
        <v>2.8861664009164834E-2</v>
      </c>
      <c r="V541" s="5">
        <f t="shared" ca="1" si="141"/>
        <v>0.16988720966913559</v>
      </c>
      <c r="W541" s="42">
        <f ca="1">SUMPRODUCT(L541:T541,Markiwitz!$B$3:$J$3)</f>
        <v>0.82400238399174919</v>
      </c>
    </row>
    <row r="542" spans="1:23" x14ac:dyDescent="0.25">
      <c r="A542">
        <v>541</v>
      </c>
      <c r="B542" s="25">
        <f t="shared" ca="1" si="140"/>
        <v>1</v>
      </c>
      <c r="C542" s="46">
        <v>0</v>
      </c>
      <c r="D542">
        <f t="shared" ref="D542:K551" ca="1" si="153">RAND()</f>
        <v>0.20091852767310703</v>
      </c>
      <c r="E542">
        <f t="shared" ca="1" si="153"/>
        <v>0.41960156268642712</v>
      </c>
      <c r="F542">
        <f t="shared" ca="1" si="153"/>
        <v>0.31328026800065623</v>
      </c>
      <c r="G542">
        <f t="shared" ca="1" si="153"/>
        <v>0.25917725107079814</v>
      </c>
      <c r="H542">
        <f t="shared" ca="1" si="153"/>
        <v>0.50689020995464462</v>
      </c>
      <c r="I542">
        <f t="shared" ca="1" si="153"/>
        <v>0.78004148119187611</v>
      </c>
      <c r="J542">
        <f t="shared" ca="1" si="153"/>
        <v>0.19146936459941777</v>
      </c>
      <c r="K542">
        <f t="shared" ca="1" si="153"/>
        <v>0.48359135793467101</v>
      </c>
      <c r="L542" s="42">
        <f t="shared" ca="1" si="142"/>
        <v>0</v>
      </c>
      <c r="M542" s="42">
        <f t="shared" ca="1" si="143"/>
        <v>6.3683181203398748E-2</v>
      </c>
      <c r="N542" s="42">
        <f t="shared" ca="1" si="144"/>
        <v>0.13299700460310362</v>
      </c>
      <c r="O542" s="42">
        <f t="shared" ca="1" si="145"/>
        <v>9.9297383400075129E-2</v>
      </c>
      <c r="P542" s="42">
        <f t="shared" ca="1" si="146"/>
        <v>8.2148879124748025E-2</v>
      </c>
      <c r="Q542" s="42">
        <f t="shared" ca="1" si="147"/>
        <v>0.16066403364895451</v>
      </c>
      <c r="R542" s="42">
        <f t="shared" ca="1" si="148"/>
        <v>0.24724212131263232</v>
      </c>
      <c r="S542" s="42">
        <f t="shared" ca="1" si="149"/>
        <v>6.0688172374639734E-2</v>
      </c>
      <c r="T542" s="42">
        <f t="shared" ca="1" si="150"/>
        <v>0.15327922433244792</v>
      </c>
      <c r="U542">
        <f ca="1">+(L542^2*Markiwitz!$B$4^2)+(M542^2*Markiwitz!$C$4^2)+(N542^2*Markiwitz!$D$4^2)+(O542^2*Markiwitz!$E$4^2)+(P542^2*Markiwitz!$F$4^2)+(Q542^2*Markiwitz!$G$4^2)+(R542^2*Markiwitz!$H$4^2)+(S542^2*Markiwitz!$I$4^2)+(T542^2*Markiwitz!$J$4^2)+(2*L542*M542*Markiwitz!$B$8)+(2*L542*N542*Markiwitz!$E$8)+(2*L542*O542*Markiwitz!$H$8)+(2*L542*P542*Markiwitz!$B$11)+(2*L542*Q542*Markiwitz!$E$11)+(2*L542*R542*Markiwitz!$H$11)+(2*L542*S542*Markiwitz!$K$8)+(2*L542*T542*Markiwitz!$K$11)</f>
        <v>1.6497034062118554E-2</v>
      </c>
      <c r="V542" s="5">
        <f t="shared" ca="1" si="141"/>
        <v>0.12844078037024906</v>
      </c>
      <c r="W542" s="42">
        <f ca="1">SUMPRODUCT(L542:T542,Markiwitz!$B$3:$J$3)</f>
        <v>0.55619084255875739</v>
      </c>
    </row>
    <row r="543" spans="1:23" x14ac:dyDescent="0.25">
      <c r="A543">
        <v>542</v>
      </c>
      <c r="B543" s="25">
        <f t="shared" ca="1" si="140"/>
        <v>1</v>
      </c>
      <c r="C543" s="46">
        <v>0</v>
      </c>
      <c r="D543">
        <f t="shared" ca="1" si="153"/>
        <v>0.53710750794811224</v>
      </c>
      <c r="E543">
        <f t="shared" ca="1" si="153"/>
        <v>0.94883065330472116</v>
      </c>
      <c r="F543">
        <f t="shared" ca="1" si="153"/>
        <v>0.8266145800947069</v>
      </c>
      <c r="G543">
        <f t="shared" ca="1" si="153"/>
        <v>0.98251220940505357</v>
      </c>
      <c r="H543">
        <f t="shared" ca="1" si="153"/>
        <v>0.98150623086110345</v>
      </c>
      <c r="I543">
        <f t="shared" ca="1" si="153"/>
        <v>0.6842374096147551</v>
      </c>
      <c r="J543">
        <f t="shared" ca="1" si="153"/>
        <v>0.2789963234952878</v>
      </c>
      <c r="K543">
        <f t="shared" ca="1" si="153"/>
        <v>0.17809882843502045</v>
      </c>
      <c r="L543" s="42">
        <f t="shared" ca="1" si="142"/>
        <v>0</v>
      </c>
      <c r="M543" s="42">
        <f t="shared" ca="1" si="143"/>
        <v>9.9135668223401557E-2</v>
      </c>
      <c r="N543" s="42">
        <f t="shared" ca="1" si="144"/>
        <v>0.17512873950609012</v>
      </c>
      <c r="O543" s="42">
        <f t="shared" ca="1" si="145"/>
        <v>0.15257092397377514</v>
      </c>
      <c r="P543" s="42">
        <f t="shared" ca="1" si="146"/>
        <v>0.18134545314609571</v>
      </c>
      <c r="Q543" s="42">
        <f t="shared" ca="1" si="147"/>
        <v>0.18115977643575912</v>
      </c>
      <c r="R543" s="42">
        <f t="shared" ca="1" si="148"/>
        <v>0.12629190957457453</v>
      </c>
      <c r="S543" s="42">
        <f t="shared" ca="1" si="149"/>
        <v>5.1495252909869275E-2</v>
      </c>
      <c r="T543" s="42">
        <f t="shared" ca="1" si="150"/>
        <v>3.2872276230434615E-2</v>
      </c>
      <c r="U543">
        <f ca="1">+(L543^2*Markiwitz!$B$4^2)+(M543^2*Markiwitz!$C$4^2)+(N543^2*Markiwitz!$D$4^2)+(O543^2*Markiwitz!$E$4^2)+(P543^2*Markiwitz!$F$4^2)+(Q543^2*Markiwitz!$G$4^2)+(R543^2*Markiwitz!$H$4^2)+(S543^2*Markiwitz!$I$4^2)+(T543^2*Markiwitz!$J$4^2)+(2*L543*M543*Markiwitz!$B$8)+(2*L543*N543*Markiwitz!$E$8)+(2*L543*O543*Markiwitz!$H$8)+(2*L543*P543*Markiwitz!$B$11)+(2*L543*Q543*Markiwitz!$E$11)+(2*L543*R543*Markiwitz!$H$11)+(2*L543*S543*Markiwitz!$K$8)+(2*L543*T543*Markiwitz!$K$11)</f>
        <v>1.9129763438879319E-2</v>
      </c>
      <c r="V543" s="5">
        <f t="shared" ca="1" si="141"/>
        <v>0.13831038803676071</v>
      </c>
      <c r="W543" s="42">
        <f ca="1">SUMPRODUCT(L543:T543,Markiwitz!$B$3:$J$3)</f>
        <v>0.65993460673311055</v>
      </c>
    </row>
    <row r="544" spans="1:23" x14ac:dyDescent="0.25">
      <c r="A544">
        <v>543</v>
      </c>
      <c r="B544" s="25">
        <f t="shared" ca="1" si="140"/>
        <v>1</v>
      </c>
      <c r="C544" s="46">
        <v>0</v>
      </c>
      <c r="D544">
        <f t="shared" ca="1" si="153"/>
        <v>0.40226759564318415</v>
      </c>
      <c r="E544">
        <f t="shared" ca="1" si="153"/>
        <v>0.8385233058382513</v>
      </c>
      <c r="F544">
        <f t="shared" ca="1" si="153"/>
        <v>0.17272864675702804</v>
      </c>
      <c r="G544">
        <f t="shared" ca="1" si="153"/>
        <v>0.4819392502644807</v>
      </c>
      <c r="H544">
        <f t="shared" ca="1" si="153"/>
        <v>0.59877065956621811</v>
      </c>
      <c r="I544">
        <f t="shared" ca="1" si="153"/>
        <v>0.64315366475761571</v>
      </c>
      <c r="J544">
        <f t="shared" ca="1" si="153"/>
        <v>0.73290838687351645</v>
      </c>
      <c r="K544">
        <f t="shared" ca="1" si="153"/>
        <v>0.2804796490022643</v>
      </c>
      <c r="L544" s="42">
        <f t="shared" ca="1" si="142"/>
        <v>0</v>
      </c>
      <c r="M544" s="42">
        <f t="shared" ca="1" si="143"/>
        <v>9.691394207550684E-2</v>
      </c>
      <c r="N544" s="42">
        <f t="shared" ca="1" si="144"/>
        <v>0.20201626969489583</v>
      </c>
      <c r="O544" s="42">
        <f t="shared" ca="1" si="145"/>
        <v>4.1613627962814335E-2</v>
      </c>
      <c r="P544" s="42">
        <f t="shared" ca="1" si="146"/>
        <v>0.11610836440694662</v>
      </c>
      <c r="Q544" s="42">
        <f t="shared" ca="1" si="147"/>
        <v>0.14425528092793746</v>
      </c>
      <c r="R544" s="42">
        <f t="shared" ca="1" si="148"/>
        <v>0.15494799403941403</v>
      </c>
      <c r="S544" s="42">
        <f t="shared" ca="1" si="149"/>
        <v>0.17657161979091321</v>
      </c>
      <c r="T544" s="42">
        <f t="shared" ca="1" si="150"/>
        <v>6.7572901101571742E-2</v>
      </c>
      <c r="U544">
        <f ca="1">+(L544^2*Markiwitz!$B$4^2)+(M544^2*Markiwitz!$C$4^2)+(N544^2*Markiwitz!$D$4^2)+(O544^2*Markiwitz!$E$4^2)+(P544^2*Markiwitz!$F$4^2)+(Q544^2*Markiwitz!$G$4^2)+(R544^2*Markiwitz!$H$4^2)+(S544^2*Markiwitz!$I$4^2)+(T544^2*Markiwitz!$J$4^2)+(2*L544*M544*Markiwitz!$B$8)+(2*L544*N544*Markiwitz!$E$8)+(2*L544*O544*Markiwitz!$H$8)+(2*L544*P544*Markiwitz!$B$11)+(2*L544*Q544*Markiwitz!$E$11)+(2*L544*R544*Markiwitz!$H$11)+(2*L544*S544*Markiwitz!$K$8)+(2*L544*T544*Markiwitz!$K$11)</f>
        <v>1.6433791105719395E-2</v>
      </c>
      <c r="V544" s="5">
        <f t="shared" ca="1" si="141"/>
        <v>0.12819434896172061</v>
      </c>
      <c r="W544" s="42">
        <f ca="1">SUMPRODUCT(L544:T544,Markiwitz!$B$3:$J$3)</f>
        <v>0.50444915613984698</v>
      </c>
    </row>
    <row r="545" spans="1:23" x14ac:dyDescent="0.25">
      <c r="A545">
        <v>544</v>
      </c>
      <c r="B545" s="25">
        <f t="shared" ca="1" si="140"/>
        <v>1</v>
      </c>
      <c r="C545" s="46">
        <v>0</v>
      </c>
      <c r="D545">
        <f t="shared" ca="1" si="153"/>
        <v>0.12678688101138025</v>
      </c>
      <c r="E545">
        <f t="shared" ca="1" si="153"/>
        <v>4.387560722666084E-2</v>
      </c>
      <c r="F545">
        <f t="shared" ca="1" si="153"/>
        <v>0.95716415027691071</v>
      </c>
      <c r="G545">
        <f t="shared" ca="1" si="153"/>
        <v>0.66186709887365214</v>
      </c>
      <c r="H545">
        <f t="shared" ca="1" si="153"/>
        <v>0.53741301170713662</v>
      </c>
      <c r="I545">
        <f t="shared" ca="1" si="153"/>
        <v>0.10351415094905625</v>
      </c>
      <c r="J545">
        <f t="shared" ca="1" si="153"/>
        <v>0.11320758494483985</v>
      </c>
      <c r="K545">
        <f t="shared" ca="1" si="153"/>
        <v>7.036849730631789E-2</v>
      </c>
      <c r="L545" s="42">
        <f t="shared" ca="1" si="142"/>
        <v>0</v>
      </c>
      <c r="M545" s="42">
        <f t="shared" ca="1" si="143"/>
        <v>4.8499360174468535E-2</v>
      </c>
      <c r="N545" s="42">
        <f t="shared" ca="1" si="144"/>
        <v>1.6783588812854678E-2</v>
      </c>
      <c r="O545" s="42">
        <f t="shared" ca="1" si="145"/>
        <v>0.36614079075107342</v>
      </c>
      <c r="P545" s="42">
        <f t="shared" ca="1" si="146"/>
        <v>0.25318180051311906</v>
      </c>
      <c r="Q545" s="42">
        <f t="shared" ca="1" si="147"/>
        <v>0.20557479614070484</v>
      </c>
      <c r="R545" s="42">
        <f t="shared" ca="1" si="148"/>
        <v>3.9596920832700035E-2</v>
      </c>
      <c r="S545" s="42">
        <f t="shared" ca="1" si="149"/>
        <v>4.3304917613902885E-2</v>
      </c>
      <c r="T545" s="42">
        <f t="shared" ca="1" si="150"/>
        <v>2.6917825161176565E-2</v>
      </c>
      <c r="U545">
        <f ca="1">+(L545^2*Markiwitz!$B$4^2)+(M545^2*Markiwitz!$C$4^2)+(N545^2*Markiwitz!$D$4^2)+(O545^2*Markiwitz!$E$4^2)+(P545^2*Markiwitz!$F$4^2)+(Q545^2*Markiwitz!$G$4^2)+(R545^2*Markiwitz!$H$4^2)+(S545^2*Markiwitz!$I$4^2)+(T545^2*Markiwitz!$J$4^2)+(2*L545*M545*Markiwitz!$B$8)+(2*L545*N545*Markiwitz!$E$8)+(2*L545*O545*Markiwitz!$H$8)+(2*L545*P545*Markiwitz!$B$11)+(2*L545*Q545*Markiwitz!$E$11)+(2*L545*R545*Markiwitz!$H$11)+(2*L545*S545*Markiwitz!$K$8)+(2*L545*T545*Markiwitz!$K$11)</f>
        <v>3.1602545714436006E-2</v>
      </c>
      <c r="V545" s="5">
        <f t="shared" ca="1" si="141"/>
        <v>0.17777104858338438</v>
      </c>
      <c r="W545" s="42">
        <f ca="1">SUMPRODUCT(L545:T545,Markiwitz!$B$3:$J$3)</f>
        <v>0.76951218522945442</v>
      </c>
    </row>
    <row r="546" spans="1:23" x14ac:dyDescent="0.25">
      <c r="A546">
        <v>545</v>
      </c>
      <c r="B546" s="25">
        <f t="shared" ca="1" si="140"/>
        <v>1</v>
      </c>
      <c r="C546" s="46">
        <v>0</v>
      </c>
      <c r="D546">
        <f t="shared" ca="1" si="153"/>
        <v>0.42709479235720305</v>
      </c>
      <c r="E546">
        <f t="shared" ca="1" si="153"/>
        <v>0.55315796741380752</v>
      </c>
      <c r="F546">
        <f t="shared" ca="1" si="153"/>
        <v>5.0911155641092942E-2</v>
      </c>
      <c r="G546">
        <f t="shared" ca="1" si="153"/>
        <v>0.94748696439705959</v>
      </c>
      <c r="H546">
        <f t="shared" ca="1" si="153"/>
        <v>0.41725239782186563</v>
      </c>
      <c r="I546">
        <f t="shared" ca="1" si="153"/>
        <v>0.14067179292072007</v>
      </c>
      <c r="J546">
        <f t="shared" ca="1" si="153"/>
        <v>0.4273672036748466</v>
      </c>
      <c r="K546">
        <f t="shared" ca="1" si="153"/>
        <v>0.23781656894048597</v>
      </c>
      <c r="L546" s="42">
        <f t="shared" ca="1" si="142"/>
        <v>0</v>
      </c>
      <c r="M546" s="42">
        <f t="shared" ca="1" si="143"/>
        <v>0.13339380424252503</v>
      </c>
      <c r="N546" s="42">
        <f t="shared" ca="1" si="144"/>
        <v>0.17276690547581675</v>
      </c>
      <c r="O546" s="42">
        <f t="shared" ca="1" si="145"/>
        <v>1.5900996338229268E-2</v>
      </c>
      <c r="P546" s="42">
        <f t="shared" ca="1" si="146"/>
        <v>0.29592702349182382</v>
      </c>
      <c r="Q546" s="42">
        <f t="shared" ca="1" si="147"/>
        <v>0.13031974557119749</v>
      </c>
      <c r="R546" s="42">
        <f t="shared" ca="1" si="148"/>
        <v>4.393578648839519E-2</v>
      </c>
      <c r="S546" s="42">
        <f t="shared" ca="1" si="149"/>
        <v>0.13347888601507168</v>
      </c>
      <c r="T546" s="42">
        <f t="shared" ca="1" si="150"/>
        <v>7.4276852376940775E-2</v>
      </c>
      <c r="U546">
        <f ca="1">+(L546^2*Markiwitz!$B$4^2)+(M546^2*Markiwitz!$C$4^2)+(N546^2*Markiwitz!$D$4^2)+(O546^2*Markiwitz!$E$4^2)+(P546^2*Markiwitz!$F$4^2)+(Q546^2*Markiwitz!$G$4^2)+(R546^2*Markiwitz!$H$4^2)+(S546^2*Markiwitz!$I$4^2)+(T546^2*Markiwitz!$J$4^2)+(2*L546*M546*Markiwitz!$B$8)+(2*L546*N546*Markiwitz!$E$8)+(2*L546*O546*Markiwitz!$H$8)+(2*L546*P546*Markiwitz!$B$11)+(2*L546*Q546*Markiwitz!$E$11)+(2*L546*R546*Markiwitz!$H$11)+(2*L546*S546*Markiwitz!$K$8)+(2*L546*T546*Markiwitz!$K$11)</f>
        <v>1.9749503456493459E-2</v>
      </c>
      <c r="V546" s="5">
        <f t="shared" ca="1" si="141"/>
        <v>0.14053292659193239</v>
      </c>
      <c r="W546" s="42">
        <f ca="1">SUMPRODUCT(L546:T546,Markiwitz!$B$3:$J$3)</f>
        <v>0.51334390535363728</v>
      </c>
    </row>
    <row r="547" spans="1:23" x14ac:dyDescent="0.25">
      <c r="A547">
        <v>546</v>
      </c>
      <c r="B547" s="25">
        <f t="shared" ca="1" si="140"/>
        <v>0.99999999999999989</v>
      </c>
      <c r="C547" s="46">
        <v>0</v>
      </c>
      <c r="D547">
        <f t="shared" ca="1" si="153"/>
        <v>0.81509206498772324</v>
      </c>
      <c r="E547">
        <f t="shared" ca="1" si="153"/>
        <v>0.29926031895243477</v>
      </c>
      <c r="F547">
        <f t="shared" ca="1" si="153"/>
        <v>0.36518951942467848</v>
      </c>
      <c r="G547">
        <f t="shared" ca="1" si="153"/>
        <v>0.19543127365401336</v>
      </c>
      <c r="H547">
        <f t="shared" ca="1" si="153"/>
        <v>0.47930248974034817</v>
      </c>
      <c r="I547">
        <f t="shared" ca="1" si="153"/>
        <v>0.78299709370118864</v>
      </c>
      <c r="J547">
        <f t="shared" ca="1" si="153"/>
        <v>0.67398711707345804</v>
      </c>
      <c r="K547">
        <f t="shared" ca="1" si="153"/>
        <v>9.1237610009422876E-2</v>
      </c>
      <c r="L547" s="42">
        <f t="shared" ca="1" si="142"/>
        <v>0</v>
      </c>
      <c r="M547" s="42">
        <f t="shared" ca="1" si="143"/>
        <v>0.22014655451625018</v>
      </c>
      <c r="N547" s="42">
        <f t="shared" ca="1" si="144"/>
        <v>8.0826609595082838E-2</v>
      </c>
      <c r="O547" s="42">
        <f t="shared" ca="1" si="145"/>
        <v>9.8633292974087627E-2</v>
      </c>
      <c r="P547" s="42">
        <f t="shared" ca="1" si="146"/>
        <v>5.2783634374236568E-2</v>
      </c>
      <c r="Q547" s="42">
        <f t="shared" ca="1" si="147"/>
        <v>0.12945383254220155</v>
      </c>
      <c r="R547" s="42">
        <f t="shared" ca="1" si="148"/>
        <v>0.21147808913726873</v>
      </c>
      <c r="S547" s="42">
        <f t="shared" ca="1" si="149"/>
        <v>0.18203580673343583</v>
      </c>
      <c r="T547" s="42">
        <f t="shared" ca="1" si="150"/>
        <v>2.4642180127436662E-2</v>
      </c>
      <c r="U547">
        <f ca="1">+(L547^2*Markiwitz!$B$4^2)+(M547^2*Markiwitz!$C$4^2)+(N547^2*Markiwitz!$D$4^2)+(O547^2*Markiwitz!$E$4^2)+(P547^2*Markiwitz!$F$4^2)+(Q547^2*Markiwitz!$G$4^2)+(R547^2*Markiwitz!$H$4^2)+(S547^2*Markiwitz!$I$4^2)+(T547^2*Markiwitz!$J$4^2)+(2*L547*M547*Markiwitz!$B$8)+(2*L547*N547*Markiwitz!$E$8)+(2*L547*O547*Markiwitz!$H$8)+(2*L547*P547*Markiwitz!$B$11)+(2*L547*Q547*Markiwitz!$E$11)+(2*L547*R547*Markiwitz!$H$11)+(2*L547*S547*Markiwitz!$K$8)+(2*L547*T547*Markiwitz!$K$11)</f>
        <v>1.5395625080111471E-2</v>
      </c>
      <c r="V547" s="5">
        <f t="shared" ca="1" si="141"/>
        <v>0.1240791081532724</v>
      </c>
      <c r="W547" s="42">
        <f ca="1">SUMPRODUCT(L547:T547,Markiwitz!$B$3:$J$3)</f>
        <v>0.45222935969627898</v>
      </c>
    </row>
    <row r="548" spans="1:23" x14ac:dyDescent="0.25">
      <c r="A548">
        <v>547</v>
      </c>
      <c r="B548" s="25">
        <f t="shared" ca="1" si="140"/>
        <v>1</v>
      </c>
      <c r="C548" s="46">
        <v>0</v>
      </c>
      <c r="D548">
        <f t="shared" ca="1" si="153"/>
        <v>0.73304346522241148</v>
      </c>
      <c r="E548">
        <f t="shared" ca="1" si="153"/>
        <v>0.98836473999577179</v>
      </c>
      <c r="F548">
        <f t="shared" ca="1" si="153"/>
        <v>0.49387414284201536</v>
      </c>
      <c r="G548">
        <f t="shared" ca="1" si="153"/>
        <v>0.68711709527980569</v>
      </c>
      <c r="H548">
        <f t="shared" ca="1" si="153"/>
        <v>0.3842123168785192</v>
      </c>
      <c r="I548">
        <f t="shared" ca="1" si="153"/>
        <v>1.1196323191747903E-2</v>
      </c>
      <c r="J548">
        <f t="shared" ca="1" si="153"/>
        <v>0.3926896142619668</v>
      </c>
      <c r="K548">
        <f t="shared" ca="1" si="153"/>
        <v>0.96025141248801504</v>
      </c>
      <c r="L548" s="42">
        <f t="shared" ca="1" si="142"/>
        <v>0</v>
      </c>
      <c r="M548" s="42">
        <f t="shared" ca="1" si="143"/>
        <v>0.15761836380744962</v>
      </c>
      <c r="N548" s="42">
        <f t="shared" ca="1" si="144"/>
        <v>0.21251732066916745</v>
      </c>
      <c r="O548" s="42">
        <f t="shared" ca="1" si="145"/>
        <v>0.10619238560150962</v>
      </c>
      <c r="P548" s="42">
        <f t="shared" ca="1" si="146"/>
        <v>0.14774331597004364</v>
      </c>
      <c r="Q548" s="42">
        <f t="shared" ca="1" si="147"/>
        <v>8.2612995837412564E-2</v>
      </c>
      <c r="R548" s="42">
        <f t="shared" ca="1" si="148"/>
        <v>2.407423605648361E-3</v>
      </c>
      <c r="S548" s="42">
        <f t="shared" ca="1" si="149"/>
        <v>8.4435776895399037E-2</v>
      </c>
      <c r="T548" s="42">
        <f t="shared" ca="1" si="150"/>
        <v>0.20647241761336962</v>
      </c>
      <c r="U548">
        <f ca="1">+(L548^2*Markiwitz!$B$4^2)+(M548^2*Markiwitz!$C$4^2)+(N548^2*Markiwitz!$D$4^2)+(O548^2*Markiwitz!$E$4^2)+(P548^2*Markiwitz!$F$4^2)+(Q548^2*Markiwitz!$G$4^2)+(R548^2*Markiwitz!$H$4^2)+(S548^2*Markiwitz!$I$4^2)+(T548^2*Markiwitz!$J$4^2)+(2*L548*M548*Markiwitz!$B$8)+(2*L548*N548*Markiwitz!$E$8)+(2*L548*O548*Markiwitz!$H$8)+(2*L548*P548*Markiwitz!$B$11)+(2*L548*Q548*Markiwitz!$E$11)+(2*L548*R548*Markiwitz!$H$11)+(2*L548*S548*Markiwitz!$K$8)+(2*L548*T548*Markiwitz!$K$11)</f>
        <v>1.1024878826049116E-2</v>
      </c>
      <c r="V548" s="5">
        <f t="shared" ca="1" si="141"/>
        <v>0.10499942297960078</v>
      </c>
      <c r="W548" s="42">
        <f ca="1">SUMPRODUCT(L548:T548,Markiwitz!$B$3:$J$3)</f>
        <v>0.38000473101242155</v>
      </c>
    </row>
    <row r="549" spans="1:23" x14ac:dyDescent="0.25">
      <c r="A549">
        <v>548</v>
      </c>
      <c r="B549" s="25">
        <f t="shared" ca="1" si="140"/>
        <v>1</v>
      </c>
      <c r="C549" s="46">
        <v>0</v>
      </c>
      <c r="D549">
        <f t="shared" ca="1" si="153"/>
        <v>8.4634542991313566E-2</v>
      </c>
      <c r="E549">
        <f t="shared" ca="1" si="153"/>
        <v>0.44844044904321867</v>
      </c>
      <c r="F549">
        <f t="shared" ca="1" si="153"/>
        <v>0.29575763164834246</v>
      </c>
      <c r="G549">
        <f t="shared" ca="1" si="153"/>
        <v>0.12175079315713533</v>
      </c>
      <c r="H549">
        <f t="shared" ca="1" si="153"/>
        <v>0.55745416151879512</v>
      </c>
      <c r="I549">
        <f t="shared" ca="1" si="153"/>
        <v>0.75705151924729031</v>
      </c>
      <c r="J549">
        <f t="shared" ca="1" si="153"/>
        <v>0.93508511612646539</v>
      </c>
      <c r="K549">
        <f t="shared" ca="1" si="153"/>
        <v>0.47945356742619105</v>
      </c>
      <c r="L549" s="42">
        <f t="shared" ca="1" si="142"/>
        <v>0</v>
      </c>
      <c r="M549" s="42">
        <f t="shared" ca="1" si="143"/>
        <v>2.3000843570286693E-2</v>
      </c>
      <c r="N549" s="42">
        <f t="shared" ca="1" si="144"/>
        <v>0.12187114450527392</v>
      </c>
      <c r="O549" s="42">
        <f t="shared" ca="1" si="145"/>
        <v>8.0377051494921969E-2</v>
      </c>
      <c r="P549" s="42">
        <f t="shared" ca="1" si="146"/>
        <v>3.308780137506049E-2</v>
      </c>
      <c r="Q549" s="42">
        <f t="shared" ca="1" si="147"/>
        <v>0.15149743253195225</v>
      </c>
      <c r="R549" s="42">
        <f t="shared" ca="1" si="148"/>
        <v>0.20574133153459537</v>
      </c>
      <c r="S549" s="42">
        <f t="shared" ca="1" si="149"/>
        <v>0.25412492016570154</v>
      </c>
      <c r="T549" s="42">
        <f t="shared" ca="1" si="150"/>
        <v>0.13029947482220777</v>
      </c>
      <c r="U549">
        <f ca="1">+(L549^2*Markiwitz!$B$4^2)+(M549^2*Markiwitz!$C$4^2)+(N549^2*Markiwitz!$D$4^2)+(O549^2*Markiwitz!$E$4^2)+(P549^2*Markiwitz!$F$4^2)+(Q549^2*Markiwitz!$G$4^2)+(R549^2*Markiwitz!$H$4^2)+(S549^2*Markiwitz!$I$4^2)+(T549^2*Markiwitz!$J$4^2)+(2*L549*M549*Markiwitz!$B$8)+(2*L549*N549*Markiwitz!$E$8)+(2*L549*O549*Markiwitz!$H$8)+(2*L549*P549*Markiwitz!$B$11)+(2*L549*Q549*Markiwitz!$E$11)+(2*L549*R549*Markiwitz!$H$11)+(2*L549*S549*Markiwitz!$K$8)+(2*L549*T549*Markiwitz!$K$11)</f>
        <v>1.9583854953973193E-2</v>
      </c>
      <c r="V549" s="5">
        <f t="shared" ca="1" si="141"/>
        <v>0.13994232724223646</v>
      </c>
      <c r="W549" s="42">
        <f ca="1">SUMPRODUCT(L549:T549,Markiwitz!$B$3:$J$3)</f>
        <v>0.48384038581953176</v>
      </c>
    </row>
    <row r="550" spans="1:23" x14ac:dyDescent="0.25">
      <c r="A550">
        <v>549</v>
      </c>
      <c r="B550" s="25">
        <f t="shared" ca="1" si="140"/>
        <v>1</v>
      </c>
      <c r="C550" s="46">
        <v>0</v>
      </c>
      <c r="D550">
        <f t="shared" ca="1" si="153"/>
        <v>0.42962256684912781</v>
      </c>
      <c r="E550">
        <f t="shared" ca="1" si="153"/>
        <v>0.96340792064128089</v>
      </c>
      <c r="F550">
        <f t="shared" ca="1" si="153"/>
        <v>3.3012224676253088E-2</v>
      </c>
      <c r="G550">
        <f t="shared" ca="1" si="153"/>
        <v>0.26120068397942708</v>
      </c>
      <c r="H550">
        <f t="shared" ca="1" si="153"/>
        <v>0.4061686217525573</v>
      </c>
      <c r="I550">
        <f t="shared" ca="1" si="153"/>
        <v>5.4578586442786348E-2</v>
      </c>
      <c r="J550">
        <f t="shared" ca="1" si="153"/>
        <v>0.33353897660082499</v>
      </c>
      <c r="K550">
        <f t="shared" ca="1" si="153"/>
        <v>0.99918266383970944</v>
      </c>
      <c r="L550" s="42">
        <f t="shared" ca="1" si="142"/>
        <v>0</v>
      </c>
      <c r="M550" s="42">
        <f t="shared" ca="1" si="143"/>
        <v>0.12342949851519242</v>
      </c>
      <c r="N550" s="42">
        <f t="shared" ca="1" si="144"/>
        <v>0.27678470752230461</v>
      </c>
      <c r="O550" s="42">
        <f t="shared" ca="1" si="145"/>
        <v>9.4843303193886935E-3</v>
      </c>
      <c r="P550" s="42">
        <f t="shared" ca="1" si="146"/>
        <v>7.5042309047810646E-2</v>
      </c>
      <c r="Q550" s="42">
        <f t="shared" ca="1" si="147"/>
        <v>0.1166912382261579</v>
      </c>
      <c r="R550" s="42">
        <f t="shared" ca="1" si="148"/>
        <v>1.5680292596610548E-2</v>
      </c>
      <c r="S550" s="42">
        <f t="shared" ca="1" si="149"/>
        <v>9.5824921207101399E-2</v>
      </c>
      <c r="T550" s="42">
        <f t="shared" ca="1" si="150"/>
        <v>0.28706270256543387</v>
      </c>
      <c r="U550">
        <f ca="1">+(L550^2*Markiwitz!$B$4^2)+(M550^2*Markiwitz!$C$4^2)+(N550^2*Markiwitz!$D$4^2)+(O550^2*Markiwitz!$E$4^2)+(P550^2*Markiwitz!$F$4^2)+(Q550^2*Markiwitz!$G$4^2)+(R550^2*Markiwitz!$H$4^2)+(S550^2*Markiwitz!$I$4^2)+(T550^2*Markiwitz!$J$4^2)+(2*L550*M550*Markiwitz!$B$8)+(2*L550*N550*Markiwitz!$E$8)+(2*L550*O550*Markiwitz!$H$8)+(2*L550*P550*Markiwitz!$B$11)+(2*L550*Q550*Markiwitz!$E$11)+(2*L550*R550*Markiwitz!$H$11)+(2*L550*S550*Markiwitz!$K$8)+(2*L550*T550*Markiwitz!$K$11)</f>
        <v>1.3041281386546453E-2</v>
      </c>
      <c r="V550" s="5">
        <f t="shared" ca="1" si="141"/>
        <v>0.11419842987776344</v>
      </c>
      <c r="W550" s="42">
        <f ca="1">SUMPRODUCT(L550:T550,Markiwitz!$B$3:$J$3)</f>
        <v>0.43512982681004064</v>
      </c>
    </row>
    <row r="551" spans="1:23" x14ac:dyDescent="0.25">
      <c r="A551">
        <v>550</v>
      </c>
      <c r="B551" s="25">
        <f t="shared" ca="1" si="140"/>
        <v>1</v>
      </c>
      <c r="C551" s="46">
        <v>0</v>
      </c>
      <c r="D551">
        <f t="shared" ca="1" si="153"/>
        <v>0.21875896268700301</v>
      </c>
      <c r="E551">
        <f t="shared" ca="1" si="153"/>
        <v>0.67113766608819325</v>
      </c>
      <c r="F551">
        <f t="shared" ca="1" si="153"/>
        <v>0.70661820901651939</v>
      </c>
      <c r="G551">
        <f t="shared" ca="1" si="153"/>
        <v>0.11515987181979204</v>
      </c>
      <c r="H551">
        <f t="shared" ca="1" si="153"/>
        <v>0.89613058020191294</v>
      </c>
      <c r="I551">
        <f t="shared" ca="1" si="153"/>
        <v>0.50144789038359217</v>
      </c>
      <c r="J551">
        <f t="shared" ca="1" si="153"/>
        <v>0.26236255168598654</v>
      </c>
      <c r="K551">
        <f t="shared" ca="1" si="153"/>
        <v>0.21014001717288167</v>
      </c>
      <c r="L551" s="42">
        <f t="shared" ca="1" si="142"/>
        <v>0</v>
      </c>
      <c r="M551" s="42">
        <f t="shared" ca="1" si="143"/>
        <v>6.1075901879871601E-2</v>
      </c>
      <c r="N551" s="42">
        <f t="shared" ca="1" si="144"/>
        <v>0.18737672613915651</v>
      </c>
      <c r="O551" s="42">
        <f t="shared" ca="1" si="145"/>
        <v>0.19728263413907485</v>
      </c>
      <c r="P551" s="42">
        <f t="shared" ca="1" si="146"/>
        <v>3.2151793669947248E-2</v>
      </c>
      <c r="Q551" s="42">
        <f t="shared" ca="1" si="147"/>
        <v>0.25019310164801856</v>
      </c>
      <c r="R551" s="42">
        <f t="shared" ca="1" si="148"/>
        <v>0.14000058226074444</v>
      </c>
      <c r="S551" s="42">
        <f t="shared" ca="1" si="149"/>
        <v>7.3249704912218813E-2</v>
      </c>
      <c r="T551" s="42">
        <f t="shared" ca="1" si="150"/>
        <v>5.866955535096794E-2</v>
      </c>
      <c r="U551">
        <f ca="1">+(L551^2*Markiwitz!$B$4^2)+(M551^2*Markiwitz!$C$4^2)+(N551^2*Markiwitz!$D$4^2)+(O551^2*Markiwitz!$E$4^2)+(P551^2*Markiwitz!$F$4^2)+(Q551^2*Markiwitz!$G$4^2)+(R551^2*Markiwitz!$H$4^2)+(S551^2*Markiwitz!$I$4^2)+(T551^2*Markiwitz!$J$4^2)+(2*L551*M551*Markiwitz!$B$8)+(2*L551*N551*Markiwitz!$E$8)+(2*L551*O551*Markiwitz!$H$8)+(2*L551*P551*Markiwitz!$B$11)+(2*L551*Q551*Markiwitz!$E$11)+(2*L551*R551*Markiwitz!$H$11)+(2*L551*S551*Markiwitz!$K$8)+(2*L551*T551*Markiwitz!$K$11)</f>
        <v>2.5821772754236413E-2</v>
      </c>
      <c r="V551" s="5">
        <f t="shared" ca="1" si="141"/>
        <v>0.16069154537260638</v>
      </c>
      <c r="W551" s="42">
        <f ca="1">SUMPRODUCT(L551:T551,Markiwitz!$B$3:$J$3)</f>
        <v>0.8125640708211096</v>
      </c>
    </row>
    <row r="552" spans="1:23" x14ac:dyDescent="0.25">
      <c r="A552">
        <v>551</v>
      </c>
      <c r="B552" s="25">
        <f t="shared" ca="1" si="140"/>
        <v>1</v>
      </c>
      <c r="C552" s="46">
        <v>0</v>
      </c>
      <c r="D552">
        <f t="shared" ref="D552:K561" ca="1" si="154">RAND()</f>
        <v>0.45609925255110739</v>
      </c>
      <c r="E552">
        <f t="shared" ca="1" si="154"/>
        <v>0.9711205440174111</v>
      </c>
      <c r="F552">
        <f t="shared" ca="1" si="154"/>
        <v>0.34647755972673244</v>
      </c>
      <c r="G552">
        <f t="shared" ca="1" si="154"/>
        <v>0.22745365438482412</v>
      </c>
      <c r="H552">
        <f t="shared" ca="1" si="154"/>
        <v>0.36298326232425704</v>
      </c>
      <c r="I552">
        <f t="shared" ca="1" si="154"/>
        <v>0.20385880887701069</v>
      </c>
      <c r="J552">
        <f t="shared" ca="1" si="154"/>
        <v>0.36487787680540384</v>
      </c>
      <c r="K552">
        <f t="shared" ca="1" si="154"/>
        <v>6.1079526321062616E-2</v>
      </c>
      <c r="L552" s="42">
        <f t="shared" ca="1" si="142"/>
        <v>0</v>
      </c>
      <c r="M552" s="42">
        <f t="shared" ca="1" si="143"/>
        <v>0.15234027911784848</v>
      </c>
      <c r="N552" s="42">
        <f t="shared" ca="1" si="144"/>
        <v>0.32436092342885831</v>
      </c>
      <c r="O552" s="42">
        <f t="shared" ca="1" si="145"/>
        <v>0.11572588172774298</v>
      </c>
      <c r="P552" s="42">
        <f t="shared" ca="1" si="146"/>
        <v>7.597108085915151E-2</v>
      </c>
      <c r="Q552" s="42">
        <f t="shared" ca="1" si="147"/>
        <v>0.12123889962171845</v>
      </c>
      <c r="R552" s="42">
        <f t="shared" ca="1" si="148"/>
        <v>6.8090240602786387E-2</v>
      </c>
      <c r="S552" s="42">
        <f t="shared" ca="1" si="149"/>
        <v>0.12187171385516489</v>
      </c>
      <c r="T552" s="42">
        <f t="shared" ca="1" si="150"/>
        <v>2.0400980786729112E-2</v>
      </c>
      <c r="U552">
        <f ca="1">+(L552^2*Markiwitz!$B$4^2)+(M552^2*Markiwitz!$C$4^2)+(N552^2*Markiwitz!$D$4^2)+(O552^2*Markiwitz!$E$4^2)+(P552^2*Markiwitz!$F$4^2)+(Q552^2*Markiwitz!$G$4^2)+(R552^2*Markiwitz!$H$4^2)+(S552^2*Markiwitz!$I$4^2)+(T552^2*Markiwitz!$J$4^2)+(2*L552*M552*Markiwitz!$B$8)+(2*L552*N552*Markiwitz!$E$8)+(2*L552*O552*Markiwitz!$H$8)+(2*L552*P552*Markiwitz!$B$11)+(2*L552*Q552*Markiwitz!$E$11)+(2*L552*R552*Markiwitz!$H$11)+(2*L552*S552*Markiwitz!$K$8)+(2*L552*T552*Markiwitz!$K$11)</f>
        <v>1.6338093772358019E-2</v>
      </c>
      <c r="V552" s="5">
        <f t="shared" ca="1" si="141"/>
        <v>0.12782055301225237</v>
      </c>
      <c r="W552" s="42">
        <f ca="1">SUMPRODUCT(L552:T552,Markiwitz!$B$3:$J$3)</f>
        <v>0.47725618606906584</v>
      </c>
    </row>
    <row r="553" spans="1:23" x14ac:dyDescent="0.25">
      <c r="A553">
        <v>552</v>
      </c>
      <c r="B553" s="25">
        <f t="shared" ca="1" si="140"/>
        <v>1</v>
      </c>
      <c r="C553" s="46">
        <v>0</v>
      </c>
      <c r="D553">
        <f t="shared" ca="1" si="154"/>
        <v>0.56900152103266521</v>
      </c>
      <c r="E553">
        <f t="shared" ca="1" si="154"/>
        <v>0.27764249294204812</v>
      </c>
      <c r="F553">
        <f t="shared" ca="1" si="154"/>
        <v>0.10174680896875499</v>
      </c>
      <c r="G553">
        <f t="shared" ca="1" si="154"/>
        <v>0.20584459094381846</v>
      </c>
      <c r="H553">
        <f t="shared" ca="1" si="154"/>
        <v>0.14091975135614665</v>
      </c>
      <c r="I553">
        <f t="shared" ca="1" si="154"/>
        <v>0.60253516916755367</v>
      </c>
      <c r="J553">
        <f t="shared" ca="1" si="154"/>
        <v>0.78321440228151384</v>
      </c>
      <c r="K553">
        <f t="shared" ca="1" si="154"/>
        <v>0.8757237546353358</v>
      </c>
      <c r="L553" s="42">
        <f t="shared" ca="1" si="142"/>
        <v>0</v>
      </c>
      <c r="M553" s="42">
        <f t="shared" ca="1" si="143"/>
        <v>0.15998340068974518</v>
      </c>
      <c r="N553" s="42">
        <f t="shared" ca="1" si="144"/>
        <v>7.8063394481325959E-2</v>
      </c>
      <c r="O553" s="42">
        <f t="shared" ca="1" si="145"/>
        <v>2.8607657284657438E-2</v>
      </c>
      <c r="P553" s="42">
        <f t="shared" ca="1" si="146"/>
        <v>5.7876326258345899E-2</v>
      </c>
      <c r="Q553" s="42">
        <f t="shared" ca="1" si="147"/>
        <v>3.9621723691342148E-2</v>
      </c>
      <c r="R553" s="42">
        <f t="shared" ca="1" si="148"/>
        <v>0.16941189405548576</v>
      </c>
      <c r="S553" s="42">
        <f t="shared" ca="1" si="149"/>
        <v>0.22021259858633913</v>
      </c>
      <c r="T553" s="42">
        <f t="shared" ca="1" si="150"/>
        <v>0.24622300495275845</v>
      </c>
      <c r="U553">
        <f ca="1">+(L553^2*Markiwitz!$B$4^2)+(M553^2*Markiwitz!$C$4^2)+(N553^2*Markiwitz!$D$4^2)+(O553^2*Markiwitz!$E$4^2)+(P553^2*Markiwitz!$F$4^2)+(Q553^2*Markiwitz!$G$4^2)+(R553^2*Markiwitz!$H$4^2)+(S553^2*Markiwitz!$I$4^2)+(T553^2*Markiwitz!$J$4^2)+(2*L553*M553*Markiwitz!$B$8)+(2*L553*N553*Markiwitz!$E$8)+(2*L553*O553*Markiwitz!$H$8)+(2*L553*P553*Markiwitz!$B$11)+(2*L553*Q553*Markiwitz!$E$11)+(2*L553*R553*Markiwitz!$H$11)+(2*L553*S553*Markiwitz!$K$8)+(2*L553*T553*Markiwitz!$K$11)</f>
        <v>1.1326536134758768E-2</v>
      </c>
      <c r="V553" s="5">
        <f t="shared" ca="1" si="141"/>
        <v>0.10642620041492963</v>
      </c>
      <c r="W553" s="42">
        <f ca="1">SUMPRODUCT(L553:T553,Markiwitz!$B$3:$J$3)</f>
        <v>0.18554692047754082</v>
      </c>
    </row>
    <row r="554" spans="1:23" x14ac:dyDescent="0.25">
      <c r="A554">
        <v>553</v>
      </c>
      <c r="B554" s="25">
        <f t="shared" ca="1" si="140"/>
        <v>0.99999999999999989</v>
      </c>
      <c r="C554" s="46">
        <v>0</v>
      </c>
      <c r="D554">
        <f t="shared" ca="1" si="154"/>
        <v>0.41936700140703409</v>
      </c>
      <c r="E554">
        <f t="shared" ca="1" si="154"/>
        <v>5.2084193754663777E-2</v>
      </c>
      <c r="F554">
        <f t="shared" ca="1" si="154"/>
        <v>0.67584619860949169</v>
      </c>
      <c r="G554">
        <f t="shared" ca="1" si="154"/>
        <v>2.2511429307875086E-2</v>
      </c>
      <c r="H554">
        <f t="shared" ca="1" si="154"/>
        <v>0.97278597961286595</v>
      </c>
      <c r="I554">
        <f t="shared" ca="1" si="154"/>
        <v>0.68265701129747791</v>
      </c>
      <c r="J554">
        <f t="shared" ca="1" si="154"/>
        <v>0.19065815239540196</v>
      </c>
      <c r="K554">
        <f t="shared" ca="1" si="154"/>
        <v>0.67446121240168078</v>
      </c>
      <c r="L554" s="42">
        <f t="shared" ca="1" si="142"/>
        <v>0</v>
      </c>
      <c r="M554" s="42">
        <f t="shared" ca="1" si="143"/>
        <v>0.113638162962495</v>
      </c>
      <c r="N554" s="42">
        <f t="shared" ca="1" si="144"/>
        <v>1.4113537969855563E-2</v>
      </c>
      <c r="O554" s="42">
        <f t="shared" ca="1" si="145"/>
        <v>0.18313772947677609</v>
      </c>
      <c r="P554" s="42">
        <f t="shared" ca="1" si="146"/>
        <v>6.1000447427289805E-3</v>
      </c>
      <c r="Q554" s="42">
        <f t="shared" ca="1" si="147"/>
        <v>0.26360112099421612</v>
      </c>
      <c r="R554" s="42">
        <f t="shared" ca="1" si="148"/>
        <v>0.18498329252667661</v>
      </c>
      <c r="S554" s="42">
        <f t="shared" ca="1" si="149"/>
        <v>5.1663679114819089E-2</v>
      </c>
      <c r="T554" s="42">
        <f t="shared" ca="1" si="150"/>
        <v>0.18276243221243252</v>
      </c>
      <c r="U554">
        <f ca="1">+(L554^2*Markiwitz!$B$4^2)+(M554^2*Markiwitz!$C$4^2)+(N554^2*Markiwitz!$D$4^2)+(O554^2*Markiwitz!$E$4^2)+(P554^2*Markiwitz!$F$4^2)+(Q554^2*Markiwitz!$G$4^2)+(R554^2*Markiwitz!$H$4^2)+(S554^2*Markiwitz!$I$4^2)+(T554^2*Markiwitz!$J$4^2)+(2*L554*M554*Markiwitz!$B$8)+(2*L554*N554*Markiwitz!$E$8)+(2*L554*O554*Markiwitz!$H$8)+(2*L554*P554*Markiwitz!$B$11)+(2*L554*Q554*Markiwitz!$E$11)+(2*L554*R554*Markiwitz!$H$11)+(2*L554*S554*Markiwitz!$K$8)+(2*L554*T554*Markiwitz!$K$11)</f>
        <v>2.6374163078794512E-2</v>
      </c>
      <c r="V554" s="5">
        <f t="shared" ca="1" si="141"/>
        <v>0.1624012410013991</v>
      </c>
      <c r="W554" s="42">
        <f ca="1">SUMPRODUCT(L554:T554,Markiwitz!$B$3:$J$3)</f>
        <v>0.82112329922070826</v>
      </c>
    </row>
    <row r="555" spans="1:23" x14ac:dyDescent="0.25">
      <c r="A555">
        <v>554</v>
      </c>
      <c r="B555" s="25">
        <f t="shared" ca="1" si="140"/>
        <v>1</v>
      </c>
      <c r="C555" s="46">
        <v>0</v>
      </c>
      <c r="D555">
        <f t="shared" ca="1" si="154"/>
        <v>0.96791831600565359</v>
      </c>
      <c r="E555">
        <f t="shared" ca="1" si="154"/>
        <v>0.20031950314525793</v>
      </c>
      <c r="F555">
        <f t="shared" ca="1" si="154"/>
        <v>0.545870283286361</v>
      </c>
      <c r="G555">
        <f t="shared" ca="1" si="154"/>
        <v>0.8389069444836883</v>
      </c>
      <c r="H555">
        <f t="shared" ca="1" si="154"/>
        <v>0.8377473150235154</v>
      </c>
      <c r="I555">
        <f t="shared" ca="1" si="154"/>
        <v>0.80477572511776962</v>
      </c>
      <c r="J555">
        <f t="shared" ca="1" si="154"/>
        <v>0.20517252344835968</v>
      </c>
      <c r="K555">
        <f t="shared" ca="1" si="154"/>
        <v>0.59026074073077117</v>
      </c>
      <c r="L555" s="42">
        <f t="shared" ca="1" si="142"/>
        <v>0</v>
      </c>
      <c r="M555" s="42">
        <f t="shared" ca="1" si="143"/>
        <v>0.19393385533357319</v>
      </c>
      <c r="N555" s="42">
        <f t="shared" ca="1" si="144"/>
        <v>4.013637607746106E-2</v>
      </c>
      <c r="O555" s="42">
        <f t="shared" ca="1" si="145"/>
        <v>0.10937155212293287</v>
      </c>
      <c r="P555" s="42">
        <f t="shared" ca="1" si="146"/>
        <v>0.16808490481016916</v>
      </c>
      <c r="Q555" s="42">
        <f t="shared" ca="1" si="147"/>
        <v>0.16785255936505167</v>
      </c>
      <c r="R555" s="42">
        <f t="shared" ca="1" si="148"/>
        <v>0.16124631228700645</v>
      </c>
      <c r="S555" s="42">
        <f t="shared" ca="1" si="149"/>
        <v>4.1108735957245721E-2</v>
      </c>
      <c r="T555" s="42">
        <f t="shared" ca="1" si="150"/>
        <v>0.11826570404655976</v>
      </c>
      <c r="U555">
        <f ca="1">+(L555^2*Markiwitz!$B$4^2)+(M555^2*Markiwitz!$C$4^2)+(N555^2*Markiwitz!$D$4^2)+(O555^2*Markiwitz!$E$4^2)+(P555^2*Markiwitz!$F$4^2)+(Q555^2*Markiwitz!$G$4^2)+(R555^2*Markiwitz!$H$4^2)+(S555^2*Markiwitz!$I$4^2)+(T555^2*Markiwitz!$J$4^2)+(2*L555*M555*Markiwitz!$B$8)+(2*L555*N555*Markiwitz!$E$8)+(2*L555*O555*Markiwitz!$H$8)+(2*L555*P555*Markiwitz!$B$11)+(2*L555*Q555*Markiwitz!$E$11)+(2*L555*R555*Markiwitz!$H$11)+(2*L555*S555*Markiwitz!$K$8)+(2*L555*T555*Markiwitz!$K$11)</f>
        <v>1.5972127513275019E-2</v>
      </c>
      <c r="V555" s="5">
        <f t="shared" ca="1" si="141"/>
        <v>0.12638088270492107</v>
      </c>
      <c r="W555" s="42">
        <f ca="1">SUMPRODUCT(L555:T555,Markiwitz!$B$3:$J$3)</f>
        <v>0.60014628287727767</v>
      </c>
    </row>
    <row r="556" spans="1:23" x14ac:dyDescent="0.25">
      <c r="A556">
        <v>555</v>
      </c>
      <c r="B556" s="25">
        <f t="shared" ca="1" si="140"/>
        <v>1</v>
      </c>
      <c r="C556" s="46">
        <v>0</v>
      </c>
      <c r="D556">
        <f t="shared" ca="1" si="154"/>
        <v>3.9527411846804306E-2</v>
      </c>
      <c r="E556">
        <f t="shared" ca="1" si="154"/>
        <v>0.37536260445470293</v>
      </c>
      <c r="F556">
        <f t="shared" ca="1" si="154"/>
        <v>0.70860964694313899</v>
      </c>
      <c r="G556">
        <f t="shared" ca="1" si="154"/>
        <v>0.30595483124671363</v>
      </c>
      <c r="H556">
        <f t="shared" ca="1" si="154"/>
        <v>0.81193298321884566</v>
      </c>
      <c r="I556">
        <f t="shared" ca="1" si="154"/>
        <v>2.4708417988162923E-2</v>
      </c>
      <c r="J556">
        <f t="shared" ca="1" si="154"/>
        <v>0.5549016265611173</v>
      </c>
      <c r="K556">
        <f t="shared" ca="1" si="154"/>
        <v>0.20079258018804058</v>
      </c>
      <c r="L556" s="42">
        <f t="shared" ca="1" si="142"/>
        <v>0</v>
      </c>
      <c r="M556" s="42">
        <f t="shared" ca="1" si="143"/>
        <v>1.3080793339944004E-2</v>
      </c>
      <c r="N556" s="42">
        <f t="shared" ca="1" si="144"/>
        <v>0.12421862264711062</v>
      </c>
      <c r="O556" s="42">
        <f t="shared" ca="1" si="145"/>
        <v>0.23449995629054257</v>
      </c>
      <c r="P556" s="42">
        <f t="shared" ca="1" si="146"/>
        <v>0.10124953119639342</v>
      </c>
      <c r="Q556" s="42">
        <f t="shared" ca="1" si="147"/>
        <v>0.26869271381927334</v>
      </c>
      <c r="R556" s="42">
        <f t="shared" ca="1" si="148"/>
        <v>8.1767485994974042E-3</v>
      </c>
      <c r="S556" s="42">
        <f t="shared" ca="1" si="149"/>
        <v>0.18363341190100194</v>
      </c>
      <c r="T556" s="42">
        <f t="shared" ca="1" si="150"/>
        <v>6.6448222206236904E-2</v>
      </c>
      <c r="U556">
        <f ca="1">+(L556^2*Markiwitz!$B$4^2)+(M556^2*Markiwitz!$C$4^2)+(N556^2*Markiwitz!$D$4^2)+(O556^2*Markiwitz!$E$4^2)+(P556^2*Markiwitz!$F$4^2)+(Q556^2*Markiwitz!$G$4^2)+(R556^2*Markiwitz!$H$4^2)+(S556^2*Markiwitz!$I$4^2)+(T556^2*Markiwitz!$J$4^2)+(2*L556*M556*Markiwitz!$B$8)+(2*L556*N556*Markiwitz!$E$8)+(2*L556*O556*Markiwitz!$H$8)+(2*L556*P556*Markiwitz!$B$11)+(2*L556*Q556*Markiwitz!$E$11)+(2*L556*R556*Markiwitz!$H$11)+(2*L556*S556*Markiwitz!$K$8)+(2*L556*T556*Markiwitz!$K$11)</f>
        <v>3.0924617081437147E-2</v>
      </c>
      <c r="V556" s="5">
        <f t="shared" ca="1" si="141"/>
        <v>0.17585396521385904</v>
      </c>
      <c r="W556" s="42">
        <f ca="1">SUMPRODUCT(L556:T556,Markiwitz!$B$3:$J$3)</f>
        <v>0.86257231047587468</v>
      </c>
    </row>
    <row r="557" spans="1:23" x14ac:dyDescent="0.25">
      <c r="A557">
        <v>556</v>
      </c>
      <c r="B557" s="25">
        <f t="shared" ca="1" si="140"/>
        <v>0.99999999999999978</v>
      </c>
      <c r="C557" s="46">
        <v>0</v>
      </c>
      <c r="D557">
        <f t="shared" ca="1" si="154"/>
        <v>0.30732273191144488</v>
      </c>
      <c r="E557">
        <f t="shared" ca="1" si="154"/>
        <v>0.5308933961810286</v>
      </c>
      <c r="F557">
        <f t="shared" ca="1" si="154"/>
        <v>0.68994766066186974</v>
      </c>
      <c r="G557">
        <f t="shared" ca="1" si="154"/>
        <v>0.56147008861420944</v>
      </c>
      <c r="H557">
        <f t="shared" ca="1" si="154"/>
        <v>0.52065050757659415</v>
      </c>
      <c r="I557">
        <f t="shared" ca="1" si="154"/>
        <v>0.91144191873578673</v>
      </c>
      <c r="J557">
        <f t="shared" ca="1" si="154"/>
        <v>0.79328577059420413</v>
      </c>
      <c r="K557">
        <f t="shared" ca="1" si="154"/>
        <v>0.99826271063937855</v>
      </c>
      <c r="L557" s="42">
        <f t="shared" ca="1" si="142"/>
        <v>0</v>
      </c>
      <c r="M557" s="42">
        <f t="shared" ca="1" si="143"/>
        <v>5.7840549256740398E-2</v>
      </c>
      <c r="N557" s="42">
        <f t="shared" ca="1" si="144"/>
        <v>9.9918302303570752E-2</v>
      </c>
      <c r="O557" s="42">
        <f t="shared" ca="1" si="145"/>
        <v>0.12985356274453816</v>
      </c>
      <c r="P557" s="42">
        <f t="shared" ca="1" si="146"/>
        <v>0.10567307570998187</v>
      </c>
      <c r="Q557" s="42">
        <f t="shared" ca="1" si="147"/>
        <v>9.7990510307283243E-2</v>
      </c>
      <c r="R557" s="42">
        <f t="shared" ca="1" si="148"/>
        <v>0.17154051985482818</v>
      </c>
      <c r="S557" s="42">
        <f t="shared" ca="1" si="149"/>
        <v>0.14930260577648008</v>
      </c>
      <c r="T557" s="42">
        <f t="shared" ca="1" si="150"/>
        <v>0.18788087404657711</v>
      </c>
      <c r="U557">
        <f ca="1">+(L557^2*Markiwitz!$B$4^2)+(M557^2*Markiwitz!$C$4^2)+(N557^2*Markiwitz!$D$4^2)+(O557^2*Markiwitz!$E$4^2)+(P557^2*Markiwitz!$F$4^2)+(Q557^2*Markiwitz!$G$4^2)+(R557^2*Markiwitz!$H$4^2)+(S557^2*Markiwitz!$I$4^2)+(T557^2*Markiwitz!$J$4^2)+(2*L557*M557*Markiwitz!$B$8)+(2*L557*N557*Markiwitz!$E$8)+(2*L557*O557*Markiwitz!$H$8)+(2*L557*P557*Markiwitz!$B$11)+(2*L557*Q557*Markiwitz!$E$11)+(2*L557*R557*Markiwitz!$H$11)+(2*L557*S557*Markiwitz!$K$8)+(2*L557*T557*Markiwitz!$K$11)</f>
        <v>1.2145579123305199E-2</v>
      </c>
      <c r="V557" s="5">
        <f t="shared" ca="1" si="141"/>
        <v>0.11020698309683102</v>
      </c>
      <c r="W557" s="42">
        <f ca="1">SUMPRODUCT(L557:T557,Markiwitz!$B$3:$J$3)</f>
        <v>0.38385587494081508</v>
      </c>
    </row>
    <row r="558" spans="1:23" x14ac:dyDescent="0.25">
      <c r="A558">
        <v>557</v>
      </c>
      <c r="B558" s="25">
        <f t="shared" ca="1" si="140"/>
        <v>0.99999999999999978</v>
      </c>
      <c r="C558" s="46">
        <v>0</v>
      </c>
      <c r="D558">
        <f t="shared" ca="1" si="154"/>
        <v>0.56698842531120408</v>
      </c>
      <c r="E558">
        <f t="shared" ca="1" si="154"/>
        <v>0.77115510727333814</v>
      </c>
      <c r="F558">
        <f t="shared" ca="1" si="154"/>
        <v>0.88289072274915303</v>
      </c>
      <c r="G558">
        <f t="shared" ca="1" si="154"/>
        <v>0.52972789633934347</v>
      </c>
      <c r="H558">
        <f t="shared" ca="1" si="154"/>
        <v>0.42526245582646949</v>
      </c>
      <c r="I558">
        <f t="shared" ca="1" si="154"/>
        <v>0.32668347858356706</v>
      </c>
      <c r="J558">
        <f t="shared" ca="1" si="154"/>
        <v>0.47982813992316853</v>
      </c>
      <c r="K558">
        <f t="shared" ca="1" si="154"/>
        <v>0.45302446775093164</v>
      </c>
      <c r="L558" s="42">
        <f t="shared" ca="1" si="142"/>
        <v>0</v>
      </c>
      <c r="M558" s="42">
        <f t="shared" ca="1" si="143"/>
        <v>0.12782790372121638</v>
      </c>
      <c r="N558" s="42">
        <f t="shared" ca="1" si="144"/>
        <v>0.17385741296668522</v>
      </c>
      <c r="O558" s="42">
        <f t="shared" ca="1" si="145"/>
        <v>0.19904827905788244</v>
      </c>
      <c r="P558" s="42">
        <f t="shared" ca="1" si="146"/>
        <v>0.11942749359396847</v>
      </c>
      <c r="Q558" s="42">
        <f t="shared" ca="1" si="147"/>
        <v>9.5875693105722706E-2</v>
      </c>
      <c r="R558" s="42">
        <f t="shared" ca="1" si="148"/>
        <v>7.3650999532789016E-2</v>
      </c>
      <c r="S558" s="42">
        <f t="shared" ca="1" si="149"/>
        <v>0.10817756154221991</v>
      </c>
      <c r="T558" s="42">
        <f t="shared" ca="1" si="150"/>
        <v>0.10213465647951574</v>
      </c>
      <c r="U558">
        <f ca="1">+(L558^2*Markiwitz!$B$4^2)+(M558^2*Markiwitz!$C$4^2)+(N558^2*Markiwitz!$D$4^2)+(O558^2*Markiwitz!$E$4^2)+(P558^2*Markiwitz!$F$4^2)+(Q558^2*Markiwitz!$G$4^2)+(R558^2*Markiwitz!$H$4^2)+(S558^2*Markiwitz!$I$4^2)+(T558^2*Markiwitz!$J$4^2)+(2*L558*M558*Markiwitz!$B$8)+(2*L558*N558*Markiwitz!$E$8)+(2*L558*O558*Markiwitz!$H$8)+(2*L558*P558*Markiwitz!$B$11)+(2*L558*Q558*Markiwitz!$E$11)+(2*L558*R558*Markiwitz!$H$11)+(2*L558*S558*Markiwitz!$K$8)+(2*L558*T558*Markiwitz!$K$11)</f>
        <v>1.2449004500322117E-2</v>
      </c>
      <c r="V558" s="5">
        <f t="shared" ca="1" si="141"/>
        <v>0.11157510699220555</v>
      </c>
      <c r="W558" s="42">
        <f ca="1">SUMPRODUCT(L558:T558,Markiwitz!$B$3:$J$3)</f>
        <v>0.41875877597144312</v>
      </c>
    </row>
    <row r="559" spans="1:23" x14ac:dyDescent="0.25">
      <c r="A559">
        <v>558</v>
      </c>
      <c r="B559" s="25">
        <f t="shared" ca="1" si="140"/>
        <v>0.99999999999999989</v>
      </c>
      <c r="C559" s="46">
        <v>0</v>
      </c>
      <c r="D559">
        <f t="shared" ca="1" si="154"/>
        <v>0.49249659250203792</v>
      </c>
      <c r="E559">
        <f t="shared" ca="1" si="154"/>
        <v>0.51042427807960422</v>
      </c>
      <c r="F559">
        <f t="shared" ca="1" si="154"/>
        <v>0.76989537414405773</v>
      </c>
      <c r="G559">
        <f t="shared" ca="1" si="154"/>
        <v>0.99224599961431759</v>
      </c>
      <c r="H559">
        <f t="shared" ca="1" si="154"/>
        <v>0.28327268507306058</v>
      </c>
      <c r="I559">
        <f t="shared" ca="1" si="154"/>
        <v>0.97777528322897866</v>
      </c>
      <c r="J559">
        <f t="shared" ca="1" si="154"/>
        <v>0.60650852264002075</v>
      </c>
      <c r="K559">
        <f t="shared" ca="1" si="154"/>
        <v>0.50753681990413313</v>
      </c>
      <c r="L559" s="42">
        <f t="shared" ca="1" si="142"/>
        <v>0</v>
      </c>
      <c r="M559" s="42">
        <f t="shared" ca="1" si="143"/>
        <v>9.5813558016766359E-2</v>
      </c>
      <c r="N559" s="42">
        <f t="shared" ca="1" si="144"/>
        <v>9.9301329035578811E-2</v>
      </c>
      <c r="O559" s="42">
        <f t="shared" ca="1" si="145"/>
        <v>0.14978055933876636</v>
      </c>
      <c r="P559" s="42">
        <f t="shared" ca="1" si="146"/>
        <v>0.19303812675730819</v>
      </c>
      <c r="Q559" s="42">
        <f t="shared" ca="1" si="147"/>
        <v>5.5109749506948247E-2</v>
      </c>
      <c r="R559" s="42">
        <f t="shared" ca="1" si="148"/>
        <v>0.19022289748457955</v>
      </c>
      <c r="S559" s="42">
        <f t="shared" ca="1" si="149"/>
        <v>0.11799419611495569</v>
      </c>
      <c r="T559" s="42">
        <f t="shared" ca="1" si="150"/>
        <v>9.8739583745096754E-2</v>
      </c>
      <c r="U559">
        <f ca="1">+(L559^2*Markiwitz!$B$4^2)+(M559^2*Markiwitz!$C$4^2)+(N559^2*Markiwitz!$D$4^2)+(O559^2*Markiwitz!$E$4^2)+(P559^2*Markiwitz!$F$4^2)+(Q559^2*Markiwitz!$G$4^2)+(R559^2*Markiwitz!$H$4^2)+(S559^2*Markiwitz!$I$4^2)+(T559^2*Markiwitz!$J$4^2)+(2*L559*M559*Markiwitz!$B$8)+(2*L559*N559*Markiwitz!$E$8)+(2*L559*O559*Markiwitz!$H$8)+(2*L559*P559*Markiwitz!$B$11)+(2*L559*Q559*Markiwitz!$E$11)+(2*L559*R559*Markiwitz!$H$11)+(2*L559*S559*Markiwitz!$K$8)+(2*L559*T559*Markiwitz!$K$11)</f>
        <v>1.3196003736474273E-2</v>
      </c>
      <c r="V559" s="5">
        <f t="shared" ca="1" si="141"/>
        <v>0.11487386010957529</v>
      </c>
      <c r="W559" s="42">
        <f ca="1">SUMPRODUCT(L559:T559,Markiwitz!$B$3:$J$3)</f>
        <v>0.30296357902379595</v>
      </c>
    </row>
    <row r="560" spans="1:23" x14ac:dyDescent="0.25">
      <c r="A560">
        <v>559</v>
      </c>
      <c r="B560" s="25">
        <f t="shared" ca="1" si="140"/>
        <v>1.0000000000000002</v>
      </c>
      <c r="C560" s="46">
        <v>0</v>
      </c>
      <c r="D560">
        <f t="shared" ca="1" si="154"/>
        <v>0.99425885774235623</v>
      </c>
      <c r="E560">
        <f t="shared" ca="1" si="154"/>
        <v>0.67606846003792376</v>
      </c>
      <c r="F560">
        <f t="shared" ca="1" si="154"/>
        <v>0.96914742543995269</v>
      </c>
      <c r="G560">
        <f t="shared" ca="1" si="154"/>
        <v>0.77202622975760749</v>
      </c>
      <c r="H560">
        <f t="shared" ca="1" si="154"/>
        <v>0.92338097394093221</v>
      </c>
      <c r="I560">
        <f t="shared" ca="1" si="154"/>
        <v>0.92486540154227492</v>
      </c>
      <c r="J560">
        <f t="shared" ca="1" si="154"/>
        <v>0.17936229408443638</v>
      </c>
      <c r="K560">
        <f t="shared" ca="1" si="154"/>
        <v>0.65187435048585329</v>
      </c>
      <c r="L560" s="42">
        <f t="shared" ca="1" si="142"/>
        <v>0</v>
      </c>
      <c r="M560" s="42">
        <f t="shared" ca="1" si="143"/>
        <v>0.16323452152885032</v>
      </c>
      <c r="N560" s="42">
        <f t="shared" ca="1" si="144"/>
        <v>0.11099494938936144</v>
      </c>
      <c r="O560" s="42">
        <f t="shared" ca="1" si="145"/>
        <v>0.15911179975989911</v>
      </c>
      <c r="P560" s="42">
        <f t="shared" ca="1" si="146"/>
        <v>0.12674901635612223</v>
      </c>
      <c r="Q560" s="42">
        <f t="shared" ca="1" si="147"/>
        <v>0.15159799713763289</v>
      </c>
      <c r="R560" s="42">
        <f t="shared" ca="1" si="148"/>
        <v>0.15184170613490511</v>
      </c>
      <c r="S560" s="42">
        <f t="shared" ca="1" si="149"/>
        <v>2.9447178697176661E-2</v>
      </c>
      <c r="T560" s="42">
        <f t="shared" ca="1" si="150"/>
        <v>0.10702283099605243</v>
      </c>
      <c r="U560">
        <f ca="1">+(L560^2*Markiwitz!$B$4^2)+(M560^2*Markiwitz!$C$4^2)+(N560^2*Markiwitz!$D$4^2)+(O560^2*Markiwitz!$E$4^2)+(P560^2*Markiwitz!$F$4^2)+(Q560^2*Markiwitz!$G$4^2)+(R560^2*Markiwitz!$H$4^2)+(S560^2*Markiwitz!$I$4^2)+(T560^2*Markiwitz!$J$4^2)+(2*L560*M560*Markiwitz!$B$8)+(2*L560*N560*Markiwitz!$E$8)+(2*L560*O560*Markiwitz!$H$8)+(2*L560*P560*Markiwitz!$B$11)+(2*L560*Q560*Markiwitz!$E$11)+(2*L560*R560*Markiwitz!$H$11)+(2*L560*S560*Markiwitz!$K$8)+(2*L560*T560*Markiwitz!$K$11)</f>
        <v>1.444675226912704E-2</v>
      </c>
      <c r="V560" s="5">
        <f t="shared" ca="1" si="141"/>
        <v>0.12019464326302999</v>
      </c>
      <c r="W560" s="42">
        <f ca="1">SUMPRODUCT(L560:T560,Markiwitz!$B$3:$J$3)</f>
        <v>0.56593744525102407</v>
      </c>
    </row>
    <row r="561" spans="1:23" x14ac:dyDescent="0.25">
      <c r="A561">
        <v>560</v>
      </c>
      <c r="B561" s="25">
        <f t="shared" ca="1" si="140"/>
        <v>0.99999999999999989</v>
      </c>
      <c r="C561" s="46">
        <v>0</v>
      </c>
      <c r="D561">
        <f t="shared" ca="1" si="154"/>
        <v>0.41038697600151197</v>
      </c>
      <c r="E561">
        <f t="shared" ca="1" si="154"/>
        <v>0.2091423707489376</v>
      </c>
      <c r="F561">
        <f t="shared" ca="1" si="154"/>
        <v>0.85248434596273392</v>
      </c>
      <c r="G561">
        <f t="shared" ca="1" si="154"/>
        <v>0.73065184105986203</v>
      </c>
      <c r="H561">
        <f t="shared" ca="1" si="154"/>
        <v>5.2222717273042729E-2</v>
      </c>
      <c r="I561">
        <f t="shared" ca="1" si="154"/>
        <v>0.93144426492919552</v>
      </c>
      <c r="J561">
        <f t="shared" ca="1" si="154"/>
        <v>0.87848357595273474</v>
      </c>
      <c r="K561">
        <f t="shared" ca="1" si="154"/>
        <v>0.44513780100689349</v>
      </c>
      <c r="L561" s="42">
        <f t="shared" ca="1" si="142"/>
        <v>0</v>
      </c>
      <c r="M561" s="42">
        <f t="shared" ca="1" si="143"/>
        <v>9.0995825177815112E-2</v>
      </c>
      <c r="N561" s="42">
        <f t="shared" ca="1" si="144"/>
        <v>4.6373505298262695E-2</v>
      </c>
      <c r="O561" s="42">
        <f t="shared" ca="1" si="145"/>
        <v>0.18902285171877189</v>
      </c>
      <c r="P561" s="42">
        <f t="shared" ca="1" si="146"/>
        <v>0.16200871636503156</v>
      </c>
      <c r="Q561" s="42">
        <f t="shared" ca="1" si="147"/>
        <v>1.1579434848514184E-2</v>
      </c>
      <c r="R561" s="42">
        <f t="shared" ca="1" si="148"/>
        <v>0.2065307732720624</v>
      </c>
      <c r="S561" s="42">
        <f t="shared" ca="1" si="149"/>
        <v>0.19478770666124259</v>
      </c>
      <c r="T561" s="42">
        <f t="shared" ca="1" si="150"/>
        <v>9.870118665829955E-2</v>
      </c>
      <c r="U561">
        <f ca="1">+(L561^2*Markiwitz!$B$4^2)+(M561^2*Markiwitz!$C$4^2)+(N561^2*Markiwitz!$D$4^2)+(O561^2*Markiwitz!$E$4^2)+(P561^2*Markiwitz!$F$4^2)+(Q561^2*Markiwitz!$G$4^2)+(R561^2*Markiwitz!$H$4^2)+(S561^2*Markiwitz!$I$4^2)+(T561^2*Markiwitz!$J$4^2)+(2*L561*M561*Markiwitz!$B$8)+(2*L561*N561*Markiwitz!$E$8)+(2*L561*O561*Markiwitz!$H$8)+(2*L561*P561*Markiwitz!$B$11)+(2*L561*Q561*Markiwitz!$E$11)+(2*L561*R561*Markiwitz!$H$11)+(2*L561*S561*Markiwitz!$K$8)+(2*L561*T561*Markiwitz!$K$11)</f>
        <v>1.5084748049733898E-2</v>
      </c>
      <c r="V561" s="5">
        <f t="shared" ca="1" si="141"/>
        <v>0.12281998229007321</v>
      </c>
      <c r="W561" s="42">
        <f ca="1">SUMPRODUCT(L561:T561,Markiwitz!$B$3:$J$3)</f>
        <v>0.16846184555398791</v>
      </c>
    </row>
    <row r="562" spans="1:23" x14ac:dyDescent="0.25">
      <c r="A562">
        <v>561</v>
      </c>
      <c r="B562" s="25">
        <f t="shared" ca="1" si="140"/>
        <v>0.99999999999999989</v>
      </c>
      <c r="C562" s="46">
        <v>0</v>
      </c>
      <c r="D562">
        <f t="shared" ref="D562:K571" ca="1" si="155">RAND()</f>
        <v>0.25833801646486088</v>
      </c>
      <c r="E562">
        <f t="shared" ca="1" si="155"/>
        <v>0.51467969726092488</v>
      </c>
      <c r="F562">
        <f t="shared" ca="1" si="155"/>
        <v>0.36804703758826696</v>
      </c>
      <c r="G562">
        <f t="shared" ca="1" si="155"/>
        <v>0.64164953273823833</v>
      </c>
      <c r="H562">
        <f t="shared" ca="1" si="155"/>
        <v>0.27620268033907003</v>
      </c>
      <c r="I562">
        <f t="shared" ca="1" si="155"/>
        <v>0.10189499892662313</v>
      </c>
      <c r="J562">
        <f t="shared" ca="1" si="155"/>
        <v>0.45849443144196711</v>
      </c>
      <c r="K562">
        <f t="shared" ca="1" si="155"/>
        <v>0.11010060114095488</v>
      </c>
      <c r="L562" s="42">
        <f t="shared" ca="1" si="142"/>
        <v>0</v>
      </c>
      <c r="M562" s="42">
        <f t="shared" ca="1" si="143"/>
        <v>9.4649869679692175E-2</v>
      </c>
      <c r="N562" s="42">
        <f t="shared" ca="1" si="144"/>
        <v>0.18856832199590759</v>
      </c>
      <c r="O562" s="42">
        <f t="shared" ca="1" si="145"/>
        <v>0.13484505540617778</v>
      </c>
      <c r="P562" s="42">
        <f t="shared" ca="1" si="146"/>
        <v>0.23508752403063526</v>
      </c>
      <c r="Q562" s="42">
        <f t="shared" ca="1" si="147"/>
        <v>0.10119512434528025</v>
      </c>
      <c r="R562" s="42">
        <f t="shared" ca="1" si="148"/>
        <v>3.7332284660972756E-2</v>
      </c>
      <c r="S562" s="42">
        <f t="shared" ca="1" si="149"/>
        <v>0.16798316708740979</v>
      </c>
      <c r="T562" s="42">
        <f t="shared" ca="1" si="150"/>
        <v>4.0338652793924394E-2</v>
      </c>
      <c r="U562">
        <f ca="1">+(L562^2*Markiwitz!$B$4^2)+(M562^2*Markiwitz!$C$4^2)+(N562^2*Markiwitz!$D$4^2)+(O562^2*Markiwitz!$E$4^2)+(P562^2*Markiwitz!$F$4^2)+(Q562^2*Markiwitz!$G$4^2)+(R562^2*Markiwitz!$H$4^2)+(S562^2*Markiwitz!$I$4^2)+(T562^2*Markiwitz!$J$4^2)+(2*L562*M562*Markiwitz!$B$8)+(2*L562*N562*Markiwitz!$E$8)+(2*L562*O562*Markiwitz!$H$8)+(2*L562*P562*Markiwitz!$B$11)+(2*L562*Q562*Markiwitz!$E$11)+(2*L562*R562*Markiwitz!$H$11)+(2*L562*S562*Markiwitz!$K$8)+(2*L562*T562*Markiwitz!$K$11)</f>
        <v>1.7059349179237189E-2</v>
      </c>
      <c r="V562" s="5">
        <f t="shared" ca="1" si="141"/>
        <v>0.13061144352328852</v>
      </c>
      <c r="W562" s="42">
        <f ca="1">SUMPRODUCT(L562:T562,Markiwitz!$B$3:$J$3)</f>
        <v>0.44079409076585729</v>
      </c>
    </row>
    <row r="563" spans="1:23" x14ac:dyDescent="0.25">
      <c r="A563">
        <v>562</v>
      </c>
      <c r="B563" s="25">
        <f t="shared" ca="1" si="140"/>
        <v>1</v>
      </c>
      <c r="C563" s="46">
        <v>0</v>
      </c>
      <c r="D563">
        <f t="shared" ca="1" si="155"/>
        <v>0.2887497114195493</v>
      </c>
      <c r="E563">
        <f t="shared" ca="1" si="155"/>
        <v>0.43816748744977152</v>
      </c>
      <c r="F563">
        <f t="shared" ca="1" si="155"/>
        <v>0.50978339918719562</v>
      </c>
      <c r="G563">
        <f t="shared" ca="1" si="155"/>
        <v>9.2456622082000006E-3</v>
      </c>
      <c r="H563">
        <f t="shared" ca="1" si="155"/>
        <v>4.8878653609571554E-2</v>
      </c>
      <c r="I563">
        <f t="shared" ca="1" si="155"/>
        <v>0.55017453142154737</v>
      </c>
      <c r="J563">
        <f t="shared" ca="1" si="155"/>
        <v>0.28001708056513164</v>
      </c>
      <c r="K563">
        <f t="shared" ca="1" si="155"/>
        <v>0.34944830719426079</v>
      </c>
      <c r="L563" s="42">
        <f t="shared" ca="1" si="142"/>
        <v>0</v>
      </c>
      <c r="M563" s="42">
        <f t="shared" ca="1" si="143"/>
        <v>0.11669178222388772</v>
      </c>
      <c r="N563" s="42">
        <f t="shared" ca="1" si="144"/>
        <v>0.17707565757108176</v>
      </c>
      <c r="O563" s="42">
        <f t="shared" ca="1" si="145"/>
        <v>0.20601763758257369</v>
      </c>
      <c r="P563" s="42">
        <f t="shared" ca="1" si="146"/>
        <v>3.7364290187888258E-3</v>
      </c>
      <c r="Q563" s="42">
        <f t="shared" ca="1" si="147"/>
        <v>1.9753222174194719E-2</v>
      </c>
      <c r="R563" s="42">
        <f t="shared" ca="1" si="148"/>
        <v>0.22234081651596785</v>
      </c>
      <c r="S563" s="42">
        <f t="shared" ca="1" si="149"/>
        <v>0.11316268343138822</v>
      </c>
      <c r="T563" s="42">
        <f t="shared" ca="1" si="150"/>
        <v>0.14122177148211726</v>
      </c>
      <c r="U563">
        <f ca="1">+(L563^2*Markiwitz!$B$4^2)+(M563^2*Markiwitz!$C$4^2)+(N563^2*Markiwitz!$D$4^2)+(O563^2*Markiwitz!$E$4^2)+(P563^2*Markiwitz!$F$4^2)+(Q563^2*Markiwitz!$G$4^2)+(R563^2*Markiwitz!$H$4^2)+(S563^2*Markiwitz!$I$4^2)+(T563^2*Markiwitz!$J$4^2)+(2*L563*M563*Markiwitz!$B$8)+(2*L563*N563*Markiwitz!$E$8)+(2*L563*O563*Markiwitz!$H$8)+(2*L563*P563*Markiwitz!$B$11)+(2*L563*Q563*Markiwitz!$E$11)+(2*L563*R563*Markiwitz!$H$11)+(2*L563*S563*Markiwitz!$K$8)+(2*L563*T563*Markiwitz!$K$11)</f>
        <v>1.2953920856339732E-2</v>
      </c>
      <c r="V563" s="5">
        <f t="shared" ca="1" si="141"/>
        <v>0.11381529271736611</v>
      </c>
      <c r="W563" s="42">
        <f ca="1">SUMPRODUCT(L563:T563,Markiwitz!$B$3:$J$3)</f>
        <v>0.18316726781708856</v>
      </c>
    </row>
    <row r="564" spans="1:23" x14ac:dyDescent="0.25">
      <c r="A564">
        <v>563</v>
      </c>
      <c r="B564" s="25">
        <f t="shared" ca="1" si="140"/>
        <v>0.99999999999999989</v>
      </c>
      <c r="C564" s="46">
        <v>0</v>
      </c>
      <c r="D564">
        <f t="shared" ca="1" si="155"/>
        <v>0.38540327058226387</v>
      </c>
      <c r="E564">
        <f t="shared" ca="1" si="155"/>
        <v>0.21865290977493967</v>
      </c>
      <c r="F564">
        <f t="shared" ca="1" si="155"/>
        <v>0.54498096626589343</v>
      </c>
      <c r="G564">
        <f t="shared" ca="1" si="155"/>
        <v>0.58064862816300644</v>
      </c>
      <c r="H564">
        <f t="shared" ca="1" si="155"/>
        <v>5.4634527672244415E-2</v>
      </c>
      <c r="I564">
        <f t="shared" ca="1" si="155"/>
        <v>0.85058097502022456</v>
      </c>
      <c r="J564">
        <f t="shared" ca="1" si="155"/>
        <v>0.28943439518968639</v>
      </c>
      <c r="K564">
        <f t="shared" ca="1" si="155"/>
        <v>0.62354668913293676</v>
      </c>
      <c r="L564" s="42">
        <f t="shared" ca="1" si="142"/>
        <v>0</v>
      </c>
      <c r="M564" s="42">
        <f t="shared" ca="1" si="143"/>
        <v>0.10862910076494239</v>
      </c>
      <c r="N564" s="42">
        <f t="shared" ca="1" si="144"/>
        <v>6.1629131824972219E-2</v>
      </c>
      <c r="O564" s="42">
        <f t="shared" ca="1" si="145"/>
        <v>0.15360739469084778</v>
      </c>
      <c r="P564" s="42">
        <f t="shared" ca="1" si="146"/>
        <v>0.1636606203223214</v>
      </c>
      <c r="Q564" s="42">
        <f t="shared" ca="1" si="147"/>
        <v>1.5399193688177264E-2</v>
      </c>
      <c r="R564" s="42">
        <f t="shared" ca="1" si="148"/>
        <v>0.23974328579158413</v>
      </c>
      <c r="S564" s="42">
        <f t="shared" ca="1" si="149"/>
        <v>8.1579479158025353E-2</v>
      </c>
      <c r="T564" s="42">
        <f t="shared" ca="1" si="150"/>
        <v>0.17575179375912944</v>
      </c>
      <c r="U564">
        <f ca="1">+(L564^2*Markiwitz!$B$4^2)+(M564^2*Markiwitz!$C$4^2)+(N564^2*Markiwitz!$D$4^2)+(O564^2*Markiwitz!$E$4^2)+(P564^2*Markiwitz!$F$4^2)+(Q564^2*Markiwitz!$G$4^2)+(R564^2*Markiwitz!$H$4^2)+(S564^2*Markiwitz!$I$4^2)+(T564^2*Markiwitz!$J$4^2)+(2*L564*M564*Markiwitz!$B$8)+(2*L564*N564*Markiwitz!$E$8)+(2*L564*O564*Markiwitz!$H$8)+(2*L564*P564*Markiwitz!$B$11)+(2*L564*Q564*Markiwitz!$E$11)+(2*L564*R564*Markiwitz!$H$11)+(2*L564*S564*Markiwitz!$K$8)+(2*L564*T564*Markiwitz!$K$11)</f>
        <v>1.2455305735815141E-2</v>
      </c>
      <c r="V564" s="5">
        <f t="shared" ca="1" si="141"/>
        <v>0.11160334106027087</v>
      </c>
      <c r="W564" s="42">
        <f ca="1">SUMPRODUCT(L564:T564,Markiwitz!$B$3:$J$3)</f>
        <v>0.18949156711053525</v>
      </c>
    </row>
    <row r="565" spans="1:23" x14ac:dyDescent="0.25">
      <c r="A565">
        <v>564</v>
      </c>
      <c r="B565" s="25">
        <f t="shared" ca="1" si="140"/>
        <v>1.0000000000000002</v>
      </c>
      <c r="C565" s="46">
        <v>0</v>
      </c>
      <c r="D565">
        <f t="shared" ca="1" si="155"/>
        <v>0.42927299545834841</v>
      </c>
      <c r="E565">
        <f t="shared" ca="1" si="155"/>
        <v>0.6417634773746359</v>
      </c>
      <c r="F565">
        <f t="shared" ca="1" si="155"/>
        <v>0.5172312436334614</v>
      </c>
      <c r="G565">
        <f t="shared" ca="1" si="155"/>
        <v>8.5724568602904005E-3</v>
      </c>
      <c r="H565">
        <f t="shared" ca="1" si="155"/>
        <v>0.81079031523316447</v>
      </c>
      <c r="I565">
        <f t="shared" ca="1" si="155"/>
        <v>0.69645602800358419</v>
      </c>
      <c r="J565">
        <f t="shared" ca="1" si="155"/>
        <v>0.53472262378191526</v>
      </c>
      <c r="K565">
        <f t="shared" ca="1" si="155"/>
        <v>0.57555913843639139</v>
      </c>
      <c r="L565" s="42">
        <f t="shared" ca="1" si="142"/>
        <v>0</v>
      </c>
      <c r="M565" s="42">
        <f t="shared" ca="1" si="143"/>
        <v>0.10185939316685309</v>
      </c>
      <c r="N565" s="42">
        <f t="shared" ca="1" si="144"/>
        <v>0.15227987563539289</v>
      </c>
      <c r="O565" s="42">
        <f t="shared" ca="1" si="145"/>
        <v>0.12273043298982232</v>
      </c>
      <c r="P565" s="42">
        <f t="shared" ca="1" si="146"/>
        <v>2.0341024545601325E-3</v>
      </c>
      <c r="Q565" s="42">
        <f t="shared" ca="1" si="147"/>
        <v>0.19238715309131271</v>
      </c>
      <c r="R565" s="42">
        <f t="shared" ca="1" si="148"/>
        <v>0.16525751475257933</v>
      </c>
      <c r="S565" s="42">
        <f t="shared" ca="1" si="149"/>
        <v>0.1268808486610199</v>
      </c>
      <c r="T565" s="42">
        <f t="shared" ca="1" si="150"/>
        <v>0.13657067924845975</v>
      </c>
      <c r="U565">
        <f ca="1">+(L565^2*Markiwitz!$B$4^2)+(M565^2*Markiwitz!$C$4^2)+(N565^2*Markiwitz!$D$4^2)+(O565^2*Markiwitz!$E$4^2)+(P565^2*Markiwitz!$F$4^2)+(Q565^2*Markiwitz!$G$4^2)+(R565^2*Markiwitz!$H$4^2)+(S565^2*Markiwitz!$I$4^2)+(T565^2*Markiwitz!$J$4^2)+(2*L565*M565*Markiwitz!$B$8)+(2*L565*N565*Markiwitz!$E$8)+(2*L565*O565*Markiwitz!$H$8)+(2*L565*P565*Markiwitz!$B$11)+(2*L565*Q565*Markiwitz!$E$11)+(2*L565*R565*Markiwitz!$H$11)+(2*L565*S565*Markiwitz!$K$8)+(2*L565*T565*Markiwitz!$K$11)</f>
        <v>1.8086719740492266E-2</v>
      </c>
      <c r="V565" s="5">
        <f t="shared" ca="1" si="141"/>
        <v>0.13448687571838475</v>
      </c>
      <c r="W565" s="42">
        <f ca="1">SUMPRODUCT(L565:T565,Markiwitz!$B$3:$J$3)</f>
        <v>0.62254086276386789</v>
      </c>
    </row>
    <row r="566" spans="1:23" x14ac:dyDescent="0.25">
      <c r="A566">
        <v>565</v>
      </c>
      <c r="B566" s="25">
        <f t="shared" ca="1" si="140"/>
        <v>1</v>
      </c>
      <c r="C566" s="46">
        <v>0</v>
      </c>
      <c r="D566">
        <f t="shared" ca="1" si="155"/>
        <v>1.0439207234821613E-2</v>
      </c>
      <c r="E566">
        <f t="shared" ca="1" si="155"/>
        <v>0.77497706746928796</v>
      </c>
      <c r="F566">
        <f t="shared" ca="1" si="155"/>
        <v>6.168012958560154E-2</v>
      </c>
      <c r="G566">
        <f t="shared" ca="1" si="155"/>
        <v>0.44601908007030433</v>
      </c>
      <c r="H566">
        <f t="shared" ca="1" si="155"/>
        <v>7.2674094077467499E-2</v>
      </c>
      <c r="I566">
        <f t="shared" ca="1" si="155"/>
        <v>0.14283410059328039</v>
      </c>
      <c r="J566">
        <f t="shared" ca="1" si="155"/>
        <v>0.16091282250488304</v>
      </c>
      <c r="K566">
        <f t="shared" ca="1" si="155"/>
        <v>0.640711478259683</v>
      </c>
      <c r="L566" s="42">
        <f t="shared" ca="1" si="142"/>
        <v>0</v>
      </c>
      <c r="M566" s="42">
        <f t="shared" ca="1" si="143"/>
        <v>4.5186522512386086E-3</v>
      </c>
      <c r="N566" s="42">
        <f t="shared" ca="1" si="144"/>
        <v>0.33545189704611067</v>
      </c>
      <c r="O566" s="42">
        <f t="shared" ca="1" si="145"/>
        <v>2.6698488701228488E-2</v>
      </c>
      <c r="P566" s="42">
        <f t="shared" ca="1" si="146"/>
        <v>0.1930611276239784</v>
      </c>
      <c r="Q566" s="42">
        <f t="shared" ca="1" si="147"/>
        <v>3.1457269831226466E-2</v>
      </c>
      <c r="R566" s="42">
        <f t="shared" ca="1" si="148"/>
        <v>6.1826306891061292E-2</v>
      </c>
      <c r="S566" s="42">
        <f t="shared" ca="1" si="149"/>
        <v>6.965175336681334E-2</v>
      </c>
      <c r="T566" s="42">
        <f t="shared" ca="1" si="150"/>
        <v>0.27733450428834278</v>
      </c>
      <c r="U566">
        <f ca="1">+(L566^2*Markiwitz!$B$4^2)+(M566^2*Markiwitz!$C$4^2)+(N566^2*Markiwitz!$D$4^2)+(O566^2*Markiwitz!$E$4^2)+(P566^2*Markiwitz!$F$4^2)+(Q566^2*Markiwitz!$G$4^2)+(R566^2*Markiwitz!$H$4^2)+(S566^2*Markiwitz!$I$4^2)+(T566^2*Markiwitz!$J$4^2)+(2*L566*M566*Markiwitz!$B$8)+(2*L566*N566*Markiwitz!$E$8)+(2*L566*O566*Markiwitz!$H$8)+(2*L566*P566*Markiwitz!$B$11)+(2*L566*Q566*Markiwitz!$E$11)+(2*L566*R566*Markiwitz!$H$11)+(2*L566*S566*Markiwitz!$K$8)+(2*L566*T566*Markiwitz!$K$11)</f>
        <v>1.5256664572248063E-2</v>
      </c>
      <c r="V566" s="5">
        <f t="shared" ca="1" si="141"/>
        <v>0.12351787146906339</v>
      </c>
      <c r="W566" s="42">
        <f ca="1">SUMPRODUCT(L566:T566,Markiwitz!$B$3:$J$3)</f>
        <v>0.24362361098072713</v>
      </c>
    </row>
    <row r="567" spans="1:23" x14ac:dyDescent="0.25">
      <c r="A567">
        <v>566</v>
      </c>
      <c r="B567" s="25">
        <f t="shared" ca="1" si="140"/>
        <v>1.0000000000000004</v>
      </c>
      <c r="C567" s="46">
        <v>0</v>
      </c>
      <c r="D567">
        <f t="shared" ca="1" si="155"/>
        <v>0.93536297164870774</v>
      </c>
      <c r="E567">
        <f t="shared" ca="1" si="155"/>
        <v>0.73057207531349511</v>
      </c>
      <c r="F567">
        <f t="shared" ca="1" si="155"/>
        <v>0.84822923360840952</v>
      </c>
      <c r="G567">
        <f t="shared" ca="1" si="155"/>
        <v>0.9958977970627485</v>
      </c>
      <c r="H567">
        <f t="shared" ca="1" si="155"/>
        <v>0.10894360624875687</v>
      </c>
      <c r="I567">
        <f t="shared" ca="1" si="155"/>
        <v>0.77797407249386052</v>
      </c>
      <c r="J567">
        <f t="shared" ca="1" si="155"/>
        <v>0.36182586306304665</v>
      </c>
      <c r="K567">
        <f t="shared" ca="1" si="155"/>
        <v>0.28693475178126304</v>
      </c>
      <c r="L567" s="42">
        <f t="shared" ca="1" si="142"/>
        <v>0</v>
      </c>
      <c r="M567" s="42">
        <f t="shared" ca="1" si="143"/>
        <v>0.18537675402083659</v>
      </c>
      <c r="N567" s="42">
        <f t="shared" ca="1" si="144"/>
        <v>0.14478986661313489</v>
      </c>
      <c r="O567" s="42">
        <f t="shared" ca="1" si="145"/>
        <v>0.16810798241750785</v>
      </c>
      <c r="P567" s="42">
        <f t="shared" ca="1" si="146"/>
        <v>0.19737396770216611</v>
      </c>
      <c r="Q567" s="42">
        <f t="shared" ca="1" si="147"/>
        <v>2.1591203318772706E-2</v>
      </c>
      <c r="R567" s="42">
        <f t="shared" ca="1" si="148"/>
        <v>0.15418432484779462</v>
      </c>
      <c r="S567" s="42">
        <f t="shared" ca="1" si="149"/>
        <v>7.1709171785139011E-2</v>
      </c>
      <c r="T567" s="42">
        <f t="shared" ca="1" si="150"/>
        <v>5.6866729294648449E-2</v>
      </c>
      <c r="U567">
        <f ca="1">+(L567^2*Markiwitz!$B$4^2)+(M567^2*Markiwitz!$C$4^2)+(N567^2*Markiwitz!$D$4^2)+(O567^2*Markiwitz!$E$4^2)+(P567^2*Markiwitz!$F$4^2)+(Q567^2*Markiwitz!$G$4^2)+(R567^2*Markiwitz!$H$4^2)+(S567^2*Markiwitz!$I$4^2)+(T567^2*Markiwitz!$J$4^2)+(2*L567*M567*Markiwitz!$B$8)+(2*L567*N567*Markiwitz!$E$8)+(2*L567*O567*Markiwitz!$H$8)+(2*L567*P567*Markiwitz!$B$11)+(2*L567*Q567*Markiwitz!$E$11)+(2*L567*R567*Markiwitz!$H$11)+(2*L567*S567*Markiwitz!$K$8)+(2*L567*T567*Markiwitz!$K$11)</f>
        <v>1.24719862866285E-2</v>
      </c>
      <c r="V567" s="5">
        <f t="shared" ca="1" si="141"/>
        <v>0.11167804746962806</v>
      </c>
      <c r="W567" s="42">
        <f ca="1">SUMPRODUCT(L567:T567,Markiwitz!$B$3:$J$3)</f>
        <v>0.23710258199883408</v>
      </c>
    </row>
    <row r="568" spans="1:23" x14ac:dyDescent="0.25">
      <c r="A568">
        <v>567</v>
      </c>
      <c r="B568" s="25">
        <f t="shared" ca="1" si="140"/>
        <v>1</v>
      </c>
      <c r="C568" s="46">
        <v>0</v>
      </c>
      <c r="D568">
        <f t="shared" ca="1" si="155"/>
        <v>0.32290754139482314</v>
      </c>
      <c r="E568">
        <f t="shared" ca="1" si="155"/>
        <v>0.77255368372183619</v>
      </c>
      <c r="F568">
        <f t="shared" ca="1" si="155"/>
        <v>0.98299383382867767</v>
      </c>
      <c r="G568">
        <f t="shared" ca="1" si="155"/>
        <v>0.892710649095245</v>
      </c>
      <c r="H568">
        <f t="shared" ca="1" si="155"/>
        <v>6.3487305283716822E-2</v>
      </c>
      <c r="I568">
        <f t="shared" ca="1" si="155"/>
        <v>0.47267114424970735</v>
      </c>
      <c r="J568">
        <f t="shared" ca="1" si="155"/>
        <v>0.93126186581657144</v>
      </c>
      <c r="K568">
        <f t="shared" ca="1" si="155"/>
        <v>0.63581394680460168</v>
      </c>
      <c r="L568" s="42">
        <f t="shared" ca="1" si="142"/>
        <v>0</v>
      </c>
      <c r="M568" s="42">
        <f t="shared" ca="1" si="143"/>
        <v>6.3634625431862241E-2</v>
      </c>
      <c r="N568" s="42">
        <f t="shared" ca="1" si="144"/>
        <v>0.15224532718340708</v>
      </c>
      <c r="O568" s="42">
        <f t="shared" ca="1" si="145"/>
        <v>0.19371626982546833</v>
      </c>
      <c r="P568" s="42">
        <f t="shared" ca="1" si="146"/>
        <v>0.17592437615060688</v>
      </c>
      <c r="Q568" s="42">
        <f t="shared" ca="1" si="147"/>
        <v>1.251129309014143E-2</v>
      </c>
      <c r="R568" s="42">
        <f t="shared" ca="1" si="148"/>
        <v>9.3148184421009833E-2</v>
      </c>
      <c r="S568" s="42">
        <f t="shared" ca="1" si="149"/>
        <v>0.18352157324735913</v>
      </c>
      <c r="T568" s="42">
        <f t="shared" ca="1" si="150"/>
        <v>0.12529835065014516</v>
      </c>
      <c r="U568">
        <f ca="1">+(L568^2*Markiwitz!$B$4^2)+(M568^2*Markiwitz!$C$4^2)+(N568^2*Markiwitz!$D$4^2)+(O568^2*Markiwitz!$E$4^2)+(P568^2*Markiwitz!$F$4^2)+(Q568^2*Markiwitz!$G$4^2)+(R568^2*Markiwitz!$H$4^2)+(S568^2*Markiwitz!$I$4^2)+(T568^2*Markiwitz!$J$4^2)+(2*L568*M568*Markiwitz!$B$8)+(2*L568*N568*Markiwitz!$E$8)+(2*L568*O568*Markiwitz!$H$8)+(2*L568*P568*Markiwitz!$B$11)+(2*L568*Q568*Markiwitz!$E$11)+(2*L568*R568*Markiwitz!$H$11)+(2*L568*S568*Markiwitz!$K$8)+(2*L568*T568*Markiwitz!$K$11)</f>
        <v>1.3783912736019885E-2</v>
      </c>
      <c r="V568" s="5">
        <f t="shared" ca="1" si="141"/>
        <v>0.11740490933525687</v>
      </c>
      <c r="W568" s="42">
        <f ca="1">SUMPRODUCT(L568:T568,Markiwitz!$B$3:$J$3)</f>
        <v>0.19011594897651538</v>
      </c>
    </row>
    <row r="569" spans="1:23" x14ac:dyDescent="0.25">
      <c r="A569">
        <v>568</v>
      </c>
      <c r="B569" s="25">
        <f t="shared" ca="1" si="140"/>
        <v>1.0000000000000002</v>
      </c>
      <c r="C569" s="46">
        <v>0</v>
      </c>
      <c r="D569">
        <f t="shared" ca="1" si="155"/>
        <v>7.6928178146737802E-2</v>
      </c>
      <c r="E569">
        <f t="shared" ca="1" si="155"/>
        <v>0.51592449758992209</v>
      </c>
      <c r="F569">
        <f t="shared" ca="1" si="155"/>
        <v>6.1056521189769564E-3</v>
      </c>
      <c r="G569">
        <f t="shared" ca="1" si="155"/>
        <v>0.6008751130906933</v>
      </c>
      <c r="H569">
        <f t="shared" ca="1" si="155"/>
        <v>5.3366265027477766E-2</v>
      </c>
      <c r="I569">
        <f t="shared" ca="1" si="155"/>
        <v>0.88798924010181868</v>
      </c>
      <c r="J569">
        <f t="shared" ca="1" si="155"/>
        <v>0.55002888997043453</v>
      </c>
      <c r="K569">
        <f t="shared" ca="1" si="155"/>
        <v>0.14665159229810698</v>
      </c>
      <c r="L569" s="42">
        <f t="shared" ca="1" si="142"/>
        <v>0</v>
      </c>
      <c r="M569" s="42">
        <f t="shared" ca="1" si="143"/>
        <v>2.7107722920015967E-2</v>
      </c>
      <c r="N569" s="42">
        <f t="shared" ca="1" si="144"/>
        <v>0.18179994203995226</v>
      </c>
      <c r="O569" s="42">
        <f t="shared" ca="1" si="145"/>
        <v>2.1514915584186921E-3</v>
      </c>
      <c r="P569" s="42">
        <f t="shared" ca="1" si="146"/>
        <v>0.21173458760619945</v>
      </c>
      <c r="Q569" s="42">
        <f t="shared" ca="1" si="147"/>
        <v>1.8805045959642958E-2</v>
      </c>
      <c r="R569" s="42">
        <f t="shared" ca="1" si="148"/>
        <v>0.31290701088384471</v>
      </c>
      <c r="S569" s="42">
        <f t="shared" ca="1" si="149"/>
        <v>0.19381754652868716</v>
      </c>
      <c r="T569" s="42">
        <f t="shared" ca="1" si="150"/>
        <v>5.1676652503238975E-2</v>
      </c>
      <c r="U569">
        <f ca="1">+(L569^2*Markiwitz!$B$4^2)+(M569^2*Markiwitz!$C$4^2)+(N569^2*Markiwitz!$D$4^2)+(O569^2*Markiwitz!$E$4^2)+(P569^2*Markiwitz!$F$4^2)+(Q569^2*Markiwitz!$G$4^2)+(R569^2*Markiwitz!$H$4^2)+(S569^2*Markiwitz!$I$4^2)+(T569^2*Markiwitz!$J$4^2)+(2*L569*M569*Markiwitz!$B$8)+(2*L569*N569*Markiwitz!$E$8)+(2*L569*O569*Markiwitz!$H$8)+(2*L569*P569*Markiwitz!$B$11)+(2*L569*Q569*Markiwitz!$E$11)+(2*L569*R569*Markiwitz!$H$11)+(2*L569*S569*Markiwitz!$K$8)+(2*L569*T569*Markiwitz!$K$11)</f>
        <v>2.0893134778269769E-2</v>
      </c>
      <c r="V569" s="5">
        <f t="shared" ca="1" si="141"/>
        <v>0.14454457713200369</v>
      </c>
      <c r="W569" s="42">
        <f ca="1">SUMPRODUCT(L569:T569,Markiwitz!$B$3:$J$3)</f>
        <v>0.17225804786394544</v>
      </c>
    </row>
    <row r="570" spans="1:23" x14ac:dyDescent="0.25">
      <c r="A570">
        <v>569</v>
      </c>
      <c r="B570" s="25">
        <f t="shared" ca="1" si="140"/>
        <v>1</v>
      </c>
      <c r="C570" s="46">
        <v>0</v>
      </c>
      <c r="D570">
        <f t="shared" ca="1" si="155"/>
        <v>0.23145992044788699</v>
      </c>
      <c r="E570">
        <f t="shared" ca="1" si="155"/>
        <v>0.79329155883558522</v>
      </c>
      <c r="F570">
        <f t="shared" ca="1" si="155"/>
        <v>0.47146282919212767</v>
      </c>
      <c r="G570">
        <f t="shared" ca="1" si="155"/>
        <v>0.50801353955965756</v>
      </c>
      <c r="H570">
        <f t="shared" ca="1" si="155"/>
        <v>0.97284640659444122</v>
      </c>
      <c r="I570">
        <f t="shared" ca="1" si="155"/>
        <v>0.49915078416945169</v>
      </c>
      <c r="J570">
        <f t="shared" ca="1" si="155"/>
        <v>0.83119260840889531</v>
      </c>
      <c r="K570">
        <f t="shared" ca="1" si="155"/>
        <v>0.32941941308093192</v>
      </c>
      <c r="L570" s="42">
        <f t="shared" ca="1" si="142"/>
        <v>0</v>
      </c>
      <c r="M570" s="42">
        <f t="shared" ca="1" si="143"/>
        <v>4.9917630798409364E-2</v>
      </c>
      <c r="N570" s="42">
        <f t="shared" ca="1" si="144"/>
        <v>0.17108463129522727</v>
      </c>
      <c r="O570" s="42">
        <f t="shared" ca="1" si="145"/>
        <v>0.10167767878449996</v>
      </c>
      <c r="P570" s="42">
        <f t="shared" ca="1" si="146"/>
        <v>0.10956036042551755</v>
      </c>
      <c r="Q570" s="42">
        <f t="shared" ca="1" si="147"/>
        <v>0.20980819337520809</v>
      </c>
      <c r="R570" s="42">
        <f t="shared" ca="1" si="148"/>
        <v>0.10764898090646807</v>
      </c>
      <c r="S570" s="42">
        <f t="shared" ca="1" si="149"/>
        <v>0.17925853283209689</v>
      </c>
      <c r="T570" s="42">
        <f t="shared" ca="1" si="150"/>
        <v>7.1043991582572852E-2</v>
      </c>
      <c r="U570">
        <f ca="1">+(L570^2*Markiwitz!$B$4^2)+(M570^2*Markiwitz!$C$4^2)+(N570^2*Markiwitz!$D$4^2)+(O570^2*Markiwitz!$E$4^2)+(P570^2*Markiwitz!$F$4^2)+(Q570^2*Markiwitz!$G$4^2)+(R570^2*Markiwitz!$H$4^2)+(S570^2*Markiwitz!$I$4^2)+(T570^2*Markiwitz!$J$4^2)+(2*L570*M570*Markiwitz!$B$8)+(2*L570*N570*Markiwitz!$E$8)+(2*L570*O570*Markiwitz!$H$8)+(2*L570*P570*Markiwitz!$B$11)+(2*L570*Q570*Markiwitz!$E$11)+(2*L570*R570*Markiwitz!$H$11)+(2*L570*S570*Markiwitz!$K$8)+(2*L570*T570*Markiwitz!$K$11)</f>
        <v>2.1329948244133295E-2</v>
      </c>
      <c r="V570" s="5">
        <f t="shared" ca="1" si="141"/>
        <v>0.1460477601476082</v>
      </c>
      <c r="W570" s="42">
        <f ca="1">SUMPRODUCT(L570:T570,Markiwitz!$B$3:$J$3)</f>
        <v>0.68516825983267771</v>
      </c>
    </row>
    <row r="571" spans="1:23" x14ac:dyDescent="0.25">
      <c r="A571">
        <v>570</v>
      </c>
      <c r="B571" s="25">
        <f t="shared" ca="1" si="140"/>
        <v>1.0000000000000002</v>
      </c>
      <c r="C571" s="46">
        <v>0</v>
      </c>
      <c r="D571">
        <f t="shared" ca="1" si="155"/>
        <v>0.17798224448057598</v>
      </c>
      <c r="E571">
        <f t="shared" ca="1" si="155"/>
        <v>0.59868920940745618</v>
      </c>
      <c r="F571">
        <f t="shared" ca="1" si="155"/>
        <v>0.40981860354143784</v>
      </c>
      <c r="G571">
        <f t="shared" ca="1" si="155"/>
        <v>0.54032971114742467</v>
      </c>
      <c r="H571">
        <f t="shared" ca="1" si="155"/>
        <v>0.32475128511222251</v>
      </c>
      <c r="I571">
        <f t="shared" ca="1" si="155"/>
        <v>0.50380497507075828</v>
      </c>
      <c r="J571">
        <f t="shared" ca="1" si="155"/>
        <v>0.86479583571803054</v>
      </c>
      <c r="K571">
        <f t="shared" ca="1" si="155"/>
        <v>0.46977687153688241</v>
      </c>
      <c r="L571" s="42">
        <f t="shared" ca="1" si="142"/>
        <v>0</v>
      </c>
      <c r="M571" s="42">
        <f t="shared" ca="1" si="143"/>
        <v>4.5754393324709194E-2</v>
      </c>
      <c r="N571" s="42">
        <f t="shared" ca="1" si="144"/>
        <v>0.15390670932615091</v>
      </c>
      <c r="O571" s="42">
        <f t="shared" ca="1" si="145"/>
        <v>0.10535321449024872</v>
      </c>
      <c r="P571" s="42">
        <f t="shared" ca="1" si="146"/>
        <v>0.13890406990324167</v>
      </c>
      <c r="Q571" s="42">
        <f t="shared" ca="1" si="147"/>
        <v>8.3484721046716628E-2</v>
      </c>
      <c r="R571" s="42">
        <f t="shared" ca="1" si="148"/>
        <v>0.12951455385679483</v>
      </c>
      <c r="S571" s="42">
        <f t="shared" ca="1" si="149"/>
        <v>0.22231548393205944</v>
      </c>
      <c r="T571" s="42">
        <f t="shared" ca="1" si="150"/>
        <v>0.12076685412007869</v>
      </c>
      <c r="U571">
        <f ca="1">+(L571^2*Markiwitz!$B$4^2)+(M571^2*Markiwitz!$C$4^2)+(N571^2*Markiwitz!$D$4^2)+(O571^2*Markiwitz!$E$4^2)+(P571^2*Markiwitz!$F$4^2)+(Q571^2*Markiwitz!$G$4^2)+(R571^2*Markiwitz!$H$4^2)+(S571^2*Markiwitz!$I$4^2)+(T571^2*Markiwitz!$J$4^2)+(2*L571*M571*Markiwitz!$B$8)+(2*L571*N571*Markiwitz!$E$8)+(2*L571*O571*Markiwitz!$H$8)+(2*L571*P571*Markiwitz!$B$11)+(2*L571*Q571*Markiwitz!$E$11)+(2*L571*R571*Markiwitz!$H$11)+(2*L571*S571*Markiwitz!$K$8)+(2*L571*T571*Markiwitz!$K$11)</f>
        <v>1.4368790158782218E-2</v>
      </c>
      <c r="V571" s="5">
        <f t="shared" ca="1" si="141"/>
        <v>0.11986988845736955</v>
      </c>
      <c r="W571" s="42">
        <f ca="1">SUMPRODUCT(L571:T571,Markiwitz!$B$3:$J$3)</f>
        <v>0.34491066531898035</v>
      </c>
    </row>
    <row r="572" spans="1:23" x14ac:dyDescent="0.25">
      <c r="A572">
        <v>571</v>
      </c>
      <c r="B572" s="25">
        <f t="shared" ca="1" si="140"/>
        <v>0.99999999999999978</v>
      </c>
      <c r="C572" s="46">
        <v>0</v>
      </c>
      <c r="D572">
        <f t="shared" ref="D572:K581" ca="1" si="156">RAND()</f>
        <v>0.7450078203051782</v>
      </c>
      <c r="E572">
        <f t="shared" ca="1" si="156"/>
        <v>0.76604688939993193</v>
      </c>
      <c r="F572">
        <f t="shared" ca="1" si="156"/>
        <v>0.18876678498956345</v>
      </c>
      <c r="G572">
        <f t="shared" ca="1" si="156"/>
        <v>0.96707919061166192</v>
      </c>
      <c r="H572">
        <f t="shared" ca="1" si="156"/>
        <v>0.60775255382371307</v>
      </c>
      <c r="I572">
        <f t="shared" ca="1" si="156"/>
        <v>0.94258138531811375</v>
      </c>
      <c r="J572">
        <f t="shared" ca="1" si="156"/>
        <v>0.6383601818387401</v>
      </c>
      <c r="K572">
        <f t="shared" ca="1" si="156"/>
        <v>0.9409853550764139</v>
      </c>
      <c r="L572" s="42">
        <f t="shared" ca="1" si="142"/>
        <v>0</v>
      </c>
      <c r="M572" s="42">
        <f t="shared" ca="1" si="143"/>
        <v>0.12852540628541179</v>
      </c>
      <c r="N572" s="42">
        <f t="shared" ca="1" si="144"/>
        <v>0.13215497208267069</v>
      </c>
      <c r="O572" s="42">
        <f t="shared" ca="1" si="145"/>
        <v>3.256519874386879E-2</v>
      </c>
      <c r="P572" s="42">
        <f t="shared" ca="1" si="146"/>
        <v>0.16683616264942869</v>
      </c>
      <c r="Q572" s="42">
        <f t="shared" ca="1" si="147"/>
        <v>0.10484674358074843</v>
      </c>
      <c r="R572" s="42">
        <f t="shared" ca="1" si="148"/>
        <v>0.16260991120261242</v>
      </c>
      <c r="S572" s="42">
        <f t="shared" ca="1" si="149"/>
        <v>0.11012703422850656</v>
      </c>
      <c r="T572" s="42">
        <f t="shared" ca="1" si="150"/>
        <v>0.16233457122675252</v>
      </c>
      <c r="U572">
        <f ca="1">+(L572^2*Markiwitz!$B$4^2)+(M572^2*Markiwitz!$C$4^2)+(N572^2*Markiwitz!$D$4^2)+(O572^2*Markiwitz!$E$4^2)+(P572^2*Markiwitz!$F$4^2)+(Q572^2*Markiwitz!$G$4^2)+(R572^2*Markiwitz!$H$4^2)+(S572^2*Markiwitz!$I$4^2)+(T572^2*Markiwitz!$J$4^2)+(2*L572*M572*Markiwitz!$B$8)+(2*L572*N572*Markiwitz!$E$8)+(2*L572*O572*Markiwitz!$H$8)+(2*L572*P572*Markiwitz!$B$11)+(2*L572*Q572*Markiwitz!$E$11)+(2*L572*R572*Markiwitz!$H$11)+(2*L572*S572*Markiwitz!$K$8)+(2*L572*T572*Markiwitz!$K$11)</f>
        <v>1.2310717807694124E-2</v>
      </c>
      <c r="V572" s="5">
        <f t="shared" ca="1" si="141"/>
        <v>0.11095367415139583</v>
      </c>
      <c r="W572" s="42">
        <f ca="1">SUMPRODUCT(L572:T572,Markiwitz!$B$3:$J$3)</f>
        <v>0.41111641732694726</v>
      </c>
    </row>
    <row r="573" spans="1:23" x14ac:dyDescent="0.25">
      <c r="A573">
        <v>572</v>
      </c>
      <c r="B573" s="25">
        <f t="shared" ca="1" si="140"/>
        <v>1</v>
      </c>
      <c r="C573" s="46">
        <v>0</v>
      </c>
      <c r="D573">
        <f t="shared" ca="1" si="156"/>
        <v>0.71256164768918051</v>
      </c>
      <c r="E573">
        <f t="shared" ca="1" si="156"/>
        <v>0.5473216499892215</v>
      </c>
      <c r="F573">
        <f t="shared" ca="1" si="156"/>
        <v>0.37549709748276816</v>
      </c>
      <c r="G573">
        <f t="shared" ca="1" si="156"/>
        <v>0.19317165933525049</v>
      </c>
      <c r="H573">
        <f t="shared" ca="1" si="156"/>
        <v>0.9908289556242561</v>
      </c>
      <c r="I573">
        <f t="shared" ca="1" si="156"/>
        <v>0.57513377627626106</v>
      </c>
      <c r="J573">
        <f t="shared" ca="1" si="156"/>
        <v>0.39246543850520976</v>
      </c>
      <c r="K573">
        <f t="shared" ca="1" si="156"/>
        <v>0.82032812485908813</v>
      </c>
      <c r="L573" s="42">
        <f t="shared" ca="1" si="142"/>
        <v>0</v>
      </c>
      <c r="M573" s="42">
        <f t="shared" ca="1" si="143"/>
        <v>0.15465898819776358</v>
      </c>
      <c r="N573" s="42">
        <f t="shared" ca="1" si="144"/>
        <v>0.1187942304789705</v>
      </c>
      <c r="O573" s="42">
        <f t="shared" ca="1" si="145"/>
        <v>8.1500318402224478E-2</v>
      </c>
      <c r="P573" s="42">
        <f t="shared" ca="1" si="146"/>
        <v>4.19272261960199E-2</v>
      </c>
      <c r="Q573" s="42">
        <f t="shared" ca="1" si="147"/>
        <v>0.21505592428507717</v>
      </c>
      <c r="R573" s="42">
        <f t="shared" ca="1" si="148"/>
        <v>0.12483075423116974</v>
      </c>
      <c r="S573" s="42">
        <f t="shared" ca="1" si="149"/>
        <v>8.5183236873118878E-2</v>
      </c>
      <c r="T573" s="42">
        <f t="shared" ca="1" si="150"/>
        <v>0.17804932133565576</v>
      </c>
      <c r="U573">
        <f ca="1">+(L573^2*Markiwitz!$B$4^2)+(M573^2*Markiwitz!$C$4^2)+(N573^2*Markiwitz!$D$4^2)+(O573^2*Markiwitz!$E$4^2)+(P573^2*Markiwitz!$F$4^2)+(Q573^2*Markiwitz!$G$4^2)+(R573^2*Markiwitz!$H$4^2)+(S573^2*Markiwitz!$I$4^2)+(T573^2*Markiwitz!$J$4^2)+(2*L573*M573*Markiwitz!$B$8)+(2*L573*N573*Markiwitz!$E$8)+(2*L573*O573*Markiwitz!$H$8)+(2*L573*P573*Markiwitz!$B$11)+(2*L573*Q573*Markiwitz!$E$11)+(2*L573*R573*Markiwitz!$H$11)+(2*L573*S573*Markiwitz!$K$8)+(2*L573*T573*Markiwitz!$K$11)</f>
        <v>1.7921159944045452E-2</v>
      </c>
      <c r="V573" s="5">
        <f t="shared" ca="1" si="141"/>
        <v>0.13386993667005842</v>
      </c>
      <c r="W573" s="42">
        <f ca="1">SUMPRODUCT(L573:T573,Markiwitz!$B$3:$J$3)</f>
        <v>0.6896025162923306</v>
      </c>
    </row>
    <row r="574" spans="1:23" x14ac:dyDescent="0.25">
      <c r="A574">
        <v>573</v>
      </c>
      <c r="B574" s="25">
        <f t="shared" ca="1" si="140"/>
        <v>0.99999999999999978</v>
      </c>
      <c r="C574" s="46">
        <v>0</v>
      </c>
      <c r="D574">
        <f t="shared" ca="1" si="156"/>
        <v>0.53879239601292062</v>
      </c>
      <c r="E574">
        <f t="shared" ca="1" si="156"/>
        <v>1.6522835284294768E-2</v>
      </c>
      <c r="F574">
        <f t="shared" ca="1" si="156"/>
        <v>0.41532163777422826</v>
      </c>
      <c r="G574">
        <f t="shared" ca="1" si="156"/>
        <v>0.67225109676359573</v>
      </c>
      <c r="H574">
        <f t="shared" ca="1" si="156"/>
        <v>0.79952809153999504</v>
      </c>
      <c r="I574">
        <f t="shared" ca="1" si="156"/>
        <v>0.21562012953476395</v>
      </c>
      <c r="J574">
        <f t="shared" ca="1" si="156"/>
        <v>6.5970132820103222E-2</v>
      </c>
      <c r="K574">
        <f t="shared" ca="1" si="156"/>
        <v>8.6509027011873019E-2</v>
      </c>
      <c r="L574" s="42">
        <f t="shared" ca="1" si="142"/>
        <v>0</v>
      </c>
      <c r="M574" s="42">
        <f t="shared" ca="1" si="143"/>
        <v>0.19170590782844915</v>
      </c>
      <c r="N574" s="42">
        <f t="shared" ca="1" si="144"/>
        <v>5.8789343753093736E-3</v>
      </c>
      <c r="O574" s="42">
        <f t="shared" ca="1" si="145"/>
        <v>0.14777419317624782</v>
      </c>
      <c r="P574" s="42">
        <f t="shared" ca="1" si="146"/>
        <v>0.23919139866748459</v>
      </c>
      <c r="Q574" s="42">
        <f t="shared" ca="1" si="147"/>
        <v>0.28447739752315754</v>
      </c>
      <c r="R574" s="42">
        <f t="shared" ca="1" si="148"/>
        <v>7.6719072103531447E-2</v>
      </c>
      <c r="S574" s="42">
        <f t="shared" ca="1" si="149"/>
        <v>2.3472610778155777E-2</v>
      </c>
      <c r="T574" s="42">
        <f t="shared" ca="1" si="150"/>
        <v>3.0780485547663973E-2</v>
      </c>
      <c r="U574">
        <f ca="1">+(L574^2*Markiwitz!$B$4^2)+(M574^2*Markiwitz!$C$4^2)+(N574^2*Markiwitz!$D$4^2)+(O574^2*Markiwitz!$E$4^2)+(P574^2*Markiwitz!$F$4^2)+(Q574^2*Markiwitz!$G$4^2)+(R574^2*Markiwitz!$H$4^2)+(S574^2*Markiwitz!$I$4^2)+(T574^2*Markiwitz!$J$4^2)+(2*L574*M574*Markiwitz!$B$8)+(2*L574*N574*Markiwitz!$E$8)+(2*L574*O574*Markiwitz!$H$8)+(2*L574*P574*Markiwitz!$B$11)+(2*L574*Q574*Markiwitz!$E$11)+(2*L574*R574*Markiwitz!$H$11)+(2*L574*S574*Markiwitz!$K$8)+(2*L574*T574*Markiwitz!$K$11)</f>
        <v>3.2239776346268234E-2</v>
      </c>
      <c r="V574" s="5">
        <f t="shared" ca="1" si="141"/>
        <v>0.17955438269858032</v>
      </c>
      <c r="W574" s="42">
        <f ca="1">SUMPRODUCT(L574:T574,Markiwitz!$B$3:$J$3)</f>
        <v>0.93977230456042415</v>
      </c>
    </row>
    <row r="575" spans="1:23" x14ac:dyDescent="0.25">
      <c r="A575">
        <v>574</v>
      </c>
      <c r="B575" s="25">
        <f t="shared" ca="1" si="140"/>
        <v>1</v>
      </c>
      <c r="C575" s="46">
        <v>0</v>
      </c>
      <c r="D575">
        <f t="shared" ca="1" si="156"/>
        <v>0.27857349493984018</v>
      </c>
      <c r="E575">
        <f t="shared" ca="1" si="156"/>
        <v>0.10386916439587723</v>
      </c>
      <c r="F575">
        <f t="shared" ca="1" si="156"/>
        <v>0.56069187793451192</v>
      </c>
      <c r="G575">
        <f t="shared" ca="1" si="156"/>
        <v>0.36197533028290318</v>
      </c>
      <c r="H575">
        <f t="shared" ca="1" si="156"/>
        <v>0.9037390861823511</v>
      </c>
      <c r="I575">
        <f t="shared" ca="1" si="156"/>
        <v>0.26601824642846861</v>
      </c>
      <c r="J575">
        <f t="shared" ca="1" si="156"/>
        <v>0.25286570997107649</v>
      </c>
      <c r="K575">
        <f t="shared" ca="1" si="156"/>
        <v>0.37075417291995594</v>
      </c>
      <c r="L575" s="42">
        <f t="shared" ca="1" si="142"/>
        <v>0</v>
      </c>
      <c r="M575" s="42">
        <f t="shared" ca="1" si="143"/>
        <v>8.9906295386320542E-2</v>
      </c>
      <c r="N575" s="42">
        <f t="shared" ca="1" si="144"/>
        <v>3.3522542328453531E-2</v>
      </c>
      <c r="O575" s="42">
        <f t="shared" ca="1" si="145"/>
        <v>0.18095666139801755</v>
      </c>
      <c r="P575" s="42">
        <f t="shared" ca="1" si="146"/>
        <v>0.11682324972806081</v>
      </c>
      <c r="Q575" s="42">
        <f t="shared" ca="1" si="147"/>
        <v>0.29167108397021313</v>
      </c>
      <c r="R575" s="42">
        <f t="shared" ca="1" si="148"/>
        <v>8.5854237664333019E-2</v>
      </c>
      <c r="S575" s="42">
        <f t="shared" ca="1" si="149"/>
        <v>8.1609412333505993E-2</v>
      </c>
      <c r="T575" s="42">
        <f t="shared" ca="1" si="150"/>
        <v>0.11965651719109544</v>
      </c>
      <c r="U575">
        <f ca="1">+(L575^2*Markiwitz!$B$4^2)+(M575^2*Markiwitz!$C$4^2)+(N575^2*Markiwitz!$D$4^2)+(O575^2*Markiwitz!$E$4^2)+(P575^2*Markiwitz!$F$4^2)+(Q575^2*Markiwitz!$G$4^2)+(R575^2*Markiwitz!$H$4^2)+(S575^2*Markiwitz!$I$4^2)+(T575^2*Markiwitz!$J$4^2)+(2*L575*M575*Markiwitz!$B$8)+(2*L575*N575*Markiwitz!$E$8)+(2*L575*O575*Markiwitz!$H$8)+(2*L575*P575*Markiwitz!$B$11)+(2*L575*Q575*Markiwitz!$E$11)+(2*L575*R575*Markiwitz!$H$11)+(2*L575*S575*Markiwitz!$K$8)+(2*L575*T575*Markiwitz!$K$11)</f>
        <v>2.9717647386780531E-2</v>
      </c>
      <c r="V575" s="5">
        <f t="shared" ca="1" si="141"/>
        <v>0.1723880720548279</v>
      </c>
      <c r="W575" s="42">
        <f ca="1">SUMPRODUCT(L575:T575,Markiwitz!$B$3:$J$3)</f>
        <v>0.92284605214072946</v>
      </c>
    </row>
    <row r="576" spans="1:23" x14ac:dyDescent="0.25">
      <c r="A576">
        <v>575</v>
      </c>
      <c r="B576" s="25">
        <f t="shared" ca="1" si="140"/>
        <v>1</v>
      </c>
      <c r="C576" s="46">
        <v>0</v>
      </c>
      <c r="D576">
        <f t="shared" ca="1" si="156"/>
        <v>0.58063227669730977</v>
      </c>
      <c r="E576">
        <f t="shared" ca="1" si="156"/>
        <v>0.96353701776477618</v>
      </c>
      <c r="F576">
        <f t="shared" ca="1" si="156"/>
        <v>0.75427081312635658</v>
      </c>
      <c r="G576">
        <f t="shared" ca="1" si="156"/>
        <v>0.99004174966626568</v>
      </c>
      <c r="H576">
        <f t="shared" ca="1" si="156"/>
        <v>0.48588166684801937</v>
      </c>
      <c r="I576">
        <f t="shared" ca="1" si="156"/>
        <v>0.25590221772820809</v>
      </c>
      <c r="J576">
        <f t="shared" ca="1" si="156"/>
        <v>0.30412139676813765</v>
      </c>
      <c r="K576">
        <f t="shared" ca="1" si="156"/>
        <v>0.44786086270633285</v>
      </c>
      <c r="L576" s="42">
        <f t="shared" ca="1" si="142"/>
        <v>0</v>
      </c>
      <c r="M576" s="42">
        <f t="shared" ca="1" si="143"/>
        <v>0.12141408737874221</v>
      </c>
      <c r="N576" s="42">
        <f t="shared" ca="1" si="144"/>
        <v>0.20148202634028189</v>
      </c>
      <c r="O576" s="42">
        <f t="shared" ca="1" si="145"/>
        <v>0.15772306516108409</v>
      </c>
      <c r="P576" s="42">
        <f t="shared" ca="1" si="146"/>
        <v>0.20702434281869425</v>
      </c>
      <c r="Q576" s="42">
        <f t="shared" ca="1" si="147"/>
        <v>0.10160110197450838</v>
      </c>
      <c r="R576" s="42">
        <f t="shared" ca="1" si="148"/>
        <v>5.3510863020561607E-2</v>
      </c>
      <c r="S576" s="42">
        <f t="shared" ca="1" si="149"/>
        <v>6.3593815436824255E-2</v>
      </c>
      <c r="T576" s="42">
        <f t="shared" ca="1" si="150"/>
        <v>9.3650697869303454E-2</v>
      </c>
      <c r="U576">
        <f ca="1">+(L576^2*Markiwitz!$B$4^2)+(M576^2*Markiwitz!$C$4^2)+(N576^2*Markiwitz!$D$4^2)+(O576^2*Markiwitz!$E$4^2)+(P576^2*Markiwitz!$F$4^2)+(Q576^2*Markiwitz!$G$4^2)+(R576^2*Markiwitz!$H$4^2)+(S576^2*Markiwitz!$I$4^2)+(T576^2*Markiwitz!$J$4^2)+(2*L576*M576*Markiwitz!$B$8)+(2*L576*N576*Markiwitz!$E$8)+(2*L576*O576*Markiwitz!$H$8)+(2*L576*P576*Markiwitz!$B$11)+(2*L576*Q576*Markiwitz!$E$11)+(2*L576*R576*Markiwitz!$H$11)+(2*L576*S576*Markiwitz!$K$8)+(2*L576*T576*Markiwitz!$K$11)</f>
        <v>1.4293670412950005E-2</v>
      </c>
      <c r="V576" s="5">
        <f t="shared" ca="1" si="141"/>
        <v>0.11955613916880223</v>
      </c>
      <c r="W576" s="42">
        <f ca="1">SUMPRODUCT(L576:T576,Markiwitz!$B$3:$J$3)</f>
        <v>0.45732385124681396</v>
      </c>
    </row>
    <row r="577" spans="1:23" x14ac:dyDescent="0.25">
      <c r="A577">
        <v>576</v>
      </c>
      <c r="B577" s="25">
        <f t="shared" ca="1" si="140"/>
        <v>1</v>
      </c>
      <c r="C577" s="46">
        <v>0</v>
      </c>
      <c r="D577">
        <f t="shared" ca="1" si="156"/>
        <v>0.6115270664701401</v>
      </c>
      <c r="E577">
        <f t="shared" ca="1" si="156"/>
        <v>0.64247613357418909</v>
      </c>
      <c r="F577">
        <f t="shared" ca="1" si="156"/>
        <v>0.10202831543172264</v>
      </c>
      <c r="G577">
        <f t="shared" ca="1" si="156"/>
        <v>0.34493743706804181</v>
      </c>
      <c r="H577">
        <f t="shared" ca="1" si="156"/>
        <v>0.81310313442173865</v>
      </c>
      <c r="I577">
        <f t="shared" ca="1" si="156"/>
        <v>0.44938841681583364</v>
      </c>
      <c r="J577">
        <f t="shared" ca="1" si="156"/>
        <v>0.47963326413622542</v>
      </c>
      <c r="K577">
        <f t="shared" ca="1" si="156"/>
        <v>0.81666707028990759</v>
      </c>
      <c r="L577" s="42">
        <f t="shared" ca="1" si="142"/>
        <v>0</v>
      </c>
      <c r="M577" s="42">
        <f t="shared" ca="1" si="143"/>
        <v>0.14355901415522349</v>
      </c>
      <c r="N577" s="42">
        <f t="shared" ca="1" si="144"/>
        <v>0.15082446127292368</v>
      </c>
      <c r="O577" s="42">
        <f t="shared" ca="1" si="145"/>
        <v>2.3951653462932161E-2</v>
      </c>
      <c r="P577" s="42">
        <f t="shared" ca="1" si="146"/>
        <v>8.0975775441225625E-2</v>
      </c>
      <c r="Q577" s="42">
        <f t="shared" ca="1" si="147"/>
        <v>0.19087999662531147</v>
      </c>
      <c r="R577" s="42">
        <f t="shared" ca="1" si="148"/>
        <v>0.10549616137719693</v>
      </c>
      <c r="S577" s="42">
        <f t="shared" ca="1" si="149"/>
        <v>0.11259628940530393</v>
      </c>
      <c r="T577" s="42">
        <f t="shared" ca="1" si="150"/>
        <v>0.19171664825988266</v>
      </c>
      <c r="U577">
        <f ca="1">+(L577^2*Markiwitz!$B$4^2)+(M577^2*Markiwitz!$C$4^2)+(N577^2*Markiwitz!$D$4^2)+(O577^2*Markiwitz!$E$4^2)+(P577^2*Markiwitz!$F$4^2)+(Q577^2*Markiwitz!$G$4^2)+(R577^2*Markiwitz!$H$4^2)+(S577^2*Markiwitz!$I$4^2)+(T577^2*Markiwitz!$J$4^2)+(2*L577*M577*Markiwitz!$B$8)+(2*L577*N577*Markiwitz!$E$8)+(2*L577*O577*Markiwitz!$H$8)+(2*L577*P577*Markiwitz!$B$11)+(2*L577*Q577*Markiwitz!$E$11)+(2*L577*R577*Markiwitz!$H$11)+(2*L577*S577*Markiwitz!$K$8)+(2*L577*T577*Markiwitz!$K$11)</f>
        <v>1.6108251494284988E-2</v>
      </c>
      <c r="V577" s="5">
        <f t="shared" ca="1" si="141"/>
        <v>0.12691828668196317</v>
      </c>
      <c r="W577" s="42">
        <f ca="1">SUMPRODUCT(L577:T577,Markiwitz!$B$3:$J$3)</f>
        <v>0.62160476539026066</v>
      </c>
    </row>
    <row r="578" spans="1:23" x14ac:dyDescent="0.25">
      <c r="A578">
        <v>577</v>
      </c>
      <c r="B578" s="25">
        <f t="shared" ref="B578:B641" ca="1" si="157">SUM(L578:T578)</f>
        <v>0.99999999999999978</v>
      </c>
      <c r="C578" s="46">
        <v>0</v>
      </c>
      <c r="D578">
        <f t="shared" ca="1" si="156"/>
        <v>0.88584633565857018</v>
      </c>
      <c r="E578">
        <f t="shared" ca="1" si="156"/>
        <v>0.45750898042446175</v>
      </c>
      <c r="F578">
        <f t="shared" ca="1" si="156"/>
        <v>0.44959704091191144</v>
      </c>
      <c r="G578">
        <f t="shared" ca="1" si="156"/>
        <v>0.80008328689609232</v>
      </c>
      <c r="H578">
        <f t="shared" ca="1" si="156"/>
        <v>0.41636399977688909</v>
      </c>
      <c r="I578">
        <f t="shared" ca="1" si="156"/>
        <v>0.78250212499722238</v>
      </c>
      <c r="J578">
        <f t="shared" ca="1" si="156"/>
        <v>0.99339455066503624</v>
      </c>
      <c r="K578">
        <f t="shared" ca="1" si="156"/>
        <v>0.55308540494669411</v>
      </c>
      <c r="L578" s="42">
        <f t="shared" ca="1" si="142"/>
        <v>0</v>
      </c>
      <c r="M578" s="42">
        <f t="shared" ca="1" si="143"/>
        <v>0.16593911440054698</v>
      </c>
      <c r="N578" s="42">
        <f t="shared" ca="1" si="144"/>
        <v>8.5701810783573099E-2</v>
      </c>
      <c r="O578" s="42">
        <f t="shared" ca="1" si="145"/>
        <v>8.4219725027777498E-2</v>
      </c>
      <c r="P578" s="42">
        <f t="shared" ca="1" si="146"/>
        <v>0.14987374980279614</v>
      </c>
      <c r="Q578" s="42">
        <f t="shared" ca="1" si="147"/>
        <v>7.7994422520110906E-2</v>
      </c>
      <c r="R578" s="42">
        <f t="shared" ca="1" si="148"/>
        <v>0.14658039934437581</v>
      </c>
      <c r="S578" s="42">
        <f t="shared" ca="1" si="149"/>
        <v>0.18608533483985704</v>
      </c>
      <c r="T578" s="42">
        <f t="shared" ca="1" si="150"/>
        <v>0.10360544328096234</v>
      </c>
      <c r="U578">
        <f ca="1">+(L578^2*Markiwitz!$B$4^2)+(M578^2*Markiwitz!$C$4^2)+(N578^2*Markiwitz!$D$4^2)+(O578^2*Markiwitz!$E$4^2)+(P578^2*Markiwitz!$F$4^2)+(Q578^2*Markiwitz!$G$4^2)+(R578^2*Markiwitz!$H$4^2)+(S578^2*Markiwitz!$I$4^2)+(T578^2*Markiwitz!$J$4^2)+(2*L578*M578*Markiwitz!$B$8)+(2*L578*N578*Markiwitz!$E$8)+(2*L578*O578*Markiwitz!$H$8)+(2*L578*P578*Markiwitz!$B$11)+(2*L578*Q578*Markiwitz!$E$11)+(2*L578*R578*Markiwitz!$H$11)+(2*L578*S578*Markiwitz!$K$8)+(2*L578*T578*Markiwitz!$K$11)</f>
        <v>1.2284736375548248E-2</v>
      </c>
      <c r="V578" s="5">
        <f t="shared" ref="V578:V641" ca="1" si="158">SQRT(U578)</f>
        <v>0.11083652996890622</v>
      </c>
      <c r="W578" s="42">
        <f ca="1">SUMPRODUCT(L578:T578,Markiwitz!$B$3:$J$3)</f>
        <v>0.33231775724356744</v>
      </c>
    </row>
    <row r="579" spans="1:23" x14ac:dyDescent="0.25">
      <c r="A579">
        <v>578</v>
      </c>
      <c r="B579" s="25">
        <f t="shared" ca="1" si="157"/>
        <v>1</v>
      </c>
      <c r="C579" s="46">
        <v>0</v>
      </c>
      <c r="D579">
        <f t="shared" ca="1" si="156"/>
        <v>3.875823006213408E-2</v>
      </c>
      <c r="E579">
        <f t="shared" ca="1" si="156"/>
        <v>0.90339801351683546</v>
      </c>
      <c r="F579">
        <f t="shared" ca="1" si="156"/>
        <v>0.32500944219338179</v>
      </c>
      <c r="G579">
        <f t="shared" ca="1" si="156"/>
        <v>0.31228872823814069</v>
      </c>
      <c r="H579">
        <f t="shared" ca="1" si="156"/>
        <v>0.95597770358913026</v>
      </c>
      <c r="I579">
        <f t="shared" ca="1" si="156"/>
        <v>0.21190080596154981</v>
      </c>
      <c r="J579">
        <f t="shared" ca="1" si="156"/>
        <v>0.47561755617221368</v>
      </c>
      <c r="K579">
        <f t="shared" ca="1" si="156"/>
        <v>0.34169032445136638</v>
      </c>
      <c r="L579" s="42">
        <f t="shared" ref="L579:L642" ca="1" si="159">C579/SUM($C579:$K579)</f>
        <v>0</v>
      </c>
      <c r="M579" s="42">
        <f t="shared" ref="M579:M642" ca="1" si="160">D579/SUM($C579:$K579)</f>
        <v>1.0872969309175105E-2</v>
      </c>
      <c r="N579" s="42">
        <f t="shared" ref="N579:N642" ca="1" si="161">E579/SUM($C579:$K579)</f>
        <v>0.25343311237875094</v>
      </c>
      <c r="O579" s="42">
        <f t="shared" ref="O579:O642" ca="1" si="162">F579/SUM($C579:$K579)</f>
        <v>9.1175930492585142E-2</v>
      </c>
      <c r="P579" s="42">
        <f t="shared" ref="P579:P642" ca="1" si="163">G579/SUM($C579:$K579)</f>
        <v>8.7607348227491985E-2</v>
      </c>
      <c r="Q579" s="42">
        <f t="shared" ref="Q579:Q642" ca="1" si="164">H579/SUM($C579:$K579)</f>
        <v>0.26818345973789248</v>
      </c>
      <c r="R579" s="42">
        <f t="shared" ref="R579:R642" ca="1" si="165">I579/SUM($C579:$K579)</f>
        <v>5.9445205730907398E-2</v>
      </c>
      <c r="S579" s="42">
        <f t="shared" ref="S579:S642" ca="1" si="166">J579/SUM($C579:$K579)</f>
        <v>0.13342650278082907</v>
      </c>
      <c r="T579" s="42">
        <f t="shared" ref="T579:T642" ca="1" si="167">K579/SUM($C579:$K579)</f>
        <v>9.5855471342367785E-2</v>
      </c>
      <c r="U579">
        <f ca="1">+(L579^2*Markiwitz!$B$4^2)+(M579^2*Markiwitz!$C$4^2)+(N579^2*Markiwitz!$D$4^2)+(O579^2*Markiwitz!$E$4^2)+(P579^2*Markiwitz!$F$4^2)+(Q579^2*Markiwitz!$G$4^2)+(R579^2*Markiwitz!$H$4^2)+(S579^2*Markiwitz!$I$4^2)+(T579^2*Markiwitz!$J$4^2)+(2*L579*M579*Markiwitz!$B$8)+(2*L579*N579*Markiwitz!$E$8)+(2*L579*O579*Markiwitz!$H$8)+(2*L579*P579*Markiwitz!$B$11)+(2*L579*Q579*Markiwitz!$E$11)+(2*L579*R579*Markiwitz!$H$11)+(2*L579*S579*Markiwitz!$K$8)+(2*L579*T579*Markiwitz!$K$11)</f>
        <v>2.8445724485475523E-2</v>
      </c>
      <c r="V579" s="5">
        <f t="shared" ca="1" si="158"/>
        <v>0.16865860335445543</v>
      </c>
      <c r="W579" s="42">
        <f ca="1">SUMPRODUCT(L579:T579,Markiwitz!$B$3:$J$3)</f>
        <v>0.84898273631743948</v>
      </c>
    </row>
    <row r="580" spans="1:23" x14ac:dyDescent="0.25">
      <c r="A580">
        <v>579</v>
      </c>
      <c r="B580" s="25">
        <f t="shared" ca="1" si="157"/>
        <v>1</v>
      </c>
      <c r="C580" s="46">
        <v>0</v>
      </c>
      <c r="D580">
        <f t="shared" ca="1" si="156"/>
        <v>0.79271450864030701</v>
      </c>
      <c r="E580">
        <f t="shared" ca="1" si="156"/>
        <v>0.12220523141837381</v>
      </c>
      <c r="F580">
        <f t="shared" ca="1" si="156"/>
        <v>0.89536227494239629</v>
      </c>
      <c r="G580">
        <f t="shared" ca="1" si="156"/>
        <v>0.68888869479642423</v>
      </c>
      <c r="H580">
        <f t="shared" ca="1" si="156"/>
        <v>0.53086921677602328</v>
      </c>
      <c r="I580">
        <f t="shared" ca="1" si="156"/>
        <v>0.87641936848429414</v>
      </c>
      <c r="J580">
        <f t="shared" ca="1" si="156"/>
        <v>1.7868318996394295E-2</v>
      </c>
      <c r="K580">
        <f t="shared" ca="1" si="156"/>
        <v>6.4582106501226644E-2</v>
      </c>
      <c r="L580" s="42">
        <f t="shared" ca="1" si="159"/>
        <v>0</v>
      </c>
      <c r="M580" s="42">
        <f t="shared" ca="1" si="160"/>
        <v>0.19872961891198798</v>
      </c>
      <c r="N580" s="42">
        <f t="shared" ca="1" si="161"/>
        <v>3.063624899521597E-2</v>
      </c>
      <c r="O580" s="42">
        <f t="shared" ca="1" si="162"/>
        <v>0.22446290782878903</v>
      </c>
      <c r="P580" s="42">
        <f t="shared" ca="1" si="163"/>
        <v>0.17270099928471161</v>
      </c>
      <c r="Q580" s="42">
        <f t="shared" ca="1" si="164"/>
        <v>0.13308629524513327</v>
      </c>
      <c r="R580" s="42">
        <f t="shared" ca="1" si="165"/>
        <v>0.21971401457595691</v>
      </c>
      <c r="S580" s="42">
        <f t="shared" ca="1" si="166"/>
        <v>4.4794994743341055E-3</v>
      </c>
      <c r="T580" s="42">
        <f t="shared" ca="1" si="167"/>
        <v>1.6190415683871091E-2</v>
      </c>
      <c r="U580">
        <f ca="1">+(L580^2*Markiwitz!$B$4^2)+(M580^2*Markiwitz!$C$4^2)+(N580^2*Markiwitz!$D$4^2)+(O580^2*Markiwitz!$E$4^2)+(P580^2*Markiwitz!$F$4^2)+(Q580^2*Markiwitz!$G$4^2)+(R580^2*Markiwitz!$H$4^2)+(S580^2*Markiwitz!$I$4^2)+(T580^2*Markiwitz!$J$4^2)+(2*L580*M580*Markiwitz!$B$8)+(2*L580*N580*Markiwitz!$E$8)+(2*L580*O580*Markiwitz!$H$8)+(2*L580*P580*Markiwitz!$B$11)+(2*L580*Q580*Markiwitz!$E$11)+(2*L580*R580*Markiwitz!$H$11)+(2*L580*S580*Markiwitz!$K$8)+(2*L580*T580*Markiwitz!$K$11)</f>
        <v>1.8371667785482264E-2</v>
      </c>
      <c r="V580" s="5">
        <f t="shared" ca="1" si="158"/>
        <v>0.135542125501566</v>
      </c>
      <c r="W580" s="42">
        <f ca="1">SUMPRODUCT(L580:T580,Markiwitz!$B$3:$J$3)</f>
        <v>0.53798389513102196</v>
      </c>
    </row>
    <row r="581" spans="1:23" x14ac:dyDescent="0.25">
      <c r="A581">
        <v>580</v>
      </c>
      <c r="B581" s="25">
        <f t="shared" ca="1" si="157"/>
        <v>1</v>
      </c>
      <c r="C581" s="46">
        <v>0</v>
      </c>
      <c r="D581">
        <f t="shared" ca="1" si="156"/>
        <v>0.21938864739074704</v>
      </c>
      <c r="E581">
        <f t="shared" ca="1" si="156"/>
        <v>0.88918763286359059</v>
      </c>
      <c r="F581">
        <f t="shared" ca="1" si="156"/>
        <v>9.2105835316434015E-2</v>
      </c>
      <c r="G581">
        <f t="shared" ca="1" si="156"/>
        <v>0.73005816022744685</v>
      </c>
      <c r="H581">
        <f t="shared" ca="1" si="156"/>
        <v>0.21932023964212555</v>
      </c>
      <c r="I581">
        <f t="shared" ca="1" si="156"/>
        <v>0.36483921561391364</v>
      </c>
      <c r="J581">
        <f t="shared" ca="1" si="156"/>
        <v>8.1149464512030312E-3</v>
      </c>
      <c r="K581">
        <f t="shared" ca="1" si="156"/>
        <v>0.77032772391845561</v>
      </c>
      <c r="L581" s="42">
        <f t="shared" ca="1" si="159"/>
        <v>0</v>
      </c>
      <c r="M581" s="42">
        <f t="shared" ca="1" si="160"/>
        <v>6.6615802625287823E-2</v>
      </c>
      <c r="N581" s="42">
        <f t="shared" ca="1" si="161"/>
        <v>0.26999550137244749</v>
      </c>
      <c r="O581" s="42">
        <f t="shared" ca="1" si="162"/>
        <v>2.7967281894713088E-2</v>
      </c>
      <c r="P581" s="42">
        <f t="shared" ca="1" si="163"/>
        <v>0.22167696863581429</v>
      </c>
      <c r="Q581" s="42">
        <f t="shared" ca="1" si="164"/>
        <v>6.659503109889206E-2</v>
      </c>
      <c r="R581" s="42">
        <f t="shared" ca="1" si="165"/>
        <v>0.11078083331273754</v>
      </c>
      <c r="S581" s="42">
        <f t="shared" ca="1" si="166"/>
        <v>2.4640457814815841E-3</v>
      </c>
      <c r="T581" s="42">
        <f t="shared" ca="1" si="167"/>
        <v>0.23390453527862609</v>
      </c>
      <c r="U581">
        <f ca="1">+(L581^2*Markiwitz!$B$4^2)+(M581^2*Markiwitz!$C$4^2)+(N581^2*Markiwitz!$D$4^2)+(O581^2*Markiwitz!$E$4^2)+(P581^2*Markiwitz!$F$4^2)+(Q581^2*Markiwitz!$G$4^2)+(R581^2*Markiwitz!$H$4^2)+(S581^2*Markiwitz!$I$4^2)+(T581^2*Markiwitz!$J$4^2)+(2*L581*M581*Markiwitz!$B$8)+(2*L581*N581*Markiwitz!$E$8)+(2*L581*O581*Markiwitz!$H$8)+(2*L581*P581*Markiwitz!$B$11)+(2*L581*Q581*Markiwitz!$E$11)+(2*L581*R581*Markiwitz!$H$11)+(2*L581*S581*Markiwitz!$K$8)+(2*L581*T581*Markiwitz!$K$11)</f>
        <v>1.4574560185248366E-2</v>
      </c>
      <c r="V581" s="5">
        <f t="shared" ca="1" si="158"/>
        <v>0.12072514313616847</v>
      </c>
      <c r="W581" s="42">
        <f ca="1">SUMPRODUCT(L581:T581,Markiwitz!$B$3:$J$3)</f>
        <v>0.35057516793353793</v>
      </c>
    </row>
    <row r="582" spans="1:23" x14ac:dyDescent="0.25">
      <c r="A582">
        <v>581</v>
      </c>
      <c r="B582" s="25">
        <f t="shared" ca="1" si="157"/>
        <v>1</v>
      </c>
      <c r="C582" s="46">
        <v>0</v>
      </c>
      <c r="D582">
        <f t="shared" ref="D582:K591" ca="1" si="168">RAND()</f>
        <v>0.67705502398096185</v>
      </c>
      <c r="E582">
        <f t="shared" ca="1" si="168"/>
        <v>0.87953944057878009</v>
      </c>
      <c r="F582">
        <f t="shared" ca="1" si="168"/>
        <v>0.12027775800564233</v>
      </c>
      <c r="G582">
        <f t="shared" ca="1" si="168"/>
        <v>0.87121515706839936</v>
      </c>
      <c r="H582">
        <f t="shared" ca="1" si="168"/>
        <v>0.96642962341234184</v>
      </c>
      <c r="I582">
        <f t="shared" ca="1" si="168"/>
        <v>0.55746798227305072</v>
      </c>
      <c r="J582">
        <f t="shared" ca="1" si="168"/>
        <v>0.51162083446129591</v>
      </c>
      <c r="K582">
        <f t="shared" ca="1" si="168"/>
        <v>0.69923677305371912</v>
      </c>
      <c r="L582" s="42">
        <f t="shared" ca="1" si="159"/>
        <v>0</v>
      </c>
      <c r="M582" s="42">
        <f t="shared" ca="1" si="160"/>
        <v>0.12816112009457559</v>
      </c>
      <c r="N582" s="42">
        <f t="shared" ca="1" si="161"/>
        <v>0.16648980641062716</v>
      </c>
      <c r="O582" s="42">
        <f t="shared" ca="1" si="162"/>
        <v>2.2767621009338941E-2</v>
      </c>
      <c r="P582" s="42">
        <f t="shared" ca="1" si="163"/>
        <v>0.1649140858843953</v>
      </c>
      <c r="Q582" s="42">
        <f t="shared" ca="1" si="164"/>
        <v>0.18293742552981543</v>
      </c>
      <c r="R582" s="42">
        <f t="shared" ca="1" si="165"/>
        <v>0.1055242461755755</v>
      </c>
      <c r="S582" s="42">
        <f t="shared" ca="1" si="166"/>
        <v>9.6845746484151174E-2</v>
      </c>
      <c r="T582" s="42">
        <f t="shared" ca="1" si="167"/>
        <v>0.13235994841152096</v>
      </c>
      <c r="U582">
        <f ca="1">+(L582^2*Markiwitz!$B$4^2)+(M582^2*Markiwitz!$C$4^2)+(N582^2*Markiwitz!$D$4^2)+(O582^2*Markiwitz!$E$4^2)+(P582^2*Markiwitz!$F$4^2)+(Q582^2*Markiwitz!$G$4^2)+(R582^2*Markiwitz!$H$4^2)+(S582^2*Markiwitz!$I$4^2)+(T582^2*Markiwitz!$J$4^2)+(2*L582*M582*Markiwitz!$B$8)+(2*L582*N582*Markiwitz!$E$8)+(2*L582*O582*Markiwitz!$H$8)+(2*L582*P582*Markiwitz!$B$11)+(2*L582*Q582*Markiwitz!$E$11)+(2*L582*R582*Markiwitz!$H$11)+(2*L582*S582*Markiwitz!$K$8)+(2*L582*T582*Markiwitz!$K$11)</f>
        <v>1.7184286505623897E-2</v>
      </c>
      <c r="V582" s="5">
        <f t="shared" ca="1" si="158"/>
        <v>0.13108884966168519</v>
      </c>
      <c r="W582" s="42">
        <f ca="1">SUMPRODUCT(L582:T582,Markiwitz!$B$3:$J$3)</f>
        <v>0.62540559257434469</v>
      </c>
    </row>
    <row r="583" spans="1:23" x14ac:dyDescent="0.25">
      <c r="A583">
        <v>582</v>
      </c>
      <c r="B583" s="25">
        <f t="shared" ca="1" si="157"/>
        <v>1</v>
      </c>
      <c r="C583" s="46">
        <v>0</v>
      </c>
      <c r="D583">
        <f t="shared" ca="1" si="168"/>
        <v>0.89952961202213877</v>
      </c>
      <c r="E583">
        <f t="shared" ca="1" si="168"/>
        <v>0.11868163432020273</v>
      </c>
      <c r="F583">
        <f t="shared" ca="1" si="168"/>
        <v>0.11667381397145138</v>
      </c>
      <c r="G583">
        <f t="shared" ca="1" si="168"/>
        <v>4.3648322066787704E-2</v>
      </c>
      <c r="H583">
        <f t="shared" ca="1" si="168"/>
        <v>8.9613619204993E-2</v>
      </c>
      <c r="I583">
        <f t="shared" ca="1" si="168"/>
        <v>0.78097137306276665</v>
      </c>
      <c r="J583">
        <f t="shared" ca="1" si="168"/>
        <v>0.51436114916131936</v>
      </c>
      <c r="K583">
        <f t="shared" ca="1" si="168"/>
        <v>0.21856634684158982</v>
      </c>
      <c r="L583" s="42">
        <f t="shared" ca="1" si="159"/>
        <v>0</v>
      </c>
      <c r="M583" s="42">
        <f t="shared" ca="1" si="160"/>
        <v>0.3233338535182268</v>
      </c>
      <c r="N583" s="42">
        <f t="shared" ca="1" si="161"/>
        <v>4.2659840936562464E-2</v>
      </c>
      <c r="O583" s="42">
        <f t="shared" ca="1" si="162"/>
        <v>4.193813452261274E-2</v>
      </c>
      <c r="P583" s="42">
        <f t="shared" ca="1" si="163"/>
        <v>1.5689289140502223E-2</v>
      </c>
      <c r="Q583" s="42">
        <f t="shared" ca="1" si="164"/>
        <v>3.2211409650127497E-2</v>
      </c>
      <c r="R583" s="42">
        <f t="shared" ca="1" si="165"/>
        <v>0.28071836676077128</v>
      </c>
      <c r="S583" s="42">
        <f t="shared" ca="1" si="166"/>
        <v>0.18488593397667902</v>
      </c>
      <c r="T583" s="42">
        <f t="shared" ca="1" si="167"/>
        <v>7.8563171494518025E-2</v>
      </c>
      <c r="U583">
        <f ca="1">+(L583^2*Markiwitz!$B$4^2)+(M583^2*Markiwitz!$C$4^2)+(N583^2*Markiwitz!$D$4^2)+(O583^2*Markiwitz!$E$4^2)+(P583^2*Markiwitz!$F$4^2)+(Q583^2*Markiwitz!$G$4^2)+(R583^2*Markiwitz!$H$4^2)+(S583^2*Markiwitz!$I$4^2)+(T583^2*Markiwitz!$J$4^2)+(2*L583*M583*Markiwitz!$B$8)+(2*L583*N583*Markiwitz!$E$8)+(2*L583*O583*Markiwitz!$H$8)+(2*L583*P583*Markiwitz!$B$11)+(2*L583*Q583*Markiwitz!$E$11)+(2*L583*R583*Markiwitz!$H$11)+(2*L583*S583*Markiwitz!$K$8)+(2*L583*T583*Markiwitz!$K$11)</f>
        <v>1.4577198061642911E-2</v>
      </c>
      <c r="V583" s="5">
        <f t="shared" ca="1" si="158"/>
        <v>0.12073606777447621</v>
      </c>
      <c r="W583" s="42">
        <f ca="1">SUMPRODUCT(L583:T583,Markiwitz!$B$3:$J$3)</f>
        <v>0.16902473833865322</v>
      </c>
    </row>
    <row r="584" spans="1:23" x14ac:dyDescent="0.25">
      <c r="A584">
        <v>583</v>
      </c>
      <c r="B584" s="25">
        <f t="shared" ca="1" si="157"/>
        <v>1</v>
      </c>
      <c r="C584" s="46">
        <v>0</v>
      </c>
      <c r="D584">
        <f t="shared" ca="1" si="168"/>
        <v>0.43798824271044934</v>
      </c>
      <c r="E584">
        <f t="shared" ca="1" si="168"/>
        <v>0.27983806247971998</v>
      </c>
      <c r="F584">
        <f t="shared" ca="1" si="168"/>
        <v>0.51087638291558057</v>
      </c>
      <c r="G584">
        <f t="shared" ca="1" si="168"/>
        <v>0.79776940374052074</v>
      </c>
      <c r="H584">
        <f t="shared" ca="1" si="168"/>
        <v>0.83908563516075407</v>
      </c>
      <c r="I584">
        <f t="shared" ca="1" si="168"/>
        <v>0.58452200333882864</v>
      </c>
      <c r="J584">
        <f t="shared" ca="1" si="168"/>
        <v>0.10203632065799229</v>
      </c>
      <c r="K584">
        <f t="shared" ca="1" si="168"/>
        <v>0.65295758424126993</v>
      </c>
      <c r="L584" s="42">
        <f t="shared" ca="1" si="159"/>
        <v>0</v>
      </c>
      <c r="M584" s="42">
        <f t="shared" ca="1" si="160"/>
        <v>0.10415709228951917</v>
      </c>
      <c r="N584" s="42">
        <f t="shared" ca="1" si="161"/>
        <v>6.6547719910119499E-2</v>
      </c>
      <c r="O584" s="42">
        <f t="shared" ca="1" si="162"/>
        <v>0.1214904725172075</v>
      </c>
      <c r="P584" s="42">
        <f t="shared" ca="1" si="163"/>
        <v>0.18971591770806609</v>
      </c>
      <c r="Q584" s="42">
        <f t="shared" ca="1" si="164"/>
        <v>0.19954124658552938</v>
      </c>
      <c r="R584" s="42">
        <f t="shared" ca="1" si="165"/>
        <v>0.13900398757339635</v>
      </c>
      <c r="S584" s="42">
        <f t="shared" ca="1" si="166"/>
        <v>2.4265049677791087E-2</v>
      </c>
      <c r="T584" s="42">
        <f t="shared" ca="1" si="167"/>
        <v>0.1552785137383709</v>
      </c>
      <c r="U584">
        <f ca="1">+(L584^2*Markiwitz!$B$4^2)+(M584^2*Markiwitz!$C$4^2)+(N584^2*Markiwitz!$D$4^2)+(O584^2*Markiwitz!$E$4^2)+(P584^2*Markiwitz!$F$4^2)+(Q584^2*Markiwitz!$G$4^2)+(R584^2*Markiwitz!$H$4^2)+(S584^2*Markiwitz!$I$4^2)+(T584^2*Markiwitz!$J$4^2)+(2*L584*M584*Markiwitz!$B$8)+(2*L584*N584*Markiwitz!$E$8)+(2*L584*O584*Markiwitz!$H$8)+(2*L584*P584*Markiwitz!$B$11)+(2*L584*Q584*Markiwitz!$E$11)+(2*L584*R584*Markiwitz!$H$11)+(2*L584*S584*Markiwitz!$K$8)+(2*L584*T584*Markiwitz!$K$11)</f>
        <v>1.9236067140333567E-2</v>
      </c>
      <c r="V584" s="5">
        <f t="shared" ca="1" si="158"/>
        <v>0.13869414962547472</v>
      </c>
      <c r="W584" s="42">
        <f ca="1">SUMPRODUCT(L584:T584,Markiwitz!$B$3:$J$3)</f>
        <v>0.69345318752334373</v>
      </c>
    </row>
    <row r="585" spans="1:23" x14ac:dyDescent="0.25">
      <c r="A585">
        <v>584</v>
      </c>
      <c r="B585" s="25">
        <f t="shared" ca="1" si="157"/>
        <v>1</v>
      </c>
      <c r="C585" s="46">
        <v>0</v>
      </c>
      <c r="D585">
        <f t="shared" ca="1" si="168"/>
        <v>0.19946023401337165</v>
      </c>
      <c r="E585">
        <f t="shared" ca="1" si="168"/>
        <v>0.19821920838138141</v>
      </c>
      <c r="F585">
        <f t="shared" ca="1" si="168"/>
        <v>0.56432152098535637</v>
      </c>
      <c r="G585">
        <f t="shared" ca="1" si="168"/>
        <v>8.1441334231349138E-3</v>
      </c>
      <c r="H585">
        <f t="shared" ca="1" si="168"/>
        <v>0.18490508102098413</v>
      </c>
      <c r="I585">
        <f t="shared" ca="1" si="168"/>
        <v>0.48089871325491884</v>
      </c>
      <c r="J585">
        <f t="shared" ca="1" si="168"/>
        <v>0.65448032241383691</v>
      </c>
      <c r="K585">
        <f t="shared" ca="1" si="168"/>
        <v>0.84999223768435728</v>
      </c>
      <c r="L585" s="42">
        <f t="shared" ca="1" si="159"/>
        <v>0</v>
      </c>
      <c r="M585" s="42">
        <f t="shared" ca="1" si="160"/>
        <v>6.3513842684584307E-2</v>
      </c>
      <c r="N585" s="42">
        <f t="shared" ca="1" si="161"/>
        <v>6.3118664632439439E-2</v>
      </c>
      <c r="O585" s="42">
        <f t="shared" ca="1" si="162"/>
        <v>0.17969611077958744</v>
      </c>
      <c r="P585" s="42">
        <f t="shared" ca="1" si="163"/>
        <v>2.5933249883010718E-3</v>
      </c>
      <c r="Q585" s="42">
        <f t="shared" ca="1" si="164"/>
        <v>5.8879065722743471E-2</v>
      </c>
      <c r="R585" s="42">
        <f t="shared" ca="1" si="165"/>
        <v>0.15313190306817903</v>
      </c>
      <c r="S585" s="42">
        <f t="shared" ca="1" si="166"/>
        <v>0.20840525152077047</v>
      </c>
      <c r="T585" s="42">
        <f t="shared" ca="1" si="167"/>
        <v>0.27066183660339471</v>
      </c>
      <c r="U585">
        <f ca="1">+(L585^2*Markiwitz!$B$4^2)+(M585^2*Markiwitz!$C$4^2)+(N585^2*Markiwitz!$D$4^2)+(O585^2*Markiwitz!$E$4^2)+(P585^2*Markiwitz!$F$4^2)+(Q585^2*Markiwitz!$G$4^2)+(R585^2*Markiwitz!$H$4^2)+(S585^2*Markiwitz!$I$4^2)+(T585^2*Markiwitz!$J$4^2)+(2*L585*M585*Markiwitz!$B$8)+(2*L585*N585*Markiwitz!$E$8)+(2*L585*O585*Markiwitz!$H$8)+(2*L585*P585*Markiwitz!$B$11)+(2*L585*Q585*Markiwitz!$E$11)+(2*L585*R585*Markiwitz!$H$11)+(2*L585*S585*Markiwitz!$K$8)+(2*L585*T585*Markiwitz!$K$11)</f>
        <v>1.27814478811676E-2</v>
      </c>
      <c r="V585" s="5">
        <f t="shared" ca="1" si="158"/>
        <v>0.11305506570325631</v>
      </c>
      <c r="W585" s="42">
        <f ca="1">SUMPRODUCT(L585:T585,Markiwitz!$B$3:$J$3)</f>
        <v>0.24994696609128822</v>
      </c>
    </row>
    <row r="586" spans="1:23" x14ac:dyDescent="0.25">
      <c r="A586">
        <v>585</v>
      </c>
      <c r="B586" s="25">
        <f t="shared" ca="1" si="157"/>
        <v>0.99999999999999989</v>
      </c>
      <c r="C586" s="46">
        <v>0</v>
      </c>
      <c r="D586">
        <f t="shared" ca="1" si="168"/>
        <v>0.39470468947613657</v>
      </c>
      <c r="E586">
        <f t="shared" ca="1" si="168"/>
        <v>0.88698401265134141</v>
      </c>
      <c r="F586">
        <f t="shared" ca="1" si="168"/>
        <v>0.67461296558478279</v>
      </c>
      <c r="G586">
        <f t="shared" ca="1" si="168"/>
        <v>0.45500656033623743</v>
      </c>
      <c r="H586">
        <f t="shared" ca="1" si="168"/>
        <v>9.7644965579811061E-2</v>
      </c>
      <c r="I586">
        <f t="shared" ca="1" si="168"/>
        <v>0.66883609719818371</v>
      </c>
      <c r="J586">
        <f t="shared" ca="1" si="168"/>
        <v>0.43712183479175737</v>
      </c>
      <c r="K586">
        <f t="shared" ca="1" si="168"/>
        <v>0.68473103629066523</v>
      </c>
      <c r="L586" s="42">
        <f t="shared" ca="1" si="159"/>
        <v>0</v>
      </c>
      <c r="M586" s="42">
        <f t="shared" ca="1" si="160"/>
        <v>9.1799427629786559E-2</v>
      </c>
      <c r="N586" s="42">
        <f t="shared" ca="1" si="161"/>
        <v>0.20629251906338789</v>
      </c>
      <c r="O586" s="42">
        <f t="shared" ca="1" si="162"/>
        <v>0.15689979309470586</v>
      </c>
      <c r="P586" s="42">
        <f t="shared" ca="1" si="163"/>
        <v>0.10582428565037323</v>
      </c>
      <c r="Q586" s="42">
        <f t="shared" ca="1" si="164"/>
        <v>2.2710021416400741E-2</v>
      </c>
      <c r="R586" s="42">
        <f t="shared" ca="1" si="165"/>
        <v>0.1555562235209918</v>
      </c>
      <c r="S586" s="42">
        <f t="shared" ca="1" si="166"/>
        <v>0.10166470099867288</v>
      </c>
      <c r="T586" s="42">
        <f t="shared" ca="1" si="167"/>
        <v>0.15925302862568091</v>
      </c>
      <c r="U586">
        <f ca="1">+(L586^2*Markiwitz!$B$4^2)+(M586^2*Markiwitz!$C$4^2)+(N586^2*Markiwitz!$D$4^2)+(O586^2*Markiwitz!$E$4^2)+(P586^2*Markiwitz!$F$4^2)+(Q586^2*Markiwitz!$G$4^2)+(R586^2*Markiwitz!$H$4^2)+(S586^2*Markiwitz!$I$4^2)+(T586^2*Markiwitz!$J$4^2)+(2*L586*M586*Markiwitz!$B$8)+(2*L586*N586*Markiwitz!$E$8)+(2*L586*O586*Markiwitz!$H$8)+(2*L586*P586*Markiwitz!$B$11)+(2*L586*Q586*Markiwitz!$E$11)+(2*L586*R586*Markiwitz!$H$11)+(2*L586*S586*Markiwitz!$K$8)+(2*L586*T586*Markiwitz!$K$11)</f>
        <v>1.0877053028838186E-2</v>
      </c>
      <c r="V586" s="5">
        <f t="shared" ca="1" si="158"/>
        <v>0.1042931111283875</v>
      </c>
      <c r="W586" s="42">
        <f ca="1">SUMPRODUCT(L586:T586,Markiwitz!$B$3:$J$3)</f>
        <v>0.21086051377036857</v>
      </c>
    </row>
    <row r="587" spans="1:23" x14ac:dyDescent="0.25">
      <c r="A587">
        <v>586</v>
      </c>
      <c r="B587" s="25">
        <f t="shared" ca="1" si="157"/>
        <v>1</v>
      </c>
      <c r="C587" s="46">
        <v>0</v>
      </c>
      <c r="D587">
        <f t="shared" ca="1" si="168"/>
        <v>0.38268078159321806</v>
      </c>
      <c r="E587">
        <f t="shared" ca="1" si="168"/>
        <v>0.87687986468217238</v>
      </c>
      <c r="F587">
        <f t="shared" ca="1" si="168"/>
        <v>0.84808998858849338</v>
      </c>
      <c r="G587">
        <f t="shared" ca="1" si="168"/>
        <v>0.80293115120202319</v>
      </c>
      <c r="H587">
        <f t="shared" ca="1" si="168"/>
        <v>0.44179138873138901</v>
      </c>
      <c r="I587">
        <f t="shared" ca="1" si="168"/>
        <v>0.68477509392076152</v>
      </c>
      <c r="J587">
        <f t="shared" ca="1" si="168"/>
        <v>0.43719670660586807</v>
      </c>
      <c r="K587">
        <f t="shared" ca="1" si="168"/>
        <v>0.58878887284495718</v>
      </c>
      <c r="L587" s="42">
        <f t="shared" ca="1" si="159"/>
        <v>0</v>
      </c>
      <c r="M587" s="42">
        <f t="shared" ca="1" si="160"/>
        <v>7.5581802312340046E-2</v>
      </c>
      <c r="N587" s="42">
        <f t="shared" ca="1" si="161"/>
        <v>0.17318915339346638</v>
      </c>
      <c r="O587" s="42">
        <f t="shared" ca="1" si="162"/>
        <v>0.16750297622394694</v>
      </c>
      <c r="P587" s="42">
        <f t="shared" ca="1" si="163"/>
        <v>0.15858382876692242</v>
      </c>
      <c r="Q587" s="42">
        <f t="shared" ca="1" si="164"/>
        <v>8.7256509896764006E-2</v>
      </c>
      <c r="R587" s="42">
        <f t="shared" ca="1" si="165"/>
        <v>0.13524728250437526</v>
      </c>
      <c r="S587" s="42">
        <f t="shared" ca="1" si="166"/>
        <v>8.6349031986184446E-2</v>
      </c>
      <c r="T587" s="42">
        <f t="shared" ca="1" si="167"/>
        <v>0.11628941491600042</v>
      </c>
      <c r="U587">
        <f ca="1">+(L587^2*Markiwitz!$B$4^2)+(M587^2*Markiwitz!$C$4^2)+(N587^2*Markiwitz!$D$4^2)+(O587^2*Markiwitz!$E$4^2)+(P587^2*Markiwitz!$F$4^2)+(Q587^2*Markiwitz!$G$4^2)+(R587^2*Markiwitz!$H$4^2)+(S587^2*Markiwitz!$I$4^2)+(T587^2*Markiwitz!$J$4^2)+(2*L587*M587*Markiwitz!$B$8)+(2*L587*N587*Markiwitz!$E$8)+(2*L587*O587*Markiwitz!$H$8)+(2*L587*P587*Markiwitz!$B$11)+(2*L587*Q587*Markiwitz!$E$11)+(2*L587*R587*Markiwitz!$H$11)+(2*L587*S587*Markiwitz!$K$8)+(2*L587*T587*Markiwitz!$K$11)</f>
        <v>1.265240752278082E-2</v>
      </c>
      <c r="V587" s="5">
        <f t="shared" ca="1" si="158"/>
        <v>0.11248292102706446</v>
      </c>
      <c r="W587" s="42">
        <f ca="1">SUMPRODUCT(L587:T587,Markiwitz!$B$3:$J$3)</f>
        <v>0.39758268052944051</v>
      </c>
    </row>
    <row r="588" spans="1:23" x14ac:dyDescent="0.25">
      <c r="A588">
        <v>587</v>
      </c>
      <c r="B588" s="25">
        <f t="shared" ca="1" si="157"/>
        <v>1.0000000000000002</v>
      </c>
      <c r="C588" s="46">
        <v>0</v>
      </c>
      <c r="D588">
        <f t="shared" ca="1" si="168"/>
        <v>0.80819618997687448</v>
      </c>
      <c r="E588">
        <f t="shared" ca="1" si="168"/>
        <v>0.5932000561058336</v>
      </c>
      <c r="F588">
        <f t="shared" ca="1" si="168"/>
        <v>0.92824939252000704</v>
      </c>
      <c r="G588">
        <f t="shared" ca="1" si="168"/>
        <v>0.26048507574700275</v>
      </c>
      <c r="H588">
        <f t="shared" ca="1" si="168"/>
        <v>0.50995542720348963</v>
      </c>
      <c r="I588">
        <f t="shared" ca="1" si="168"/>
        <v>0.73334400376066888</v>
      </c>
      <c r="J588">
        <f t="shared" ca="1" si="168"/>
        <v>0.11556266701869744</v>
      </c>
      <c r="K588">
        <f t="shared" ca="1" si="168"/>
        <v>0.50063612769790022</v>
      </c>
      <c r="L588" s="42">
        <f t="shared" ca="1" si="159"/>
        <v>0</v>
      </c>
      <c r="M588" s="42">
        <f t="shared" ca="1" si="160"/>
        <v>0.18163226661577303</v>
      </c>
      <c r="N588" s="42">
        <f t="shared" ca="1" si="161"/>
        <v>0.13331449972585152</v>
      </c>
      <c r="O588" s="42">
        <f t="shared" ca="1" si="162"/>
        <v>0.20861276412717009</v>
      </c>
      <c r="P588" s="42">
        <f t="shared" ca="1" si="163"/>
        <v>5.8540853463888785E-2</v>
      </c>
      <c r="Q588" s="42">
        <f t="shared" ca="1" si="164"/>
        <v>0.11460628157457038</v>
      </c>
      <c r="R588" s="42">
        <f t="shared" ca="1" si="165"/>
        <v>0.16481014791216422</v>
      </c>
      <c r="S588" s="42">
        <f t="shared" ca="1" si="166"/>
        <v>2.5971304253946621E-2</v>
      </c>
      <c r="T588" s="42">
        <f t="shared" ca="1" si="167"/>
        <v>0.11251188232663543</v>
      </c>
      <c r="U588">
        <f ca="1">+(L588^2*Markiwitz!$B$4^2)+(M588^2*Markiwitz!$C$4^2)+(N588^2*Markiwitz!$D$4^2)+(O588^2*Markiwitz!$E$4^2)+(P588^2*Markiwitz!$F$4^2)+(Q588^2*Markiwitz!$G$4^2)+(R588^2*Markiwitz!$H$4^2)+(S588^2*Markiwitz!$I$4^2)+(T588^2*Markiwitz!$J$4^2)+(2*L588*M588*Markiwitz!$B$8)+(2*L588*N588*Markiwitz!$E$8)+(2*L588*O588*Markiwitz!$H$8)+(2*L588*P588*Markiwitz!$B$11)+(2*L588*Q588*Markiwitz!$E$11)+(2*L588*R588*Markiwitz!$H$11)+(2*L588*S588*Markiwitz!$K$8)+(2*L588*T588*Markiwitz!$K$11)</f>
        <v>1.2911283054935201E-2</v>
      </c>
      <c r="V588" s="5">
        <f t="shared" ca="1" si="158"/>
        <v>0.11362782693924584</v>
      </c>
      <c r="W588" s="42">
        <f ca="1">SUMPRODUCT(L588:T588,Markiwitz!$B$3:$J$3)</f>
        <v>0.46437332497016681</v>
      </c>
    </row>
    <row r="589" spans="1:23" x14ac:dyDescent="0.25">
      <c r="A589">
        <v>588</v>
      </c>
      <c r="B589" s="25">
        <f t="shared" ca="1" si="157"/>
        <v>1</v>
      </c>
      <c r="C589" s="46">
        <v>0</v>
      </c>
      <c r="D589">
        <f t="shared" ca="1" si="168"/>
        <v>0.90066726206918679</v>
      </c>
      <c r="E589">
        <f t="shared" ca="1" si="168"/>
        <v>0.6905759997901505</v>
      </c>
      <c r="F589">
        <f t="shared" ca="1" si="168"/>
        <v>0.47162446044133266</v>
      </c>
      <c r="G589">
        <f t="shared" ca="1" si="168"/>
        <v>0.82978900052250015</v>
      </c>
      <c r="H589">
        <f t="shared" ca="1" si="168"/>
        <v>0.24528344852863881</v>
      </c>
      <c r="I589">
        <f t="shared" ca="1" si="168"/>
        <v>0.6302981491151276</v>
      </c>
      <c r="J589">
        <f t="shared" ca="1" si="168"/>
        <v>5.6110909051641955E-2</v>
      </c>
      <c r="K589">
        <f t="shared" ca="1" si="168"/>
        <v>4.7416603472231422E-2</v>
      </c>
      <c r="L589" s="42">
        <f t="shared" ca="1" si="159"/>
        <v>0</v>
      </c>
      <c r="M589" s="42">
        <f t="shared" ca="1" si="160"/>
        <v>0.23262441503944248</v>
      </c>
      <c r="N589" s="42">
        <f t="shared" ca="1" si="161"/>
        <v>0.17836202641849949</v>
      </c>
      <c r="O589" s="42">
        <f t="shared" ca="1" si="162"/>
        <v>0.12181120470217553</v>
      </c>
      <c r="P589" s="42">
        <f t="shared" ca="1" si="163"/>
        <v>0.21431797177710923</v>
      </c>
      <c r="Q589" s="42">
        <f t="shared" ca="1" si="164"/>
        <v>6.3351829400066159E-2</v>
      </c>
      <c r="R589" s="42">
        <f t="shared" ca="1" si="165"/>
        <v>0.16279345815401325</v>
      </c>
      <c r="S589" s="42">
        <f t="shared" ca="1" si="166"/>
        <v>1.4492330236898174E-2</v>
      </c>
      <c r="T589" s="42">
        <f t="shared" ca="1" si="167"/>
        <v>1.2246764271795767E-2</v>
      </c>
      <c r="U589">
        <f ca="1">+(L589^2*Markiwitz!$B$4^2)+(M589^2*Markiwitz!$C$4^2)+(N589^2*Markiwitz!$D$4^2)+(O589^2*Markiwitz!$E$4^2)+(P589^2*Markiwitz!$F$4^2)+(Q589^2*Markiwitz!$G$4^2)+(R589^2*Markiwitz!$H$4^2)+(S589^2*Markiwitz!$I$4^2)+(T589^2*Markiwitz!$J$4^2)+(2*L589*M589*Markiwitz!$B$8)+(2*L589*N589*Markiwitz!$E$8)+(2*L589*O589*Markiwitz!$H$8)+(2*L589*P589*Markiwitz!$B$11)+(2*L589*Q589*Markiwitz!$E$11)+(2*L589*R589*Markiwitz!$H$11)+(2*L589*S589*Markiwitz!$K$8)+(2*L589*T589*Markiwitz!$K$11)</f>
        <v>1.3971597065222163E-2</v>
      </c>
      <c r="V589" s="5">
        <f t="shared" ca="1" si="158"/>
        <v>0.1182015104185313</v>
      </c>
      <c r="W589" s="42">
        <f ca="1">SUMPRODUCT(L589:T589,Markiwitz!$B$3:$J$3)</f>
        <v>0.35924364734229641</v>
      </c>
    </row>
    <row r="590" spans="1:23" x14ac:dyDescent="0.25">
      <c r="A590">
        <v>589</v>
      </c>
      <c r="B590" s="25">
        <f t="shared" ca="1" si="157"/>
        <v>1</v>
      </c>
      <c r="C590" s="46">
        <v>0</v>
      </c>
      <c r="D590">
        <f t="shared" ca="1" si="168"/>
        <v>0.92792666392876999</v>
      </c>
      <c r="E590">
        <f t="shared" ca="1" si="168"/>
        <v>2.5727422472440753E-2</v>
      </c>
      <c r="F590">
        <f t="shared" ca="1" si="168"/>
        <v>0.81149841778950782</v>
      </c>
      <c r="G590">
        <f t="shared" ca="1" si="168"/>
        <v>0.57715770255721777</v>
      </c>
      <c r="H590">
        <f t="shared" ca="1" si="168"/>
        <v>0.35145702727349348</v>
      </c>
      <c r="I590">
        <f t="shared" ca="1" si="168"/>
        <v>0.93682341132306146</v>
      </c>
      <c r="J590">
        <f t="shared" ca="1" si="168"/>
        <v>0.88795002509753584</v>
      </c>
      <c r="K590">
        <f t="shared" ca="1" si="168"/>
        <v>0.30938076888827148</v>
      </c>
      <c r="L590" s="42">
        <f t="shared" ca="1" si="159"/>
        <v>0</v>
      </c>
      <c r="M590" s="42">
        <f t="shared" ca="1" si="160"/>
        <v>0.19220003382190218</v>
      </c>
      <c r="N590" s="42">
        <f t="shared" ca="1" si="161"/>
        <v>5.3288817549627552E-3</v>
      </c>
      <c r="O590" s="42">
        <f t="shared" ca="1" si="162"/>
        <v>0.16808442887630629</v>
      </c>
      <c r="P590" s="42">
        <f t="shared" ca="1" si="163"/>
        <v>0.11954579414972373</v>
      </c>
      <c r="Q590" s="42">
        <f t="shared" ca="1" si="164"/>
        <v>7.2796757712413313E-2</v>
      </c>
      <c r="R590" s="42">
        <f t="shared" ca="1" si="165"/>
        <v>0.19404280353265488</v>
      </c>
      <c r="S590" s="42">
        <f t="shared" ca="1" si="166"/>
        <v>0.18391973362779226</v>
      </c>
      <c r="T590" s="42">
        <f t="shared" ca="1" si="167"/>
        <v>6.4081566524244654E-2</v>
      </c>
      <c r="U590">
        <f ca="1">+(L590^2*Markiwitz!$B$4^2)+(M590^2*Markiwitz!$C$4^2)+(N590^2*Markiwitz!$D$4^2)+(O590^2*Markiwitz!$E$4^2)+(P590^2*Markiwitz!$F$4^2)+(Q590^2*Markiwitz!$G$4^2)+(R590^2*Markiwitz!$H$4^2)+(S590^2*Markiwitz!$I$4^2)+(T590^2*Markiwitz!$J$4^2)+(2*L590*M590*Markiwitz!$B$8)+(2*L590*N590*Markiwitz!$E$8)+(2*L590*O590*Markiwitz!$H$8)+(2*L590*P590*Markiwitz!$B$11)+(2*L590*Q590*Markiwitz!$E$11)+(2*L590*R590*Markiwitz!$H$11)+(2*L590*S590*Markiwitz!$K$8)+(2*L590*T590*Markiwitz!$K$11)</f>
        <v>1.4018508780806445E-2</v>
      </c>
      <c r="V590" s="5">
        <f t="shared" ca="1" si="158"/>
        <v>0.11839978370253235</v>
      </c>
      <c r="W590" s="42">
        <f ca="1">SUMPRODUCT(L590:T590,Markiwitz!$B$3:$J$3)</f>
        <v>0.32052199846625279</v>
      </c>
    </row>
    <row r="591" spans="1:23" x14ac:dyDescent="0.25">
      <c r="A591">
        <v>590</v>
      </c>
      <c r="B591" s="25">
        <f t="shared" ca="1" si="157"/>
        <v>1</v>
      </c>
      <c r="C591" s="46">
        <v>0</v>
      </c>
      <c r="D591">
        <f t="shared" ca="1" si="168"/>
        <v>0.25794663051688049</v>
      </c>
      <c r="E591">
        <f t="shared" ca="1" si="168"/>
        <v>0.84849900277835644</v>
      </c>
      <c r="F591">
        <f t="shared" ca="1" si="168"/>
        <v>0.40687159555466812</v>
      </c>
      <c r="G591">
        <f t="shared" ca="1" si="168"/>
        <v>0.37056172993347392</v>
      </c>
      <c r="H591">
        <f t="shared" ca="1" si="168"/>
        <v>0.98111667601784325</v>
      </c>
      <c r="I591">
        <f t="shared" ca="1" si="168"/>
        <v>0.5167625013557724</v>
      </c>
      <c r="J591">
        <f t="shared" ca="1" si="168"/>
        <v>0.23684907784249998</v>
      </c>
      <c r="K591">
        <f t="shared" ca="1" si="168"/>
        <v>0.12825018889163975</v>
      </c>
      <c r="L591" s="42">
        <f t="shared" ca="1" si="159"/>
        <v>0</v>
      </c>
      <c r="M591" s="42">
        <f t="shared" ca="1" si="160"/>
        <v>6.8843460740684925E-2</v>
      </c>
      <c r="N591" s="42">
        <f t="shared" ca="1" si="161"/>
        <v>0.2264561768813623</v>
      </c>
      <c r="O591" s="42">
        <f t="shared" ca="1" si="162"/>
        <v>0.10859009345824573</v>
      </c>
      <c r="P591" s="42">
        <f t="shared" ca="1" si="163"/>
        <v>9.8899341524858311E-2</v>
      </c>
      <c r="Q591" s="42">
        <f t="shared" ca="1" si="164"/>
        <v>0.26185055114742239</v>
      </c>
      <c r="R591" s="42">
        <f t="shared" ca="1" si="165"/>
        <v>0.13791891331573769</v>
      </c>
      <c r="S591" s="42">
        <f t="shared" ca="1" si="166"/>
        <v>6.3212727994330267E-2</v>
      </c>
      <c r="T591" s="42">
        <f t="shared" ca="1" si="167"/>
        <v>3.422873493735841E-2</v>
      </c>
      <c r="U591">
        <f ca="1">+(L591^2*Markiwitz!$B$4^2)+(M591^2*Markiwitz!$C$4^2)+(N591^2*Markiwitz!$D$4^2)+(O591^2*Markiwitz!$E$4^2)+(P591^2*Markiwitz!$F$4^2)+(Q591^2*Markiwitz!$G$4^2)+(R591^2*Markiwitz!$H$4^2)+(S591^2*Markiwitz!$I$4^2)+(T591^2*Markiwitz!$J$4^2)+(2*L591*M591*Markiwitz!$B$8)+(2*L591*N591*Markiwitz!$E$8)+(2*L591*O591*Markiwitz!$H$8)+(2*L591*P591*Markiwitz!$B$11)+(2*L591*Q591*Markiwitz!$E$11)+(2*L591*R591*Markiwitz!$H$11)+(2*L591*S591*Markiwitz!$K$8)+(2*L591*T591*Markiwitz!$K$11)</f>
        <v>2.6938250273502207E-2</v>
      </c>
      <c r="V591" s="5">
        <f t="shared" ca="1" si="158"/>
        <v>0.16412876126231565</v>
      </c>
      <c r="W591" s="42">
        <f ca="1">SUMPRODUCT(L591:T591,Markiwitz!$B$3:$J$3)</f>
        <v>0.84867132353195096</v>
      </c>
    </row>
    <row r="592" spans="1:23" x14ac:dyDescent="0.25">
      <c r="A592">
        <v>591</v>
      </c>
      <c r="B592" s="25">
        <f t="shared" ca="1" si="157"/>
        <v>0.99999999999999978</v>
      </c>
      <c r="C592" s="46">
        <v>0</v>
      </c>
      <c r="D592">
        <f t="shared" ref="D592:K601" ca="1" si="169">RAND()</f>
        <v>0.82828457973277325</v>
      </c>
      <c r="E592">
        <f t="shared" ca="1" si="169"/>
        <v>0.65344731847818649</v>
      </c>
      <c r="F592">
        <f t="shared" ca="1" si="169"/>
        <v>0.4655650738690148</v>
      </c>
      <c r="G592">
        <f t="shared" ca="1" si="169"/>
        <v>0.74645838273692078</v>
      </c>
      <c r="H592">
        <f t="shared" ca="1" si="169"/>
        <v>0.1259598475499758</v>
      </c>
      <c r="I592">
        <f t="shared" ca="1" si="169"/>
        <v>0.86935659051856085</v>
      </c>
      <c r="J592">
        <f t="shared" ca="1" si="169"/>
        <v>0.9075367108932243</v>
      </c>
      <c r="K592">
        <f t="shared" ca="1" si="169"/>
        <v>0.48043342712966808</v>
      </c>
      <c r="L592" s="42">
        <f t="shared" ca="1" si="159"/>
        <v>0</v>
      </c>
      <c r="M592" s="42">
        <f t="shared" ca="1" si="160"/>
        <v>0.16314314339030606</v>
      </c>
      <c r="N592" s="42">
        <f t="shared" ca="1" si="161"/>
        <v>0.12870630721012763</v>
      </c>
      <c r="O592" s="42">
        <f t="shared" ca="1" si="162"/>
        <v>9.170006476305019E-2</v>
      </c>
      <c r="P592" s="42">
        <f t="shared" ca="1" si="163"/>
        <v>0.14702623947078042</v>
      </c>
      <c r="Q592" s="42">
        <f t="shared" ca="1" si="164"/>
        <v>2.4809692191657857E-2</v>
      </c>
      <c r="R592" s="42">
        <f t="shared" ca="1" si="165"/>
        <v>0.17123289552249685</v>
      </c>
      <c r="S592" s="42">
        <f t="shared" ca="1" si="166"/>
        <v>0.17875304621146954</v>
      </c>
      <c r="T592" s="42">
        <f t="shared" ca="1" si="167"/>
        <v>9.4628611240111335E-2</v>
      </c>
      <c r="U592">
        <f ca="1">+(L592^2*Markiwitz!$B$4^2)+(M592^2*Markiwitz!$C$4^2)+(N592^2*Markiwitz!$D$4^2)+(O592^2*Markiwitz!$E$4^2)+(P592^2*Markiwitz!$F$4^2)+(Q592^2*Markiwitz!$G$4^2)+(R592^2*Markiwitz!$H$4^2)+(S592^2*Markiwitz!$I$4^2)+(T592^2*Markiwitz!$J$4^2)+(2*L592*M592*Markiwitz!$B$8)+(2*L592*N592*Markiwitz!$E$8)+(2*L592*O592*Markiwitz!$H$8)+(2*L592*P592*Markiwitz!$B$11)+(2*L592*Q592*Markiwitz!$E$11)+(2*L592*R592*Markiwitz!$H$11)+(2*L592*S592*Markiwitz!$K$8)+(2*L592*T592*Markiwitz!$K$11)</f>
        <v>1.1836122469980262E-2</v>
      </c>
      <c r="V592" s="5">
        <f t="shared" ca="1" si="158"/>
        <v>0.10879394500605381</v>
      </c>
      <c r="W592" s="42">
        <f ca="1">SUMPRODUCT(L592:T592,Markiwitz!$B$3:$J$3)</f>
        <v>0.19664940945353684</v>
      </c>
    </row>
    <row r="593" spans="1:23" x14ac:dyDescent="0.25">
      <c r="A593">
        <v>592</v>
      </c>
      <c r="B593" s="25">
        <f t="shared" ca="1" si="157"/>
        <v>0.99999999999999978</v>
      </c>
      <c r="C593" s="46">
        <v>0</v>
      </c>
      <c r="D593">
        <f t="shared" ca="1" si="169"/>
        <v>0.51413458239219623</v>
      </c>
      <c r="E593">
        <f t="shared" ca="1" si="169"/>
        <v>0.71833433362769339</v>
      </c>
      <c r="F593">
        <f t="shared" ca="1" si="169"/>
        <v>5.3972049395987209E-3</v>
      </c>
      <c r="G593">
        <f t="shared" ca="1" si="169"/>
        <v>0.11988904271760303</v>
      </c>
      <c r="H593">
        <f t="shared" ca="1" si="169"/>
        <v>0.64535236376809635</v>
      </c>
      <c r="I593">
        <f t="shared" ca="1" si="169"/>
        <v>0.53188004371170361</v>
      </c>
      <c r="J593">
        <f t="shared" ca="1" si="169"/>
        <v>0.31689082850770744</v>
      </c>
      <c r="K593">
        <f t="shared" ca="1" si="169"/>
        <v>0.91145145322233545</v>
      </c>
      <c r="L593" s="42">
        <f t="shared" ca="1" si="159"/>
        <v>0</v>
      </c>
      <c r="M593" s="42">
        <f t="shared" ca="1" si="160"/>
        <v>0.13661693300622904</v>
      </c>
      <c r="N593" s="42">
        <f t="shared" ca="1" si="161"/>
        <v>0.19087732452594952</v>
      </c>
      <c r="O593" s="42">
        <f t="shared" ca="1" si="162"/>
        <v>1.4341567576008263E-3</v>
      </c>
      <c r="P593" s="42">
        <f t="shared" ca="1" si="163"/>
        <v>3.1857171017213241E-2</v>
      </c>
      <c r="Q593" s="42">
        <f t="shared" ca="1" si="164"/>
        <v>0.17148440051648198</v>
      </c>
      <c r="R593" s="42">
        <f t="shared" ca="1" si="165"/>
        <v>0.14133229467081831</v>
      </c>
      <c r="S593" s="42">
        <f t="shared" ca="1" si="166"/>
        <v>8.4204903873789691E-2</v>
      </c>
      <c r="T593" s="42">
        <f t="shared" ca="1" si="167"/>
        <v>0.24219281563191719</v>
      </c>
      <c r="U593">
        <f ca="1">+(L593^2*Markiwitz!$B$4^2)+(M593^2*Markiwitz!$C$4^2)+(N593^2*Markiwitz!$D$4^2)+(O593^2*Markiwitz!$E$4^2)+(P593^2*Markiwitz!$F$4^2)+(Q593^2*Markiwitz!$G$4^2)+(R593^2*Markiwitz!$H$4^2)+(S593^2*Markiwitz!$I$4^2)+(T593^2*Markiwitz!$J$4^2)+(2*L593*M593*Markiwitz!$B$8)+(2*L593*N593*Markiwitz!$E$8)+(2*L593*O593*Markiwitz!$H$8)+(2*L593*P593*Markiwitz!$B$11)+(2*L593*Q593*Markiwitz!$E$11)+(2*L593*R593*Markiwitz!$H$11)+(2*L593*S593*Markiwitz!$K$8)+(2*L593*T593*Markiwitz!$K$11)</f>
        <v>1.5033657098813394E-2</v>
      </c>
      <c r="V593" s="5">
        <f t="shared" ca="1" si="158"/>
        <v>0.12261181467873883</v>
      </c>
      <c r="W593" s="42">
        <f ca="1">SUMPRODUCT(L593:T593,Markiwitz!$B$3:$J$3)</f>
        <v>0.55986170970334692</v>
      </c>
    </row>
    <row r="594" spans="1:23" x14ac:dyDescent="0.25">
      <c r="A594">
        <v>593</v>
      </c>
      <c r="B594" s="25">
        <f t="shared" ca="1" si="157"/>
        <v>1</v>
      </c>
      <c r="C594" s="46">
        <v>0</v>
      </c>
      <c r="D594">
        <f t="shared" ca="1" si="169"/>
        <v>0.52870509812625055</v>
      </c>
      <c r="E594">
        <f t="shared" ca="1" si="169"/>
        <v>0.46293384388878689</v>
      </c>
      <c r="F594">
        <f t="shared" ca="1" si="169"/>
        <v>0.48074166630307802</v>
      </c>
      <c r="G594">
        <f t="shared" ca="1" si="169"/>
        <v>0.1255620917245559</v>
      </c>
      <c r="H594">
        <f t="shared" ca="1" si="169"/>
        <v>0.64815420142327806</v>
      </c>
      <c r="I594">
        <f t="shared" ca="1" si="169"/>
        <v>0.54700566609921109</v>
      </c>
      <c r="J594">
        <f t="shared" ca="1" si="169"/>
        <v>8.4917918756556965E-2</v>
      </c>
      <c r="K594">
        <f t="shared" ca="1" si="169"/>
        <v>0.78394020590254343</v>
      </c>
      <c r="L594" s="42">
        <f t="shared" ca="1" si="159"/>
        <v>0</v>
      </c>
      <c r="M594" s="42">
        <f t="shared" ca="1" si="160"/>
        <v>0.14437760057034285</v>
      </c>
      <c r="N594" s="42">
        <f t="shared" ca="1" si="161"/>
        <v>0.1264169342046112</v>
      </c>
      <c r="O594" s="42">
        <f t="shared" ca="1" si="162"/>
        <v>0.13127985434793879</v>
      </c>
      <c r="P594" s="42">
        <f t="shared" ca="1" si="163"/>
        <v>3.428821395903351E-2</v>
      </c>
      <c r="Q594" s="42">
        <f t="shared" ca="1" si="164"/>
        <v>0.17699649338114323</v>
      </c>
      <c r="R594" s="42">
        <f t="shared" ca="1" si="165"/>
        <v>0.14937507856398152</v>
      </c>
      <c r="S594" s="42">
        <f t="shared" ca="1" si="166"/>
        <v>2.3189194503608436E-2</v>
      </c>
      <c r="T594" s="42">
        <f t="shared" ca="1" si="167"/>
        <v>0.2140766304693405</v>
      </c>
      <c r="U594">
        <f ca="1">+(L594^2*Markiwitz!$B$4^2)+(M594^2*Markiwitz!$C$4^2)+(N594^2*Markiwitz!$D$4^2)+(O594^2*Markiwitz!$E$4^2)+(P594^2*Markiwitz!$F$4^2)+(Q594^2*Markiwitz!$G$4^2)+(R594^2*Markiwitz!$H$4^2)+(S594^2*Markiwitz!$I$4^2)+(T594^2*Markiwitz!$J$4^2)+(2*L594*M594*Markiwitz!$B$8)+(2*L594*N594*Markiwitz!$E$8)+(2*L594*O594*Markiwitz!$H$8)+(2*L594*P594*Markiwitz!$B$11)+(2*L594*Q594*Markiwitz!$E$11)+(2*L594*R594*Markiwitz!$H$11)+(2*L594*S594*Markiwitz!$K$8)+(2*L594*T594*Markiwitz!$K$11)</f>
        <v>1.492665567495971E-2</v>
      </c>
      <c r="V594" s="5">
        <f t="shared" ca="1" si="158"/>
        <v>0.12217469326730356</v>
      </c>
      <c r="W594" s="42">
        <f ca="1">SUMPRODUCT(L594:T594,Markiwitz!$B$3:$J$3)</f>
        <v>0.60497699075894718</v>
      </c>
    </row>
    <row r="595" spans="1:23" x14ac:dyDescent="0.25">
      <c r="A595">
        <v>594</v>
      </c>
      <c r="B595" s="25">
        <f t="shared" ca="1" si="157"/>
        <v>1</v>
      </c>
      <c r="C595" s="46">
        <v>0</v>
      </c>
      <c r="D595">
        <f t="shared" ca="1" si="169"/>
        <v>0.82881090804342772</v>
      </c>
      <c r="E595">
        <f t="shared" ca="1" si="169"/>
        <v>0.67064172500217201</v>
      </c>
      <c r="F595">
        <f t="shared" ca="1" si="169"/>
        <v>0.28521070894986844</v>
      </c>
      <c r="G595">
        <f t="shared" ca="1" si="169"/>
        <v>0.37560054427313461</v>
      </c>
      <c r="H595">
        <f t="shared" ca="1" si="169"/>
        <v>0.25792456803956354</v>
      </c>
      <c r="I595">
        <f t="shared" ca="1" si="169"/>
        <v>0.69508136576159807</v>
      </c>
      <c r="J595">
        <f t="shared" ca="1" si="169"/>
        <v>0.44744420223250203</v>
      </c>
      <c r="K595">
        <f t="shared" ca="1" si="169"/>
        <v>0.78003263477999996</v>
      </c>
      <c r="L595" s="42">
        <f t="shared" ca="1" si="159"/>
        <v>0</v>
      </c>
      <c r="M595" s="42">
        <f t="shared" ca="1" si="160"/>
        <v>0.19093740628496675</v>
      </c>
      <c r="N595" s="42">
        <f t="shared" ca="1" si="161"/>
        <v>0.15449916292810315</v>
      </c>
      <c r="O595" s="42">
        <f t="shared" ca="1" si="162"/>
        <v>6.5705449196055948E-2</v>
      </c>
      <c r="P595" s="42">
        <f t="shared" ca="1" si="163"/>
        <v>8.6529017688768625E-2</v>
      </c>
      <c r="Q595" s="42">
        <f t="shared" ca="1" si="164"/>
        <v>5.9419401410754892E-2</v>
      </c>
      <c r="R595" s="42">
        <f t="shared" ca="1" si="165"/>
        <v>0.16012944792055966</v>
      </c>
      <c r="S595" s="42">
        <f t="shared" ca="1" si="166"/>
        <v>0.10308000848251811</v>
      </c>
      <c r="T595" s="42">
        <f t="shared" ca="1" si="167"/>
        <v>0.17970010608827311</v>
      </c>
      <c r="U595">
        <f ca="1">+(L595^2*Markiwitz!$B$4^2)+(M595^2*Markiwitz!$C$4^2)+(N595^2*Markiwitz!$D$4^2)+(O595^2*Markiwitz!$E$4^2)+(P595^2*Markiwitz!$F$4^2)+(Q595^2*Markiwitz!$G$4^2)+(R595^2*Markiwitz!$H$4^2)+(S595^2*Markiwitz!$I$4^2)+(T595^2*Markiwitz!$J$4^2)+(2*L595*M595*Markiwitz!$B$8)+(2*L595*N595*Markiwitz!$E$8)+(2*L595*O595*Markiwitz!$H$8)+(2*L595*P595*Markiwitz!$B$11)+(2*L595*Q595*Markiwitz!$E$11)+(2*L595*R595*Markiwitz!$H$11)+(2*L595*S595*Markiwitz!$K$8)+(2*L595*T595*Markiwitz!$K$11)</f>
        <v>9.1062607241517886E-3</v>
      </c>
      <c r="V595" s="5">
        <f t="shared" ca="1" si="158"/>
        <v>9.5426729610480668E-2</v>
      </c>
      <c r="W595" s="42">
        <f ca="1">SUMPRODUCT(L595:T595,Markiwitz!$B$3:$J$3)</f>
        <v>0.28356394074551766</v>
      </c>
    </row>
    <row r="596" spans="1:23" x14ac:dyDescent="0.25">
      <c r="A596">
        <v>595</v>
      </c>
      <c r="B596" s="25">
        <f t="shared" ca="1" si="157"/>
        <v>0.99999999999999989</v>
      </c>
      <c r="C596" s="46">
        <v>0</v>
      </c>
      <c r="D596">
        <f t="shared" ca="1" si="169"/>
        <v>0.56096111841170238</v>
      </c>
      <c r="E596">
        <f t="shared" ca="1" si="169"/>
        <v>0.58657473023726958</v>
      </c>
      <c r="F596">
        <f t="shared" ca="1" si="169"/>
        <v>3.0676068009159785E-2</v>
      </c>
      <c r="G596">
        <f t="shared" ca="1" si="169"/>
        <v>0.4528179016956374</v>
      </c>
      <c r="H596">
        <f t="shared" ca="1" si="169"/>
        <v>0.79178359660266096</v>
      </c>
      <c r="I596">
        <f t="shared" ca="1" si="169"/>
        <v>0.50404011923758307</v>
      </c>
      <c r="J596">
        <f t="shared" ca="1" si="169"/>
        <v>0.86532245282067399</v>
      </c>
      <c r="K596">
        <f t="shared" ca="1" si="169"/>
        <v>0.16922149724104929</v>
      </c>
      <c r="L596" s="42">
        <f t="shared" ca="1" si="159"/>
        <v>0</v>
      </c>
      <c r="M596" s="42">
        <f t="shared" ca="1" si="160"/>
        <v>0.14160687500842778</v>
      </c>
      <c r="N596" s="42">
        <f t="shared" ca="1" si="161"/>
        <v>0.1480726770208152</v>
      </c>
      <c r="O596" s="42">
        <f t="shared" ca="1" si="162"/>
        <v>7.7437490509547225E-3</v>
      </c>
      <c r="P596" s="42">
        <f t="shared" ca="1" si="163"/>
        <v>0.11430761580864496</v>
      </c>
      <c r="Q596" s="42">
        <f t="shared" ca="1" si="164"/>
        <v>0.1998748168416683</v>
      </c>
      <c r="R596" s="42">
        <f t="shared" ca="1" si="165"/>
        <v>0.12723795611040067</v>
      </c>
      <c r="S596" s="42">
        <f t="shared" ca="1" si="166"/>
        <v>0.21843868388866056</v>
      </c>
      <c r="T596" s="42">
        <f t="shared" ca="1" si="167"/>
        <v>4.2717626270427758E-2</v>
      </c>
      <c r="U596">
        <f ca="1">+(L596^2*Markiwitz!$B$4^2)+(M596^2*Markiwitz!$C$4^2)+(N596^2*Markiwitz!$D$4^2)+(O596^2*Markiwitz!$E$4^2)+(P596^2*Markiwitz!$F$4^2)+(Q596^2*Markiwitz!$G$4^2)+(R596^2*Markiwitz!$H$4^2)+(S596^2*Markiwitz!$I$4^2)+(T596^2*Markiwitz!$J$4^2)+(2*L596*M596*Markiwitz!$B$8)+(2*L596*N596*Markiwitz!$E$8)+(2*L596*O596*Markiwitz!$H$8)+(2*L596*P596*Markiwitz!$B$11)+(2*L596*Q596*Markiwitz!$E$11)+(2*L596*R596*Markiwitz!$H$11)+(2*L596*S596*Markiwitz!$K$8)+(2*L596*T596*Markiwitz!$K$11)</f>
        <v>2.1479368944831836E-2</v>
      </c>
      <c r="V596" s="5">
        <f t="shared" ca="1" si="158"/>
        <v>0.14655841478684134</v>
      </c>
      <c r="W596" s="42">
        <f ca="1">SUMPRODUCT(L596:T596,Markiwitz!$B$3:$J$3)</f>
        <v>0.63632866466549476</v>
      </c>
    </row>
    <row r="597" spans="1:23" x14ac:dyDescent="0.25">
      <c r="A597">
        <v>596</v>
      </c>
      <c r="B597" s="25">
        <f t="shared" ca="1" si="157"/>
        <v>1</v>
      </c>
      <c r="C597" s="46">
        <v>0</v>
      </c>
      <c r="D597">
        <f t="shared" ca="1" si="169"/>
        <v>0.52656467888039582</v>
      </c>
      <c r="E597">
        <f t="shared" ca="1" si="169"/>
        <v>0.69023891272340621</v>
      </c>
      <c r="F597">
        <f t="shared" ca="1" si="169"/>
        <v>0.57335273174157331</v>
      </c>
      <c r="G597">
        <f t="shared" ca="1" si="169"/>
        <v>0.71349033530708528</v>
      </c>
      <c r="H597">
        <f t="shared" ca="1" si="169"/>
        <v>0.72510728266829227</v>
      </c>
      <c r="I597">
        <f t="shared" ca="1" si="169"/>
        <v>0.35280328585404797</v>
      </c>
      <c r="J597">
        <f t="shared" ca="1" si="169"/>
        <v>0.27811006632382307</v>
      </c>
      <c r="K597">
        <f t="shared" ca="1" si="169"/>
        <v>9.3526647496001591E-2</v>
      </c>
      <c r="L597" s="42">
        <f t="shared" ca="1" si="159"/>
        <v>0</v>
      </c>
      <c r="M597" s="42">
        <f t="shared" ca="1" si="160"/>
        <v>0.1331998092529485</v>
      </c>
      <c r="N597" s="42">
        <f t="shared" ca="1" si="161"/>
        <v>0.17460284595846107</v>
      </c>
      <c r="O597" s="42">
        <f t="shared" ca="1" si="162"/>
        <v>0.1450353158229615</v>
      </c>
      <c r="P597" s="42">
        <f t="shared" ca="1" si="163"/>
        <v>0.18048452617216415</v>
      </c>
      <c r="Q597" s="42">
        <f t="shared" ca="1" si="164"/>
        <v>0.18342314935498838</v>
      </c>
      <c r="R597" s="42">
        <f t="shared" ca="1" si="165"/>
        <v>8.9245124605569562E-2</v>
      </c>
      <c r="S597" s="42">
        <f t="shared" ca="1" si="166"/>
        <v>7.0350726646578446E-2</v>
      </c>
      <c r="T597" s="42">
        <f t="shared" ca="1" si="167"/>
        <v>2.3658502186328416E-2</v>
      </c>
      <c r="U597">
        <f ca="1">+(L597^2*Markiwitz!$B$4^2)+(M597^2*Markiwitz!$C$4^2)+(N597^2*Markiwitz!$D$4^2)+(O597^2*Markiwitz!$E$4^2)+(P597^2*Markiwitz!$F$4^2)+(Q597^2*Markiwitz!$G$4^2)+(R597^2*Markiwitz!$H$4^2)+(S597^2*Markiwitz!$I$4^2)+(T597^2*Markiwitz!$J$4^2)+(2*L597*M597*Markiwitz!$B$8)+(2*L597*N597*Markiwitz!$E$8)+(2*L597*O597*Markiwitz!$H$8)+(2*L597*P597*Markiwitz!$B$11)+(2*L597*Q597*Markiwitz!$E$11)+(2*L597*R597*Markiwitz!$H$11)+(2*L597*S597*Markiwitz!$K$8)+(2*L597*T597*Markiwitz!$K$11)</f>
        <v>1.8846846540317132E-2</v>
      </c>
      <c r="V597" s="5">
        <f t="shared" ca="1" si="158"/>
        <v>0.13728381747430077</v>
      </c>
      <c r="W597" s="42">
        <f ca="1">SUMPRODUCT(L597:T597,Markiwitz!$B$3:$J$3)</f>
        <v>0.66403982397268513</v>
      </c>
    </row>
    <row r="598" spans="1:23" x14ac:dyDescent="0.25">
      <c r="A598">
        <v>597</v>
      </c>
      <c r="B598" s="25">
        <f t="shared" ca="1" si="157"/>
        <v>1</v>
      </c>
      <c r="C598" s="46">
        <v>0</v>
      </c>
      <c r="D598">
        <f t="shared" ca="1" si="169"/>
        <v>0.89288569853409427</v>
      </c>
      <c r="E598">
        <f t="shared" ca="1" si="169"/>
        <v>0.48870058182593246</v>
      </c>
      <c r="F598">
        <f t="shared" ca="1" si="169"/>
        <v>0.55488054004819853</v>
      </c>
      <c r="G598">
        <f t="shared" ca="1" si="169"/>
        <v>0.63821462303227872</v>
      </c>
      <c r="H598">
        <f t="shared" ca="1" si="169"/>
        <v>0.89046817472723383</v>
      </c>
      <c r="I598">
        <f t="shared" ca="1" si="169"/>
        <v>0.79948795526515171</v>
      </c>
      <c r="J598">
        <f t="shared" ca="1" si="169"/>
        <v>0.27800002252078593</v>
      </c>
      <c r="K598">
        <f t="shared" ca="1" si="169"/>
        <v>0.82152721882844315</v>
      </c>
      <c r="L598" s="42">
        <f t="shared" ca="1" si="159"/>
        <v>0</v>
      </c>
      <c r="M598" s="42">
        <f t="shared" ca="1" si="160"/>
        <v>0.16645381515376903</v>
      </c>
      <c r="N598" s="42">
        <f t="shared" ca="1" si="161"/>
        <v>9.1104691727445092E-2</v>
      </c>
      <c r="O598" s="42">
        <f t="shared" ca="1" si="162"/>
        <v>0.10344211246438682</v>
      </c>
      <c r="P598" s="42">
        <f t="shared" ca="1" si="163"/>
        <v>0.11897744477827006</v>
      </c>
      <c r="Q598" s="42">
        <f t="shared" ca="1" si="164"/>
        <v>0.16600313477940795</v>
      </c>
      <c r="R598" s="42">
        <f t="shared" ca="1" si="165"/>
        <v>0.14904239203500785</v>
      </c>
      <c r="S598" s="42">
        <f t="shared" ca="1" si="166"/>
        <v>5.1825406586072195E-2</v>
      </c>
      <c r="T598" s="42">
        <f t="shared" ca="1" si="167"/>
        <v>0.15315100247564112</v>
      </c>
      <c r="U598">
        <f ca="1">+(L598^2*Markiwitz!$B$4^2)+(M598^2*Markiwitz!$C$4^2)+(N598^2*Markiwitz!$D$4^2)+(O598^2*Markiwitz!$E$4^2)+(P598^2*Markiwitz!$F$4^2)+(Q598^2*Markiwitz!$G$4^2)+(R598^2*Markiwitz!$H$4^2)+(S598^2*Markiwitz!$I$4^2)+(T598^2*Markiwitz!$J$4^2)+(2*L598*M598*Markiwitz!$B$8)+(2*L598*N598*Markiwitz!$E$8)+(2*L598*O598*Markiwitz!$H$8)+(2*L598*P598*Markiwitz!$B$11)+(2*L598*Q598*Markiwitz!$E$11)+(2*L598*R598*Markiwitz!$H$11)+(2*L598*S598*Markiwitz!$K$8)+(2*L598*T598*Markiwitz!$K$11)</f>
        <v>1.4234190130338831E-2</v>
      </c>
      <c r="V598" s="5">
        <f t="shared" ca="1" si="158"/>
        <v>0.11930712522870891</v>
      </c>
      <c r="W598" s="42">
        <f ca="1">SUMPRODUCT(L598:T598,Markiwitz!$B$3:$J$3)</f>
        <v>0.58438124939563374</v>
      </c>
    </row>
    <row r="599" spans="1:23" x14ac:dyDescent="0.25">
      <c r="A599">
        <v>598</v>
      </c>
      <c r="B599" s="25">
        <f t="shared" ca="1" si="157"/>
        <v>0.99999999999999989</v>
      </c>
      <c r="C599" s="46">
        <v>0</v>
      </c>
      <c r="D599">
        <f t="shared" ca="1" si="169"/>
        <v>0.21956388252921666</v>
      </c>
      <c r="E599">
        <f t="shared" ca="1" si="169"/>
        <v>1.2711434195147864E-2</v>
      </c>
      <c r="F599">
        <f t="shared" ca="1" si="169"/>
        <v>0.27779903291073971</v>
      </c>
      <c r="G599">
        <f t="shared" ca="1" si="169"/>
        <v>0.76351945568651081</v>
      </c>
      <c r="H599">
        <f t="shared" ca="1" si="169"/>
        <v>0.7224999730054984</v>
      </c>
      <c r="I599">
        <f t="shared" ca="1" si="169"/>
        <v>0.72713978359309461</v>
      </c>
      <c r="J599">
        <f t="shared" ca="1" si="169"/>
        <v>0.31582778747043205</v>
      </c>
      <c r="K599">
        <f t="shared" ca="1" si="169"/>
        <v>0.28990015811698233</v>
      </c>
      <c r="L599" s="42">
        <f t="shared" ca="1" si="159"/>
        <v>0</v>
      </c>
      <c r="M599" s="42">
        <f t="shared" ca="1" si="160"/>
        <v>6.5955668767586045E-2</v>
      </c>
      <c r="N599" s="42">
        <f t="shared" ca="1" si="161"/>
        <v>3.8184383227263126E-3</v>
      </c>
      <c r="O599" s="42">
        <f t="shared" ca="1" si="162"/>
        <v>8.3449157427694765E-2</v>
      </c>
      <c r="P599" s="42">
        <f t="shared" ca="1" si="163"/>
        <v>0.22935664890224403</v>
      </c>
      <c r="Q599" s="42">
        <f t="shared" ca="1" si="164"/>
        <v>0.21703464319911306</v>
      </c>
      <c r="R599" s="42">
        <f t="shared" ca="1" si="165"/>
        <v>0.21842841437283564</v>
      </c>
      <c r="S599" s="42">
        <f t="shared" ca="1" si="166"/>
        <v>9.48727664042264E-2</v>
      </c>
      <c r="T599" s="42">
        <f t="shared" ca="1" si="167"/>
        <v>8.7084262603573687E-2</v>
      </c>
      <c r="U599">
        <f ca="1">+(L599^2*Markiwitz!$B$4^2)+(M599^2*Markiwitz!$C$4^2)+(N599^2*Markiwitz!$D$4^2)+(O599^2*Markiwitz!$E$4^2)+(P599^2*Markiwitz!$F$4^2)+(Q599^2*Markiwitz!$G$4^2)+(R599^2*Markiwitz!$H$4^2)+(S599^2*Markiwitz!$I$4^2)+(T599^2*Markiwitz!$J$4^2)+(2*L599*M599*Markiwitz!$B$8)+(2*L599*N599*Markiwitz!$E$8)+(2*L599*O599*Markiwitz!$H$8)+(2*L599*P599*Markiwitz!$B$11)+(2*L599*Q599*Markiwitz!$E$11)+(2*L599*R599*Markiwitz!$H$11)+(2*L599*S599*Markiwitz!$K$8)+(2*L599*T599*Markiwitz!$K$11)</f>
        <v>2.5131747909827327E-2</v>
      </c>
      <c r="V599" s="5">
        <f t="shared" ca="1" si="158"/>
        <v>0.15852995902928674</v>
      </c>
      <c r="W599" s="42">
        <f ca="1">SUMPRODUCT(L599:T599,Markiwitz!$B$3:$J$3)</f>
        <v>0.72136008044897049</v>
      </c>
    </row>
    <row r="600" spans="1:23" x14ac:dyDescent="0.25">
      <c r="A600">
        <v>599</v>
      </c>
      <c r="B600" s="25">
        <f t="shared" ca="1" si="157"/>
        <v>1</v>
      </c>
      <c r="C600" s="46">
        <v>0</v>
      </c>
      <c r="D600">
        <f t="shared" ca="1" si="169"/>
        <v>0.2964667440943537</v>
      </c>
      <c r="E600">
        <f t="shared" ca="1" si="169"/>
        <v>8.2562205587455084E-2</v>
      </c>
      <c r="F600">
        <f t="shared" ca="1" si="169"/>
        <v>3.5203469090806516E-2</v>
      </c>
      <c r="G600">
        <f t="shared" ca="1" si="169"/>
        <v>0.11359647283424845</v>
      </c>
      <c r="H600">
        <f t="shared" ca="1" si="169"/>
        <v>0.96573280216258339</v>
      </c>
      <c r="I600">
        <f t="shared" ca="1" si="169"/>
        <v>0.93081352139219897</v>
      </c>
      <c r="J600">
        <f t="shared" ca="1" si="169"/>
        <v>0.62049255499177403</v>
      </c>
      <c r="K600">
        <f t="shared" ca="1" si="169"/>
        <v>0.98972790712700487</v>
      </c>
      <c r="L600" s="42">
        <f t="shared" ca="1" si="159"/>
        <v>0</v>
      </c>
      <c r="M600" s="42">
        <f t="shared" ca="1" si="160"/>
        <v>7.3481153455800849E-2</v>
      </c>
      <c r="N600" s="42">
        <f t="shared" ca="1" si="161"/>
        <v>2.0463563685545631E-2</v>
      </c>
      <c r="O600" s="42">
        <f t="shared" ca="1" si="162"/>
        <v>8.7254019749844931E-3</v>
      </c>
      <c r="P600" s="42">
        <f t="shared" ca="1" si="163"/>
        <v>2.8155602672637503E-2</v>
      </c>
      <c r="Q600" s="42">
        <f t="shared" ca="1" si="164"/>
        <v>0.23936296952896874</v>
      </c>
      <c r="R600" s="42">
        <f t="shared" ca="1" si="165"/>
        <v>0.23070800542264663</v>
      </c>
      <c r="S600" s="42">
        <f t="shared" ca="1" si="166"/>
        <v>0.15379299553754186</v>
      </c>
      <c r="T600" s="42">
        <f t="shared" ca="1" si="167"/>
        <v>0.24531030772187429</v>
      </c>
      <c r="U600">
        <f ca="1">+(L600^2*Markiwitz!$B$4^2)+(M600^2*Markiwitz!$C$4^2)+(N600^2*Markiwitz!$D$4^2)+(O600^2*Markiwitz!$E$4^2)+(P600^2*Markiwitz!$F$4^2)+(Q600^2*Markiwitz!$G$4^2)+(R600^2*Markiwitz!$H$4^2)+(S600^2*Markiwitz!$I$4^2)+(T600^2*Markiwitz!$J$4^2)+(2*L600*M600*Markiwitz!$B$8)+(2*L600*N600*Markiwitz!$E$8)+(2*L600*O600*Markiwitz!$H$8)+(2*L600*P600*Markiwitz!$B$11)+(2*L600*Q600*Markiwitz!$E$11)+(2*L600*R600*Markiwitz!$H$11)+(2*L600*S600*Markiwitz!$K$8)+(2*L600*T600*Markiwitz!$K$11)</f>
        <v>2.4528894776010238E-2</v>
      </c>
      <c r="V600" s="5">
        <f t="shared" ca="1" si="158"/>
        <v>0.15661703220279152</v>
      </c>
      <c r="W600" s="42">
        <f ca="1">SUMPRODUCT(L600:T600,Markiwitz!$B$3:$J$3)</f>
        <v>0.70580077331355084</v>
      </c>
    </row>
    <row r="601" spans="1:23" x14ac:dyDescent="0.25">
      <c r="A601">
        <v>600</v>
      </c>
      <c r="B601" s="25">
        <f t="shared" ca="1" si="157"/>
        <v>1</v>
      </c>
      <c r="C601" s="46">
        <v>0</v>
      </c>
      <c r="D601">
        <f t="shared" ca="1" si="169"/>
        <v>0.18906630035940253</v>
      </c>
      <c r="E601">
        <f t="shared" ca="1" si="169"/>
        <v>0.1775246949814927</v>
      </c>
      <c r="F601">
        <f t="shared" ca="1" si="169"/>
        <v>0.75214771723546336</v>
      </c>
      <c r="G601">
        <f t="shared" ca="1" si="169"/>
        <v>0.6759531475098719</v>
      </c>
      <c r="H601">
        <f t="shared" ca="1" si="169"/>
        <v>0.22797863539570218</v>
      </c>
      <c r="I601">
        <f t="shared" ca="1" si="169"/>
        <v>0.15956933787240901</v>
      </c>
      <c r="J601">
        <f t="shared" ca="1" si="169"/>
        <v>2.8452818869374452E-3</v>
      </c>
      <c r="K601">
        <f t="shared" ca="1" si="169"/>
        <v>0.88314182051562995</v>
      </c>
      <c r="L601" s="42">
        <f t="shared" ca="1" si="159"/>
        <v>0</v>
      </c>
      <c r="M601" s="42">
        <f t="shared" ca="1" si="160"/>
        <v>6.1620702874365864E-2</v>
      </c>
      <c r="N601" s="42">
        <f t="shared" ca="1" si="161"/>
        <v>5.7859049769960598E-2</v>
      </c>
      <c r="O601" s="42">
        <f t="shared" ca="1" si="162"/>
        <v>0.24514083638012066</v>
      </c>
      <c r="P601" s="42">
        <f t="shared" ca="1" si="163"/>
        <v>0.22030741586691638</v>
      </c>
      <c r="Q601" s="42">
        <f t="shared" ca="1" si="164"/>
        <v>7.4303055207179947E-2</v>
      </c>
      <c r="R601" s="42">
        <f t="shared" ca="1" si="165"/>
        <v>5.2007019432884431E-2</v>
      </c>
      <c r="S601" s="42">
        <f t="shared" ca="1" si="166"/>
        <v>9.2733749703410872E-4</v>
      </c>
      <c r="T601" s="42">
        <f t="shared" ca="1" si="167"/>
        <v>0.28783458297153802</v>
      </c>
      <c r="U601">
        <f ca="1">+(L601^2*Markiwitz!$B$4^2)+(M601^2*Markiwitz!$C$4^2)+(N601^2*Markiwitz!$D$4^2)+(O601^2*Markiwitz!$E$4^2)+(P601^2*Markiwitz!$F$4^2)+(Q601^2*Markiwitz!$G$4^2)+(R601^2*Markiwitz!$H$4^2)+(S601^2*Markiwitz!$I$4^2)+(T601^2*Markiwitz!$J$4^2)+(2*L601*M601*Markiwitz!$B$8)+(2*L601*N601*Markiwitz!$E$8)+(2*L601*O601*Markiwitz!$H$8)+(2*L601*P601*Markiwitz!$B$11)+(2*L601*Q601*Markiwitz!$E$11)+(2*L601*R601*Markiwitz!$H$11)+(2*L601*S601*Markiwitz!$K$8)+(2*L601*T601*Markiwitz!$K$11)</f>
        <v>1.4788948908156723E-2</v>
      </c>
      <c r="V601" s="5">
        <f t="shared" ca="1" si="158"/>
        <v>0.12160982241643445</v>
      </c>
      <c r="W601" s="42">
        <f ca="1">SUMPRODUCT(L601:T601,Markiwitz!$B$3:$J$3)</f>
        <v>0.39142751344877097</v>
      </c>
    </row>
    <row r="602" spans="1:23" x14ac:dyDescent="0.25">
      <c r="A602">
        <v>601</v>
      </c>
      <c r="B602" s="25">
        <f t="shared" ca="1" si="157"/>
        <v>1.0000000000000002</v>
      </c>
      <c r="C602" s="46">
        <v>0</v>
      </c>
      <c r="D602">
        <f t="shared" ref="D602:K611" ca="1" si="170">RAND()</f>
        <v>8.8066352962145489E-2</v>
      </c>
      <c r="E602">
        <f t="shared" ca="1" si="170"/>
        <v>0.5904970283195895</v>
      </c>
      <c r="F602">
        <f t="shared" ca="1" si="170"/>
        <v>0.38223209178836914</v>
      </c>
      <c r="G602">
        <f t="shared" ca="1" si="170"/>
        <v>0.17036274357957049</v>
      </c>
      <c r="H602">
        <f t="shared" ca="1" si="170"/>
        <v>0.32990418850867076</v>
      </c>
      <c r="I602">
        <f t="shared" ca="1" si="170"/>
        <v>0.62536094064983661</v>
      </c>
      <c r="J602">
        <f t="shared" ca="1" si="170"/>
        <v>0.5345048195449531</v>
      </c>
      <c r="K602">
        <f t="shared" ca="1" si="170"/>
        <v>0.85633721971976307</v>
      </c>
      <c r="L602" s="42">
        <f t="shared" ca="1" si="159"/>
        <v>0</v>
      </c>
      <c r="M602" s="42">
        <f t="shared" ca="1" si="160"/>
        <v>2.461834487584456E-2</v>
      </c>
      <c r="N602" s="42">
        <f t="shared" ca="1" si="161"/>
        <v>0.16506939372840418</v>
      </c>
      <c r="O602" s="42">
        <f t="shared" ca="1" si="162"/>
        <v>0.10685035932288819</v>
      </c>
      <c r="P602" s="42">
        <f t="shared" ca="1" si="163"/>
        <v>4.7623736357513442E-2</v>
      </c>
      <c r="Q602" s="42">
        <f t="shared" ca="1" si="164"/>
        <v>9.222245290642532E-2</v>
      </c>
      <c r="R602" s="42">
        <f t="shared" ca="1" si="165"/>
        <v>0.1748153612699028</v>
      </c>
      <c r="S602" s="42">
        <f t="shared" ca="1" si="166"/>
        <v>0.14941715584628368</v>
      </c>
      <c r="T602" s="42">
        <f t="shared" ca="1" si="167"/>
        <v>0.23938319569273794</v>
      </c>
      <c r="U602">
        <f ca="1">+(L602^2*Markiwitz!$B$4^2)+(M602^2*Markiwitz!$C$4^2)+(N602^2*Markiwitz!$D$4^2)+(O602^2*Markiwitz!$E$4^2)+(P602^2*Markiwitz!$F$4^2)+(Q602^2*Markiwitz!$G$4^2)+(R602^2*Markiwitz!$H$4^2)+(S602^2*Markiwitz!$I$4^2)+(T602^2*Markiwitz!$J$4^2)+(2*L602*M602*Markiwitz!$B$8)+(2*L602*N602*Markiwitz!$E$8)+(2*L602*O602*Markiwitz!$H$8)+(2*L602*P602*Markiwitz!$B$11)+(2*L602*Q602*Markiwitz!$E$11)+(2*L602*R602*Markiwitz!$H$11)+(2*L602*S602*Markiwitz!$K$8)+(2*L602*T602*Markiwitz!$K$11)</f>
        <v>1.2040136780897374E-2</v>
      </c>
      <c r="V602" s="5">
        <f t="shared" ca="1" si="158"/>
        <v>0.10972755707158241</v>
      </c>
      <c r="W602" s="42">
        <f ca="1">SUMPRODUCT(L602:T602,Markiwitz!$B$3:$J$3)</f>
        <v>0.3541593904204563</v>
      </c>
    </row>
    <row r="603" spans="1:23" x14ac:dyDescent="0.25">
      <c r="A603">
        <v>602</v>
      </c>
      <c r="B603" s="25">
        <f t="shared" ca="1" si="157"/>
        <v>1</v>
      </c>
      <c r="C603" s="46">
        <v>0</v>
      </c>
      <c r="D603">
        <f t="shared" ca="1" si="170"/>
        <v>0.12927491146299497</v>
      </c>
      <c r="E603">
        <f t="shared" ca="1" si="170"/>
        <v>0.47379538552435585</v>
      </c>
      <c r="F603">
        <f t="shared" ca="1" si="170"/>
        <v>0.7911908574894535</v>
      </c>
      <c r="G603">
        <f t="shared" ca="1" si="170"/>
        <v>0.5988736801851221</v>
      </c>
      <c r="H603">
        <f t="shared" ca="1" si="170"/>
        <v>0.64008986590161321</v>
      </c>
      <c r="I603">
        <f t="shared" ca="1" si="170"/>
        <v>0.71046708435260675</v>
      </c>
      <c r="J603">
        <f t="shared" ca="1" si="170"/>
        <v>0.14717555521642567</v>
      </c>
      <c r="K603">
        <f t="shared" ca="1" si="170"/>
        <v>0.61407836623436096</v>
      </c>
      <c r="L603" s="42">
        <f t="shared" ca="1" si="159"/>
        <v>0</v>
      </c>
      <c r="M603" s="42">
        <f t="shared" ca="1" si="160"/>
        <v>3.149247778417251E-2</v>
      </c>
      <c r="N603" s="42">
        <f t="shared" ca="1" si="161"/>
        <v>0.11542062171236041</v>
      </c>
      <c r="O603" s="42">
        <f t="shared" ca="1" si="162"/>
        <v>0.19274088236107126</v>
      </c>
      <c r="P603" s="42">
        <f t="shared" ca="1" si="163"/>
        <v>0.14589076763092029</v>
      </c>
      <c r="Q603" s="42">
        <f t="shared" ca="1" si="164"/>
        <v>0.15593138416150268</v>
      </c>
      <c r="R603" s="42">
        <f t="shared" ca="1" si="165"/>
        <v>0.17307587850690553</v>
      </c>
      <c r="S603" s="42">
        <f t="shared" ca="1" si="166"/>
        <v>3.5853228213993324E-2</v>
      </c>
      <c r="T603" s="42">
        <f t="shared" ca="1" si="167"/>
        <v>0.14959475962907406</v>
      </c>
      <c r="U603">
        <f ca="1">+(L603^2*Markiwitz!$B$4^2)+(M603^2*Markiwitz!$C$4^2)+(N603^2*Markiwitz!$D$4^2)+(O603^2*Markiwitz!$E$4^2)+(P603^2*Markiwitz!$F$4^2)+(Q603^2*Markiwitz!$G$4^2)+(R603^2*Markiwitz!$H$4^2)+(S603^2*Markiwitz!$I$4^2)+(T603^2*Markiwitz!$J$4^2)+(2*L603*M603*Markiwitz!$B$8)+(2*L603*N603*Markiwitz!$E$8)+(2*L603*O603*Markiwitz!$H$8)+(2*L603*P603*Markiwitz!$B$11)+(2*L603*Q603*Markiwitz!$E$11)+(2*L603*R603*Markiwitz!$H$11)+(2*L603*S603*Markiwitz!$K$8)+(2*L603*T603*Markiwitz!$K$11)</f>
        <v>1.6750437290840803E-2</v>
      </c>
      <c r="V603" s="5">
        <f t="shared" ca="1" si="158"/>
        <v>0.12942348044632707</v>
      </c>
      <c r="W603" s="42">
        <f ca="1">SUMPRODUCT(L603:T603,Markiwitz!$B$3:$J$3)</f>
        <v>0.58051438436132741</v>
      </c>
    </row>
    <row r="604" spans="1:23" x14ac:dyDescent="0.25">
      <c r="A604">
        <v>603</v>
      </c>
      <c r="B604" s="25">
        <f t="shared" ca="1" si="157"/>
        <v>1</v>
      </c>
      <c r="C604" s="46">
        <v>0</v>
      </c>
      <c r="D604">
        <f t="shared" ca="1" si="170"/>
        <v>0.18393632571258089</v>
      </c>
      <c r="E604">
        <f t="shared" ca="1" si="170"/>
        <v>0.50813463729328945</v>
      </c>
      <c r="F604">
        <f t="shared" ca="1" si="170"/>
        <v>0.669095898794001</v>
      </c>
      <c r="G604">
        <f t="shared" ca="1" si="170"/>
        <v>7.6830393782917672E-2</v>
      </c>
      <c r="H604">
        <f t="shared" ca="1" si="170"/>
        <v>0.12363811275090097</v>
      </c>
      <c r="I604">
        <f t="shared" ca="1" si="170"/>
        <v>0.54127354760128932</v>
      </c>
      <c r="J604">
        <f t="shared" ca="1" si="170"/>
        <v>0.24005969852422082</v>
      </c>
      <c r="K604">
        <f t="shared" ca="1" si="170"/>
        <v>0.74238230159909102</v>
      </c>
      <c r="L604" s="42">
        <f t="shared" ca="1" si="159"/>
        <v>0</v>
      </c>
      <c r="M604" s="42">
        <f t="shared" ca="1" si="160"/>
        <v>5.9616014747382408E-2</v>
      </c>
      <c r="N604" s="42">
        <f t="shared" ca="1" si="161"/>
        <v>0.16469265607636618</v>
      </c>
      <c r="O604" s="42">
        <f t="shared" ca="1" si="162"/>
        <v>0.21686217127250101</v>
      </c>
      <c r="P604" s="42">
        <f t="shared" ca="1" si="163"/>
        <v>2.4901671113985571E-2</v>
      </c>
      <c r="Q604" s="42">
        <f t="shared" ca="1" si="164"/>
        <v>4.0072625809726564E-2</v>
      </c>
      <c r="R604" s="42">
        <f t="shared" ca="1" si="165"/>
        <v>0.17543338256408014</v>
      </c>
      <c r="S604" s="42">
        <f t="shared" ca="1" si="166"/>
        <v>7.7806286887752318E-2</v>
      </c>
      <c r="T604" s="42">
        <f t="shared" ca="1" si="167"/>
        <v>0.24061519152820585</v>
      </c>
      <c r="U604">
        <f ca="1">+(L604^2*Markiwitz!$B$4^2)+(M604^2*Markiwitz!$C$4^2)+(N604^2*Markiwitz!$D$4^2)+(O604^2*Markiwitz!$E$4^2)+(P604^2*Markiwitz!$F$4^2)+(Q604^2*Markiwitz!$G$4^2)+(R604^2*Markiwitz!$H$4^2)+(S604^2*Markiwitz!$I$4^2)+(T604^2*Markiwitz!$J$4^2)+(2*L604*M604*Markiwitz!$B$8)+(2*L604*N604*Markiwitz!$E$8)+(2*L604*O604*Markiwitz!$H$8)+(2*L604*P604*Markiwitz!$B$11)+(2*L604*Q604*Markiwitz!$E$11)+(2*L604*R604*Markiwitz!$H$11)+(2*L604*S604*Markiwitz!$K$8)+(2*L604*T604*Markiwitz!$K$11)</f>
        <v>1.1467528071299197E-2</v>
      </c>
      <c r="V604" s="5">
        <f t="shared" ca="1" si="158"/>
        <v>0.1070865447724372</v>
      </c>
      <c r="W604" s="42">
        <f ca="1">SUMPRODUCT(L604:T604,Markiwitz!$B$3:$J$3)</f>
        <v>0.24493118191974941</v>
      </c>
    </row>
    <row r="605" spans="1:23" x14ac:dyDescent="0.25">
      <c r="A605">
        <v>604</v>
      </c>
      <c r="B605" s="25">
        <f t="shared" ca="1" si="157"/>
        <v>1</v>
      </c>
      <c r="C605" s="46">
        <v>0</v>
      </c>
      <c r="D605">
        <f t="shared" ca="1" si="170"/>
        <v>0.94039376962405474</v>
      </c>
      <c r="E605">
        <f t="shared" ca="1" si="170"/>
        <v>0.33544173172943048</v>
      </c>
      <c r="F605">
        <f t="shared" ca="1" si="170"/>
        <v>6.4395320345319473E-2</v>
      </c>
      <c r="G605">
        <f t="shared" ca="1" si="170"/>
        <v>0.59752228213728587</v>
      </c>
      <c r="H605">
        <f t="shared" ca="1" si="170"/>
        <v>0.65969416680417092</v>
      </c>
      <c r="I605">
        <f t="shared" ca="1" si="170"/>
        <v>0.8627200792805485</v>
      </c>
      <c r="J605">
        <f t="shared" ca="1" si="170"/>
        <v>0.59296939658774395</v>
      </c>
      <c r="K605">
        <f t="shared" ca="1" si="170"/>
        <v>0.51665303297146603</v>
      </c>
      <c r="L605" s="42">
        <f t="shared" ca="1" si="159"/>
        <v>0</v>
      </c>
      <c r="M605" s="42">
        <f t="shared" ca="1" si="160"/>
        <v>0.20578490806005056</v>
      </c>
      <c r="N605" s="42">
        <f t="shared" ca="1" si="161"/>
        <v>7.3404193172229293E-2</v>
      </c>
      <c r="O605" s="42">
        <f t="shared" ca="1" si="162"/>
        <v>1.4091527937341307E-2</v>
      </c>
      <c r="P605" s="42">
        <f t="shared" ca="1" si="163"/>
        <v>0.13075487297476424</v>
      </c>
      <c r="Q605" s="42">
        <f t="shared" ca="1" si="164"/>
        <v>0.14435984993586184</v>
      </c>
      <c r="R605" s="42">
        <f t="shared" ca="1" si="165"/>
        <v>0.1887876950389421</v>
      </c>
      <c r="S605" s="42">
        <f t="shared" ca="1" si="166"/>
        <v>0.12975857210114725</v>
      </c>
      <c r="T605" s="42">
        <f t="shared" ca="1" si="167"/>
        <v>0.11305838077966338</v>
      </c>
      <c r="U605">
        <f ca="1">+(L605^2*Markiwitz!$B$4^2)+(M605^2*Markiwitz!$C$4^2)+(N605^2*Markiwitz!$D$4^2)+(O605^2*Markiwitz!$E$4^2)+(P605^2*Markiwitz!$F$4^2)+(Q605^2*Markiwitz!$G$4^2)+(R605^2*Markiwitz!$H$4^2)+(S605^2*Markiwitz!$I$4^2)+(T605^2*Markiwitz!$J$4^2)+(2*L605*M605*Markiwitz!$B$8)+(2*L605*N605*Markiwitz!$E$8)+(2*L605*O605*Markiwitz!$H$8)+(2*L605*P605*Markiwitz!$B$11)+(2*L605*Q605*Markiwitz!$E$11)+(2*L605*R605*Markiwitz!$H$11)+(2*L605*S605*Markiwitz!$K$8)+(2*L605*T605*Markiwitz!$K$11)</f>
        <v>1.4594283230902047E-2</v>
      </c>
      <c r="V605" s="5">
        <f t="shared" ca="1" si="158"/>
        <v>0.12080680126094742</v>
      </c>
      <c r="W605" s="42">
        <f ca="1">SUMPRODUCT(L605:T605,Markiwitz!$B$3:$J$3)</f>
        <v>0.49861225738146941</v>
      </c>
    </row>
    <row r="606" spans="1:23" x14ac:dyDescent="0.25">
      <c r="A606">
        <v>605</v>
      </c>
      <c r="B606" s="25">
        <f t="shared" ca="1" si="157"/>
        <v>1</v>
      </c>
      <c r="C606" s="46">
        <v>0</v>
      </c>
      <c r="D606">
        <f t="shared" ca="1" si="170"/>
        <v>7.462405646421999E-2</v>
      </c>
      <c r="E606">
        <f t="shared" ca="1" si="170"/>
        <v>0.51817868980012938</v>
      </c>
      <c r="F606">
        <f t="shared" ca="1" si="170"/>
        <v>0.55276058306234332</v>
      </c>
      <c r="G606">
        <f t="shared" ca="1" si="170"/>
        <v>3.2408333293589942E-2</v>
      </c>
      <c r="H606">
        <f t="shared" ca="1" si="170"/>
        <v>0.35594798654847015</v>
      </c>
      <c r="I606">
        <f t="shared" ca="1" si="170"/>
        <v>0.38249982392788384</v>
      </c>
      <c r="J606">
        <f t="shared" ca="1" si="170"/>
        <v>0.76948622412521495</v>
      </c>
      <c r="K606">
        <f t="shared" ca="1" si="170"/>
        <v>0.82378371650714077</v>
      </c>
      <c r="L606" s="42">
        <f t="shared" ca="1" si="159"/>
        <v>0</v>
      </c>
      <c r="M606" s="42">
        <f t="shared" ca="1" si="160"/>
        <v>2.1262296365117121E-2</v>
      </c>
      <c r="N606" s="42">
        <f t="shared" ca="1" si="161"/>
        <v>0.14764232064898652</v>
      </c>
      <c r="O606" s="42">
        <f t="shared" ca="1" si="162"/>
        <v>0.1574955837687767</v>
      </c>
      <c r="P606" s="42">
        <f t="shared" ca="1" si="163"/>
        <v>9.2339604657942012E-3</v>
      </c>
      <c r="Q606" s="42">
        <f t="shared" ca="1" si="164"/>
        <v>0.10141865692049393</v>
      </c>
      <c r="R606" s="42">
        <f t="shared" ca="1" si="165"/>
        <v>0.10898395237813466</v>
      </c>
      <c r="S606" s="42">
        <f t="shared" ca="1" si="166"/>
        <v>0.21924624472900223</v>
      </c>
      <c r="T606" s="42">
        <f t="shared" ca="1" si="167"/>
        <v>0.23471698472369468</v>
      </c>
      <c r="U606">
        <f ca="1">+(L606^2*Markiwitz!$B$4^2)+(M606^2*Markiwitz!$C$4^2)+(N606^2*Markiwitz!$D$4^2)+(O606^2*Markiwitz!$E$4^2)+(P606^2*Markiwitz!$F$4^2)+(Q606^2*Markiwitz!$G$4^2)+(R606^2*Markiwitz!$H$4^2)+(S606^2*Markiwitz!$I$4^2)+(T606^2*Markiwitz!$J$4^2)+(2*L606*M606*Markiwitz!$B$8)+(2*L606*N606*Markiwitz!$E$8)+(2*L606*O606*Markiwitz!$H$8)+(2*L606*P606*Markiwitz!$B$11)+(2*L606*Q606*Markiwitz!$E$11)+(2*L606*R606*Markiwitz!$H$11)+(2*L606*S606*Markiwitz!$K$8)+(2*L606*T606*Markiwitz!$K$11)</f>
        <v>1.4303301040928987E-2</v>
      </c>
      <c r="V606" s="5">
        <f t="shared" ca="1" si="158"/>
        <v>0.11959640898007343</v>
      </c>
      <c r="W606" s="42">
        <f ca="1">SUMPRODUCT(L606:T606,Markiwitz!$B$3:$J$3)</f>
        <v>0.36851033385162685</v>
      </c>
    </row>
    <row r="607" spans="1:23" x14ac:dyDescent="0.25">
      <c r="A607">
        <v>606</v>
      </c>
      <c r="B607" s="25">
        <f t="shared" ca="1" si="157"/>
        <v>1</v>
      </c>
      <c r="C607" s="46">
        <v>0</v>
      </c>
      <c r="D607">
        <f t="shared" ca="1" si="170"/>
        <v>0.90763263274458883</v>
      </c>
      <c r="E607">
        <f t="shared" ca="1" si="170"/>
        <v>0.17072762943422037</v>
      </c>
      <c r="F607">
        <f t="shared" ca="1" si="170"/>
        <v>0.50756420237865252</v>
      </c>
      <c r="G607">
        <f t="shared" ca="1" si="170"/>
        <v>0.25030496750802111</v>
      </c>
      <c r="H607">
        <f t="shared" ca="1" si="170"/>
        <v>0.40909897994303768</v>
      </c>
      <c r="I607">
        <f t="shared" ca="1" si="170"/>
        <v>0.35385131094470945</v>
      </c>
      <c r="J607">
        <f t="shared" ca="1" si="170"/>
        <v>0.19182945189006118</v>
      </c>
      <c r="K607">
        <f t="shared" ca="1" si="170"/>
        <v>0.80701327584125526</v>
      </c>
      <c r="L607" s="42">
        <f t="shared" ca="1" si="159"/>
        <v>0</v>
      </c>
      <c r="M607" s="42">
        <f t="shared" ca="1" si="160"/>
        <v>0.2522587463488189</v>
      </c>
      <c r="N607" s="42">
        <f t="shared" ca="1" si="161"/>
        <v>4.7450406931657238E-2</v>
      </c>
      <c r="O607" s="42">
        <f t="shared" ca="1" si="162"/>
        <v>0.14106754733619997</v>
      </c>
      <c r="P607" s="42">
        <f t="shared" ca="1" si="163"/>
        <v>6.9567372338212904E-2</v>
      </c>
      <c r="Q607" s="42">
        <f t="shared" ca="1" si="164"/>
        <v>0.11370106372326944</v>
      </c>
      <c r="R607" s="42">
        <f t="shared" ca="1" si="165"/>
        <v>9.8346054199130145E-2</v>
      </c>
      <c r="S607" s="42">
        <f t="shared" ca="1" si="166"/>
        <v>5.3315245949497735E-2</v>
      </c>
      <c r="T607" s="42">
        <f t="shared" ca="1" si="167"/>
        <v>0.22429356317321364</v>
      </c>
      <c r="U607">
        <f ca="1">+(L607^2*Markiwitz!$B$4^2)+(M607^2*Markiwitz!$C$4^2)+(N607^2*Markiwitz!$D$4^2)+(O607^2*Markiwitz!$E$4^2)+(P607^2*Markiwitz!$F$4^2)+(Q607^2*Markiwitz!$G$4^2)+(R607^2*Markiwitz!$H$4^2)+(S607^2*Markiwitz!$I$4^2)+(T607^2*Markiwitz!$J$4^2)+(2*L607*M607*Markiwitz!$B$8)+(2*L607*N607*Markiwitz!$E$8)+(2*L607*O607*Markiwitz!$H$8)+(2*L607*P607*Markiwitz!$B$11)+(2*L607*Q607*Markiwitz!$E$11)+(2*L607*R607*Markiwitz!$H$11)+(2*L607*S607*Markiwitz!$K$8)+(2*L607*T607*Markiwitz!$K$11)</f>
        <v>9.9540564691484399E-3</v>
      </c>
      <c r="V607" s="5">
        <f t="shared" ca="1" si="158"/>
        <v>9.9770017886880419E-2</v>
      </c>
      <c r="W607" s="42">
        <f ca="1">SUMPRODUCT(L607:T607,Markiwitz!$B$3:$J$3)</f>
        <v>0.439041306467643</v>
      </c>
    </row>
    <row r="608" spans="1:23" x14ac:dyDescent="0.25">
      <c r="A608">
        <v>607</v>
      </c>
      <c r="B608" s="25">
        <f t="shared" ca="1" si="157"/>
        <v>1.0000000000000002</v>
      </c>
      <c r="C608" s="46">
        <v>0</v>
      </c>
      <c r="D608">
        <f t="shared" ca="1" si="170"/>
        <v>0.44011314750534358</v>
      </c>
      <c r="E608">
        <f t="shared" ca="1" si="170"/>
        <v>0.15320953537213067</v>
      </c>
      <c r="F608">
        <f t="shared" ca="1" si="170"/>
        <v>0.16382765829208046</v>
      </c>
      <c r="G608">
        <f t="shared" ca="1" si="170"/>
        <v>3.9732932748001493E-2</v>
      </c>
      <c r="H608">
        <f t="shared" ca="1" si="170"/>
        <v>5.1120725542089573E-2</v>
      </c>
      <c r="I608">
        <f t="shared" ca="1" si="170"/>
        <v>0.27908786791524531</v>
      </c>
      <c r="J608">
        <f t="shared" ca="1" si="170"/>
        <v>0.56668394802657762</v>
      </c>
      <c r="K608">
        <f t="shared" ca="1" si="170"/>
        <v>0.54227014467312096</v>
      </c>
      <c r="L608" s="42">
        <f t="shared" ca="1" si="159"/>
        <v>0</v>
      </c>
      <c r="M608" s="42">
        <f t="shared" ca="1" si="160"/>
        <v>0.19682652117341201</v>
      </c>
      <c r="N608" s="42">
        <f t="shared" ca="1" si="161"/>
        <v>6.851806184118861E-2</v>
      </c>
      <c r="O608" s="42">
        <f t="shared" ca="1" si="162"/>
        <v>7.326667752688569E-2</v>
      </c>
      <c r="P608" s="42">
        <f t="shared" ca="1" si="163"/>
        <v>1.7769282679089518E-2</v>
      </c>
      <c r="Q608" s="42">
        <f t="shared" ca="1" si="164"/>
        <v>2.2862108585811135E-2</v>
      </c>
      <c r="R608" s="42">
        <f t="shared" ca="1" si="165"/>
        <v>0.12481311784214649</v>
      </c>
      <c r="S608" s="42">
        <f t="shared" ca="1" si="166"/>
        <v>0.25343126131793564</v>
      </c>
      <c r="T608" s="42">
        <f t="shared" ca="1" si="167"/>
        <v>0.24251296903353098</v>
      </c>
      <c r="U608">
        <f ca="1">+(L608^2*Markiwitz!$B$4^2)+(M608^2*Markiwitz!$C$4^2)+(N608^2*Markiwitz!$D$4^2)+(O608^2*Markiwitz!$E$4^2)+(P608^2*Markiwitz!$F$4^2)+(Q608^2*Markiwitz!$G$4^2)+(R608^2*Markiwitz!$H$4^2)+(S608^2*Markiwitz!$I$4^2)+(T608^2*Markiwitz!$J$4^2)+(2*L608*M608*Markiwitz!$B$8)+(2*L608*N608*Markiwitz!$E$8)+(2*L608*O608*Markiwitz!$H$8)+(2*L608*P608*Markiwitz!$B$11)+(2*L608*Q608*Markiwitz!$E$11)+(2*L608*R608*Markiwitz!$H$11)+(2*L608*S608*Markiwitz!$K$8)+(2*L608*T608*Markiwitz!$K$11)</f>
        <v>1.1938782151428238E-2</v>
      </c>
      <c r="V608" s="5">
        <f t="shared" ca="1" si="158"/>
        <v>0.10926473425322664</v>
      </c>
      <c r="W608" s="42">
        <f ca="1">SUMPRODUCT(L608:T608,Markiwitz!$B$3:$J$3)</f>
        <v>0.13699902422042803</v>
      </c>
    </row>
    <row r="609" spans="1:23" x14ac:dyDescent="0.25">
      <c r="A609">
        <v>608</v>
      </c>
      <c r="B609" s="25">
        <f t="shared" ca="1" si="157"/>
        <v>1</v>
      </c>
      <c r="C609" s="46">
        <v>0</v>
      </c>
      <c r="D609">
        <f t="shared" ca="1" si="170"/>
        <v>0.37479456212116502</v>
      </c>
      <c r="E609">
        <f t="shared" ca="1" si="170"/>
        <v>0.14145051632347316</v>
      </c>
      <c r="F609">
        <f t="shared" ca="1" si="170"/>
        <v>0.24609585762156039</v>
      </c>
      <c r="G609">
        <f t="shared" ca="1" si="170"/>
        <v>0.68660538731797072</v>
      </c>
      <c r="H609">
        <f t="shared" ca="1" si="170"/>
        <v>0.97517087292659499</v>
      </c>
      <c r="I609">
        <f t="shared" ca="1" si="170"/>
        <v>0.65479779484800138</v>
      </c>
      <c r="J609">
        <f t="shared" ca="1" si="170"/>
        <v>0.63555039784009681</v>
      </c>
      <c r="K609">
        <f t="shared" ca="1" si="170"/>
        <v>0.77017836004782458</v>
      </c>
      <c r="L609" s="42">
        <f t="shared" ca="1" si="159"/>
        <v>0</v>
      </c>
      <c r="M609" s="42">
        <f t="shared" ca="1" si="160"/>
        <v>8.3572872917907048E-2</v>
      </c>
      <c r="N609" s="42">
        <f t="shared" ca="1" si="161"/>
        <v>3.1541082020961349E-2</v>
      </c>
      <c r="O609" s="42">
        <f t="shared" ca="1" si="162"/>
        <v>5.4875230094669984E-2</v>
      </c>
      <c r="P609" s="42">
        <f t="shared" ca="1" si="163"/>
        <v>0.1531014336342601</v>
      </c>
      <c r="Q609" s="42">
        <f t="shared" ca="1" si="164"/>
        <v>0.21744667525350028</v>
      </c>
      <c r="R609" s="42">
        <f t="shared" ca="1" si="165"/>
        <v>0.14600887639897675</v>
      </c>
      <c r="S609" s="42">
        <f t="shared" ca="1" si="166"/>
        <v>0.1417170311410349</v>
      </c>
      <c r="T609" s="42">
        <f t="shared" ca="1" si="167"/>
        <v>0.17173679853868962</v>
      </c>
      <c r="U609">
        <f ca="1">+(L609^2*Markiwitz!$B$4^2)+(M609^2*Markiwitz!$C$4^2)+(N609^2*Markiwitz!$D$4^2)+(O609^2*Markiwitz!$E$4^2)+(P609^2*Markiwitz!$F$4^2)+(Q609^2*Markiwitz!$G$4^2)+(R609^2*Markiwitz!$H$4^2)+(S609^2*Markiwitz!$I$4^2)+(T609^2*Markiwitz!$J$4^2)+(2*L609*M609*Markiwitz!$B$8)+(2*L609*N609*Markiwitz!$E$8)+(2*L609*O609*Markiwitz!$H$8)+(2*L609*P609*Markiwitz!$B$11)+(2*L609*Q609*Markiwitz!$E$11)+(2*L609*R609*Markiwitz!$H$11)+(2*L609*S609*Markiwitz!$K$8)+(2*L609*T609*Markiwitz!$K$11)</f>
        <v>2.0897972711789163E-2</v>
      </c>
      <c r="V609" s="5">
        <f t="shared" ca="1" si="158"/>
        <v>0.14456131125508362</v>
      </c>
      <c r="W609" s="42">
        <f ca="1">SUMPRODUCT(L609:T609,Markiwitz!$B$3:$J$3)</f>
        <v>0.69461218370520283</v>
      </c>
    </row>
    <row r="610" spans="1:23" x14ac:dyDescent="0.25">
      <c r="A610">
        <v>609</v>
      </c>
      <c r="B610" s="25">
        <f t="shared" ca="1" si="157"/>
        <v>1</v>
      </c>
      <c r="C610" s="46">
        <v>0</v>
      </c>
      <c r="D610">
        <f t="shared" ca="1" si="170"/>
        <v>0.80891527971743804</v>
      </c>
      <c r="E610">
        <f t="shared" ca="1" si="170"/>
        <v>0.43036172251578264</v>
      </c>
      <c r="F610">
        <f t="shared" ca="1" si="170"/>
        <v>0.41963804519441517</v>
      </c>
      <c r="G610">
        <f t="shared" ca="1" si="170"/>
        <v>0.35395899932190111</v>
      </c>
      <c r="H610">
        <f t="shared" ca="1" si="170"/>
        <v>4.7931968509367096E-2</v>
      </c>
      <c r="I610">
        <f t="shared" ca="1" si="170"/>
        <v>0.88339845272147599</v>
      </c>
      <c r="J610">
        <f t="shared" ca="1" si="170"/>
        <v>0.46434006905369352</v>
      </c>
      <c r="K610">
        <f t="shared" ca="1" si="170"/>
        <v>0.76454325913807397</v>
      </c>
      <c r="L610" s="42">
        <f t="shared" ca="1" si="159"/>
        <v>0</v>
      </c>
      <c r="M610" s="42">
        <f t="shared" ca="1" si="160"/>
        <v>0.19384094445830558</v>
      </c>
      <c r="N610" s="42">
        <f t="shared" ca="1" si="161"/>
        <v>0.10312788600099451</v>
      </c>
      <c r="O610" s="42">
        <f t="shared" ca="1" si="162"/>
        <v>0.10055816356879359</v>
      </c>
      <c r="P610" s="42">
        <f t="shared" ca="1" si="163"/>
        <v>8.481944704028932E-2</v>
      </c>
      <c r="Q610" s="42">
        <f t="shared" ca="1" si="164"/>
        <v>1.1485971743353614E-2</v>
      </c>
      <c r="R610" s="42">
        <f t="shared" ca="1" si="165"/>
        <v>0.21168940024022304</v>
      </c>
      <c r="S610" s="42">
        <f t="shared" ca="1" si="166"/>
        <v>0.11127014137579833</v>
      </c>
      <c r="T610" s="42">
        <f t="shared" ca="1" si="167"/>
        <v>0.18320804557224205</v>
      </c>
      <c r="U610">
        <f ca="1">+(L610^2*Markiwitz!$B$4^2)+(M610^2*Markiwitz!$C$4^2)+(N610^2*Markiwitz!$D$4^2)+(O610^2*Markiwitz!$E$4^2)+(P610^2*Markiwitz!$F$4^2)+(Q610^2*Markiwitz!$G$4^2)+(R610^2*Markiwitz!$H$4^2)+(S610^2*Markiwitz!$I$4^2)+(T610^2*Markiwitz!$J$4^2)+(2*L610*M610*Markiwitz!$B$8)+(2*L610*N610*Markiwitz!$E$8)+(2*L610*O610*Markiwitz!$H$8)+(2*L610*P610*Markiwitz!$B$11)+(2*L610*Q610*Markiwitz!$E$11)+(2*L610*R610*Markiwitz!$H$11)+(2*L610*S610*Markiwitz!$K$8)+(2*L610*T610*Markiwitz!$K$11)</f>
        <v>9.6938429655870888E-3</v>
      </c>
      <c r="V610" s="5">
        <f t="shared" ca="1" si="158"/>
        <v>9.8457315449828761E-2</v>
      </c>
      <c r="W610" s="42">
        <f ca="1">SUMPRODUCT(L610:T610,Markiwitz!$B$3:$J$3)</f>
        <v>0.15385718193904099</v>
      </c>
    </row>
    <row r="611" spans="1:23" x14ac:dyDescent="0.25">
      <c r="A611">
        <v>610</v>
      </c>
      <c r="B611" s="25">
        <f t="shared" ca="1" si="157"/>
        <v>1.0000000000000002</v>
      </c>
      <c r="C611" s="46">
        <v>0</v>
      </c>
      <c r="D611">
        <f t="shared" ca="1" si="170"/>
        <v>0.31070679223273667</v>
      </c>
      <c r="E611">
        <f t="shared" ca="1" si="170"/>
        <v>0.9859027994175088</v>
      </c>
      <c r="F611">
        <f t="shared" ca="1" si="170"/>
        <v>0.1753464226653404</v>
      </c>
      <c r="G611">
        <f t="shared" ca="1" si="170"/>
        <v>0.18551545404141001</v>
      </c>
      <c r="H611">
        <f t="shared" ca="1" si="170"/>
        <v>0.1459204029649851</v>
      </c>
      <c r="I611">
        <f t="shared" ca="1" si="170"/>
        <v>0.32949283549683372</v>
      </c>
      <c r="J611">
        <f t="shared" ca="1" si="170"/>
        <v>0.84973716050152537</v>
      </c>
      <c r="K611">
        <f t="shared" ca="1" si="170"/>
        <v>0.31277680523975104</v>
      </c>
      <c r="L611" s="42">
        <f t="shared" ca="1" si="159"/>
        <v>0</v>
      </c>
      <c r="M611" s="42">
        <f t="shared" ca="1" si="160"/>
        <v>9.428503896050866E-2</v>
      </c>
      <c r="N611" s="42">
        <f t="shared" ca="1" si="161"/>
        <v>0.29917557703317038</v>
      </c>
      <c r="O611" s="42">
        <f t="shared" ca="1" si="162"/>
        <v>5.3209471778150386E-2</v>
      </c>
      <c r="P611" s="42">
        <f t="shared" ca="1" si="163"/>
        <v>5.6295299135169265E-2</v>
      </c>
      <c r="Q611" s="42">
        <f t="shared" ca="1" si="164"/>
        <v>4.428004544033641E-2</v>
      </c>
      <c r="R611" s="42">
        <f t="shared" ca="1" si="165"/>
        <v>9.998572805179326E-2</v>
      </c>
      <c r="S611" s="42">
        <f t="shared" ca="1" si="166"/>
        <v>0.25785564811233946</v>
      </c>
      <c r="T611" s="42">
        <f t="shared" ca="1" si="167"/>
        <v>9.4913191488532292E-2</v>
      </c>
      <c r="U611">
        <f ca="1">+(L611^2*Markiwitz!$B$4^2)+(M611^2*Markiwitz!$C$4^2)+(N611^2*Markiwitz!$D$4^2)+(O611^2*Markiwitz!$E$4^2)+(P611^2*Markiwitz!$F$4^2)+(Q611^2*Markiwitz!$G$4^2)+(R611^2*Markiwitz!$H$4^2)+(S611^2*Markiwitz!$I$4^2)+(T611^2*Markiwitz!$J$4^2)+(2*L611*M611*Markiwitz!$B$8)+(2*L611*N611*Markiwitz!$E$8)+(2*L611*O611*Markiwitz!$H$8)+(2*L611*P611*Markiwitz!$B$11)+(2*L611*Q611*Markiwitz!$E$11)+(2*L611*R611*Markiwitz!$H$11)+(2*L611*S611*Markiwitz!$K$8)+(2*L611*T611*Markiwitz!$K$11)</f>
        <v>1.661592943578211E-2</v>
      </c>
      <c r="V611" s="5">
        <f t="shared" ca="1" si="158"/>
        <v>0.12890279064388835</v>
      </c>
      <c r="W611" s="42">
        <f ca="1">SUMPRODUCT(L611:T611,Markiwitz!$B$3:$J$3)</f>
        <v>0.22430755682685094</v>
      </c>
    </row>
    <row r="612" spans="1:23" x14ac:dyDescent="0.25">
      <c r="A612">
        <v>611</v>
      </c>
      <c r="B612" s="25">
        <f t="shared" ca="1" si="157"/>
        <v>0.99999999999999978</v>
      </c>
      <c r="C612" s="46">
        <v>0</v>
      </c>
      <c r="D612">
        <f t="shared" ref="D612:K621" ca="1" si="171">RAND()</f>
        <v>2.2041864410568768E-2</v>
      </c>
      <c r="E612">
        <f t="shared" ca="1" si="171"/>
        <v>0.18340935283229143</v>
      </c>
      <c r="F612">
        <f t="shared" ca="1" si="171"/>
        <v>0.58481670587818912</v>
      </c>
      <c r="G612">
        <f t="shared" ca="1" si="171"/>
        <v>0.52828697382886458</v>
      </c>
      <c r="H612">
        <f t="shared" ca="1" si="171"/>
        <v>0.46880256049206814</v>
      </c>
      <c r="I612">
        <f t="shared" ca="1" si="171"/>
        <v>0.1160403085211924</v>
      </c>
      <c r="J612">
        <f t="shared" ca="1" si="171"/>
        <v>6.9478909911563469E-2</v>
      </c>
      <c r="K612">
        <f t="shared" ca="1" si="171"/>
        <v>0.39860652702350141</v>
      </c>
      <c r="L612" s="42">
        <f t="shared" ca="1" si="159"/>
        <v>0</v>
      </c>
      <c r="M612" s="42">
        <f t="shared" ca="1" si="160"/>
        <v>9.2945479789318941E-3</v>
      </c>
      <c r="N612" s="42">
        <f t="shared" ca="1" si="161"/>
        <v>7.7339511664321722E-2</v>
      </c>
      <c r="O612" s="42">
        <f t="shared" ca="1" si="162"/>
        <v>0.24660377318442411</v>
      </c>
      <c r="P612" s="42">
        <f t="shared" ca="1" si="163"/>
        <v>0.22276648351682776</v>
      </c>
      <c r="Q612" s="42">
        <f t="shared" ca="1" si="164"/>
        <v>0.19768327261147567</v>
      </c>
      <c r="R612" s="42">
        <f t="shared" ca="1" si="165"/>
        <v>4.8931532966110448E-2</v>
      </c>
      <c r="S612" s="42">
        <f t="shared" ca="1" si="166"/>
        <v>2.9297660563925493E-2</v>
      </c>
      <c r="T612" s="42">
        <f t="shared" ca="1" si="167"/>
        <v>0.16808321751398281</v>
      </c>
      <c r="U612">
        <f ca="1">+(L612^2*Markiwitz!$B$4^2)+(M612^2*Markiwitz!$C$4^2)+(N612^2*Markiwitz!$D$4^2)+(O612^2*Markiwitz!$E$4^2)+(P612^2*Markiwitz!$F$4^2)+(Q612^2*Markiwitz!$G$4^2)+(R612^2*Markiwitz!$H$4^2)+(S612^2*Markiwitz!$I$4^2)+(T612^2*Markiwitz!$J$4^2)+(2*L612*M612*Markiwitz!$B$8)+(2*L612*N612*Markiwitz!$E$8)+(2*L612*O612*Markiwitz!$H$8)+(2*L612*P612*Markiwitz!$B$11)+(2*L612*Q612*Markiwitz!$E$11)+(2*L612*R612*Markiwitz!$H$11)+(2*L612*S612*Markiwitz!$K$8)+(2*L612*T612*Markiwitz!$K$11)</f>
        <v>2.3220377887116977E-2</v>
      </c>
      <c r="V612" s="5">
        <f t="shared" ca="1" si="158"/>
        <v>0.15238234112625051</v>
      </c>
      <c r="W612" s="42">
        <f ca="1">SUMPRODUCT(L612:T612,Markiwitz!$B$3:$J$3)</f>
        <v>0.72003044222757184</v>
      </c>
    </row>
    <row r="613" spans="1:23" x14ac:dyDescent="0.25">
      <c r="A613">
        <v>612</v>
      </c>
      <c r="B613" s="25">
        <f t="shared" ca="1" si="157"/>
        <v>0.99999999999999989</v>
      </c>
      <c r="C613" s="46">
        <v>0</v>
      </c>
      <c r="D613">
        <f t="shared" ca="1" si="171"/>
        <v>0.70883165053609787</v>
      </c>
      <c r="E613">
        <f t="shared" ca="1" si="171"/>
        <v>0.74925869794770061</v>
      </c>
      <c r="F613">
        <f t="shared" ca="1" si="171"/>
        <v>0.15095065289009479</v>
      </c>
      <c r="G613">
        <f t="shared" ca="1" si="171"/>
        <v>0.46544878745926399</v>
      </c>
      <c r="H613">
        <f t="shared" ca="1" si="171"/>
        <v>0.71691483794391175</v>
      </c>
      <c r="I613">
        <f t="shared" ca="1" si="171"/>
        <v>0.7869474630817479</v>
      </c>
      <c r="J613">
        <f t="shared" ca="1" si="171"/>
        <v>1.9332129413599519E-3</v>
      </c>
      <c r="K613">
        <f t="shared" ca="1" si="171"/>
        <v>0.96866131714072246</v>
      </c>
      <c r="L613" s="42">
        <f t="shared" ca="1" si="159"/>
        <v>0</v>
      </c>
      <c r="M613" s="42">
        <f t="shared" ca="1" si="160"/>
        <v>0.15582325091018701</v>
      </c>
      <c r="N613" s="42">
        <f t="shared" ca="1" si="161"/>
        <v>0.16471037375185446</v>
      </c>
      <c r="O613" s="42">
        <f t="shared" ca="1" si="162"/>
        <v>3.3183650084699381E-2</v>
      </c>
      <c r="P613" s="42">
        <f t="shared" ca="1" si="163"/>
        <v>0.10232012515137212</v>
      </c>
      <c r="Q613" s="42">
        <f t="shared" ca="1" si="164"/>
        <v>0.15760018699740777</v>
      </c>
      <c r="R613" s="42">
        <f t="shared" ca="1" si="165"/>
        <v>0.1729955369517992</v>
      </c>
      <c r="S613" s="42">
        <f t="shared" ca="1" si="166"/>
        <v>4.2498035322847304E-4</v>
      </c>
      <c r="T613" s="42">
        <f t="shared" ca="1" si="167"/>
        <v>0.21294189579945158</v>
      </c>
      <c r="U613">
        <f ca="1">+(L613^2*Markiwitz!$B$4^2)+(M613^2*Markiwitz!$C$4^2)+(N613^2*Markiwitz!$D$4^2)+(O613^2*Markiwitz!$E$4^2)+(P613^2*Markiwitz!$F$4^2)+(Q613^2*Markiwitz!$G$4^2)+(R613^2*Markiwitz!$H$4^2)+(S613^2*Markiwitz!$I$4^2)+(T613^2*Markiwitz!$J$4^2)+(2*L613*M613*Markiwitz!$B$8)+(2*L613*N613*Markiwitz!$E$8)+(2*L613*O613*Markiwitz!$H$8)+(2*L613*P613*Markiwitz!$B$11)+(2*L613*Q613*Markiwitz!$E$11)+(2*L613*R613*Markiwitz!$H$11)+(2*L613*S613*Markiwitz!$K$8)+(2*L613*T613*Markiwitz!$K$11)</f>
        <v>1.4287401569284444E-2</v>
      </c>
      <c r="V613" s="5">
        <f t="shared" ca="1" si="158"/>
        <v>0.11952991913861752</v>
      </c>
      <c r="W613" s="42">
        <f ca="1">SUMPRODUCT(L613:T613,Markiwitz!$B$3:$J$3)</f>
        <v>0.55738801050945841</v>
      </c>
    </row>
    <row r="614" spans="1:23" x14ac:dyDescent="0.25">
      <c r="A614">
        <v>613</v>
      </c>
      <c r="B614" s="25">
        <f t="shared" ca="1" si="157"/>
        <v>1</v>
      </c>
      <c r="C614" s="46">
        <v>0</v>
      </c>
      <c r="D614">
        <f t="shared" ca="1" si="171"/>
        <v>0.40235965622350411</v>
      </c>
      <c r="E614">
        <f t="shared" ca="1" si="171"/>
        <v>0.9849500732528601</v>
      </c>
      <c r="F614">
        <f t="shared" ca="1" si="171"/>
        <v>0.98946730887532397</v>
      </c>
      <c r="G614">
        <f t="shared" ca="1" si="171"/>
        <v>0.5828361598393027</v>
      </c>
      <c r="H614">
        <f t="shared" ca="1" si="171"/>
        <v>0.50857964215857054</v>
      </c>
      <c r="I614">
        <f t="shared" ca="1" si="171"/>
        <v>0.85091349203392752</v>
      </c>
      <c r="J614">
        <f t="shared" ca="1" si="171"/>
        <v>0.52714073810172468</v>
      </c>
      <c r="K614">
        <f t="shared" ca="1" si="171"/>
        <v>0.35522507339997211</v>
      </c>
      <c r="L614" s="42">
        <f t="shared" ca="1" si="159"/>
        <v>0</v>
      </c>
      <c r="M614" s="42">
        <f t="shared" ca="1" si="160"/>
        <v>7.7354957422297324E-2</v>
      </c>
      <c r="N614" s="42">
        <f t="shared" ca="1" si="161"/>
        <v>0.1893598669774211</v>
      </c>
      <c r="O614" s="42">
        <f t="shared" ca="1" si="162"/>
        <v>0.19022832027247033</v>
      </c>
      <c r="P614" s="42">
        <f t="shared" ca="1" si="163"/>
        <v>0.11205215441256969</v>
      </c>
      <c r="Q614" s="42">
        <f t="shared" ca="1" si="164"/>
        <v>9.7776096476158827E-2</v>
      </c>
      <c r="R614" s="42">
        <f t="shared" ca="1" si="165"/>
        <v>0.16359089667225374</v>
      </c>
      <c r="S614" s="42">
        <f t="shared" ca="1" si="166"/>
        <v>0.10134452776439987</v>
      </c>
      <c r="T614" s="42">
        <f t="shared" ca="1" si="167"/>
        <v>6.8293180002429163E-2</v>
      </c>
      <c r="U614">
        <f ca="1">+(L614^2*Markiwitz!$B$4^2)+(M614^2*Markiwitz!$C$4^2)+(N614^2*Markiwitz!$D$4^2)+(O614^2*Markiwitz!$E$4^2)+(P614^2*Markiwitz!$F$4^2)+(Q614^2*Markiwitz!$G$4^2)+(R614^2*Markiwitz!$H$4^2)+(S614^2*Markiwitz!$I$4^2)+(T614^2*Markiwitz!$J$4^2)+(2*L614*M614*Markiwitz!$B$8)+(2*L614*N614*Markiwitz!$E$8)+(2*L614*O614*Markiwitz!$H$8)+(2*L614*P614*Markiwitz!$B$11)+(2*L614*Q614*Markiwitz!$E$11)+(2*L614*R614*Markiwitz!$H$11)+(2*L614*S614*Markiwitz!$K$8)+(2*L614*T614*Markiwitz!$K$11)</f>
        <v>1.38195632946219E-2</v>
      </c>
      <c r="V614" s="5">
        <f t="shared" ca="1" si="158"/>
        <v>0.11755663866673757</v>
      </c>
      <c r="W614" s="42">
        <f ca="1">SUMPRODUCT(L614:T614,Markiwitz!$B$3:$J$3)</f>
        <v>0.41911635938374531</v>
      </c>
    </row>
    <row r="615" spans="1:23" x14ac:dyDescent="0.25">
      <c r="A615">
        <v>614</v>
      </c>
      <c r="B615" s="25">
        <f t="shared" ca="1" si="157"/>
        <v>1</v>
      </c>
      <c r="C615" s="46">
        <v>0</v>
      </c>
      <c r="D615">
        <f t="shared" ca="1" si="171"/>
        <v>0.56797156059213827</v>
      </c>
      <c r="E615">
        <f t="shared" ca="1" si="171"/>
        <v>0.42154122091216162</v>
      </c>
      <c r="F615">
        <f t="shared" ca="1" si="171"/>
        <v>0.36624900230242385</v>
      </c>
      <c r="G615">
        <f t="shared" ca="1" si="171"/>
        <v>0.50800146626253972</v>
      </c>
      <c r="H615">
        <f t="shared" ca="1" si="171"/>
        <v>0.70603645497090706</v>
      </c>
      <c r="I615">
        <f t="shared" ca="1" si="171"/>
        <v>0.62779596381601377</v>
      </c>
      <c r="J615">
        <f t="shared" ca="1" si="171"/>
        <v>0.4166403404546235</v>
      </c>
      <c r="K615">
        <f t="shared" ca="1" si="171"/>
        <v>0.83238884030613414</v>
      </c>
      <c r="L615" s="42">
        <f t="shared" ca="1" si="159"/>
        <v>0</v>
      </c>
      <c r="M615" s="42">
        <f t="shared" ca="1" si="160"/>
        <v>0.12773093746396588</v>
      </c>
      <c r="N615" s="42">
        <f t="shared" ca="1" si="161"/>
        <v>9.4800266532148666E-2</v>
      </c>
      <c r="O615" s="42">
        <f t="shared" ca="1" si="162"/>
        <v>8.2365617673812674E-2</v>
      </c>
      <c r="P615" s="42">
        <f t="shared" ca="1" si="163"/>
        <v>0.11424428267347579</v>
      </c>
      <c r="Q615" s="42">
        <f t="shared" ca="1" si="164"/>
        <v>0.15878030615326794</v>
      </c>
      <c r="R615" s="42">
        <f t="shared" ca="1" si="165"/>
        <v>0.14118482782960559</v>
      </c>
      <c r="S615" s="42">
        <f t="shared" ca="1" si="166"/>
        <v>9.3698109137881361E-2</v>
      </c>
      <c r="T615" s="42">
        <f t="shared" ca="1" si="167"/>
        <v>0.18719565253584208</v>
      </c>
      <c r="U615">
        <f ca="1">+(L615^2*Markiwitz!$B$4^2)+(M615^2*Markiwitz!$C$4^2)+(N615^2*Markiwitz!$D$4^2)+(O615^2*Markiwitz!$E$4^2)+(P615^2*Markiwitz!$F$4^2)+(Q615^2*Markiwitz!$G$4^2)+(R615^2*Markiwitz!$H$4^2)+(S615^2*Markiwitz!$I$4^2)+(T615^2*Markiwitz!$J$4^2)+(2*L615*M615*Markiwitz!$B$8)+(2*L615*N615*Markiwitz!$E$8)+(2*L615*O615*Markiwitz!$H$8)+(2*L615*P615*Markiwitz!$B$11)+(2*L615*Q615*Markiwitz!$E$11)+(2*L615*R615*Markiwitz!$H$11)+(2*L615*S615*Markiwitz!$K$8)+(2*L615*T615*Markiwitz!$K$11)</f>
        <v>1.3565107736673151E-2</v>
      </c>
      <c r="V615" s="5">
        <f t="shared" ca="1" si="158"/>
        <v>0.11646934247549073</v>
      </c>
      <c r="W615" s="42">
        <f ca="1">SUMPRODUCT(L615:T615,Markiwitz!$B$3:$J$3)</f>
        <v>0.55091229420891796</v>
      </c>
    </row>
    <row r="616" spans="1:23" x14ac:dyDescent="0.25">
      <c r="A616">
        <v>615</v>
      </c>
      <c r="B616" s="25">
        <f t="shared" ca="1" si="157"/>
        <v>1</v>
      </c>
      <c r="C616" s="46">
        <v>0</v>
      </c>
      <c r="D616">
        <f t="shared" ca="1" si="171"/>
        <v>0.48960681436794684</v>
      </c>
      <c r="E616">
        <f t="shared" ca="1" si="171"/>
        <v>0.42114100235410112</v>
      </c>
      <c r="F616">
        <f t="shared" ca="1" si="171"/>
        <v>0.94454036810814612</v>
      </c>
      <c r="G616">
        <f t="shared" ca="1" si="171"/>
        <v>0.12079275461556105</v>
      </c>
      <c r="H616">
        <f t="shared" ca="1" si="171"/>
        <v>0.1397128295124479</v>
      </c>
      <c r="I616">
        <f t="shared" ca="1" si="171"/>
        <v>0.80459529748466752</v>
      </c>
      <c r="J616">
        <f t="shared" ca="1" si="171"/>
        <v>0.45195882705312451</v>
      </c>
      <c r="K616">
        <f t="shared" ca="1" si="171"/>
        <v>0.4434433740387782</v>
      </c>
      <c r="L616" s="42">
        <f t="shared" ca="1" si="159"/>
        <v>0</v>
      </c>
      <c r="M616" s="42">
        <f t="shared" ca="1" si="160"/>
        <v>0.12831069103113227</v>
      </c>
      <c r="N616" s="42">
        <f t="shared" ca="1" si="161"/>
        <v>0.11036793493848084</v>
      </c>
      <c r="O616" s="42">
        <f t="shared" ca="1" si="162"/>
        <v>0.24753460079025105</v>
      </c>
      <c r="P616" s="42">
        <f t="shared" ca="1" si="163"/>
        <v>3.1656017362186671E-2</v>
      </c>
      <c r="Q616" s="42">
        <f t="shared" ca="1" si="164"/>
        <v>3.6614379486934218E-2</v>
      </c>
      <c r="R616" s="42">
        <f t="shared" ca="1" si="165"/>
        <v>0.210859358144211</v>
      </c>
      <c r="S616" s="42">
        <f t="shared" ca="1" si="166"/>
        <v>0.11844432658003243</v>
      </c>
      <c r="T616" s="42">
        <f t="shared" ca="1" si="167"/>
        <v>0.11621269166677162</v>
      </c>
      <c r="U616">
        <f ca="1">+(L616^2*Markiwitz!$B$4^2)+(M616^2*Markiwitz!$C$4^2)+(N616^2*Markiwitz!$D$4^2)+(O616^2*Markiwitz!$E$4^2)+(P616^2*Markiwitz!$F$4^2)+(Q616^2*Markiwitz!$G$4^2)+(R616^2*Markiwitz!$H$4^2)+(S616^2*Markiwitz!$I$4^2)+(T616^2*Markiwitz!$J$4^2)+(2*L616*M616*Markiwitz!$B$8)+(2*L616*N616*Markiwitz!$E$8)+(2*L616*O616*Markiwitz!$H$8)+(2*L616*P616*Markiwitz!$B$11)+(2*L616*Q616*Markiwitz!$E$11)+(2*L616*R616*Markiwitz!$H$11)+(2*L616*S616*Markiwitz!$K$8)+(2*L616*T616*Markiwitz!$K$11)</f>
        <v>1.3287441084664918E-2</v>
      </c>
      <c r="V616" s="5">
        <f t="shared" ca="1" si="158"/>
        <v>0.11527116328321198</v>
      </c>
      <c r="W616" s="42">
        <f ca="1">SUMPRODUCT(L616:T616,Markiwitz!$B$3:$J$3)</f>
        <v>0.23649570568624753</v>
      </c>
    </row>
    <row r="617" spans="1:23" x14ac:dyDescent="0.25">
      <c r="A617">
        <v>616</v>
      </c>
      <c r="B617" s="25">
        <f t="shared" ca="1" si="157"/>
        <v>1.0000000000000002</v>
      </c>
      <c r="C617" s="46">
        <v>0</v>
      </c>
      <c r="D617">
        <f t="shared" ca="1" si="171"/>
        <v>0.72210850127084925</v>
      </c>
      <c r="E617">
        <f t="shared" ca="1" si="171"/>
        <v>0.27010194919805042</v>
      </c>
      <c r="F617">
        <f t="shared" ca="1" si="171"/>
        <v>0.61225095311486033</v>
      </c>
      <c r="G617">
        <f t="shared" ca="1" si="171"/>
        <v>0.82064349058737052</v>
      </c>
      <c r="H617">
        <f t="shared" ca="1" si="171"/>
        <v>0.47257874039159209</v>
      </c>
      <c r="I617">
        <f t="shared" ca="1" si="171"/>
        <v>0.29442983784287347</v>
      </c>
      <c r="J617">
        <f t="shared" ca="1" si="171"/>
        <v>0.30449216402805857</v>
      </c>
      <c r="K617">
        <f t="shared" ca="1" si="171"/>
        <v>0.33483356243740792</v>
      </c>
      <c r="L617" s="42">
        <f t="shared" ca="1" si="159"/>
        <v>0</v>
      </c>
      <c r="M617" s="42">
        <f t="shared" ca="1" si="160"/>
        <v>0.18846925757914137</v>
      </c>
      <c r="N617" s="42">
        <f t="shared" ca="1" si="161"/>
        <v>7.0496211783195276E-2</v>
      </c>
      <c r="O617" s="42">
        <f t="shared" ca="1" si="162"/>
        <v>0.15979659896345499</v>
      </c>
      <c r="P617" s="42">
        <f t="shared" ca="1" si="163"/>
        <v>0.21418674497801612</v>
      </c>
      <c r="Q617" s="42">
        <f t="shared" ca="1" si="164"/>
        <v>0.12334235671306959</v>
      </c>
      <c r="R617" s="42">
        <f t="shared" ca="1" si="165"/>
        <v>7.6845754965817428E-2</v>
      </c>
      <c r="S617" s="42">
        <f t="shared" ca="1" si="166"/>
        <v>7.9472007311972362E-2</v>
      </c>
      <c r="T617" s="42">
        <f t="shared" ca="1" si="167"/>
        <v>8.7391067705333031E-2</v>
      </c>
      <c r="U617">
        <f ca="1">+(L617^2*Markiwitz!$B$4^2)+(M617^2*Markiwitz!$C$4^2)+(N617^2*Markiwitz!$D$4^2)+(O617^2*Markiwitz!$E$4^2)+(P617^2*Markiwitz!$F$4^2)+(Q617^2*Markiwitz!$G$4^2)+(R617^2*Markiwitz!$H$4^2)+(S617^2*Markiwitz!$I$4^2)+(T617^2*Markiwitz!$J$4^2)+(2*L617*M617*Markiwitz!$B$8)+(2*L617*N617*Markiwitz!$E$8)+(2*L617*O617*Markiwitz!$H$8)+(2*L617*P617*Markiwitz!$B$11)+(2*L617*Q617*Markiwitz!$E$11)+(2*L617*R617*Markiwitz!$H$11)+(2*L617*S617*Markiwitz!$K$8)+(2*L617*T617*Markiwitz!$K$11)</f>
        <v>1.4503678430162743E-2</v>
      </c>
      <c r="V617" s="5">
        <f t="shared" ca="1" si="158"/>
        <v>0.12043121866925845</v>
      </c>
      <c r="W617" s="42">
        <f ca="1">SUMPRODUCT(L617:T617,Markiwitz!$B$3:$J$3)</f>
        <v>0.50288483797746664</v>
      </c>
    </row>
    <row r="618" spans="1:23" x14ac:dyDescent="0.25">
      <c r="A618">
        <v>617</v>
      </c>
      <c r="B618" s="25">
        <f t="shared" ca="1" si="157"/>
        <v>1</v>
      </c>
      <c r="C618" s="46">
        <v>0</v>
      </c>
      <c r="D618">
        <f t="shared" ca="1" si="171"/>
        <v>0.41213750842030628</v>
      </c>
      <c r="E618">
        <f t="shared" ca="1" si="171"/>
        <v>0.71337629833712501</v>
      </c>
      <c r="F618">
        <f t="shared" ca="1" si="171"/>
        <v>0.67262111570477157</v>
      </c>
      <c r="G618">
        <f t="shared" ca="1" si="171"/>
        <v>0.38794117753889157</v>
      </c>
      <c r="H618">
        <f t="shared" ca="1" si="171"/>
        <v>0.24547856566726345</v>
      </c>
      <c r="I618">
        <f t="shared" ca="1" si="171"/>
        <v>0.85036416002680215</v>
      </c>
      <c r="J618">
        <f t="shared" ca="1" si="171"/>
        <v>0.80572021188016396</v>
      </c>
      <c r="K618">
        <f t="shared" ca="1" si="171"/>
        <v>0.28894581046562873</v>
      </c>
      <c r="L618" s="42">
        <f t="shared" ca="1" si="159"/>
        <v>0</v>
      </c>
      <c r="M618" s="42">
        <f t="shared" ca="1" si="160"/>
        <v>9.4168746346774759E-2</v>
      </c>
      <c r="N618" s="42">
        <f t="shared" ca="1" si="161"/>
        <v>0.16299839329207716</v>
      </c>
      <c r="O618" s="42">
        <f t="shared" ca="1" si="162"/>
        <v>0.15368629629238198</v>
      </c>
      <c r="P618" s="42">
        <f t="shared" ca="1" si="163"/>
        <v>8.8640159167151025E-2</v>
      </c>
      <c r="Q618" s="42">
        <f t="shared" ca="1" si="164"/>
        <v>5.6089068118294234E-2</v>
      </c>
      <c r="R618" s="42">
        <f t="shared" ca="1" si="165"/>
        <v>0.19429856601716339</v>
      </c>
      <c r="S618" s="42">
        <f t="shared" ca="1" si="166"/>
        <v>0.18409793020254603</v>
      </c>
      <c r="T618" s="42">
        <f t="shared" ca="1" si="167"/>
        <v>6.6020840563611294E-2</v>
      </c>
      <c r="U618">
        <f ca="1">+(L618^2*Markiwitz!$B$4^2)+(M618^2*Markiwitz!$C$4^2)+(N618^2*Markiwitz!$D$4^2)+(O618^2*Markiwitz!$E$4^2)+(P618^2*Markiwitz!$F$4^2)+(Q618^2*Markiwitz!$G$4^2)+(R618^2*Markiwitz!$H$4^2)+(S618^2*Markiwitz!$I$4^2)+(T618^2*Markiwitz!$J$4^2)+(2*L618*M618*Markiwitz!$B$8)+(2*L618*N618*Markiwitz!$E$8)+(2*L618*O618*Markiwitz!$H$8)+(2*L618*P618*Markiwitz!$B$11)+(2*L618*Q618*Markiwitz!$E$11)+(2*L618*R618*Markiwitz!$H$11)+(2*L618*S618*Markiwitz!$K$8)+(2*L618*T618*Markiwitz!$K$11)</f>
        <v>1.3466028988346345E-2</v>
      </c>
      <c r="V618" s="5">
        <f t="shared" ca="1" si="158"/>
        <v>0.11604322034632762</v>
      </c>
      <c r="W618" s="42">
        <f ca="1">SUMPRODUCT(L618:T618,Markiwitz!$B$3:$J$3)</f>
        <v>0.27863189397688948</v>
      </c>
    </row>
    <row r="619" spans="1:23" x14ac:dyDescent="0.25">
      <c r="A619">
        <v>618</v>
      </c>
      <c r="B619" s="25">
        <f t="shared" ca="1" si="157"/>
        <v>1</v>
      </c>
      <c r="C619" s="46">
        <v>0</v>
      </c>
      <c r="D619">
        <f t="shared" ca="1" si="171"/>
        <v>0.42607365920771134</v>
      </c>
      <c r="E619">
        <f t="shared" ca="1" si="171"/>
        <v>0.23736943707019986</v>
      </c>
      <c r="F619">
        <f t="shared" ca="1" si="171"/>
        <v>0.63994524266984221</v>
      </c>
      <c r="G619">
        <f t="shared" ca="1" si="171"/>
        <v>0.45263689729618795</v>
      </c>
      <c r="H619">
        <f t="shared" ca="1" si="171"/>
        <v>0.51780093245430403</v>
      </c>
      <c r="I619">
        <f t="shared" ca="1" si="171"/>
        <v>0.89697457958288518</v>
      </c>
      <c r="J619">
        <f t="shared" ca="1" si="171"/>
        <v>0.37393879508829808</v>
      </c>
      <c r="K619">
        <f t="shared" ca="1" si="171"/>
        <v>0.70493892227028276</v>
      </c>
      <c r="L619" s="42">
        <f t="shared" ca="1" si="159"/>
        <v>0</v>
      </c>
      <c r="M619" s="42">
        <f t="shared" ca="1" si="160"/>
        <v>0.10026021089658457</v>
      </c>
      <c r="N619" s="42">
        <f t="shared" ca="1" si="161"/>
        <v>5.585585803477211E-2</v>
      </c>
      <c r="O619" s="42">
        <f t="shared" ca="1" si="162"/>
        <v>0.15058674387816542</v>
      </c>
      <c r="P619" s="42">
        <f t="shared" ca="1" si="163"/>
        <v>0.10651085745802459</v>
      </c>
      <c r="Q619" s="42">
        <f t="shared" ca="1" si="164"/>
        <v>0.12184473169933308</v>
      </c>
      <c r="R619" s="42">
        <f t="shared" ca="1" si="165"/>
        <v>0.21106881069597866</v>
      </c>
      <c r="S619" s="42">
        <f t="shared" ca="1" si="166"/>
        <v>8.7992255911061842E-2</v>
      </c>
      <c r="T619" s="42">
        <f t="shared" ca="1" si="167"/>
        <v>0.16588053142607981</v>
      </c>
      <c r="U619">
        <f ca="1">+(L619^2*Markiwitz!$B$4^2)+(M619^2*Markiwitz!$C$4^2)+(N619^2*Markiwitz!$D$4^2)+(O619^2*Markiwitz!$E$4^2)+(P619^2*Markiwitz!$F$4^2)+(Q619^2*Markiwitz!$G$4^2)+(R619^2*Markiwitz!$H$4^2)+(S619^2*Markiwitz!$I$4^2)+(T619^2*Markiwitz!$J$4^2)+(2*L619*M619*Markiwitz!$B$8)+(2*L619*N619*Markiwitz!$E$8)+(2*L619*O619*Markiwitz!$H$8)+(2*L619*P619*Markiwitz!$B$11)+(2*L619*Q619*Markiwitz!$E$11)+(2*L619*R619*Markiwitz!$H$11)+(2*L619*S619*Markiwitz!$K$8)+(2*L619*T619*Markiwitz!$K$11)</f>
        <v>1.3357026905885323E-2</v>
      </c>
      <c r="V619" s="5">
        <f t="shared" ca="1" si="158"/>
        <v>0.11557260447824702</v>
      </c>
      <c r="W619" s="42">
        <f ca="1">SUMPRODUCT(L619:T619,Markiwitz!$B$3:$J$3)</f>
        <v>0.45824209020967444</v>
      </c>
    </row>
    <row r="620" spans="1:23" x14ac:dyDescent="0.25">
      <c r="A620">
        <v>619</v>
      </c>
      <c r="B620" s="25">
        <f t="shared" ca="1" si="157"/>
        <v>1</v>
      </c>
      <c r="C620" s="46">
        <v>0</v>
      </c>
      <c r="D620">
        <f t="shared" ca="1" si="171"/>
        <v>0.7164780709599613</v>
      </c>
      <c r="E620">
        <f t="shared" ca="1" si="171"/>
        <v>0.86464414844146908</v>
      </c>
      <c r="F620">
        <f t="shared" ca="1" si="171"/>
        <v>0.11051759243980186</v>
      </c>
      <c r="G620">
        <f t="shared" ca="1" si="171"/>
        <v>0.75146785322205056</v>
      </c>
      <c r="H620">
        <f t="shared" ca="1" si="171"/>
        <v>0.21830385040650868</v>
      </c>
      <c r="I620">
        <f t="shared" ca="1" si="171"/>
        <v>0.95018134243364105</v>
      </c>
      <c r="J620">
        <f t="shared" ca="1" si="171"/>
        <v>0.13999906570442644</v>
      </c>
      <c r="K620">
        <f t="shared" ca="1" si="171"/>
        <v>1.5799352243794362E-2</v>
      </c>
      <c r="L620" s="42">
        <f t="shared" ca="1" si="159"/>
        <v>0</v>
      </c>
      <c r="M620" s="42">
        <f t="shared" ca="1" si="160"/>
        <v>0.19017883158366525</v>
      </c>
      <c r="N620" s="42">
        <f t="shared" ca="1" si="161"/>
        <v>0.2295073925513639</v>
      </c>
      <c r="O620" s="42">
        <f t="shared" ca="1" si="162"/>
        <v>2.9335310390561527E-2</v>
      </c>
      <c r="P620" s="42">
        <f t="shared" ca="1" si="163"/>
        <v>0.19946636762654135</v>
      </c>
      <c r="Q620" s="42">
        <f t="shared" ca="1" si="164"/>
        <v>5.7945627205169735E-2</v>
      </c>
      <c r="R620" s="42">
        <f t="shared" ca="1" si="165"/>
        <v>0.2522120143251762</v>
      </c>
      <c r="S620" s="42">
        <f t="shared" ca="1" si="166"/>
        <v>3.7160744784274724E-2</v>
      </c>
      <c r="T620" s="42">
        <f t="shared" ca="1" si="167"/>
        <v>4.1937115332473058E-3</v>
      </c>
      <c r="U620">
        <f ca="1">+(L620^2*Markiwitz!$B$4^2)+(M620^2*Markiwitz!$C$4^2)+(N620^2*Markiwitz!$D$4^2)+(O620^2*Markiwitz!$E$4^2)+(P620^2*Markiwitz!$F$4^2)+(Q620^2*Markiwitz!$G$4^2)+(R620^2*Markiwitz!$H$4^2)+(S620^2*Markiwitz!$I$4^2)+(T620^2*Markiwitz!$J$4^2)+(2*L620*M620*Markiwitz!$B$8)+(2*L620*N620*Markiwitz!$E$8)+(2*L620*O620*Markiwitz!$H$8)+(2*L620*P620*Markiwitz!$B$11)+(2*L620*Q620*Markiwitz!$E$11)+(2*L620*R620*Markiwitz!$H$11)+(2*L620*S620*Markiwitz!$K$8)+(2*L620*T620*Markiwitz!$K$11)</f>
        <v>1.6324744975227866E-2</v>
      </c>
      <c r="V620" s="5">
        <f t="shared" ca="1" si="158"/>
        <v>0.12776832539885566</v>
      </c>
      <c r="W620" s="42">
        <f ca="1">SUMPRODUCT(L620:T620,Markiwitz!$B$3:$J$3)</f>
        <v>0.32027931912535224</v>
      </c>
    </row>
    <row r="621" spans="1:23" x14ac:dyDescent="0.25">
      <c r="A621">
        <v>620</v>
      </c>
      <c r="B621" s="25">
        <f t="shared" ca="1" si="157"/>
        <v>1</v>
      </c>
      <c r="C621" s="46">
        <v>0</v>
      </c>
      <c r="D621">
        <f t="shared" ca="1" si="171"/>
        <v>0.75581537469479432</v>
      </c>
      <c r="E621">
        <f t="shared" ca="1" si="171"/>
        <v>0.2101879561962261</v>
      </c>
      <c r="F621">
        <f t="shared" ca="1" si="171"/>
        <v>0.23672458073729619</v>
      </c>
      <c r="G621">
        <f t="shared" ca="1" si="171"/>
        <v>0.39851206226009017</v>
      </c>
      <c r="H621">
        <f t="shared" ca="1" si="171"/>
        <v>0.30712247630940659</v>
      </c>
      <c r="I621">
        <f t="shared" ca="1" si="171"/>
        <v>0.5461094583339553</v>
      </c>
      <c r="J621">
        <f t="shared" ca="1" si="171"/>
        <v>0.15639965816733548</v>
      </c>
      <c r="K621">
        <f t="shared" ca="1" si="171"/>
        <v>0.25988766847890032</v>
      </c>
      <c r="L621" s="42">
        <f t="shared" ca="1" si="159"/>
        <v>0</v>
      </c>
      <c r="M621" s="42">
        <f t="shared" ca="1" si="160"/>
        <v>0.26328065601361</v>
      </c>
      <c r="N621" s="42">
        <f t="shared" ca="1" si="161"/>
        <v>7.3216852747734235E-2</v>
      </c>
      <c r="O621" s="42">
        <f t="shared" ca="1" si="162"/>
        <v>8.2460618026233695E-2</v>
      </c>
      <c r="P621" s="42">
        <f t="shared" ca="1" si="163"/>
        <v>0.13881765401178969</v>
      </c>
      <c r="Q621" s="42">
        <f t="shared" ca="1" si="164"/>
        <v>0.10698301430017455</v>
      </c>
      <c r="R621" s="42">
        <f t="shared" ca="1" si="165"/>
        <v>0.19023171697646502</v>
      </c>
      <c r="S621" s="42">
        <f t="shared" ca="1" si="166"/>
        <v>5.4480242108369555E-2</v>
      </c>
      <c r="T621" s="42">
        <f t="shared" ca="1" si="167"/>
        <v>9.0529245815623313E-2</v>
      </c>
      <c r="U621">
        <f ca="1">+(L621^2*Markiwitz!$B$4^2)+(M621^2*Markiwitz!$C$4^2)+(N621^2*Markiwitz!$D$4^2)+(O621^2*Markiwitz!$E$4^2)+(P621^2*Markiwitz!$F$4^2)+(Q621^2*Markiwitz!$G$4^2)+(R621^2*Markiwitz!$H$4^2)+(S621^2*Markiwitz!$I$4^2)+(T621^2*Markiwitz!$J$4^2)+(2*L621*M621*Markiwitz!$B$8)+(2*L621*N621*Markiwitz!$E$8)+(2*L621*O621*Markiwitz!$H$8)+(2*L621*P621*Markiwitz!$B$11)+(2*L621*Q621*Markiwitz!$E$11)+(2*L621*R621*Markiwitz!$H$11)+(2*L621*S621*Markiwitz!$K$8)+(2*L621*T621*Markiwitz!$K$11)</f>
        <v>1.199970966288884E-2</v>
      </c>
      <c r="V621" s="5">
        <f t="shared" ca="1" si="158"/>
        <v>0.10954318629147521</v>
      </c>
      <c r="W621" s="42">
        <f ca="1">SUMPRODUCT(L621:T621,Markiwitz!$B$3:$J$3)</f>
        <v>0.42997250559831124</v>
      </c>
    </row>
    <row r="622" spans="1:23" x14ac:dyDescent="0.25">
      <c r="A622">
        <v>621</v>
      </c>
      <c r="B622" s="25">
        <f t="shared" ca="1" si="157"/>
        <v>1</v>
      </c>
      <c r="C622" s="46">
        <v>0</v>
      </c>
      <c r="D622">
        <f t="shared" ref="D622:K631" ca="1" si="172">RAND()</f>
        <v>0.54864321280049855</v>
      </c>
      <c r="E622">
        <f t="shared" ca="1" si="172"/>
        <v>0.32333468109395702</v>
      </c>
      <c r="F622">
        <f t="shared" ca="1" si="172"/>
        <v>0.56430628491719426</v>
      </c>
      <c r="G622">
        <f t="shared" ca="1" si="172"/>
        <v>0.26919900455543355</v>
      </c>
      <c r="H622">
        <f t="shared" ca="1" si="172"/>
        <v>0.12848267502235866</v>
      </c>
      <c r="I622">
        <f t="shared" ca="1" si="172"/>
        <v>0.11526319871115198</v>
      </c>
      <c r="J622">
        <f t="shared" ca="1" si="172"/>
        <v>0.58762436545206376</v>
      </c>
      <c r="K622">
        <f t="shared" ca="1" si="172"/>
        <v>3.775979868176671E-2</v>
      </c>
      <c r="L622" s="42">
        <f t="shared" ca="1" si="159"/>
        <v>0</v>
      </c>
      <c r="M622" s="42">
        <f t="shared" ca="1" si="160"/>
        <v>0.21309733371812875</v>
      </c>
      <c r="N622" s="42">
        <f t="shared" ca="1" si="161"/>
        <v>0.12558573009227808</v>
      </c>
      <c r="O622" s="42">
        <f t="shared" ca="1" si="162"/>
        <v>0.21918099396950658</v>
      </c>
      <c r="P622" s="42">
        <f t="shared" ca="1" si="163"/>
        <v>0.10455900806194235</v>
      </c>
      <c r="Q622" s="42">
        <f t="shared" ca="1" si="164"/>
        <v>4.9903680274257407E-2</v>
      </c>
      <c r="R622" s="42">
        <f t="shared" ca="1" si="165"/>
        <v>4.4769131829396833E-2</v>
      </c>
      <c r="S622" s="42">
        <f t="shared" ca="1" si="166"/>
        <v>0.22823791962441695</v>
      </c>
      <c r="T622" s="42">
        <f t="shared" ca="1" si="167"/>
        <v>1.4666202430073124E-2</v>
      </c>
      <c r="U622">
        <f ca="1">+(L622^2*Markiwitz!$B$4^2)+(M622^2*Markiwitz!$C$4^2)+(N622^2*Markiwitz!$D$4^2)+(O622^2*Markiwitz!$E$4^2)+(P622^2*Markiwitz!$F$4^2)+(Q622^2*Markiwitz!$G$4^2)+(R622^2*Markiwitz!$H$4^2)+(S622^2*Markiwitz!$I$4^2)+(T622^2*Markiwitz!$J$4^2)+(2*L622*M622*Markiwitz!$B$8)+(2*L622*N622*Markiwitz!$E$8)+(2*L622*O622*Markiwitz!$H$8)+(2*L622*P622*Markiwitz!$B$11)+(2*L622*Q622*Markiwitz!$E$11)+(2*L622*R622*Markiwitz!$H$11)+(2*L622*S622*Markiwitz!$K$8)+(2*L622*T622*Markiwitz!$K$11)</f>
        <v>1.4848578581867874E-2</v>
      </c>
      <c r="V622" s="5">
        <f t="shared" ca="1" si="158"/>
        <v>0.12185474378073212</v>
      </c>
      <c r="W622" s="42">
        <f ca="1">SUMPRODUCT(L622:T622,Markiwitz!$B$3:$J$3)</f>
        <v>0.27913635436061884</v>
      </c>
    </row>
    <row r="623" spans="1:23" x14ac:dyDescent="0.25">
      <c r="A623">
        <v>622</v>
      </c>
      <c r="B623" s="25">
        <f t="shared" ca="1" si="157"/>
        <v>1</v>
      </c>
      <c r="C623" s="46">
        <v>0</v>
      </c>
      <c r="D623">
        <f t="shared" ca="1" si="172"/>
        <v>0.15779542488819454</v>
      </c>
      <c r="E623">
        <f t="shared" ca="1" si="172"/>
        <v>0.41166393036313242</v>
      </c>
      <c r="F623">
        <f t="shared" ca="1" si="172"/>
        <v>0.65195908386668999</v>
      </c>
      <c r="G623">
        <f t="shared" ca="1" si="172"/>
        <v>0.86878287827813638</v>
      </c>
      <c r="H623">
        <f t="shared" ca="1" si="172"/>
        <v>0.67652000261244882</v>
      </c>
      <c r="I623">
        <f t="shared" ca="1" si="172"/>
        <v>0.26979529292337456</v>
      </c>
      <c r="J623">
        <f t="shared" ca="1" si="172"/>
        <v>5.03303385180357E-2</v>
      </c>
      <c r="K623">
        <f t="shared" ca="1" si="172"/>
        <v>0.61815560129214575</v>
      </c>
      <c r="L623" s="42">
        <f t="shared" ca="1" si="159"/>
        <v>0</v>
      </c>
      <c r="M623" s="42">
        <f t="shared" ca="1" si="160"/>
        <v>4.2589828925058769E-2</v>
      </c>
      <c r="N623" s="42">
        <f t="shared" ca="1" si="161"/>
        <v>0.11111029601273835</v>
      </c>
      <c r="O623" s="42">
        <f t="shared" ca="1" si="162"/>
        <v>0.17596724282528767</v>
      </c>
      <c r="P623" s="42">
        <f t="shared" ca="1" si="163"/>
        <v>0.23448914431519893</v>
      </c>
      <c r="Q623" s="42">
        <f t="shared" ca="1" si="164"/>
        <v>0.18259636612442837</v>
      </c>
      <c r="R623" s="42">
        <f t="shared" ca="1" si="165"/>
        <v>7.2819192182119505E-2</v>
      </c>
      <c r="S623" s="42">
        <f t="shared" ca="1" si="166"/>
        <v>1.3584427487313078E-2</v>
      </c>
      <c r="T623" s="42">
        <f t="shared" ca="1" si="167"/>
        <v>0.16684350212785534</v>
      </c>
      <c r="U623">
        <f ca="1">+(L623^2*Markiwitz!$B$4^2)+(M623^2*Markiwitz!$C$4^2)+(N623^2*Markiwitz!$D$4^2)+(O623^2*Markiwitz!$E$4^2)+(P623^2*Markiwitz!$F$4^2)+(Q623^2*Markiwitz!$G$4^2)+(R623^2*Markiwitz!$H$4^2)+(S623^2*Markiwitz!$I$4^2)+(T623^2*Markiwitz!$J$4^2)+(2*L623*M623*Markiwitz!$B$8)+(2*L623*N623*Markiwitz!$E$8)+(2*L623*O623*Markiwitz!$H$8)+(2*L623*P623*Markiwitz!$B$11)+(2*L623*Q623*Markiwitz!$E$11)+(2*L623*R623*Markiwitz!$H$11)+(2*L623*S623*Markiwitz!$K$8)+(2*L623*T623*Markiwitz!$K$11)</f>
        <v>2.0243723836012993E-2</v>
      </c>
      <c r="V623" s="5">
        <f t="shared" ca="1" si="158"/>
        <v>0.14228044080622254</v>
      </c>
      <c r="W623" s="42">
        <f ca="1">SUMPRODUCT(L623:T623,Markiwitz!$B$3:$J$3)</f>
        <v>0.67542522272636207</v>
      </c>
    </row>
    <row r="624" spans="1:23" x14ac:dyDescent="0.25">
      <c r="A624">
        <v>623</v>
      </c>
      <c r="B624" s="25">
        <f t="shared" ca="1" si="157"/>
        <v>1.0000000000000002</v>
      </c>
      <c r="C624" s="46">
        <v>0</v>
      </c>
      <c r="D624">
        <f t="shared" ca="1" si="172"/>
        <v>0.6603472819127395</v>
      </c>
      <c r="E624">
        <f t="shared" ca="1" si="172"/>
        <v>0.81721233844976526</v>
      </c>
      <c r="F624">
        <f t="shared" ca="1" si="172"/>
        <v>4.811340989726709E-2</v>
      </c>
      <c r="G624">
        <f t="shared" ca="1" si="172"/>
        <v>0.28293757910166106</v>
      </c>
      <c r="H624">
        <f t="shared" ca="1" si="172"/>
        <v>0.46119975653718082</v>
      </c>
      <c r="I624">
        <f t="shared" ca="1" si="172"/>
        <v>0.19185386008826533</v>
      </c>
      <c r="J624">
        <f t="shared" ca="1" si="172"/>
        <v>0.87853271353509399</v>
      </c>
      <c r="K624">
        <f t="shared" ca="1" si="172"/>
        <v>0.96180944624231612</v>
      </c>
      <c r="L624" s="42">
        <f t="shared" ca="1" si="159"/>
        <v>0</v>
      </c>
      <c r="M624" s="42">
        <f t="shared" ca="1" si="160"/>
        <v>0.15349751318312446</v>
      </c>
      <c r="N624" s="42">
        <f t="shared" ca="1" si="161"/>
        <v>0.18996074509651859</v>
      </c>
      <c r="O624" s="42">
        <f t="shared" ca="1" si="162"/>
        <v>1.118394664788935E-2</v>
      </c>
      <c r="P624" s="42">
        <f t="shared" ca="1" si="163"/>
        <v>6.576874921383799E-2</v>
      </c>
      <c r="Q624" s="42">
        <f t="shared" ca="1" si="164"/>
        <v>0.10720573499456688</v>
      </c>
      <c r="R624" s="42">
        <f t="shared" ca="1" si="165"/>
        <v>4.4596368039602721E-2</v>
      </c>
      <c r="S624" s="42">
        <f t="shared" ca="1" si="166"/>
        <v>0.20421464655241675</v>
      </c>
      <c r="T624" s="42">
        <f t="shared" ca="1" si="167"/>
        <v>0.22357229627204339</v>
      </c>
      <c r="U624">
        <f ca="1">+(L624^2*Markiwitz!$B$4^2)+(M624^2*Markiwitz!$C$4^2)+(N624^2*Markiwitz!$D$4^2)+(O624^2*Markiwitz!$E$4^2)+(P624^2*Markiwitz!$F$4^2)+(Q624^2*Markiwitz!$G$4^2)+(R624^2*Markiwitz!$H$4^2)+(S624^2*Markiwitz!$I$4^2)+(T624^2*Markiwitz!$J$4^2)+(2*L624*M624*Markiwitz!$B$8)+(2*L624*N624*Markiwitz!$E$8)+(2*L624*O624*Markiwitz!$H$8)+(2*L624*P624*Markiwitz!$B$11)+(2*L624*Q624*Markiwitz!$E$11)+(2*L624*R624*Markiwitz!$H$11)+(2*L624*S624*Markiwitz!$K$8)+(2*L624*T624*Markiwitz!$K$11)</f>
        <v>1.2823751039525997E-2</v>
      </c>
      <c r="V624" s="5">
        <f t="shared" ca="1" si="158"/>
        <v>0.11324200209960082</v>
      </c>
      <c r="W624" s="42">
        <f ca="1">SUMPRODUCT(L624:T624,Markiwitz!$B$3:$J$3)</f>
        <v>0.38315767718332139</v>
      </c>
    </row>
    <row r="625" spans="1:23" x14ac:dyDescent="0.25">
      <c r="A625">
        <v>624</v>
      </c>
      <c r="B625" s="25">
        <f t="shared" ca="1" si="157"/>
        <v>1.0000000000000002</v>
      </c>
      <c r="C625" s="46">
        <v>0</v>
      </c>
      <c r="D625">
        <f t="shared" ca="1" si="172"/>
        <v>0.36393145474859678</v>
      </c>
      <c r="E625">
        <f t="shared" ca="1" si="172"/>
        <v>0.30302483915864231</v>
      </c>
      <c r="F625">
        <f t="shared" ca="1" si="172"/>
        <v>0.84219213534880488</v>
      </c>
      <c r="G625">
        <f t="shared" ca="1" si="172"/>
        <v>0.44988480455937818</v>
      </c>
      <c r="H625">
        <f t="shared" ca="1" si="172"/>
        <v>0.83910667556702934</v>
      </c>
      <c r="I625">
        <f t="shared" ca="1" si="172"/>
        <v>0.13164157452748571</v>
      </c>
      <c r="J625">
        <f t="shared" ca="1" si="172"/>
        <v>0.55347495414463577</v>
      </c>
      <c r="K625">
        <f t="shared" ca="1" si="172"/>
        <v>0.42271012982252432</v>
      </c>
      <c r="L625" s="42">
        <f t="shared" ca="1" si="159"/>
        <v>0</v>
      </c>
      <c r="M625" s="42">
        <f t="shared" ca="1" si="160"/>
        <v>9.3173212935715025E-2</v>
      </c>
      <c r="N625" s="42">
        <f t="shared" ca="1" si="161"/>
        <v>7.7579987921744323E-2</v>
      </c>
      <c r="O625" s="42">
        <f t="shared" ca="1" si="162"/>
        <v>0.21561683150978389</v>
      </c>
      <c r="P625" s="42">
        <f t="shared" ca="1" si="163"/>
        <v>0.11517886718725596</v>
      </c>
      <c r="Q625" s="42">
        <f t="shared" ca="1" si="164"/>
        <v>0.21482689648905162</v>
      </c>
      <c r="R625" s="42">
        <f t="shared" ca="1" si="165"/>
        <v>3.3702688499720884E-2</v>
      </c>
      <c r="S625" s="42">
        <f t="shared" ca="1" si="166"/>
        <v>0.14169986980852498</v>
      </c>
      <c r="T625" s="42">
        <f t="shared" ca="1" si="167"/>
        <v>0.10822164564820337</v>
      </c>
      <c r="U625">
        <f ca="1">+(L625^2*Markiwitz!$B$4^2)+(M625^2*Markiwitz!$C$4^2)+(N625^2*Markiwitz!$D$4^2)+(O625^2*Markiwitz!$E$4^2)+(P625^2*Markiwitz!$F$4^2)+(Q625^2*Markiwitz!$G$4^2)+(R625^2*Markiwitz!$H$4^2)+(S625^2*Markiwitz!$I$4^2)+(T625^2*Markiwitz!$J$4^2)+(2*L625*M625*Markiwitz!$B$8)+(2*L625*N625*Markiwitz!$E$8)+(2*L625*O625*Markiwitz!$H$8)+(2*L625*P625*Markiwitz!$B$11)+(2*L625*Q625*Markiwitz!$E$11)+(2*L625*R625*Markiwitz!$H$11)+(2*L625*S625*Markiwitz!$K$8)+(2*L625*T625*Markiwitz!$K$11)</f>
        <v>2.1632445220394914E-2</v>
      </c>
      <c r="V625" s="5">
        <f t="shared" ca="1" si="158"/>
        <v>0.14707972402882361</v>
      </c>
      <c r="W625" s="42">
        <f ca="1">SUMPRODUCT(L625:T625,Markiwitz!$B$3:$J$3)</f>
        <v>0.72170931243598513</v>
      </c>
    </row>
    <row r="626" spans="1:23" x14ac:dyDescent="0.25">
      <c r="A626">
        <v>625</v>
      </c>
      <c r="B626" s="25">
        <f t="shared" ca="1" si="157"/>
        <v>0.99999999999999978</v>
      </c>
      <c r="C626" s="46">
        <v>0</v>
      </c>
      <c r="D626">
        <f t="shared" ca="1" si="172"/>
        <v>0.20537748001179201</v>
      </c>
      <c r="E626">
        <f t="shared" ca="1" si="172"/>
        <v>0.71481963683307403</v>
      </c>
      <c r="F626">
        <f t="shared" ca="1" si="172"/>
        <v>0.93852118102499438</v>
      </c>
      <c r="G626">
        <f t="shared" ca="1" si="172"/>
        <v>0.43652338295241888</v>
      </c>
      <c r="H626">
        <f t="shared" ca="1" si="172"/>
        <v>0.69048309977281863</v>
      </c>
      <c r="I626">
        <f t="shared" ca="1" si="172"/>
        <v>0.70270322721179324</v>
      </c>
      <c r="J626">
        <f t="shared" ca="1" si="172"/>
        <v>0.37609787783017457</v>
      </c>
      <c r="K626">
        <f t="shared" ca="1" si="172"/>
        <v>0.74115803436900729</v>
      </c>
      <c r="L626" s="42">
        <f t="shared" ca="1" si="159"/>
        <v>0</v>
      </c>
      <c r="M626" s="42">
        <f t="shared" ca="1" si="160"/>
        <v>4.2736368731369344E-2</v>
      </c>
      <c r="N626" s="42">
        <f t="shared" ca="1" si="161"/>
        <v>0.14874462172954783</v>
      </c>
      <c r="O626" s="42">
        <f t="shared" ca="1" si="162"/>
        <v>0.19529398866994321</v>
      </c>
      <c r="P626" s="42">
        <f t="shared" ca="1" si="163"/>
        <v>9.0834809408744305E-2</v>
      </c>
      <c r="Q626" s="42">
        <f t="shared" ca="1" si="164"/>
        <v>0.1436805065140335</v>
      </c>
      <c r="R626" s="42">
        <f t="shared" ca="1" si="165"/>
        <v>0.14622335528278047</v>
      </c>
      <c r="S626" s="42">
        <f t="shared" ca="1" si="166"/>
        <v>7.8261051723455682E-2</v>
      </c>
      <c r="T626" s="42">
        <f t="shared" ca="1" si="167"/>
        <v>0.15422529794012557</v>
      </c>
      <c r="U626">
        <f ca="1">+(L626^2*Markiwitz!$B$4^2)+(M626^2*Markiwitz!$C$4^2)+(N626^2*Markiwitz!$D$4^2)+(O626^2*Markiwitz!$E$4^2)+(P626^2*Markiwitz!$F$4^2)+(Q626^2*Markiwitz!$G$4^2)+(R626^2*Markiwitz!$H$4^2)+(S626^2*Markiwitz!$I$4^2)+(T626^2*Markiwitz!$J$4^2)+(2*L626*M626*Markiwitz!$B$8)+(2*L626*N626*Markiwitz!$E$8)+(2*L626*O626*Markiwitz!$H$8)+(2*L626*P626*Markiwitz!$B$11)+(2*L626*Q626*Markiwitz!$E$11)+(2*L626*R626*Markiwitz!$H$11)+(2*L626*S626*Markiwitz!$K$8)+(2*L626*T626*Markiwitz!$K$11)</f>
        <v>1.4808248520037528E-2</v>
      </c>
      <c r="V626" s="5">
        <f t="shared" ca="1" si="158"/>
        <v>0.12168914709224289</v>
      </c>
      <c r="W626" s="42">
        <f ca="1">SUMPRODUCT(L626:T626,Markiwitz!$B$3:$J$3)</f>
        <v>0.53327566465689813</v>
      </c>
    </row>
    <row r="627" spans="1:23" x14ac:dyDescent="0.25">
      <c r="A627">
        <v>626</v>
      </c>
      <c r="B627" s="25">
        <f t="shared" ca="1" si="157"/>
        <v>0.99999999999999978</v>
      </c>
      <c r="C627" s="46">
        <v>0</v>
      </c>
      <c r="D627">
        <f t="shared" ca="1" si="172"/>
        <v>0.26392690271278862</v>
      </c>
      <c r="E627">
        <f t="shared" ca="1" si="172"/>
        <v>0.59644263802127062</v>
      </c>
      <c r="F627">
        <f t="shared" ca="1" si="172"/>
        <v>0.51677653315024397</v>
      </c>
      <c r="G627">
        <f t="shared" ca="1" si="172"/>
        <v>0.56701903694753442</v>
      </c>
      <c r="H627">
        <f t="shared" ca="1" si="172"/>
        <v>0.76773155211942556</v>
      </c>
      <c r="I627">
        <f t="shared" ca="1" si="172"/>
        <v>0.22320761522786248</v>
      </c>
      <c r="J627">
        <f t="shared" ca="1" si="172"/>
        <v>0.63797721138402941</v>
      </c>
      <c r="K627">
        <f t="shared" ca="1" si="172"/>
        <v>0.35460360179156392</v>
      </c>
      <c r="L627" s="42">
        <f t="shared" ca="1" si="159"/>
        <v>0</v>
      </c>
      <c r="M627" s="42">
        <f t="shared" ca="1" si="160"/>
        <v>6.7196553841274514E-2</v>
      </c>
      <c r="N627" s="42">
        <f t="shared" ca="1" si="161"/>
        <v>0.15185602311501717</v>
      </c>
      <c r="O627" s="42">
        <f t="shared" ca="1" si="162"/>
        <v>0.13157280207818284</v>
      </c>
      <c r="P627" s="42">
        <f t="shared" ca="1" si="163"/>
        <v>0.14436468906216735</v>
      </c>
      <c r="Q627" s="42">
        <f t="shared" ca="1" si="164"/>
        <v>0.19546667674791185</v>
      </c>
      <c r="R627" s="42">
        <f t="shared" ca="1" si="165"/>
        <v>5.6829305312477256E-2</v>
      </c>
      <c r="S627" s="42">
        <f t="shared" ca="1" si="166"/>
        <v>0.16243084578962036</v>
      </c>
      <c r="T627" s="42">
        <f t="shared" ca="1" si="167"/>
        <v>9.0283104053348537E-2</v>
      </c>
      <c r="U627">
        <f ca="1">+(L627^2*Markiwitz!$B$4^2)+(M627^2*Markiwitz!$C$4^2)+(N627^2*Markiwitz!$D$4^2)+(O627^2*Markiwitz!$E$4^2)+(P627^2*Markiwitz!$F$4^2)+(Q627^2*Markiwitz!$G$4^2)+(R627^2*Markiwitz!$H$4^2)+(S627^2*Markiwitz!$I$4^2)+(T627^2*Markiwitz!$J$4^2)+(2*L627*M627*Markiwitz!$B$8)+(2*L627*N627*Markiwitz!$E$8)+(2*L627*O627*Markiwitz!$H$8)+(2*L627*P627*Markiwitz!$B$11)+(2*L627*Q627*Markiwitz!$E$11)+(2*L627*R627*Markiwitz!$H$11)+(2*L627*S627*Markiwitz!$K$8)+(2*L627*T627*Markiwitz!$K$11)</f>
        <v>1.9656520132610017E-2</v>
      </c>
      <c r="V627" s="5">
        <f t="shared" ca="1" si="158"/>
        <v>0.14020171230270342</v>
      </c>
      <c r="W627" s="42">
        <f ca="1">SUMPRODUCT(L627:T627,Markiwitz!$B$3:$J$3)</f>
        <v>0.66357103346178825</v>
      </c>
    </row>
    <row r="628" spans="1:23" x14ac:dyDescent="0.25">
      <c r="A628">
        <v>627</v>
      </c>
      <c r="B628" s="25">
        <f t="shared" ca="1" si="157"/>
        <v>0.99999999999999989</v>
      </c>
      <c r="C628" s="46">
        <v>0</v>
      </c>
      <c r="D628">
        <f t="shared" ca="1" si="172"/>
        <v>0.24888347750661188</v>
      </c>
      <c r="E628">
        <f t="shared" ca="1" si="172"/>
        <v>0.65134184750618285</v>
      </c>
      <c r="F628">
        <f t="shared" ca="1" si="172"/>
        <v>0.85820473376674744</v>
      </c>
      <c r="G628">
        <f t="shared" ca="1" si="172"/>
        <v>0.93474230089822485</v>
      </c>
      <c r="H628">
        <f t="shared" ca="1" si="172"/>
        <v>0.31992466046158841</v>
      </c>
      <c r="I628">
        <f t="shared" ca="1" si="172"/>
        <v>0.7669723244482054</v>
      </c>
      <c r="J628">
        <f t="shared" ca="1" si="172"/>
        <v>0.90715119989554949</v>
      </c>
      <c r="K628">
        <f t="shared" ca="1" si="172"/>
        <v>0.88557730758753017</v>
      </c>
      <c r="L628" s="42">
        <f t="shared" ca="1" si="159"/>
        <v>0</v>
      </c>
      <c r="M628" s="42">
        <f t="shared" ca="1" si="160"/>
        <v>4.4660417282879943E-2</v>
      </c>
      <c r="N628" s="42">
        <f t="shared" ca="1" si="161"/>
        <v>0.11687878598793401</v>
      </c>
      <c r="O628" s="42">
        <f t="shared" ca="1" si="162"/>
        <v>0.15399889903558425</v>
      </c>
      <c r="P628" s="42">
        <f t="shared" ca="1" si="163"/>
        <v>0.16773303566913161</v>
      </c>
      <c r="Q628" s="42">
        <f t="shared" ca="1" si="164"/>
        <v>5.7408265821577667E-2</v>
      </c>
      <c r="R628" s="42">
        <f t="shared" ca="1" si="165"/>
        <v>0.13762787468833584</v>
      </c>
      <c r="S628" s="42">
        <f t="shared" ca="1" si="166"/>
        <v>0.16278200357805664</v>
      </c>
      <c r="T628" s="42">
        <f t="shared" ca="1" si="167"/>
        <v>0.15891071793649991</v>
      </c>
      <c r="U628">
        <f ca="1">+(L628^2*Markiwitz!$B$4^2)+(M628^2*Markiwitz!$C$4^2)+(N628^2*Markiwitz!$D$4^2)+(O628^2*Markiwitz!$E$4^2)+(P628^2*Markiwitz!$F$4^2)+(Q628^2*Markiwitz!$G$4^2)+(R628^2*Markiwitz!$H$4^2)+(S628^2*Markiwitz!$I$4^2)+(T628^2*Markiwitz!$J$4^2)+(2*L628*M628*Markiwitz!$B$8)+(2*L628*N628*Markiwitz!$E$8)+(2*L628*O628*Markiwitz!$H$8)+(2*L628*P628*Markiwitz!$B$11)+(2*L628*Q628*Markiwitz!$E$11)+(2*L628*R628*Markiwitz!$H$11)+(2*L628*S628*Markiwitz!$K$8)+(2*L628*T628*Markiwitz!$K$11)</f>
        <v>1.258987323583129E-2</v>
      </c>
      <c r="V628" s="5">
        <f t="shared" ca="1" si="158"/>
        <v>0.1122046043432768</v>
      </c>
      <c r="W628" s="42">
        <f ca="1">SUMPRODUCT(L628:T628,Markiwitz!$B$3:$J$3)</f>
        <v>0.29619472311952039</v>
      </c>
    </row>
    <row r="629" spans="1:23" x14ac:dyDescent="0.25">
      <c r="A629">
        <v>628</v>
      </c>
      <c r="B629" s="25">
        <f t="shared" ca="1" si="157"/>
        <v>1</v>
      </c>
      <c r="C629" s="46">
        <v>0</v>
      </c>
      <c r="D629">
        <f t="shared" ca="1" si="172"/>
        <v>0.3027982127673251</v>
      </c>
      <c r="E629">
        <f t="shared" ca="1" si="172"/>
        <v>0.41765656388771033</v>
      </c>
      <c r="F629">
        <f t="shared" ca="1" si="172"/>
        <v>0.6213756155499075</v>
      </c>
      <c r="G629">
        <f t="shared" ca="1" si="172"/>
        <v>0.52669553705087546</v>
      </c>
      <c r="H629">
        <f t="shared" ca="1" si="172"/>
        <v>0.34280704762402403</v>
      </c>
      <c r="I629">
        <f t="shared" ca="1" si="172"/>
        <v>0.19152187205644133</v>
      </c>
      <c r="J629">
        <f t="shared" ca="1" si="172"/>
        <v>0.40714151097346163</v>
      </c>
      <c r="K629">
        <f t="shared" ca="1" si="172"/>
        <v>0.69813914613397299</v>
      </c>
      <c r="L629" s="42">
        <f t="shared" ca="1" si="159"/>
        <v>0</v>
      </c>
      <c r="M629" s="42">
        <f t="shared" ca="1" si="160"/>
        <v>8.6313146184254508E-2</v>
      </c>
      <c r="N629" s="42">
        <f t="shared" ca="1" si="161"/>
        <v>0.11905371476335028</v>
      </c>
      <c r="O629" s="42">
        <f t="shared" ca="1" si="162"/>
        <v>0.17712417735273306</v>
      </c>
      <c r="P629" s="42">
        <f t="shared" ca="1" si="163"/>
        <v>0.1501354597459246</v>
      </c>
      <c r="Q629" s="42">
        <f t="shared" ca="1" si="164"/>
        <v>9.7717732691181849E-2</v>
      </c>
      <c r="R629" s="42">
        <f t="shared" ca="1" si="165"/>
        <v>5.4593635772190889E-2</v>
      </c>
      <c r="S629" s="42">
        <f t="shared" ca="1" si="166"/>
        <v>0.11605638102406522</v>
      </c>
      <c r="T629" s="42">
        <f t="shared" ca="1" si="167"/>
        <v>0.19900575246629962</v>
      </c>
      <c r="U629">
        <f ca="1">+(L629^2*Markiwitz!$B$4^2)+(M629^2*Markiwitz!$C$4^2)+(N629^2*Markiwitz!$D$4^2)+(O629^2*Markiwitz!$E$4^2)+(P629^2*Markiwitz!$F$4^2)+(Q629^2*Markiwitz!$G$4^2)+(R629^2*Markiwitz!$H$4^2)+(S629^2*Markiwitz!$I$4^2)+(T629^2*Markiwitz!$J$4^2)+(2*L629*M629*Markiwitz!$B$8)+(2*L629*N629*Markiwitz!$E$8)+(2*L629*O629*Markiwitz!$H$8)+(2*L629*P629*Markiwitz!$B$11)+(2*L629*Q629*Markiwitz!$E$11)+(2*L629*R629*Markiwitz!$H$11)+(2*L629*S629*Markiwitz!$K$8)+(2*L629*T629*Markiwitz!$K$11)</f>
        <v>1.1877941007774433E-2</v>
      </c>
      <c r="V629" s="5">
        <f t="shared" ca="1" si="158"/>
        <v>0.10898596702224757</v>
      </c>
      <c r="W629" s="42">
        <f ca="1">SUMPRODUCT(L629:T629,Markiwitz!$B$3:$J$3)</f>
        <v>0.41517510077488123</v>
      </c>
    </row>
    <row r="630" spans="1:23" x14ac:dyDescent="0.25">
      <c r="A630">
        <v>629</v>
      </c>
      <c r="B630" s="25">
        <f t="shared" ca="1" si="157"/>
        <v>0.99999999999999989</v>
      </c>
      <c r="C630" s="46">
        <v>0</v>
      </c>
      <c r="D630">
        <f t="shared" ca="1" si="172"/>
        <v>0.17295073121863458</v>
      </c>
      <c r="E630">
        <f t="shared" ca="1" si="172"/>
        <v>0.87601222627732322</v>
      </c>
      <c r="F630">
        <f t="shared" ca="1" si="172"/>
        <v>2.0361827360910745E-2</v>
      </c>
      <c r="G630">
        <f t="shared" ca="1" si="172"/>
        <v>0.78220412782175108</v>
      </c>
      <c r="H630">
        <f t="shared" ca="1" si="172"/>
        <v>0.53277244689042891</v>
      </c>
      <c r="I630">
        <f t="shared" ca="1" si="172"/>
        <v>0.47065309781566433</v>
      </c>
      <c r="J630">
        <f t="shared" ca="1" si="172"/>
        <v>0.58129451627196183</v>
      </c>
      <c r="K630">
        <f t="shared" ca="1" si="172"/>
        <v>0.31193210001249327</v>
      </c>
      <c r="L630" s="42">
        <f t="shared" ca="1" si="159"/>
        <v>0</v>
      </c>
      <c r="M630" s="42">
        <f t="shared" ca="1" si="160"/>
        <v>4.6142576310842343E-2</v>
      </c>
      <c r="N630" s="42">
        <f t="shared" ca="1" si="161"/>
        <v>0.23371662389292672</v>
      </c>
      <c r="O630" s="42">
        <f t="shared" ca="1" si="162"/>
        <v>5.4324556259973192E-3</v>
      </c>
      <c r="P630" s="42">
        <f t="shared" ca="1" si="163"/>
        <v>0.20868899139284006</v>
      </c>
      <c r="Q630" s="42">
        <f t="shared" ca="1" si="164"/>
        <v>0.14214159786279681</v>
      </c>
      <c r="R630" s="42">
        <f t="shared" ca="1" si="165"/>
        <v>0.12556839932893976</v>
      </c>
      <c r="S630" s="42">
        <f t="shared" ca="1" si="166"/>
        <v>0.15508709553962963</v>
      </c>
      <c r="T630" s="42">
        <f t="shared" ca="1" si="167"/>
        <v>8.3222260046027285E-2</v>
      </c>
      <c r="U630">
        <f ca="1">+(L630^2*Markiwitz!$B$4^2)+(M630^2*Markiwitz!$C$4^2)+(N630^2*Markiwitz!$D$4^2)+(O630^2*Markiwitz!$E$4^2)+(P630^2*Markiwitz!$F$4^2)+(Q630^2*Markiwitz!$G$4^2)+(R630^2*Markiwitz!$H$4^2)+(S630^2*Markiwitz!$I$4^2)+(T630^2*Markiwitz!$J$4^2)+(2*L630*M630*Markiwitz!$B$8)+(2*L630*N630*Markiwitz!$E$8)+(2*L630*O630*Markiwitz!$H$8)+(2*L630*P630*Markiwitz!$B$11)+(2*L630*Q630*Markiwitz!$E$11)+(2*L630*R630*Markiwitz!$H$11)+(2*L630*S630*Markiwitz!$K$8)+(2*L630*T630*Markiwitz!$K$11)</f>
        <v>1.889106658560551E-2</v>
      </c>
      <c r="V630" s="5">
        <f t="shared" ca="1" si="158"/>
        <v>0.13744477649443615</v>
      </c>
      <c r="W630" s="42">
        <f ca="1">SUMPRODUCT(L630:T630,Markiwitz!$B$3:$J$3)</f>
        <v>0.51864563654449403</v>
      </c>
    </row>
    <row r="631" spans="1:23" x14ac:dyDescent="0.25">
      <c r="A631">
        <v>630</v>
      </c>
      <c r="B631" s="25">
        <f t="shared" ca="1" si="157"/>
        <v>0.99999999999999989</v>
      </c>
      <c r="C631" s="46">
        <v>0</v>
      </c>
      <c r="D631">
        <f t="shared" ca="1" si="172"/>
        <v>0.37640775102986124</v>
      </c>
      <c r="E631">
        <f t="shared" ca="1" si="172"/>
        <v>0.29435504139424307</v>
      </c>
      <c r="F631">
        <f t="shared" ca="1" si="172"/>
        <v>0.21329053592718172</v>
      </c>
      <c r="G631">
        <f t="shared" ca="1" si="172"/>
        <v>0.25285180523821316</v>
      </c>
      <c r="H631">
        <f t="shared" ca="1" si="172"/>
        <v>0.66930198188318202</v>
      </c>
      <c r="I631">
        <f t="shared" ca="1" si="172"/>
        <v>6.2654065761995392E-2</v>
      </c>
      <c r="J631">
        <f t="shared" ca="1" si="172"/>
        <v>0.58756097222635639</v>
      </c>
      <c r="K631">
        <f t="shared" ca="1" si="172"/>
        <v>0.27328992228058968</v>
      </c>
      <c r="L631" s="42">
        <f t="shared" ca="1" si="159"/>
        <v>0</v>
      </c>
      <c r="M631" s="42">
        <f t="shared" ca="1" si="160"/>
        <v>0.13789284019179815</v>
      </c>
      <c r="N631" s="42">
        <f t="shared" ca="1" si="161"/>
        <v>0.10783373235958268</v>
      </c>
      <c r="O631" s="42">
        <f t="shared" ca="1" si="162"/>
        <v>7.8136642257126618E-2</v>
      </c>
      <c r="P631" s="42">
        <f t="shared" ca="1" si="163"/>
        <v>9.2629478209534974E-2</v>
      </c>
      <c r="Q631" s="42">
        <f t="shared" ca="1" si="164"/>
        <v>0.2451914206744103</v>
      </c>
      <c r="R631" s="42">
        <f t="shared" ca="1" si="165"/>
        <v>2.2952627978162568E-2</v>
      </c>
      <c r="S631" s="42">
        <f t="shared" ca="1" si="166"/>
        <v>0.21524650070162607</v>
      </c>
      <c r="T631" s="42">
        <f t="shared" ca="1" si="167"/>
        <v>0.10011675762775853</v>
      </c>
      <c r="U631">
        <f ca="1">+(L631^2*Markiwitz!$B$4^2)+(M631^2*Markiwitz!$C$4^2)+(N631^2*Markiwitz!$D$4^2)+(O631^2*Markiwitz!$E$4^2)+(P631^2*Markiwitz!$F$4^2)+(Q631^2*Markiwitz!$G$4^2)+(R631^2*Markiwitz!$H$4^2)+(S631^2*Markiwitz!$I$4^2)+(T631^2*Markiwitz!$J$4^2)+(2*L631*M631*Markiwitz!$B$8)+(2*L631*N631*Markiwitz!$E$8)+(2*L631*O631*Markiwitz!$H$8)+(2*L631*P631*Markiwitz!$B$11)+(2*L631*Q631*Markiwitz!$E$11)+(2*L631*R631*Markiwitz!$H$11)+(2*L631*S631*Markiwitz!$K$8)+(2*L631*T631*Markiwitz!$K$11)</f>
        <v>2.4805611734046114E-2</v>
      </c>
      <c r="V631" s="5">
        <f t="shared" ca="1" si="158"/>
        <v>0.15749797374584257</v>
      </c>
      <c r="W631" s="42">
        <f ca="1">SUMPRODUCT(L631:T631,Markiwitz!$B$3:$J$3)</f>
        <v>0.76360950033053465</v>
      </c>
    </row>
    <row r="632" spans="1:23" x14ac:dyDescent="0.25">
      <c r="A632">
        <v>631</v>
      </c>
      <c r="B632" s="25">
        <f t="shared" ca="1" si="157"/>
        <v>0.99999999999999989</v>
      </c>
      <c r="C632" s="46">
        <v>0</v>
      </c>
      <c r="D632">
        <f t="shared" ref="D632:K641" ca="1" si="173">RAND()</f>
        <v>0.81547738344795306</v>
      </c>
      <c r="E632">
        <f t="shared" ca="1" si="173"/>
        <v>0.56245071789371748</v>
      </c>
      <c r="F632">
        <f t="shared" ca="1" si="173"/>
        <v>0.61769411200865776</v>
      </c>
      <c r="G632">
        <f t="shared" ca="1" si="173"/>
        <v>0.69626926309926962</v>
      </c>
      <c r="H632">
        <f t="shared" ca="1" si="173"/>
        <v>0.59934270546312729</v>
      </c>
      <c r="I632">
        <f t="shared" ca="1" si="173"/>
        <v>0.63226153827116827</v>
      </c>
      <c r="J632">
        <f t="shared" ca="1" si="173"/>
        <v>0.63573533223761658</v>
      </c>
      <c r="K632">
        <f t="shared" ca="1" si="173"/>
        <v>0.30507939518273097</v>
      </c>
      <c r="L632" s="42">
        <f t="shared" ca="1" si="159"/>
        <v>0</v>
      </c>
      <c r="M632" s="42">
        <f t="shared" ca="1" si="160"/>
        <v>0.16764501201801174</v>
      </c>
      <c r="N632" s="42">
        <f t="shared" ca="1" si="161"/>
        <v>0.11562804717177012</v>
      </c>
      <c r="O632" s="42">
        <f t="shared" ca="1" si="162"/>
        <v>0.12698492801027594</v>
      </c>
      <c r="P632" s="42">
        <f t="shared" ca="1" si="163"/>
        <v>0.14313832774431462</v>
      </c>
      <c r="Q632" s="42">
        <f t="shared" ca="1" si="164"/>
        <v>0.12321226449646407</v>
      </c>
      <c r="R632" s="42">
        <f t="shared" ca="1" si="165"/>
        <v>0.1299796847017789</v>
      </c>
      <c r="S632" s="42">
        <f t="shared" ca="1" si="166"/>
        <v>0.13069382373625588</v>
      </c>
      <c r="T632" s="42">
        <f t="shared" ca="1" si="167"/>
        <v>6.2717912121128691E-2</v>
      </c>
      <c r="U632">
        <f ca="1">+(L632^2*Markiwitz!$B$4^2)+(M632^2*Markiwitz!$C$4^2)+(N632^2*Markiwitz!$D$4^2)+(O632^2*Markiwitz!$E$4^2)+(P632^2*Markiwitz!$F$4^2)+(Q632^2*Markiwitz!$G$4^2)+(R632^2*Markiwitz!$H$4^2)+(S632^2*Markiwitz!$I$4^2)+(T632^2*Markiwitz!$J$4^2)+(2*L632*M632*Markiwitz!$B$8)+(2*L632*N632*Markiwitz!$E$8)+(2*L632*O632*Markiwitz!$H$8)+(2*L632*P632*Markiwitz!$B$11)+(2*L632*Q632*Markiwitz!$E$11)+(2*L632*R632*Markiwitz!$H$11)+(2*L632*S632*Markiwitz!$K$8)+(2*L632*T632*Markiwitz!$K$11)</f>
        <v>1.3263618582620392E-2</v>
      </c>
      <c r="V632" s="5">
        <f t="shared" ca="1" si="158"/>
        <v>0.11516778448255569</v>
      </c>
      <c r="W632" s="42">
        <f ca="1">SUMPRODUCT(L632:T632,Markiwitz!$B$3:$J$3)</f>
        <v>0.47391506241367487</v>
      </c>
    </row>
    <row r="633" spans="1:23" x14ac:dyDescent="0.25">
      <c r="A633">
        <v>632</v>
      </c>
      <c r="B633" s="25">
        <f t="shared" ca="1" si="157"/>
        <v>1</v>
      </c>
      <c r="C633" s="46">
        <v>0</v>
      </c>
      <c r="D633">
        <f t="shared" ca="1" si="173"/>
        <v>0.21276981289923547</v>
      </c>
      <c r="E633">
        <f t="shared" ca="1" si="173"/>
        <v>1.4819603264396464E-2</v>
      </c>
      <c r="F633">
        <f t="shared" ca="1" si="173"/>
        <v>0.39564447558674798</v>
      </c>
      <c r="G633">
        <f t="shared" ca="1" si="173"/>
        <v>0.88280460408707651</v>
      </c>
      <c r="H633">
        <f t="shared" ca="1" si="173"/>
        <v>0.50561422085797958</v>
      </c>
      <c r="I633">
        <f t="shared" ca="1" si="173"/>
        <v>0.37261438320230078</v>
      </c>
      <c r="J633">
        <f t="shared" ca="1" si="173"/>
        <v>0.52892042860094446</v>
      </c>
      <c r="K633">
        <f t="shared" ca="1" si="173"/>
        <v>0.76545176020238626</v>
      </c>
      <c r="L633" s="42">
        <f t="shared" ca="1" si="159"/>
        <v>0</v>
      </c>
      <c r="M633" s="42">
        <f t="shared" ca="1" si="160"/>
        <v>5.7839270502209203E-2</v>
      </c>
      <c r="N633" s="42">
        <f t="shared" ca="1" si="161"/>
        <v>4.0285556971880456E-3</v>
      </c>
      <c r="O633" s="42">
        <f t="shared" ca="1" si="162"/>
        <v>0.10755185397001799</v>
      </c>
      <c r="P633" s="42">
        <f t="shared" ca="1" si="163"/>
        <v>0.23998129058171291</v>
      </c>
      <c r="Q633" s="42">
        <f t="shared" ca="1" si="164"/>
        <v>0.13744599053540602</v>
      </c>
      <c r="R633" s="42">
        <f t="shared" ca="1" si="165"/>
        <v>0.10129136182141725</v>
      </c>
      <c r="S633" s="42">
        <f t="shared" ca="1" si="166"/>
        <v>0.14378154178517108</v>
      </c>
      <c r="T633" s="42">
        <f t="shared" ca="1" si="167"/>
        <v>0.20808013510687762</v>
      </c>
      <c r="U633">
        <f ca="1">+(L633^2*Markiwitz!$B$4^2)+(M633^2*Markiwitz!$C$4^2)+(N633^2*Markiwitz!$D$4^2)+(O633^2*Markiwitz!$E$4^2)+(P633^2*Markiwitz!$F$4^2)+(Q633^2*Markiwitz!$G$4^2)+(R633^2*Markiwitz!$H$4^2)+(S633^2*Markiwitz!$I$4^2)+(T633^2*Markiwitz!$J$4^2)+(2*L633*M633*Markiwitz!$B$8)+(2*L633*N633*Markiwitz!$E$8)+(2*L633*O633*Markiwitz!$H$8)+(2*L633*P633*Markiwitz!$B$11)+(2*L633*Q633*Markiwitz!$E$11)+(2*L633*R633*Markiwitz!$H$11)+(2*L633*S633*Markiwitz!$K$8)+(2*L633*T633*Markiwitz!$K$11)</f>
        <v>1.7067308474795033E-2</v>
      </c>
      <c r="V633" s="5">
        <f t="shared" ca="1" si="158"/>
        <v>0.1306419093353853</v>
      </c>
      <c r="W633" s="42">
        <f ca="1">SUMPRODUCT(L633:T633,Markiwitz!$B$3:$J$3)</f>
        <v>0.50832572647253516</v>
      </c>
    </row>
    <row r="634" spans="1:23" x14ac:dyDescent="0.25">
      <c r="A634">
        <v>633</v>
      </c>
      <c r="B634" s="25">
        <f t="shared" ca="1" si="157"/>
        <v>0.99999999999999989</v>
      </c>
      <c r="C634" s="46">
        <v>0</v>
      </c>
      <c r="D634">
        <f t="shared" ca="1" si="173"/>
        <v>2.1314988649397182E-2</v>
      </c>
      <c r="E634">
        <f t="shared" ca="1" si="173"/>
        <v>0.9697065494822098</v>
      </c>
      <c r="F634">
        <f t="shared" ca="1" si="173"/>
        <v>0.9182918139698002</v>
      </c>
      <c r="G634">
        <f t="shared" ca="1" si="173"/>
        <v>0.52216784995050336</v>
      </c>
      <c r="H634">
        <f t="shared" ca="1" si="173"/>
        <v>0.87969526431866296</v>
      </c>
      <c r="I634">
        <f t="shared" ca="1" si="173"/>
        <v>1.9047054824511078E-2</v>
      </c>
      <c r="J634">
        <f t="shared" ca="1" si="173"/>
        <v>3.4024913871609774E-3</v>
      </c>
      <c r="K634">
        <f t="shared" ca="1" si="173"/>
        <v>0.51044022353648277</v>
      </c>
      <c r="L634" s="42">
        <f t="shared" ca="1" si="159"/>
        <v>0</v>
      </c>
      <c r="M634" s="42">
        <f t="shared" ca="1" si="160"/>
        <v>5.5449067055926881E-3</v>
      </c>
      <c r="N634" s="42">
        <f t="shared" ca="1" si="161"/>
        <v>0.25226062453629877</v>
      </c>
      <c r="O634" s="42">
        <f t="shared" ca="1" si="162"/>
        <v>0.23888553358981135</v>
      </c>
      <c r="P634" s="42">
        <f t="shared" ca="1" si="163"/>
        <v>0.13583737060621648</v>
      </c>
      <c r="Q634" s="42">
        <f t="shared" ca="1" si="164"/>
        <v>0.22884498088328273</v>
      </c>
      <c r="R634" s="42">
        <f t="shared" ca="1" si="165"/>
        <v>4.9549236809567788E-3</v>
      </c>
      <c r="S634" s="42">
        <f t="shared" ca="1" si="166"/>
        <v>8.8512818930934977E-4</v>
      </c>
      <c r="T634" s="42">
        <f t="shared" ca="1" si="167"/>
        <v>0.13278653180853184</v>
      </c>
      <c r="U634">
        <f ca="1">+(L634^2*Markiwitz!$B$4^2)+(M634^2*Markiwitz!$C$4^2)+(N634^2*Markiwitz!$D$4^2)+(O634^2*Markiwitz!$E$4^2)+(P634^2*Markiwitz!$F$4^2)+(Q634^2*Markiwitz!$G$4^2)+(R634^2*Markiwitz!$H$4^2)+(S634^2*Markiwitz!$I$4^2)+(T634^2*Markiwitz!$J$4^2)+(2*L634*M634*Markiwitz!$B$8)+(2*L634*N634*Markiwitz!$E$8)+(2*L634*O634*Markiwitz!$H$8)+(2*L634*P634*Markiwitz!$B$11)+(2*L634*Q634*Markiwitz!$E$11)+(2*L634*R634*Markiwitz!$H$11)+(2*L634*S634*Markiwitz!$K$8)+(2*L634*T634*Markiwitz!$K$11)</f>
        <v>2.6590217240133381E-2</v>
      </c>
      <c r="V634" s="5">
        <f t="shared" ca="1" si="158"/>
        <v>0.16306507057041181</v>
      </c>
      <c r="W634" s="42">
        <f ca="1">SUMPRODUCT(L634:T634,Markiwitz!$B$3:$J$3)</f>
        <v>0.80696650670038095</v>
      </c>
    </row>
    <row r="635" spans="1:23" x14ac:dyDescent="0.25">
      <c r="A635">
        <v>634</v>
      </c>
      <c r="B635" s="25">
        <f t="shared" ca="1" si="157"/>
        <v>1.0000000000000002</v>
      </c>
      <c r="C635" s="46">
        <v>0</v>
      </c>
      <c r="D635">
        <f t="shared" ca="1" si="173"/>
        <v>0.22742160430074865</v>
      </c>
      <c r="E635">
        <f t="shared" ca="1" si="173"/>
        <v>0.14536409424681063</v>
      </c>
      <c r="F635">
        <f t="shared" ca="1" si="173"/>
        <v>0.90177011162003717</v>
      </c>
      <c r="G635">
        <f t="shared" ca="1" si="173"/>
        <v>0.48277950730605101</v>
      </c>
      <c r="H635">
        <f t="shared" ca="1" si="173"/>
        <v>0.50204078660206664</v>
      </c>
      <c r="I635">
        <f t="shared" ca="1" si="173"/>
        <v>0.29872301231957998</v>
      </c>
      <c r="J635">
        <f t="shared" ca="1" si="173"/>
        <v>1.7004681276148625E-2</v>
      </c>
      <c r="K635">
        <f t="shared" ca="1" si="173"/>
        <v>0.95052413050477524</v>
      </c>
      <c r="L635" s="42">
        <f t="shared" ca="1" si="159"/>
        <v>0</v>
      </c>
      <c r="M635" s="42">
        <f t="shared" ca="1" si="160"/>
        <v>6.4505276487979338E-2</v>
      </c>
      <c r="N635" s="42">
        <f t="shared" ca="1" si="161"/>
        <v>4.1230696264085487E-2</v>
      </c>
      <c r="O635" s="42">
        <f t="shared" ca="1" si="162"/>
        <v>0.25577574548160464</v>
      </c>
      <c r="P635" s="42">
        <f t="shared" ca="1" si="163"/>
        <v>0.13693433259016344</v>
      </c>
      <c r="Q635" s="42">
        <f t="shared" ca="1" si="164"/>
        <v>0.14239755210407834</v>
      </c>
      <c r="R635" s="42">
        <f t="shared" ca="1" si="165"/>
        <v>8.4729023710141557E-2</v>
      </c>
      <c r="S635" s="42">
        <f t="shared" ca="1" si="166"/>
        <v>4.8231638796170494E-3</v>
      </c>
      <c r="T635" s="42">
        <f t="shared" ca="1" si="167"/>
        <v>0.26960420948233038</v>
      </c>
      <c r="U635">
        <f ca="1">+(L635^2*Markiwitz!$B$4^2)+(M635^2*Markiwitz!$C$4^2)+(N635^2*Markiwitz!$D$4^2)+(O635^2*Markiwitz!$E$4^2)+(P635^2*Markiwitz!$F$4^2)+(Q635^2*Markiwitz!$G$4^2)+(R635^2*Markiwitz!$H$4^2)+(S635^2*Markiwitz!$I$4^2)+(T635^2*Markiwitz!$J$4^2)+(2*L635*M635*Markiwitz!$B$8)+(2*L635*N635*Markiwitz!$E$8)+(2*L635*O635*Markiwitz!$H$8)+(2*L635*P635*Markiwitz!$B$11)+(2*L635*Q635*Markiwitz!$E$11)+(2*L635*R635*Markiwitz!$H$11)+(2*L635*S635*Markiwitz!$K$8)+(2*L635*T635*Markiwitz!$K$11)</f>
        <v>1.5946810129625025E-2</v>
      </c>
      <c r="V635" s="5">
        <f t="shared" ca="1" si="158"/>
        <v>0.12628067995392259</v>
      </c>
      <c r="W635" s="42">
        <f ca="1">SUMPRODUCT(L635:T635,Markiwitz!$B$3:$J$3)</f>
        <v>0.55254574853446159</v>
      </c>
    </row>
    <row r="636" spans="1:23" x14ac:dyDescent="0.25">
      <c r="A636">
        <v>635</v>
      </c>
      <c r="B636" s="25">
        <f t="shared" ca="1" si="157"/>
        <v>1.0000000000000002</v>
      </c>
      <c r="C636" s="46">
        <v>0</v>
      </c>
      <c r="D636">
        <f t="shared" ca="1" si="173"/>
        <v>0.34911695707511492</v>
      </c>
      <c r="E636">
        <f t="shared" ca="1" si="173"/>
        <v>0.47849983876473201</v>
      </c>
      <c r="F636">
        <f t="shared" ca="1" si="173"/>
        <v>0.8047499656966498</v>
      </c>
      <c r="G636">
        <f t="shared" ca="1" si="173"/>
        <v>0.47581321098654161</v>
      </c>
      <c r="H636">
        <f t="shared" ca="1" si="173"/>
        <v>0.89336811091743917</v>
      </c>
      <c r="I636">
        <f t="shared" ca="1" si="173"/>
        <v>0.53217463757541938</v>
      </c>
      <c r="J636">
        <f t="shared" ca="1" si="173"/>
        <v>0.32874220375689822</v>
      </c>
      <c r="K636">
        <f t="shared" ca="1" si="173"/>
        <v>8.5860315496828488E-2</v>
      </c>
      <c r="L636" s="42">
        <f t="shared" ca="1" si="159"/>
        <v>0</v>
      </c>
      <c r="M636" s="42">
        <f t="shared" ca="1" si="160"/>
        <v>8.8421529592955822E-2</v>
      </c>
      <c r="N636" s="42">
        <f t="shared" ca="1" si="161"/>
        <v>0.12119058325905699</v>
      </c>
      <c r="O636" s="42">
        <f t="shared" ca="1" si="162"/>
        <v>0.20382058638150463</v>
      </c>
      <c r="P636" s="42">
        <f t="shared" ca="1" si="163"/>
        <v>0.12051013582509461</v>
      </c>
      <c r="Q636" s="42">
        <f t="shared" ca="1" si="164"/>
        <v>0.22626507608994056</v>
      </c>
      <c r="R636" s="42">
        <f t="shared" ca="1" si="165"/>
        <v>0.1347849037732966</v>
      </c>
      <c r="S636" s="42">
        <f t="shared" ca="1" si="166"/>
        <v>8.3261176258734207E-2</v>
      </c>
      <c r="T636" s="42">
        <f t="shared" ca="1" si="167"/>
        <v>2.1746008819416622E-2</v>
      </c>
      <c r="U636">
        <f ca="1">+(L636^2*Markiwitz!$B$4^2)+(M636^2*Markiwitz!$C$4^2)+(N636^2*Markiwitz!$D$4^2)+(O636^2*Markiwitz!$E$4^2)+(P636^2*Markiwitz!$F$4^2)+(Q636^2*Markiwitz!$G$4^2)+(R636^2*Markiwitz!$H$4^2)+(S636^2*Markiwitz!$I$4^2)+(T636^2*Markiwitz!$J$4^2)+(2*L636*M636*Markiwitz!$B$8)+(2*L636*N636*Markiwitz!$E$8)+(2*L636*O636*Markiwitz!$H$8)+(2*L636*P636*Markiwitz!$B$11)+(2*L636*Q636*Markiwitz!$E$11)+(2*L636*R636*Markiwitz!$H$11)+(2*L636*S636*Markiwitz!$K$8)+(2*L636*T636*Markiwitz!$K$11)</f>
        <v>2.3128113675476188E-2</v>
      </c>
      <c r="V636" s="5">
        <f t="shared" ca="1" si="158"/>
        <v>0.15207930061476541</v>
      </c>
      <c r="W636" s="42">
        <f ca="1">SUMPRODUCT(L636:T636,Markiwitz!$B$3:$J$3)</f>
        <v>0.76458272009260386</v>
      </c>
    </row>
    <row r="637" spans="1:23" x14ac:dyDescent="0.25">
      <c r="A637">
        <v>636</v>
      </c>
      <c r="B637" s="25">
        <f t="shared" ca="1" si="157"/>
        <v>1</v>
      </c>
      <c r="C637" s="46">
        <v>0</v>
      </c>
      <c r="D637">
        <f t="shared" ca="1" si="173"/>
        <v>0.91372924851800241</v>
      </c>
      <c r="E637">
        <f t="shared" ca="1" si="173"/>
        <v>0.34018924203788736</v>
      </c>
      <c r="F637">
        <f t="shared" ca="1" si="173"/>
        <v>0.27868909139487219</v>
      </c>
      <c r="G637">
        <f t="shared" ca="1" si="173"/>
        <v>5.994593647708546E-2</v>
      </c>
      <c r="H637">
        <f t="shared" ca="1" si="173"/>
        <v>0.75267653157533132</v>
      </c>
      <c r="I637">
        <f t="shared" ca="1" si="173"/>
        <v>3.4034381280625969E-2</v>
      </c>
      <c r="J637">
        <f t="shared" ca="1" si="173"/>
        <v>0.48170819977287271</v>
      </c>
      <c r="K637">
        <f t="shared" ca="1" si="173"/>
        <v>0.16225603906102137</v>
      </c>
      <c r="L637" s="42">
        <f t="shared" ca="1" si="159"/>
        <v>0</v>
      </c>
      <c r="M637" s="42">
        <f t="shared" ca="1" si="160"/>
        <v>0.30223623424503632</v>
      </c>
      <c r="N637" s="42">
        <f t="shared" ca="1" si="161"/>
        <v>0.11252514419448242</v>
      </c>
      <c r="O637" s="42">
        <f t="shared" ca="1" si="162"/>
        <v>9.2182604031742804E-2</v>
      </c>
      <c r="P637" s="42">
        <f t="shared" ca="1" si="163"/>
        <v>1.9828449322939135E-2</v>
      </c>
      <c r="Q637" s="42">
        <f t="shared" ca="1" si="164"/>
        <v>0.2489644726563236</v>
      </c>
      <c r="R637" s="42">
        <f t="shared" ca="1" si="165"/>
        <v>1.1257627190767863E-2</v>
      </c>
      <c r="S637" s="42">
        <f t="shared" ca="1" si="166"/>
        <v>0.15933568126493028</v>
      </c>
      <c r="T637" s="42">
        <f t="shared" ca="1" si="167"/>
        <v>5.3669787093777628E-2</v>
      </c>
      <c r="U637">
        <f ca="1">+(L637^2*Markiwitz!$B$4^2)+(M637^2*Markiwitz!$C$4^2)+(N637^2*Markiwitz!$D$4^2)+(O637^2*Markiwitz!$E$4^2)+(P637^2*Markiwitz!$F$4^2)+(Q637^2*Markiwitz!$G$4^2)+(R637^2*Markiwitz!$H$4^2)+(S637^2*Markiwitz!$I$4^2)+(T637^2*Markiwitz!$J$4^2)+(2*L637*M637*Markiwitz!$B$8)+(2*L637*N637*Markiwitz!$E$8)+(2*L637*O637*Markiwitz!$H$8)+(2*L637*P637*Markiwitz!$B$11)+(2*L637*Q637*Markiwitz!$E$11)+(2*L637*R637*Markiwitz!$H$11)+(2*L637*S637*Markiwitz!$K$8)+(2*L637*T637*Markiwitz!$K$11)</f>
        <v>2.4059484154530242E-2</v>
      </c>
      <c r="V637" s="5">
        <f t="shared" ca="1" si="158"/>
        <v>0.1551111993201337</v>
      </c>
      <c r="W637" s="42">
        <f ca="1">SUMPRODUCT(L637:T637,Markiwitz!$B$3:$J$3)</f>
        <v>0.77780919175881125</v>
      </c>
    </row>
    <row r="638" spans="1:23" x14ac:dyDescent="0.25">
      <c r="A638">
        <v>637</v>
      </c>
      <c r="B638" s="25">
        <f t="shared" ca="1" si="157"/>
        <v>1</v>
      </c>
      <c r="C638" s="46">
        <v>0</v>
      </c>
      <c r="D638">
        <f t="shared" ca="1" si="173"/>
        <v>0.67646690302586043</v>
      </c>
      <c r="E638">
        <f t="shared" ca="1" si="173"/>
        <v>0.88877277670535604</v>
      </c>
      <c r="F638">
        <f t="shared" ca="1" si="173"/>
        <v>0.40914698544177575</v>
      </c>
      <c r="G638">
        <f t="shared" ca="1" si="173"/>
        <v>0.45820928745557987</v>
      </c>
      <c r="H638">
        <f t="shared" ca="1" si="173"/>
        <v>0.15320729395091326</v>
      </c>
      <c r="I638">
        <f t="shared" ca="1" si="173"/>
        <v>0.69366112430965488</v>
      </c>
      <c r="J638">
        <f t="shared" ca="1" si="173"/>
        <v>1.1609947145200805E-2</v>
      </c>
      <c r="K638">
        <f t="shared" ca="1" si="173"/>
        <v>0.35886020206719549</v>
      </c>
      <c r="L638" s="42">
        <f t="shared" ca="1" si="159"/>
        <v>0</v>
      </c>
      <c r="M638" s="42">
        <f t="shared" ca="1" si="160"/>
        <v>0.1853367229741541</v>
      </c>
      <c r="N638" s="42">
        <f t="shared" ca="1" si="161"/>
        <v>0.24350375926213372</v>
      </c>
      <c r="O638" s="42">
        <f t="shared" ca="1" si="162"/>
        <v>0.11209707549230057</v>
      </c>
      <c r="P638" s="42">
        <f t="shared" ca="1" si="163"/>
        <v>0.1255390432162693</v>
      </c>
      <c r="Q638" s="42">
        <f t="shared" ca="1" si="164"/>
        <v>4.1975354107626907E-2</v>
      </c>
      <c r="R638" s="42">
        <f t="shared" ca="1" si="165"/>
        <v>0.19004755304222778</v>
      </c>
      <c r="S638" s="42">
        <f t="shared" ca="1" si="166"/>
        <v>3.1808645007905052E-3</v>
      </c>
      <c r="T638" s="42">
        <f t="shared" ca="1" si="167"/>
        <v>9.8319627404497248E-2</v>
      </c>
      <c r="U638">
        <f ca="1">+(L638^2*Markiwitz!$B$4^2)+(M638^2*Markiwitz!$C$4^2)+(N638^2*Markiwitz!$D$4^2)+(O638^2*Markiwitz!$E$4^2)+(P638^2*Markiwitz!$F$4^2)+(Q638^2*Markiwitz!$G$4^2)+(R638^2*Markiwitz!$H$4^2)+(S638^2*Markiwitz!$I$4^2)+(T638^2*Markiwitz!$J$4^2)+(2*L638*M638*Markiwitz!$B$8)+(2*L638*N638*Markiwitz!$E$8)+(2*L638*O638*Markiwitz!$H$8)+(2*L638*P638*Markiwitz!$B$11)+(2*L638*Q638*Markiwitz!$E$11)+(2*L638*R638*Markiwitz!$H$11)+(2*L638*S638*Markiwitz!$K$8)+(2*L638*T638*Markiwitz!$K$11)</f>
        <v>1.2165290534758634E-2</v>
      </c>
      <c r="V638" s="5">
        <f t="shared" ca="1" si="158"/>
        <v>0.11029637589131673</v>
      </c>
      <c r="W638" s="42">
        <f ca="1">SUMPRODUCT(L638:T638,Markiwitz!$B$3:$J$3)</f>
        <v>0.28281569285459979</v>
      </c>
    </row>
    <row r="639" spans="1:23" x14ac:dyDescent="0.25">
      <c r="A639">
        <v>638</v>
      </c>
      <c r="B639" s="25">
        <f t="shared" ca="1" si="157"/>
        <v>1</v>
      </c>
      <c r="C639" s="46">
        <v>0</v>
      </c>
      <c r="D639">
        <f t="shared" ca="1" si="173"/>
        <v>0.16753278515403325</v>
      </c>
      <c r="E639">
        <f t="shared" ca="1" si="173"/>
        <v>0.22638030855587421</v>
      </c>
      <c r="F639">
        <f t="shared" ca="1" si="173"/>
        <v>5.3012276791910118E-2</v>
      </c>
      <c r="G639">
        <f t="shared" ca="1" si="173"/>
        <v>0.46545416246103688</v>
      </c>
      <c r="H639">
        <f t="shared" ca="1" si="173"/>
        <v>0.19805960144746848</v>
      </c>
      <c r="I639">
        <f t="shared" ca="1" si="173"/>
        <v>0.91912015586403306</v>
      </c>
      <c r="J639">
        <f t="shared" ca="1" si="173"/>
        <v>0.43958757756284206</v>
      </c>
      <c r="K639">
        <f t="shared" ca="1" si="173"/>
        <v>0.95529022134635422</v>
      </c>
      <c r="L639" s="42">
        <f t="shared" ca="1" si="159"/>
        <v>0</v>
      </c>
      <c r="M639" s="42">
        <f t="shared" ca="1" si="160"/>
        <v>4.8922722418584738E-2</v>
      </c>
      <c r="N639" s="42">
        <f t="shared" ca="1" si="161"/>
        <v>6.6107305422815454E-2</v>
      </c>
      <c r="O639" s="42">
        <f t="shared" ca="1" si="162"/>
        <v>1.5480581307612576E-2</v>
      </c>
      <c r="P639" s="42">
        <f t="shared" ca="1" si="163"/>
        <v>0.13592136469121399</v>
      </c>
      <c r="Q639" s="42">
        <f t="shared" ca="1" si="164"/>
        <v>5.783712659609392E-2</v>
      </c>
      <c r="R639" s="42">
        <f t="shared" ca="1" si="165"/>
        <v>0.26840036243246274</v>
      </c>
      <c r="S639" s="42">
        <f t="shared" ca="1" si="166"/>
        <v>0.1283678356805929</v>
      </c>
      <c r="T639" s="42">
        <f t="shared" ca="1" si="167"/>
        <v>0.27896270145062374</v>
      </c>
      <c r="U639">
        <f ca="1">+(L639^2*Markiwitz!$B$4^2)+(M639^2*Markiwitz!$C$4^2)+(N639^2*Markiwitz!$D$4^2)+(O639^2*Markiwitz!$E$4^2)+(P639^2*Markiwitz!$F$4^2)+(Q639^2*Markiwitz!$G$4^2)+(R639^2*Markiwitz!$H$4^2)+(S639^2*Markiwitz!$I$4^2)+(T639^2*Markiwitz!$J$4^2)+(2*L639*M639*Markiwitz!$B$8)+(2*L639*N639*Markiwitz!$E$8)+(2*L639*O639*Markiwitz!$H$8)+(2*L639*P639*Markiwitz!$B$11)+(2*L639*Q639*Markiwitz!$E$11)+(2*L639*R639*Markiwitz!$H$11)+(2*L639*S639*Markiwitz!$K$8)+(2*L639*T639*Markiwitz!$K$11)</f>
        <v>1.3334801782746913E-2</v>
      </c>
      <c r="V639" s="5">
        <f t="shared" ca="1" si="158"/>
        <v>0.11547641223534316</v>
      </c>
      <c r="W639" s="42">
        <f ca="1">SUMPRODUCT(L639:T639,Markiwitz!$B$3:$J$3)</f>
        <v>0.25466990297106423</v>
      </c>
    </row>
    <row r="640" spans="1:23" x14ac:dyDescent="0.25">
      <c r="A640">
        <v>639</v>
      </c>
      <c r="B640" s="25">
        <f t="shared" ca="1" si="157"/>
        <v>0.99999999999999989</v>
      </c>
      <c r="C640" s="46">
        <v>0</v>
      </c>
      <c r="D640">
        <f t="shared" ca="1" si="173"/>
        <v>0.56457724608541249</v>
      </c>
      <c r="E640">
        <f t="shared" ca="1" si="173"/>
        <v>0.43531975170667492</v>
      </c>
      <c r="F640">
        <f t="shared" ca="1" si="173"/>
        <v>0.12158467463615641</v>
      </c>
      <c r="G640">
        <f t="shared" ca="1" si="173"/>
        <v>0.72781118511682485</v>
      </c>
      <c r="H640">
        <f t="shared" ca="1" si="173"/>
        <v>0.68540529633108094</v>
      </c>
      <c r="I640">
        <f t="shared" ca="1" si="173"/>
        <v>0.12546175080891109</v>
      </c>
      <c r="J640">
        <f t="shared" ca="1" si="173"/>
        <v>0.20327515226009574</v>
      </c>
      <c r="K640">
        <f t="shared" ca="1" si="173"/>
        <v>0.92296592659138033</v>
      </c>
      <c r="L640" s="42">
        <f t="shared" ca="1" si="159"/>
        <v>0</v>
      </c>
      <c r="M640" s="42">
        <f t="shared" ca="1" si="160"/>
        <v>0.14910656545363868</v>
      </c>
      <c r="N640" s="42">
        <f t="shared" ca="1" si="161"/>
        <v>0.1149692686008342</v>
      </c>
      <c r="O640" s="42">
        <f t="shared" ca="1" si="162"/>
        <v>3.2110881854513752E-2</v>
      </c>
      <c r="P640" s="42">
        <f t="shared" ca="1" si="163"/>
        <v>0.19221714453418554</v>
      </c>
      <c r="Q640" s="42">
        <f t="shared" ca="1" si="164"/>
        <v>0.18101762050856679</v>
      </c>
      <c r="R640" s="42">
        <f t="shared" ca="1" si="165"/>
        <v>3.3134829447389519E-2</v>
      </c>
      <c r="S640" s="42">
        <f t="shared" ca="1" si="166"/>
        <v>5.3685585109434095E-2</v>
      </c>
      <c r="T640" s="42">
        <f t="shared" ca="1" si="167"/>
        <v>0.24375810449143734</v>
      </c>
      <c r="U640">
        <f ca="1">+(L640^2*Markiwitz!$B$4^2)+(M640^2*Markiwitz!$C$4^2)+(N640^2*Markiwitz!$D$4^2)+(O640^2*Markiwitz!$E$4^2)+(P640^2*Markiwitz!$F$4^2)+(Q640^2*Markiwitz!$G$4^2)+(R640^2*Markiwitz!$H$4^2)+(S640^2*Markiwitz!$I$4^2)+(T640^2*Markiwitz!$J$4^2)+(2*L640*M640*Markiwitz!$B$8)+(2*L640*N640*Markiwitz!$E$8)+(2*L640*O640*Markiwitz!$H$8)+(2*L640*P640*Markiwitz!$B$11)+(2*L640*Q640*Markiwitz!$E$11)+(2*L640*R640*Markiwitz!$H$11)+(2*L640*S640*Markiwitz!$K$8)+(2*L640*T640*Markiwitz!$K$11)</f>
        <v>1.6425306057634245E-2</v>
      </c>
      <c r="V640" s="5">
        <f t="shared" ca="1" si="158"/>
        <v>0.12816125021875469</v>
      </c>
      <c r="W640" s="42">
        <f ca="1">SUMPRODUCT(L640:T640,Markiwitz!$B$3:$J$3)</f>
        <v>0.62988698060025605</v>
      </c>
    </row>
    <row r="641" spans="1:23" x14ac:dyDescent="0.25">
      <c r="A641">
        <v>640</v>
      </c>
      <c r="B641" s="25">
        <f t="shared" ca="1" si="157"/>
        <v>1</v>
      </c>
      <c r="C641" s="46">
        <v>0</v>
      </c>
      <c r="D641">
        <f t="shared" ca="1" si="173"/>
        <v>0.41546720100833179</v>
      </c>
      <c r="E641">
        <f t="shared" ca="1" si="173"/>
        <v>0.80101620869034396</v>
      </c>
      <c r="F641">
        <f t="shared" ca="1" si="173"/>
        <v>0.62727538426689988</v>
      </c>
      <c r="G641">
        <f t="shared" ca="1" si="173"/>
        <v>0.45001284018160426</v>
      </c>
      <c r="H641">
        <f t="shared" ca="1" si="173"/>
        <v>0.27439673869445869</v>
      </c>
      <c r="I641">
        <f t="shared" ca="1" si="173"/>
        <v>0.71863271711006271</v>
      </c>
      <c r="J641">
        <f t="shared" ca="1" si="173"/>
        <v>0.18708720721486827</v>
      </c>
      <c r="K641">
        <f t="shared" ca="1" si="173"/>
        <v>0.84558448229030747</v>
      </c>
      <c r="L641" s="42">
        <f t="shared" ca="1" si="159"/>
        <v>0</v>
      </c>
      <c r="M641" s="42">
        <f t="shared" ca="1" si="160"/>
        <v>9.6184701749775101E-2</v>
      </c>
      <c r="N641" s="42">
        <f t="shared" ca="1" si="161"/>
        <v>0.18544305048058721</v>
      </c>
      <c r="O641" s="42">
        <f t="shared" ca="1" si="162"/>
        <v>0.14522035819977372</v>
      </c>
      <c r="P641" s="42">
        <f t="shared" ca="1" si="163"/>
        <v>0.10418235353208734</v>
      </c>
      <c r="Q641" s="42">
        <f t="shared" ca="1" si="164"/>
        <v>6.3525516354558637E-2</v>
      </c>
      <c r="R641" s="42">
        <f t="shared" ca="1" si="165"/>
        <v>0.16637047014807727</v>
      </c>
      <c r="S641" s="42">
        <f t="shared" ca="1" si="166"/>
        <v>4.3312509828662998E-2</v>
      </c>
      <c r="T641" s="42">
        <f t="shared" ca="1" si="167"/>
        <v>0.19576103970647774</v>
      </c>
      <c r="U641">
        <f ca="1">+(L641^2*Markiwitz!$B$4^2)+(M641^2*Markiwitz!$C$4^2)+(N641^2*Markiwitz!$D$4^2)+(O641^2*Markiwitz!$E$4^2)+(P641^2*Markiwitz!$F$4^2)+(Q641^2*Markiwitz!$G$4^2)+(R641^2*Markiwitz!$H$4^2)+(S641^2*Markiwitz!$I$4^2)+(T641^2*Markiwitz!$J$4^2)+(2*L641*M641*Markiwitz!$B$8)+(2*L641*N641*Markiwitz!$E$8)+(2*L641*O641*Markiwitz!$H$8)+(2*L641*P641*Markiwitz!$B$11)+(2*L641*Q641*Markiwitz!$E$11)+(2*L641*R641*Markiwitz!$H$11)+(2*L641*S641*Markiwitz!$K$8)+(2*L641*T641*Markiwitz!$K$11)</f>
        <v>1.0495543614560076E-2</v>
      </c>
      <c r="V641" s="5">
        <f t="shared" ca="1" si="158"/>
        <v>0.10244776041749315</v>
      </c>
      <c r="W641" s="42">
        <f ca="1">SUMPRODUCT(L641:T641,Markiwitz!$B$3:$J$3)</f>
        <v>0.32292263581434999</v>
      </c>
    </row>
    <row r="642" spans="1:23" x14ac:dyDescent="0.25">
      <c r="A642">
        <v>641</v>
      </c>
      <c r="B642" s="25">
        <f t="shared" ref="B642:B705" ca="1" si="174">SUM(L642:T642)</f>
        <v>1</v>
      </c>
      <c r="C642" s="46">
        <v>0</v>
      </c>
      <c r="D642">
        <f t="shared" ref="D642:K651" ca="1" si="175">RAND()</f>
        <v>0.99763671985974489</v>
      </c>
      <c r="E642">
        <f t="shared" ca="1" si="175"/>
        <v>0.45046955245401388</v>
      </c>
      <c r="F642">
        <f t="shared" ca="1" si="175"/>
        <v>0.27520488005448418</v>
      </c>
      <c r="G642">
        <f t="shared" ca="1" si="175"/>
        <v>0.65571390732991519</v>
      </c>
      <c r="H642">
        <f t="shared" ca="1" si="175"/>
        <v>0.85155075979187655</v>
      </c>
      <c r="I642">
        <f t="shared" ca="1" si="175"/>
        <v>8.2789765102725621E-2</v>
      </c>
      <c r="J642">
        <f t="shared" ca="1" si="175"/>
        <v>0.89334282886045047</v>
      </c>
      <c r="K642">
        <f t="shared" ca="1" si="175"/>
        <v>0.96006425346397573</v>
      </c>
      <c r="L642" s="42">
        <f t="shared" ca="1" si="159"/>
        <v>0</v>
      </c>
      <c r="M642" s="42">
        <f t="shared" ca="1" si="160"/>
        <v>0.19308701662986</v>
      </c>
      <c r="N642" s="42">
        <f t="shared" ca="1" si="161"/>
        <v>8.7185866592963859E-2</v>
      </c>
      <c r="O642" s="42">
        <f t="shared" ca="1" si="162"/>
        <v>5.3264367874479815E-2</v>
      </c>
      <c r="P642" s="42">
        <f t="shared" ca="1" si="163"/>
        <v>0.12690976545735161</v>
      </c>
      <c r="Q642" s="42">
        <f t="shared" ca="1" si="164"/>
        <v>0.16481289475814387</v>
      </c>
      <c r="R642" s="42">
        <f t="shared" ca="1" si="165"/>
        <v>1.6023496762849268E-2</v>
      </c>
      <c r="S642" s="42">
        <f t="shared" ca="1" si="166"/>
        <v>0.17290151637220641</v>
      </c>
      <c r="T642" s="42">
        <f t="shared" ca="1" si="167"/>
        <v>0.18581507555214521</v>
      </c>
      <c r="U642">
        <f ca="1">+(L642^2*Markiwitz!$B$4^2)+(M642^2*Markiwitz!$C$4^2)+(N642^2*Markiwitz!$D$4^2)+(O642^2*Markiwitz!$E$4^2)+(P642^2*Markiwitz!$F$4^2)+(Q642^2*Markiwitz!$G$4^2)+(R642^2*Markiwitz!$H$4^2)+(S642^2*Markiwitz!$I$4^2)+(T642^2*Markiwitz!$J$4^2)+(2*L642*M642*Markiwitz!$B$8)+(2*L642*N642*Markiwitz!$E$8)+(2*L642*O642*Markiwitz!$H$8)+(2*L642*P642*Markiwitz!$B$11)+(2*L642*Q642*Markiwitz!$E$11)+(2*L642*R642*Markiwitz!$H$11)+(2*L642*S642*Markiwitz!$K$8)+(2*L642*T642*Markiwitz!$K$11)</f>
        <v>1.5183135492570693E-2</v>
      </c>
      <c r="V642" s="5">
        <f t="shared" ref="V642:V705" ca="1" si="176">SQRT(U642)</f>
        <v>0.12321986646872611</v>
      </c>
      <c r="W642" s="42">
        <f ca="1">SUMPRODUCT(L642:T642,Markiwitz!$B$3:$J$3)</f>
        <v>0.5572145860929103</v>
      </c>
    </row>
    <row r="643" spans="1:23" x14ac:dyDescent="0.25">
      <c r="A643">
        <v>642</v>
      </c>
      <c r="B643" s="25">
        <f t="shared" ca="1" si="174"/>
        <v>1</v>
      </c>
      <c r="C643" s="46">
        <v>0</v>
      </c>
      <c r="D643">
        <f t="shared" ca="1" si="175"/>
        <v>0.17769840110401502</v>
      </c>
      <c r="E643">
        <f t="shared" ca="1" si="175"/>
        <v>0.96739623676885089</v>
      </c>
      <c r="F643">
        <f t="shared" ca="1" si="175"/>
        <v>0.56080030116118817</v>
      </c>
      <c r="G643">
        <f t="shared" ca="1" si="175"/>
        <v>0.91924680186718288</v>
      </c>
      <c r="H643">
        <f t="shared" ca="1" si="175"/>
        <v>0.11482374675755902</v>
      </c>
      <c r="I643">
        <f t="shared" ca="1" si="175"/>
        <v>3.0842758204138399E-2</v>
      </c>
      <c r="J643">
        <f t="shared" ca="1" si="175"/>
        <v>0.63207969055348334</v>
      </c>
      <c r="K643">
        <f t="shared" ca="1" si="175"/>
        <v>0.92156105550556489</v>
      </c>
      <c r="L643" s="42">
        <f t="shared" ref="L643:L706" ca="1" si="177">C643/SUM($C643:$K643)</f>
        <v>0</v>
      </c>
      <c r="M643" s="42">
        <f t="shared" ref="M643:M706" ca="1" si="178">D643/SUM($C643:$K643)</f>
        <v>4.1091570610719066E-2</v>
      </c>
      <c r="N643" s="42">
        <f t="shared" ref="N643:N706" ca="1" si="179">E643/SUM($C643:$K643)</f>
        <v>0.22370393050673859</v>
      </c>
      <c r="O643" s="42">
        <f t="shared" ref="O643:O706" ca="1" si="180">F643/SUM($C643:$K643)</f>
        <v>0.12968133101090018</v>
      </c>
      <c r="P643" s="42">
        <f t="shared" ref="P643:P706" ca="1" si="181">G643/SUM($C643:$K643)</f>
        <v>0.21256969467886536</v>
      </c>
      <c r="Q643" s="42">
        <f t="shared" ref="Q643:Q706" ca="1" si="182">H643/SUM($C643:$K643)</f>
        <v>2.6552225953421667E-2</v>
      </c>
      <c r="R643" s="42">
        <f t="shared" ref="R643:R706" ca="1" si="183">I643/SUM($C643:$K643)</f>
        <v>7.1321822183016362E-3</v>
      </c>
      <c r="S643" s="42">
        <f t="shared" ref="S643:S706" ca="1" si="184">J643/SUM($C643:$K643)</f>
        <v>0.14616421461652121</v>
      </c>
      <c r="T643" s="42">
        <f t="shared" ref="T643:T706" ca="1" si="185">K643/SUM($C643:$K643)</f>
        <v>0.21310485040453239</v>
      </c>
      <c r="U643">
        <f ca="1">+(L643^2*Markiwitz!$B$4^2)+(M643^2*Markiwitz!$C$4^2)+(N643^2*Markiwitz!$D$4^2)+(O643^2*Markiwitz!$E$4^2)+(P643^2*Markiwitz!$F$4^2)+(Q643^2*Markiwitz!$G$4^2)+(R643^2*Markiwitz!$H$4^2)+(S643^2*Markiwitz!$I$4^2)+(T643^2*Markiwitz!$J$4^2)+(2*L643*M643*Markiwitz!$B$8)+(2*L643*N643*Markiwitz!$E$8)+(2*L643*O643*Markiwitz!$H$8)+(2*L643*P643*Markiwitz!$B$11)+(2*L643*Q643*Markiwitz!$E$11)+(2*L643*R643*Markiwitz!$H$11)+(2*L643*S643*Markiwitz!$K$8)+(2*L643*T643*Markiwitz!$K$11)</f>
        <v>1.3977206420277879E-2</v>
      </c>
      <c r="V643" s="5">
        <f t="shared" ca="1" si="176"/>
        <v>0.11822523597048931</v>
      </c>
      <c r="W643" s="42">
        <f ca="1">SUMPRODUCT(L643:T643,Markiwitz!$B$3:$J$3)</f>
        <v>0.23634613075102515</v>
      </c>
    </row>
    <row r="644" spans="1:23" x14ac:dyDescent="0.25">
      <c r="A644">
        <v>643</v>
      </c>
      <c r="B644" s="25">
        <f t="shared" ca="1" si="174"/>
        <v>1.0000000000000002</v>
      </c>
      <c r="C644" s="46">
        <v>0</v>
      </c>
      <c r="D644">
        <f t="shared" ca="1" si="175"/>
        <v>0.25586999516755793</v>
      </c>
      <c r="E644">
        <f t="shared" ca="1" si="175"/>
        <v>0.18845172739923977</v>
      </c>
      <c r="F644">
        <f t="shared" ca="1" si="175"/>
        <v>0.98649816746239949</v>
      </c>
      <c r="G644">
        <f t="shared" ca="1" si="175"/>
        <v>0.62106801139236489</v>
      </c>
      <c r="H644">
        <f t="shared" ca="1" si="175"/>
        <v>0.40974861063919055</v>
      </c>
      <c r="I644">
        <f t="shared" ca="1" si="175"/>
        <v>0.40760971636198495</v>
      </c>
      <c r="J644">
        <f t="shared" ca="1" si="175"/>
        <v>0.55987689289429743</v>
      </c>
      <c r="K644">
        <f t="shared" ca="1" si="175"/>
        <v>0.27473095625793287</v>
      </c>
      <c r="L644" s="42">
        <f t="shared" ca="1" si="177"/>
        <v>0</v>
      </c>
      <c r="M644" s="42">
        <f t="shared" ca="1" si="178"/>
        <v>6.9082093896929195E-2</v>
      </c>
      <c r="N644" s="42">
        <f t="shared" ca="1" si="179"/>
        <v>5.0879900625735559E-2</v>
      </c>
      <c r="O644" s="42">
        <f t="shared" ca="1" si="180"/>
        <v>0.26634369140921765</v>
      </c>
      <c r="P644" s="42">
        <f t="shared" ca="1" si="181"/>
        <v>0.16768155504630414</v>
      </c>
      <c r="Q644" s="42">
        <f t="shared" ca="1" si="182"/>
        <v>0.11062763328610024</v>
      </c>
      <c r="R644" s="42">
        <f t="shared" ca="1" si="183"/>
        <v>0.11005015527740775</v>
      </c>
      <c r="S644" s="42">
        <f t="shared" ca="1" si="184"/>
        <v>0.15116062381725009</v>
      </c>
      <c r="T644" s="42">
        <f t="shared" ca="1" si="185"/>
        <v>7.41743466410556E-2</v>
      </c>
      <c r="U644">
        <f ca="1">+(L644^2*Markiwitz!$B$4^2)+(M644^2*Markiwitz!$C$4^2)+(N644^2*Markiwitz!$D$4^2)+(O644^2*Markiwitz!$E$4^2)+(P644^2*Markiwitz!$F$4^2)+(Q644^2*Markiwitz!$G$4^2)+(R644^2*Markiwitz!$H$4^2)+(S644^2*Markiwitz!$I$4^2)+(T644^2*Markiwitz!$J$4^2)+(2*L644*M644*Markiwitz!$B$8)+(2*L644*N644*Markiwitz!$E$8)+(2*L644*O644*Markiwitz!$H$8)+(2*L644*P644*Markiwitz!$B$11)+(2*L644*Q644*Markiwitz!$E$11)+(2*L644*R644*Markiwitz!$H$11)+(2*L644*S644*Markiwitz!$K$8)+(2*L644*T644*Markiwitz!$K$11)</f>
        <v>1.7184361979900691E-2</v>
      </c>
      <c r="V644" s="5">
        <f t="shared" ca="1" si="176"/>
        <v>0.13108913753587934</v>
      </c>
      <c r="W644" s="42">
        <f ca="1">SUMPRODUCT(L644:T644,Markiwitz!$B$3:$J$3)</f>
        <v>0.45967848055325045</v>
      </c>
    </row>
    <row r="645" spans="1:23" x14ac:dyDescent="0.25">
      <c r="A645">
        <v>644</v>
      </c>
      <c r="B645" s="25">
        <f t="shared" ca="1" si="174"/>
        <v>1</v>
      </c>
      <c r="C645" s="46">
        <v>0</v>
      </c>
      <c r="D645">
        <f t="shared" ca="1" si="175"/>
        <v>0.40301033041724155</v>
      </c>
      <c r="E645">
        <f t="shared" ca="1" si="175"/>
        <v>0.89594264521204647</v>
      </c>
      <c r="F645">
        <f t="shared" ca="1" si="175"/>
        <v>0.81447902784652415</v>
      </c>
      <c r="G645">
        <f t="shared" ca="1" si="175"/>
        <v>0.97439644813945003</v>
      </c>
      <c r="H645">
        <f t="shared" ca="1" si="175"/>
        <v>0.19089243794766053</v>
      </c>
      <c r="I645">
        <f t="shared" ca="1" si="175"/>
        <v>0.639787061903342</v>
      </c>
      <c r="J645">
        <f t="shared" ca="1" si="175"/>
        <v>0.28539108198968144</v>
      </c>
      <c r="K645">
        <f t="shared" ca="1" si="175"/>
        <v>0.92824646720138182</v>
      </c>
      <c r="L645" s="42">
        <f t="shared" ca="1" si="177"/>
        <v>0</v>
      </c>
      <c r="M645" s="42">
        <f t="shared" ca="1" si="178"/>
        <v>7.8526676682417459E-2</v>
      </c>
      <c r="N645" s="42">
        <f t="shared" ca="1" si="179"/>
        <v>0.17457467741265201</v>
      </c>
      <c r="O645" s="42">
        <f t="shared" ca="1" si="180"/>
        <v>0.1587014685655746</v>
      </c>
      <c r="P645" s="42">
        <f t="shared" ca="1" si="181"/>
        <v>0.18986142306656129</v>
      </c>
      <c r="Q645" s="42">
        <f t="shared" ca="1" si="182"/>
        <v>3.7195445437626602E-2</v>
      </c>
      <c r="R645" s="42">
        <f t="shared" ca="1" si="183"/>
        <v>0.12466268967265205</v>
      </c>
      <c r="S645" s="42">
        <f t="shared" ca="1" si="184"/>
        <v>5.5608532913404028E-2</v>
      </c>
      <c r="T645" s="42">
        <f t="shared" ca="1" si="185"/>
        <v>0.18086908624911188</v>
      </c>
      <c r="U645">
        <f ca="1">+(L645^2*Markiwitz!$B$4^2)+(M645^2*Markiwitz!$C$4^2)+(N645^2*Markiwitz!$D$4^2)+(O645^2*Markiwitz!$E$4^2)+(P645^2*Markiwitz!$F$4^2)+(Q645^2*Markiwitz!$G$4^2)+(R645^2*Markiwitz!$H$4^2)+(S645^2*Markiwitz!$I$4^2)+(T645^2*Markiwitz!$J$4^2)+(2*L645*M645*Markiwitz!$B$8)+(2*L645*N645*Markiwitz!$E$8)+(2*L645*O645*Markiwitz!$H$8)+(2*L645*P645*Markiwitz!$B$11)+(2*L645*Q645*Markiwitz!$E$11)+(2*L645*R645*Markiwitz!$H$11)+(2*L645*S645*Markiwitz!$K$8)+(2*L645*T645*Markiwitz!$K$11)</f>
        <v>1.1625978945885882E-2</v>
      </c>
      <c r="V645" s="5">
        <f t="shared" ca="1" si="176"/>
        <v>0.10782383292151083</v>
      </c>
      <c r="W645" s="42">
        <f ca="1">SUMPRODUCT(L645:T645,Markiwitz!$B$3:$J$3)</f>
        <v>0.27348073911249055</v>
      </c>
    </row>
    <row r="646" spans="1:23" x14ac:dyDescent="0.25">
      <c r="A646">
        <v>645</v>
      </c>
      <c r="B646" s="25">
        <f t="shared" ca="1" si="174"/>
        <v>0.99999999999999978</v>
      </c>
      <c r="C646" s="46">
        <v>0</v>
      </c>
      <c r="D646">
        <f t="shared" ca="1" si="175"/>
        <v>0.22110759630135091</v>
      </c>
      <c r="E646">
        <f t="shared" ca="1" si="175"/>
        <v>0.45301057224003505</v>
      </c>
      <c r="F646">
        <f t="shared" ca="1" si="175"/>
        <v>0.42650278621677673</v>
      </c>
      <c r="G646">
        <f t="shared" ca="1" si="175"/>
        <v>0.85605068034719178</v>
      </c>
      <c r="H646">
        <f t="shared" ca="1" si="175"/>
        <v>1.1219826464003435E-2</v>
      </c>
      <c r="I646">
        <f t="shared" ca="1" si="175"/>
        <v>0.48242506179054367</v>
      </c>
      <c r="J646">
        <f t="shared" ca="1" si="175"/>
        <v>0.51529696473475883</v>
      </c>
      <c r="K646">
        <f t="shared" ca="1" si="175"/>
        <v>0.70920261845267207</v>
      </c>
      <c r="L646" s="42">
        <f t="shared" ca="1" si="177"/>
        <v>0</v>
      </c>
      <c r="M646" s="42">
        <f t="shared" ca="1" si="178"/>
        <v>6.016834309270843E-2</v>
      </c>
      <c r="N646" s="42">
        <f t="shared" ca="1" si="179"/>
        <v>0.12327435145201329</v>
      </c>
      <c r="O646" s="42">
        <f t="shared" ca="1" si="180"/>
        <v>0.11606098750271797</v>
      </c>
      <c r="P646" s="42">
        <f t="shared" ca="1" si="181"/>
        <v>0.2329506172627214</v>
      </c>
      <c r="Q646" s="42">
        <f t="shared" ca="1" si="182"/>
        <v>3.0531667813290943E-3</v>
      </c>
      <c r="R646" s="42">
        <f t="shared" ca="1" si="183"/>
        <v>0.13127869471645626</v>
      </c>
      <c r="S646" s="42">
        <f t="shared" ca="1" si="184"/>
        <v>0.14022387781980883</v>
      </c>
      <c r="T646" s="42">
        <f t="shared" ca="1" si="185"/>
        <v>0.19298996137224458</v>
      </c>
      <c r="U646">
        <f ca="1">+(L646^2*Markiwitz!$B$4^2)+(M646^2*Markiwitz!$C$4^2)+(N646^2*Markiwitz!$D$4^2)+(O646^2*Markiwitz!$E$4^2)+(P646^2*Markiwitz!$F$4^2)+(Q646^2*Markiwitz!$G$4^2)+(R646^2*Markiwitz!$H$4^2)+(S646^2*Markiwitz!$I$4^2)+(T646^2*Markiwitz!$J$4^2)+(2*L646*M646*Markiwitz!$B$8)+(2*L646*N646*Markiwitz!$E$8)+(2*L646*O646*Markiwitz!$H$8)+(2*L646*P646*Markiwitz!$B$11)+(2*L646*Q646*Markiwitz!$E$11)+(2*L646*R646*Markiwitz!$H$11)+(2*L646*S646*Markiwitz!$K$8)+(2*L646*T646*Markiwitz!$K$11)</f>
        <v>1.3234221456778784E-2</v>
      </c>
      <c r="V646" s="5">
        <f t="shared" ca="1" si="176"/>
        <v>0.11504008630376972</v>
      </c>
      <c r="W646" s="42">
        <f ca="1">SUMPRODUCT(L646:T646,Markiwitz!$B$3:$J$3)</f>
        <v>0.16336790305529231</v>
      </c>
    </row>
    <row r="647" spans="1:23" x14ac:dyDescent="0.25">
      <c r="A647">
        <v>646</v>
      </c>
      <c r="B647" s="25">
        <f t="shared" ca="1" si="174"/>
        <v>1.0000000000000002</v>
      </c>
      <c r="C647" s="46">
        <v>0</v>
      </c>
      <c r="D647">
        <f t="shared" ca="1" si="175"/>
        <v>0.30074483500659244</v>
      </c>
      <c r="E647">
        <f t="shared" ca="1" si="175"/>
        <v>0.39995664404704878</v>
      </c>
      <c r="F647">
        <f t="shared" ca="1" si="175"/>
        <v>0.8298017375522736</v>
      </c>
      <c r="G647">
        <f t="shared" ca="1" si="175"/>
        <v>0.20128557777390044</v>
      </c>
      <c r="H647">
        <f t="shared" ca="1" si="175"/>
        <v>0.53985453571862796</v>
      </c>
      <c r="I647">
        <f t="shared" ca="1" si="175"/>
        <v>0.95225412232311757</v>
      </c>
      <c r="J647">
        <f t="shared" ca="1" si="175"/>
        <v>0.88386300017104924</v>
      </c>
      <c r="K647">
        <f t="shared" ca="1" si="175"/>
        <v>0.20627960285075631</v>
      </c>
      <c r="L647" s="42">
        <f t="shared" ca="1" si="177"/>
        <v>0</v>
      </c>
      <c r="M647" s="42">
        <f t="shared" ca="1" si="178"/>
        <v>6.9713037232261868E-2</v>
      </c>
      <c r="N647" s="42">
        <f t="shared" ca="1" si="179"/>
        <v>9.271046140204281E-2</v>
      </c>
      <c r="O647" s="42">
        <f t="shared" ca="1" si="180"/>
        <v>0.19234910359843485</v>
      </c>
      <c r="P647" s="42">
        <f t="shared" ca="1" si="181"/>
        <v>4.6658254255178389E-2</v>
      </c>
      <c r="Q647" s="42">
        <f t="shared" ca="1" si="182"/>
        <v>0.12513897153955508</v>
      </c>
      <c r="R647" s="42">
        <f t="shared" ca="1" si="183"/>
        <v>0.2207337229336995</v>
      </c>
      <c r="S647" s="42">
        <f t="shared" ca="1" si="184"/>
        <v>0.20488057338638044</v>
      </c>
      <c r="T647" s="42">
        <f t="shared" ca="1" si="185"/>
        <v>4.781587565244718E-2</v>
      </c>
      <c r="U647">
        <f ca="1">+(L647^2*Markiwitz!$B$4^2)+(M647^2*Markiwitz!$C$4^2)+(N647^2*Markiwitz!$D$4^2)+(O647^2*Markiwitz!$E$4^2)+(P647^2*Markiwitz!$F$4^2)+(Q647^2*Markiwitz!$G$4^2)+(R647^2*Markiwitz!$H$4^2)+(S647^2*Markiwitz!$I$4^2)+(T647^2*Markiwitz!$J$4^2)+(2*L647*M647*Markiwitz!$B$8)+(2*L647*N647*Markiwitz!$E$8)+(2*L647*O647*Markiwitz!$H$8)+(2*L647*P647*Markiwitz!$B$11)+(2*L647*Q647*Markiwitz!$E$11)+(2*L647*R647*Markiwitz!$H$11)+(2*L647*S647*Markiwitz!$K$8)+(2*L647*T647*Markiwitz!$K$11)</f>
        <v>1.7885355919433386E-2</v>
      </c>
      <c r="V647" s="5">
        <f t="shared" ca="1" si="176"/>
        <v>0.13373614290622182</v>
      </c>
      <c r="W647" s="42">
        <f ca="1">SUMPRODUCT(L647:T647,Markiwitz!$B$3:$J$3)</f>
        <v>0.44809247571915156</v>
      </c>
    </row>
    <row r="648" spans="1:23" x14ac:dyDescent="0.25">
      <c r="A648">
        <v>647</v>
      </c>
      <c r="B648" s="25">
        <f t="shared" ca="1" si="174"/>
        <v>0.99999999999999989</v>
      </c>
      <c r="C648" s="46">
        <v>0</v>
      </c>
      <c r="D648">
        <f t="shared" ca="1" si="175"/>
        <v>0.46542418995699142</v>
      </c>
      <c r="E648">
        <f t="shared" ca="1" si="175"/>
        <v>5.10046628814953E-2</v>
      </c>
      <c r="F648">
        <f t="shared" ca="1" si="175"/>
        <v>0.89497378181150467</v>
      </c>
      <c r="G648">
        <f t="shared" ca="1" si="175"/>
        <v>0.71899970167106064</v>
      </c>
      <c r="H648">
        <f t="shared" ca="1" si="175"/>
        <v>0.83149898418514367</v>
      </c>
      <c r="I648">
        <f t="shared" ca="1" si="175"/>
        <v>0.97072326139400245</v>
      </c>
      <c r="J648">
        <f t="shared" ca="1" si="175"/>
        <v>0.22772198151062417</v>
      </c>
      <c r="K648">
        <f t="shared" ca="1" si="175"/>
        <v>0.53350145634232182</v>
      </c>
      <c r="L648" s="42">
        <f t="shared" ca="1" si="177"/>
        <v>0</v>
      </c>
      <c r="M648" s="42">
        <f t="shared" ca="1" si="178"/>
        <v>9.9156212130930635E-2</v>
      </c>
      <c r="N648" s="42">
        <f t="shared" ca="1" si="179"/>
        <v>1.0866279152382464E-2</v>
      </c>
      <c r="O648" s="42">
        <f t="shared" ca="1" si="180"/>
        <v>0.19066952701603929</v>
      </c>
      <c r="P648" s="42">
        <f t="shared" ca="1" si="181"/>
        <v>0.15317916103062787</v>
      </c>
      <c r="Q648" s="42">
        <f t="shared" ca="1" si="182"/>
        <v>0.17714655026876505</v>
      </c>
      <c r="R648" s="42">
        <f t="shared" ca="1" si="183"/>
        <v>0.2068075611542817</v>
      </c>
      <c r="S648" s="42">
        <f t="shared" ca="1" si="184"/>
        <v>4.8514988246807444E-2</v>
      </c>
      <c r="T648" s="42">
        <f t="shared" ca="1" si="185"/>
        <v>0.11365972100016553</v>
      </c>
      <c r="U648">
        <f ca="1">+(L648^2*Markiwitz!$B$4^2)+(M648^2*Markiwitz!$C$4^2)+(N648^2*Markiwitz!$D$4^2)+(O648^2*Markiwitz!$E$4^2)+(P648^2*Markiwitz!$F$4^2)+(Q648^2*Markiwitz!$G$4^2)+(R648^2*Markiwitz!$H$4^2)+(S648^2*Markiwitz!$I$4^2)+(T648^2*Markiwitz!$J$4^2)+(2*L648*M648*Markiwitz!$B$8)+(2*L648*N648*Markiwitz!$E$8)+(2*L648*O648*Markiwitz!$H$8)+(2*L648*P648*Markiwitz!$B$11)+(2*L648*Q648*Markiwitz!$E$11)+(2*L648*R648*Markiwitz!$H$11)+(2*L648*S648*Markiwitz!$K$8)+(2*L648*T648*Markiwitz!$K$11)</f>
        <v>1.9222681014658894E-2</v>
      </c>
      <c r="V648" s="5">
        <f t="shared" ca="1" si="176"/>
        <v>0.13864588351140791</v>
      </c>
      <c r="W648" s="42">
        <f ca="1">SUMPRODUCT(L648:T648,Markiwitz!$B$3:$J$3)</f>
        <v>0.62786464240275852</v>
      </c>
    </row>
    <row r="649" spans="1:23" x14ac:dyDescent="0.25">
      <c r="A649">
        <v>648</v>
      </c>
      <c r="B649" s="25">
        <f t="shared" ca="1" si="174"/>
        <v>0.99999999999999978</v>
      </c>
      <c r="C649" s="46">
        <v>0</v>
      </c>
      <c r="D649">
        <f t="shared" ca="1" si="175"/>
        <v>0.34873725895496532</v>
      </c>
      <c r="E649">
        <f t="shared" ca="1" si="175"/>
        <v>0.29094609457973519</v>
      </c>
      <c r="F649">
        <f t="shared" ca="1" si="175"/>
        <v>0.44446026329467514</v>
      </c>
      <c r="G649">
        <f t="shared" ca="1" si="175"/>
        <v>0.41763185321276219</v>
      </c>
      <c r="H649">
        <f t="shared" ca="1" si="175"/>
        <v>0.31540833907970622</v>
      </c>
      <c r="I649">
        <f t="shared" ca="1" si="175"/>
        <v>0.1051949331494052</v>
      </c>
      <c r="J649">
        <f t="shared" ca="1" si="175"/>
        <v>0.1051162991937773</v>
      </c>
      <c r="K649">
        <f t="shared" ca="1" si="175"/>
        <v>0.75403886439462686</v>
      </c>
      <c r="L649" s="42">
        <f t="shared" ca="1" si="177"/>
        <v>0</v>
      </c>
      <c r="M649" s="42">
        <f t="shared" ca="1" si="178"/>
        <v>0.12537587919396059</v>
      </c>
      <c r="N649" s="42">
        <f t="shared" ca="1" si="179"/>
        <v>0.10459915443303436</v>
      </c>
      <c r="O649" s="42">
        <f t="shared" ca="1" si="180"/>
        <v>0.15978962627720023</v>
      </c>
      <c r="P649" s="42">
        <f t="shared" ca="1" si="181"/>
        <v>0.15014444092627011</v>
      </c>
      <c r="Q649" s="42">
        <f t="shared" ca="1" si="182"/>
        <v>0.11339367045472951</v>
      </c>
      <c r="R649" s="42">
        <f t="shared" ca="1" si="183"/>
        <v>3.7819036801168854E-2</v>
      </c>
      <c r="S649" s="42">
        <f t="shared" ca="1" si="184"/>
        <v>3.7790766804005692E-2</v>
      </c>
      <c r="T649" s="42">
        <f t="shared" ca="1" si="185"/>
        <v>0.27108742510963046</v>
      </c>
      <c r="U649">
        <f ca="1">+(L649^2*Markiwitz!$B$4^2)+(M649^2*Markiwitz!$C$4^2)+(N649^2*Markiwitz!$D$4^2)+(O649^2*Markiwitz!$E$4^2)+(P649^2*Markiwitz!$F$4^2)+(Q649^2*Markiwitz!$G$4^2)+(R649^2*Markiwitz!$H$4^2)+(S649^2*Markiwitz!$I$4^2)+(T649^2*Markiwitz!$J$4^2)+(2*L649*M649*Markiwitz!$B$8)+(2*L649*N649*Markiwitz!$E$8)+(2*L649*O649*Markiwitz!$H$8)+(2*L649*P649*Markiwitz!$B$11)+(2*L649*Q649*Markiwitz!$E$11)+(2*L649*R649*Markiwitz!$H$11)+(2*L649*S649*Markiwitz!$K$8)+(2*L649*T649*Markiwitz!$K$11)</f>
        <v>1.1371871658487112E-2</v>
      </c>
      <c r="V649" s="5">
        <f t="shared" ca="1" si="176"/>
        <v>0.10663897813879836</v>
      </c>
      <c r="W649" s="42">
        <f ca="1">SUMPRODUCT(L649:T649,Markiwitz!$B$3:$J$3)</f>
        <v>0.46474699138531472</v>
      </c>
    </row>
    <row r="650" spans="1:23" x14ac:dyDescent="0.25">
      <c r="A650">
        <v>649</v>
      </c>
      <c r="B650" s="25">
        <f t="shared" ca="1" si="174"/>
        <v>1</v>
      </c>
      <c r="C650" s="46">
        <v>0</v>
      </c>
      <c r="D650">
        <f t="shared" ca="1" si="175"/>
        <v>0.55531160866632778</v>
      </c>
      <c r="E650">
        <f t="shared" ca="1" si="175"/>
        <v>0.19541979939041776</v>
      </c>
      <c r="F650">
        <f t="shared" ca="1" si="175"/>
        <v>0.42171514697498291</v>
      </c>
      <c r="G650">
        <f t="shared" ca="1" si="175"/>
        <v>0.97639841374396941</v>
      </c>
      <c r="H650">
        <f t="shared" ca="1" si="175"/>
        <v>0.99053483828582556</v>
      </c>
      <c r="I650">
        <f t="shared" ca="1" si="175"/>
        <v>0.69176869244579919</v>
      </c>
      <c r="J650">
        <f t="shared" ca="1" si="175"/>
        <v>0.2792150329601798</v>
      </c>
      <c r="K650">
        <f t="shared" ca="1" si="175"/>
        <v>0.98218101458759932</v>
      </c>
      <c r="L650" s="42">
        <f t="shared" ca="1" si="177"/>
        <v>0</v>
      </c>
      <c r="M650" s="42">
        <f t="shared" ca="1" si="178"/>
        <v>0.10904403555732298</v>
      </c>
      <c r="N650" s="42">
        <f t="shared" ca="1" si="179"/>
        <v>3.8373704458495979E-2</v>
      </c>
      <c r="O650" s="42">
        <f t="shared" ca="1" si="180"/>
        <v>8.2810301034843339E-2</v>
      </c>
      <c r="P650" s="42">
        <f t="shared" ca="1" si="181"/>
        <v>0.19173095192826492</v>
      </c>
      <c r="Q650" s="42">
        <f t="shared" ca="1" si="182"/>
        <v>0.19450685784548088</v>
      </c>
      <c r="R650" s="42">
        <f t="shared" ca="1" si="183"/>
        <v>0.13583949753484881</v>
      </c>
      <c r="S650" s="42">
        <f t="shared" ca="1" si="184"/>
        <v>5.4828196470395781E-2</v>
      </c>
      <c r="T650" s="42">
        <f t="shared" ca="1" si="185"/>
        <v>0.19286645517034728</v>
      </c>
      <c r="U650">
        <f ca="1">+(L650^2*Markiwitz!$B$4^2)+(M650^2*Markiwitz!$C$4^2)+(N650^2*Markiwitz!$D$4^2)+(O650^2*Markiwitz!$E$4^2)+(P650^2*Markiwitz!$F$4^2)+(Q650^2*Markiwitz!$G$4^2)+(R650^2*Markiwitz!$H$4^2)+(S650^2*Markiwitz!$I$4^2)+(T650^2*Markiwitz!$J$4^2)+(2*L650*M650*Markiwitz!$B$8)+(2*L650*N650*Markiwitz!$E$8)+(2*L650*O650*Markiwitz!$H$8)+(2*L650*P650*Markiwitz!$B$11)+(2*L650*Q650*Markiwitz!$E$11)+(2*L650*R650*Markiwitz!$H$11)+(2*L650*S650*Markiwitz!$K$8)+(2*L650*T650*Markiwitz!$K$11)</f>
        <v>1.8325608647092633E-2</v>
      </c>
      <c r="V650" s="5">
        <f t="shared" ca="1" si="176"/>
        <v>0.13537211177747296</v>
      </c>
      <c r="W650" s="42">
        <f ca="1">SUMPRODUCT(L650:T650,Markiwitz!$B$3:$J$3)</f>
        <v>0.66390138293453527</v>
      </c>
    </row>
    <row r="651" spans="1:23" x14ac:dyDescent="0.25">
      <c r="A651">
        <v>650</v>
      </c>
      <c r="B651" s="25">
        <f t="shared" ca="1" si="174"/>
        <v>1.0000000000000002</v>
      </c>
      <c r="C651" s="46">
        <v>0</v>
      </c>
      <c r="D651">
        <f t="shared" ca="1" si="175"/>
        <v>0.25880830726545712</v>
      </c>
      <c r="E651">
        <f t="shared" ca="1" si="175"/>
        <v>0.36833288396547093</v>
      </c>
      <c r="F651">
        <f t="shared" ca="1" si="175"/>
        <v>0.30048499691877095</v>
      </c>
      <c r="G651">
        <f t="shared" ca="1" si="175"/>
        <v>0.47008407737628177</v>
      </c>
      <c r="H651">
        <f t="shared" ca="1" si="175"/>
        <v>0.71703709514748371</v>
      </c>
      <c r="I651">
        <f t="shared" ca="1" si="175"/>
        <v>0.36531129397406803</v>
      </c>
      <c r="J651">
        <f t="shared" ca="1" si="175"/>
        <v>6.8987518817043569E-2</v>
      </c>
      <c r="K651">
        <f t="shared" ca="1" si="175"/>
        <v>0.95659685321103294</v>
      </c>
      <c r="L651" s="42">
        <f t="shared" ca="1" si="177"/>
        <v>0</v>
      </c>
      <c r="M651" s="42">
        <f t="shared" ca="1" si="178"/>
        <v>7.3826201155137092E-2</v>
      </c>
      <c r="N651" s="42">
        <f t="shared" ca="1" si="179"/>
        <v>0.10506856549931154</v>
      </c>
      <c r="O651" s="42">
        <f t="shared" ca="1" si="180"/>
        <v>8.5714659088869077E-2</v>
      </c>
      <c r="P651" s="42">
        <f t="shared" ca="1" si="181"/>
        <v>0.13409353827507681</v>
      </c>
      <c r="Q651" s="42">
        <f t="shared" ca="1" si="182"/>
        <v>0.20453796627075518</v>
      </c>
      <c r="R651" s="42">
        <f t="shared" ca="1" si="183"/>
        <v>0.10420664374389874</v>
      </c>
      <c r="S651" s="42">
        <f t="shared" ca="1" si="184"/>
        <v>1.9678991355393149E-2</v>
      </c>
      <c r="T651" s="42">
        <f t="shared" ca="1" si="185"/>
        <v>0.27287343461155855</v>
      </c>
      <c r="U651">
        <f ca="1">+(L651^2*Markiwitz!$B$4^2)+(M651^2*Markiwitz!$C$4^2)+(N651^2*Markiwitz!$D$4^2)+(O651^2*Markiwitz!$E$4^2)+(P651^2*Markiwitz!$F$4^2)+(Q651^2*Markiwitz!$G$4^2)+(R651^2*Markiwitz!$H$4^2)+(S651^2*Markiwitz!$I$4^2)+(T651^2*Markiwitz!$J$4^2)+(2*L651*M651*Markiwitz!$B$8)+(2*L651*N651*Markiwitz!$E$8)+(2*L651*O651*Markiwitz!$H$8)+(2*L651*P651*Markiwitz!$B$11)+(2*L651*Q651*Markiwitz!$E$11)+(2*L651*R651*Markiwitz!$H$11)+(2*L651*S651*Markiwitz!$K$8)+(2*L651*T651*Markiwitz!$K$11)</f>
        <v>1.7547432738443013E-2</v>
      </c>
      <c r="V651" s="5">
        <f t="shared" ca="1" si="176"/>
        <v>0.13246672313620131</v>
      </c>
      <c r="W651" s="42">
        <f ca="1">SUMPRODUCT(L651:T651,Markiwitz!$B$3:$J$3)</f>
        <v>0.68767313645917716</v>
      </c>
    </row>
    <row r="652" spans="1:23" x14ac:dyDescent="0.25">
      <c r="A652">
        <v>651</v>
      </c>
      <c r="B652" s="25">
        <f t="shared" ca="1" si="174"/>
        <v>1</v>
      </c>
      <c r="C652" s="46">
        <v>0</v>
      </c>
      <c r="D652">
        <f t="shared" ref="D652:K661" ca="1" si="186">RAND()</f>
        <v>0.97819977241170286</v>
      </c>
      <c r="E652">
        <f t="shared" ca="1" si="186"/>
        <v>8.5262987440131166E-2</v>
      </c>
      <c r="F652">
        <f t="shared" ca="1" si="186"/>
        <v>0.35977723361639746</v>
      </c>
      <c r="G652">
        <f t="shared" ca="1" si="186"/>
        <v>0.69457317272648889</v>
      </c>
      <c r="H652">
        <f t="shared" ca="1" si="186"/>
        <v>0.2758007609487958</v>
      </c>
      <c r="I652">
        <f t="shared" ca="1" si="186"/>
        <v>0.38249375980822486</v>
      </c>
      <c r="J652">
        <f t="shared" ca="1" si="186"/>
        <v>0.31269852047527003</v>
      </c>
      <c r="K652">
        <f t="shared" ca="1" si="186"/>
        <v>8.9472970016992837E-2</v>
      </c>
      <c r="L652" s="42">
        <f t="shared" ca="1" si="177"/>
        <v>0</v>
      </c>
      <c r="M652" s="42">
        <f t="shared" ca="1" si="178"/>
        <v>0.30777654126607545</v>
      </c>
      <c r="N652" s="42">
        <f t="shared" ca="1" si="179"/>
        <v>2.6826777221219535E-2</v>
      </c>
      <c r="O652" s="42">
        <f t="shared" ca="1" si="180"/>
        <v>0.11319875112598921</v>
      </c>
      <c r="P652" s="42">
        <f t="shared" ca="1" si="181"/>
        <v>0.21853749590527471</v>
      </c>
      <c r="Q652" s="42">
        <f t="shared" ca="1" si="182"/>
        <v>8.6776757342819977E-2</v>
      </c>
      <c r="R652" s="42">
        <f t="shared" ca="1" si="183"/>
        <v>0.12034618057556204</v>
      </c>
      <c r="S652" s="42">
        <f t="shared" ca="1" si="184"/>
        <v>9.8386108651016796E-2</v>
      </c>
      <c r="T652" s="42">
        <f t="shared" ca="1" si="185"/>
        <v>2.8151387912042289E-2</v>
      </c>
      <c r="U652">
        <f ca="1">+(L652^2*Markiwitz!$B$4^2)+(M652^2*Markiwitz!$C$4^2)+(N652^2*Markiwitz!$D$4^2)+(O652^2*Markiwitz!$E$4^2)+(P652^2*Markiwitz!$F$4^2)+(Q652^2*Markiwitz!$G$4^2)+(R652^2*Markiwitz!$H$4^2)+(S652^2*Markiwitz!$I$4^2)+(T652^2*Markiwitz!$J$4^2)+(2*L652*M652*Markiwitz!$B$8)+(2*L652*N652*Markiwitz!$E$8)+(2*L652*O652*Markiwitz!$H$8)+(2*L652*P652*Markiwitz!$B$11)+(2*L652*Q652*Markiwitz!$E$11)+(2*L652*R652*Markiwitz!$H$11)+(2*L652*S652*Markiwitz!$K$8)+(2*L652*T652*Markiwitz!$K$11)</f>
        <v>1.379279845049913E-2</v>
      </c>
      <c r="V652" s="5">
        <f t="shared" ca="1" si="176"/>
        <v>0.11744274541451732</v>
      </c>
      <c r="W652" s="42">
        <f ca="1">SUMPRODUCT(L652:T652,Markiwitz!$B$3:$J$3)</f>
        <v>0.39487735749672603</v>
      </c>
    </row>
    <row r="653" spans="1:23" x14ac:dyDescent="0.25">
      <c r="A653">
        <v>652</v>
      </c>
      <c r="B653" s="25">
        <f t="shared" ca="1" si="174"/>
        <v>0.99999999999999978</v>
      </c>
      <c r="C653" s="46">
        <v>0</v>
      </c>
      <c r="D653">
        <f t="shared" ca="1" si="186"/>
        <v>0.65627738999361873</v>
      </c>
      <c r="E653">
        <f t="shared" ca="1" si="186"/>
        <v>0.86886380101708816</v>
      </c>
      <c r="F653">
        <f t="shared" ca="1" si="186"/>
        <v>0.90941036137294362</v>
      </c>
      <c r="G653">
        <f t="shared" ca="1" si="186"/>
        <v>0.78859494993489976</v>
      </c>
      <c r="H653">
        <f t="shared" ca="1" si="186"/>
        <v>0.94001104697632343</v>
      </c>
      <c r="I653">
        <f t="shared" ca="1" si="186"/>
        <v>0.23884096949636036</v>
      </c>
      <c r="J653">
        <f t="shared" ca="1" si="186"/>
        <v>0.18392601872080305</v>
      </c>
      <c r="K653">
        <f t="shared" ca="1" si="186"/>
        <v>0.79206742049240397</v>
      </c>
      <c r="L653" s="42">
        <f t="shared" ca="1" si="177"/>
        <v>0</v>
      </c>
      <c r="M653" s="42">
        <f t="shared" ca="1" si="178"/>
        <v>0.12203019177387113</v>
      </c>
      <c r="N653" s="42">
        <f t="shared" ca="1" si="179"/>
        <v>0.16155914843344035</v>
      </c>
      <c r="O653" s="42">
        <f t="shared" ca="1" si="180"/>
        <v>0.16909849781746225</v>
      </c>
      <c r="P653" s="42">
        <f t="shared" ca="1" si="181"/>
        <v>0.14663371683945692</v>
      </c>
      <c r="Q653" s="42">
        <f t="shared" ca="1" si="182"/>
        <v>0.17478848133590813</v>
      </c>
      <c r="R653" s="42">
        <f t="shared" ca="1" si="183"/>
        <v>4.4410808227572117E-2</v>
      </c>
      <c r="S653" s="42">
        <f t="shared" ca="1" si="184"/>
        <v>3.4199757113257317E-2</v>
      </c>
      <c r="T653" s="42">
        <f t="shared" ca="1" si="185"/>
        <v>0.14727939845903165</v>
      </c>
      <c r="U653">
        <f ca="1">+(L653^2*Markiwitz!$B$4^2)+(M653^2*Markiwitz!$C$4^2)+(N653^2*Markiwitz!$D$4^2)+(O653^2*Markiwitz!$E$4^2)+(P653^2*Markiwitz!$F$4^2)+(Q653^2*Markiwitz!$G$4^2)+(R653^2*Markiwitz!$H$4^2)+(S653^2*Markiwitz!$I$4^2)+(T653^2*Markiwitz!$J$4^2)+(2*L653*M653*Markiwitz!$B$8)+(2*L653*N653*Markiwitz!$E$8)+(2*L653*O653*Markiwitz!$H$8)+(2*L653*P653*Markiwitz!$B$11)+(2*L653*Q653*Markiwitz!$E$11)+(2*L653*R653*Markiwitz!$H$11)+(2*L653*S653*Markiwitz!$K$8)+(2*L653*T653*Markiwitz!$K$11)</f>
        <v>1.6452197454512648E-2</v>
      </c>
      <c r="V653" s="5">
        <f t="shared" ca="1" si="176"/>
        <v>0.12826611966732543</v>
      </c>
      <c r="W653" s="42">
        <f ca="1">SUMPRODUCT(L653:T653,Markiwitz!$B$3:$J$3)</f>
        <v>0.63955011460086797</v>
      </c>
    </row>
    <row r="654" spans="1:23" x14ac:dyDescent="0.25">
      <c r="A654">
        <v>653</v>
      </c>
      <c r="B654" s="25">
        <f t="shared" ca="1" si="174"/>
        <v>1</v>
      </c>
      <c r="C654" s="46">
        <v>0</v>
      </c>
      <c r="D654">
        <f t="shared" ca="1" si="186"/>
        <v>0.61393062604222171</v>
      </c>
      <c r="E654">
        <f t="shared" ca="1" si="186"/>
        <v>0.46472211788366169</v>
      </c>
      <c r="F654">
        <f t="shared" ca="1" si="186"/>
        <v>0.59192680162303712</v>
      </c>
      <c r="G654">
        <f t="shared" ca="1" si="186"/>
        <v>0.33764146799657113</v>
      </c>
      <c r="H654">
        <f t="shared" ca="1" si="186"/>
        <v>0.85234167246884551</v>
      </c>
      <c r="I654">
        <f t="shared" ca="1" si="186"/>
        <v>0.82211095216731311</v>
      </c>
      <c r="J654">
        <f t="shared" ca="1" si="186"/>
        <v>0.94839137348110092</v>
      </c>
      <c r="K654">
        <f t="shared" ca="1" si="186"/>
        <v>6.2524875089412957E-2</v>
      </c>
      <c r="L654" s="42">
        <f t="shared" ca="1" si="177"/>
        <v>0</v>
      </c>
      <c r="M654" s="42">
        <f t="shared" ca="1" si="178"/>
        <v>0.13080193217883485</v>
      </c>
      <c r="N654" s="42">
        <f t="shared" ca="1" si="179"/>
        <v>9.9012084373915482E-2</v>
      </c>
      <c r="O654" s="42">
        <f t="shared" ca="1" si="180"/>
        <v>0.12611387358187665</v>
      </c>
      <c r="P654" s="42">
        <f t="shared" ca="1" si="181"/>
        <v>7.1936721388798155E-2</v>
      </c>
      <c r="Q654" s="42">
        <f t="shared" ca="1" si="182"/>
        <v>0.18159696373869652</v>
      </c>
      <c r="R654" s="42">
        <f t="shared" ca="1" si="183"/>
        <v>0.17515611120770319</v>
      </c>
      <c r="S654" s="42">
        <f t="shared" ca="1" si="184"/>
        <v>0.20206098026544064</v>
      </c>
      <c r="T654" s="42">
        <f t="shared" ca="1" si="185"/>
        <v>1.3321333264734482E-2</v>
      </c>
      <c r="U654">
        <f ca="1">+(L654^2*Markiwitz!$B$4^2)+(M654^2*Markiwitz!$C$4^2)+(N654^2*Markiwitz!$D$4^2)+(O654^2*Markiwitz!$E$4^2)+(P654^2*Markiwitz!$F$4^2)+(Q654^2*Markiwitz!$G$4^2)+(R654^2*Markiwitz!$H$4^2)+(S654^2*Markiwitz!$I$4^2)+(T654^2*Markiwitz!$J$4^2)+(2*L654*M654*Markiwitz!$B$8)+(2*L654*N654*Markiwitz!$E$8)+(2*L654*O654*Markiwitz!$H$8)+(2*L654*P654*Markiwitz!$B$11)+(2*L654*Q654*Markiwitz!$E$11)+(2*L654*R654*Markiwitz!$H$11)+(2*L654*S654*Markiwitz!$K$8)+(2*L654*T654*Markiwitz!$K$11)</f>
        <v>1.9639213300867167E-2</v>
      </c>
      <c r="V654" s="5">
        <f t="shared" ca="1" si="176"/>
        <v>0.14013997752556964</v>
      </c>
      <c r="W654" s="42">
        <f ca="1">SUMPRODUCT(L654:T654,Markiwitz!$B$3:$J$3)</f>
        <v>0.59753661846382067</v>
      </c>
    </row>
    <row r="655" spans="1:23" x14ac:dyDescent="0.25">
      <c r="A655">
        <v>654</v>
      </c>
      <c r="B655" s="25">
        <f t="shared" ca="1" si="174"/>
        <v>1.0000000000000002</v>
      </c>
      <c r="C655" s="46">
        <v>0</v>
      </c>
      <c r="D655">
        <f t="shared" ca="1" si="186"/>
        <v>2.4519260897379547E-2</v>
      </c>
      <c r="E655">
        <f t="shared" ca="1" si="186"/>
        <v>0.36957380912902726</v>
      </c>
      <c r="F655">
        <f t="shared" ca="1" si="186"/>
        <v>0.67211117954137611</v>
      </c>
      <c r="G655">
        <f t="shared" ca="1" si="186"/>
        <v>0.4627432248189548</v>
      </c>
      <c r="H655">
        <f t="shared" ca="1" si="186"/>
        <v>1.2956743008588179E-2</v>
      </c>
      <c r="I655">
        <f t="shared" ca="1" si="186"/>
        <v>0.19820407475672575</v>
      </c>
      <c r="J655">
        <f t="shared" ca="1" si="186"/>
        <v>0.802657711566787</v>
      </c>
      <c r="K655">
        <f t="shared" ca="1" si="186"/>
        <v>0.41202193634492601</v>
      </c>
      <c r="L655" s="42">
        <f t="shared" ca="1" si="177"/>
        <v>0</v>
      </c>
      <c r="M655" s="42">
        <f t="shared" ca="1" si="178"/>
        <v>8.2981457196723302E-3</v>
      </c>
      <c r="N655" s="42">
        <f t="shared" ca="1" si="179"/>
        <v>0.12507625475182219</v>
      </c>
      <c r="O655" s="42">
        <f t="shared" ca="1" si="180"/>
        <v>0.22746511532291958</v>
      </c>
      <c r="P655" s="42">
        <f t="shared" ca="1" si="181"/>
        <v>0.1566079306554124</v>
      </c>
      <c r="Q655" s="42">
        <f t="shared" ca="1" si="182"/>
        <v>4.3849992863814694E-3</v>
      </c>
      <c r="R655" s="42">
        <f t="shared" ca="1" si="183"/>
        <v>6.7078950766412196E-2</v>
      </c>
      <c r="S655" s="42">
        <f t="shared" ca="1" si="184"/>
        <v>0.27164646934001824</v>
      </c>
      <c r="T655" s="42">
        <f t="shared" ca="1" si="185"/>
        <v>0.13944213415736176</v>
      </c>
      <c r="U655">
        <f ca="1">+(L655^2*Markiwitz!$B$4^2)+(M655^2*Markiwitz!$C$4^2)+(N655^2*Markiwitz!$D$4^2)+(O655^2*Markiwitz!$E$4^2)+(P655^2*Markiwitz!$F$4^2)+(Q655^2*Markiwitz!$G$4^2)+(R655^2*Markiwitz!$H$4^2)+(S655^2*Markiwitz!$I$4^2)+(T655^2*Markiwitz!$J$4^2)+(2*L655*M655*Markiwitz!$B$8)+(2*L655*N655*Markiwitz!$E$8)+(2*L655*O655*Markiwitz!$H$8)+(2*L655*P655*Markiwitz!$B$11)+(2*L655*Q655*Markiwitz!$E$11)+(2*L655*R655*Markiwitz!$H$11)+(2*L655*S655*Markiwitz!$K$8)+(2*L655*T655*Markiwitz!$K$11)</f>
        <v>1.791861588531345E-2</v>
      </c>
      <c r="V655" s="5">
        <f t="shared" ca="1" si="176"/>
        <v>0.13386043435352155</v>
      </c>
      <c r="W655" s="42">
        <f ca="1">SUMPRODUCT(L655:T655,Markiwitz!$B$3:$J$3)</f>
        <v>0.15130770350045353</v>
      </c>
    </row>
    <row r="656" spans="1:23" x14ac:dyDescent="0.25">
      <c r="A656">
        <v>655</v>
      </c>
      <c r="B656" s="25">
        <f t="shared" ca="1" si="174"/>
        <v>1</v>
      </c>
      <c r="C656" s="46">
        <v>0</v>
      </c>
      <c r="D656">
        <f t="shared" ca="1" si="186"/>
        <v>0.15263964092352034</v>
      </c>
      <c r="E656">
        <f t="shared" ca="1" si="186"/>
        <v>0.53008450689127629</v>
      </c>
      <c r="F656">
        <f t="shared" ca="1" si="186"/>
        <v>0.88114302845020631</v>
      </c>
      <c r="G656">
        <f t="shared" ca="1" si="186"/>
        <v>0.66668368101869657</v>
      </c>
      <c r="H656">
        <f t="shared" ca="1" si="186"/>
        <v>0.78311061999290932</v>
      </c>
      <c r="I656">
        <f t="shared" ca="1" si="186"/>
        <v>0.18602079566166241</v>
      </c>
      <c r="J656">
        <f t="shared" ca="1" si="186"/>
        <v>0.33623841968718093</v>
      </c>
      <c r="K656">
        <f t="shared" ca="1" si="186"/>
        <v>0.74092192290541825</v>
      </c>
      <c r="L656" s="42">
        <f t="shared" ca="1" si="177"/>
        <v>0</v>
      </c>
      <c r="M656" s="42">
        <f t="shared" ca="1" si="178"/>
        <v>3.5689796105479017E-2</v>
      </c>
      <c r="N656" s="42">
        <f t="shared" ca="1" si="179"/>
        <v>0.1239429538431773</v>
      </c>
      <c r="O656" s="42">
        <f t="shared" ca="1" si="180"/>
        <v>0.20602652649654096</v>
      </c>
      <c r="P656" s="42">
        <f t="shared" ca="1" si="181"/>
        <v>0.1558822105348722</v>
      </c>
      <c r="Q656" s="42">
        <f t="shared" ca="1" si="182"/>
        <v>0.18310484869121246</v>
      </c>
      <c r="R656" s="42">
        <f t="shared" ca="1" si="183"/>
        <v>4.3494889193759184E-2</v>
      </c>
      <c r="S656" s="42">
        <f t="shared" ca="1" si="184"/>
        <v>7.8618375730303738E-2</v>
      </c>
      <c r="T656" s="42">
        <f t="shared" ca="1" si="185"/>
        <v>0.17324039940465522</v>
      </c>
      <c r="U656">
        <f ca="1">+(L656^2*Markiwitz!$B$4^2)+(M656^2*Markiwitz!$C$4^2)+(N656^2*Markiwitz!$D$4^2)+(O656^2*Markiwitz!$E$4^2)+(P656^2*Markiwitz!$F$4^2)+(Q656^2*Markiwitz!$G$4^2)+(R656^2*Markiwitz!$H$4^2)+(S656^2*Markiwitz!$I$4^2)+(T656^2*Markiwitz!$J$4^2)+(2*L656*M656*Markiwitz!$B$8)+(2*L656*N656*Markiwitz!$E$8)+(2*L656*O656*Markiwitz!$H$8)+(2*L656*P656*Markiwitz!$B$11)+(2*L656*Q656*Markiwitz!$E$11)+(2*L656*R656*Markiwitz!$H$11)+(2*L656*S656*Markiwitz!$K$8)+(2*L656*T656*Markiwitz!$K$11)</f>
        <v>1.8420219507301865E-2</v>
      </c>
      <c r="V656" s="5">
        <f t="shared" ca="1" si="176"/>
        <v>0.13572110929145056</v>
      </c>
      <c r="W656" s="42">
        <f ca="1">SUMPRODUCT(L656:T656,Markiwitz!$B$3:$J$3)</f>
        <v>0.6554498751332134</v>
      </c>
    </row>
    <row r="657" spans="1:23" x14ac:dyDescent="0.25">
      <c r="A657">
        <v>656</v>
      </c>
      <c r="B657" s="25">
        <f t="shared" ca="1" si="174"/>
        <v>0.99999999999999989</v>
      </c>
      <c r="C657" s="46">
        <v>0</v>
      </c>
      <c r="D657">
        <f t="shared" ca="1" si="186"/>
        <v>3.894622347630905E-2</v>
      </c>
      <c r="E657">
        <f t="shared" ca="1" si="186"/>
        <v>0.38800674107213484</v>
      </c>
      <c r="F657">
        <f t="shared" ca="1" si="186"/>
        <v>0.74248401863599478</v>
      </c>
      <c r="G657">
        <f t="shared" ca="1" si="186"/>
        <v>0.98571451759043782</v>
      </c>
      <c r="H657">
        <f t="shared" ca="1" si="186"/>
        <v>2.8445283318083159E-2</v>
      </c>
      <c r="I657">
        <f t="shared" ca="1" si="186"/>
        <v>0.40086041092355018</v>
      </c>
      <c r="J657">
        <f t="shared" ca="1" si="186"/>
        <v>0.74929911458131371</v>
      </c>
      <c r="K657">
        <f t="shared" ca="1" si="186"/>
        <v>0.79127093265813209</v>
      </c>
      <c r="L657" s="42">
        <f t="shared" ca="1" si="177"/>
        <v>0</v>
      </c>
      <c r="M657" s="42">
        <f t="shared" ca="1" si="178"/>
        <v>9.4414463684873908E-3</v>
      </c>
      <c r="N657" s="42">
        <f t="shared" ca="1" si="179"/>
        <v>9.406161905974128E-2</v>
      </c>
      <c r="O657" s="42">
        <f t="shared" ca="1" si="180"/>
        <v>0.17999493701038788</v>
      </c>
      <c r="P657" s="42">
        <f t="shared" ca="1" si="181"/>
        <v>0.23895951704099672</v>
      </c>
      <c r="Q657" s="42">
        <f t="shared" ca="1" si="182"/>
        <v>6.8957807179296548E-3</v>
      </c>
      <c r="R657" s="42">
        <f t="shared" ca="1" si="183"/>
        <v>9.7177639657070894E-2</v>
      </c>
      <c r="S657" s="42">
        <f t="shared" ca="1" si="184"/>
        <v>0.18164707057098753</v>
      </c>
      <c r="T657" s="42">
        <f t="shared" ca="1" si="185"/>
        <v>0.19182198957439858</v>
      </c>
      <c r="U657">
        <f ca="1">+(L657^2*Markiwitz!$B$4^2)+(M657^2*Markiwitz!$C$4^2)+(N657^2*Markiwitz!$D$4^2)+(O657^2*Markiwitz!$E$4^2)+(P657^2*Markiwitz!$F$4^2)+(Q657^2*Markiwitz!$G$4^2)+(R657^2*Markiwitz!$H$4^2)+(S657^2*Markiwitz!$I$4^2)+(T657^2*Markiwitz!$J$4^2)+(2*L657*M657*Markiwitz!$B$8)+(2*L657*N657*Markiwitz!$E$8)+(2*L657*O657*Markiwitz!$H$8)+(2*L657*P657*Markiwitz!$B$11)+(2*L657*Q657*Markiwitz!$E$11)+(2*L657*R657*Markiwitz!$H$11)+(2*L657*S657*Markiwitz!$K$8)+(2*L657*T657*Markiwitz!$K$11)</f>
        <v>1.5551250432581763E-2</v>
      </c>
      <c r="V657" s="5">
        <f t="shared" ca="1" si="176"/>
        <v>0.12470465281047761</v>
      </c>
      <c r="W657" s="42">
        <f ca="1">SUMPRODUCT(L657:T657,Markiwitz!$B$3:$J$3)</f>
        <v>0.1767890263615032</v>
      </c>
    </row>
    <row r="658" spans="1:23" x14ac:dyDescent="0.25">
      <c r="A658">
        <v>657</v>
      </c>
      <c r="B658" s="25">
        <f t="shared" ca="1" si="174"/>
        <v>1</v>
      </c>
      <c r="C658" s="46">
        <v>0</v>
      </c>
      <c r="D658">
        <f t="shared" ca="1" si="186"/>
        <v>9.0850410402339765E-2</v>
      </c>
      <c r="E658">
        <f t="shared" ca="1" si="186"/>
        <v>0.22350657554774345</v>
      </c>
      <c r="F658">
        <f t="shared" ca="1" si="186"/>
        <v>0.2890395167889479</v>
      </c>
      <c r="G658">
        <f t="shared" ca="1" si="186"/>
        <v>0.31586299944682317</v>
      </c>
      <c r="H658">
        <f t="shared" ca="1" si="186"/>
        <v>5.3903283516571809E-2</v>
      </c>
      <c r="I658">
        <f t="shared" ca="1" si="186"/>
        <v>0.4527782383667549</v>
      </c>
      <c r="J658">
        <f t="shared" ca="1" si="186"/>
        <v>0.55522766494151132</v>
      </c>
      <c r="K658">
        <f t="shared" ca="1" si="186"/>
        <v>0.70757204799303508</v>
      </c>
      <c r="L658" s="42">
        <f t="shared" ca="1" si="177"/>
        <v>0</v>
      </c>
      <c r="M658" s="42">
        <f t="shared" ca="1" si="178"/>
        <v>3.3789204422729667E-2</v>
      </c>
      <c r="N658" s="42">
        <f t="shared" ca="1" si="179"/>
        <v>8.3126860270214889E-2</v>
      </c>
      <c r="O658" s="42">
        <f t="shared" ca="1" si="180"/>
        <v>0.10749995818155643</v>
      </c>
      <c r="P658" s="42">
        <f t="shared" ca="1" si="181"/>
        <v>0.11747618321832466</v>
      </c>
      <c r="Q658" s="42">
        <f t="shared" ca="1" si="182"/>
        <v>2.0047780276740413E-2</v>
      </c>
      <c r="R658" s="42">
        <f t="shared" ca="1" si="183"/>
        <v>0.16839787939960357</v>
      </c>
      <c r="S658" s="42">
        <f t="shared" ca="1" si="184"/>
        <v>0.20650100521043341</v>
      </c>
      <c r="T658" s="42">
        <f t="shared" ca="1" si="185"/>
        <v>0.26316112902039696</v>
      </c>
      <c r="U658">
        <f ca="1">+(L658^2*Markiwitz!$B$4^2)+(M658^2*Markiwitz!$C$4^2)+(N658^2*Markiwitz!$D$4^2)+(O658^2*Markiwitz!$E$4^2)+(P658^2*Markiwitz!$F$4^2)+(Q658^2*Markiwitz!$G$4^2)+(R658^2*Markiwitz!$H$4^2)+(S658^2*Markiwitz!$I$4^2)+(T658^2*Markiwitz!$J$4^2)+(2*L658*M658*Markiwitz!$B$8)+(2*L658*N658*Markiwitz!$E$8)+(2*L658*O658*Markiwitz!$H$8)+(2*L658*P658*Markiwitz!$B$11)+(2*L658*Q658*Markiwitz!$E$11)+(2*L658*R658*Markiwitz!$H$11)+(2*L658*S658*Markiwitz!$K$8)+(2*L658*T658*Markiwitz!$K$11)</f>
        <v>1.2060083686576883E-2</v>
      </c>
      <c r="V658" s="5">
        <f t="shared" ca="1" si="176"/>
        <v>0.10981841232952189</v>
      </c>
      <c r="W658" s="42">
        <f ca="1">SUMPRODUCT(L658:T658,Markiwitz!$B$3:$J$3)</f>
        <v>0.16008011104543862</v>
      </c>
    </row>
    <row r="659" spans="1:23" x14ac:dyDescent="0.25">
      <c r="A659">
        <v>658</v>
      </c>
      <c r="B659" s="25">
        <f t="shared" ca="1" si="174"/>
        <v>0.99999999999999989</v>
      </c>
      <c r="C659" s="46">
        <v>0</v>
      </c>
      <c r="D659">
        <f t="shared" ca="1" si="186"/>
        <v>0.79852796037449103</v>
      </c>
      <c r="E659">
        <f t="shared" ca="1" si="186"/>
        <v>0.90465521167940055</v>
      </c>
      <c r="F659">
        <f t="shared" ca="1" si="186"/>
        <v>0.25311749383380311</v>
      </c>
      <c r="G659">
        <f t="shared" ca="1" si="186"/>
        <v>4.6408336675906603E-2</v>
      </c>
      <c r="H659">
        <f t="shared" ca="1" si="186"/>
        <v>0.23312716379103127</v>
      </c>
      <c r="I659">
        <f t="shared" ca="1" si="186"/>
        <v>0.12554211453124431</v>
      </c>
      <c r="J659">
        <f t="shared" ca="1" si="186"/>
        <v>0.4611776130464067</v>
      </c>
      <c r="K659">
        <f t="shared" ca="1" si="186"/>
        <v>0.48225914087101351</v>
      </c>
      <c r="L659" s="42">
        <f t="shared" ca="1" si="177"/>
        <v>0</v>
      </c>
      <c r="M659" s="42">
        <f t="shared" ca="1" si="178"/>
        <v>0.24162561352605907</v>
      </c>
      <c r="N659" s="42">
        <f t="shared" ca="1" si="179"/>
        <v>0.27373853064464937</v>
      </c>
      <c r="O659" s="42">
        <f t="shared" ca="1" si="180"/>
        <v>7.6590517523129287E-2</v>
      </c>
      <c r="P659" s="42">
        <f t="shared" ca="1" si="181"/>
        <v>1.4042642685649977E-2</v>
      </c>
      <c r="Q659" s="42">
        <f t="shared" ca="1" si="182"/>
        <v>7.054166763826375E-2</v>
      </c>
      <c r="R659" s="42">
        <f t="shared" ca="1" si="183"/>
        <v>3.798763719274733E-2</v>
      </c>
      <c r="S659" s="42">
        <f t="shared" ca="1" si="184"/>
        <v>0.13954717834120964</v>
      </c>
      <c r="T659" s="42">
        <f t="shared" ca="1" si="185"/>
        <v>0.1459262124482914</v>
      </c>
      <c r="U659">
        <f ca="1">+(L659^2*Markiwitz!$B$4^2)+(M659^2*Markiwitz!$C$4^2)+(N659^2*Markiwitz!$D$4^2)+(O659^2*Markiwitz!$E$4^2)+(P659^2*Markiwitz!$F$4^2)+(Q659^2*Markiwitz!$G$4^2)+(R659^2*Markiwitz!$H$4^2)+(S659^2*Markiwitz!$I$4^2)+(T659^2*Markiwitz!$J$4^2)+(2*L659*M659*Markiwitz!$B$8)+(2*L659*N659*Markiwitz!$E$8)+(2*L659*O659*Markiwitz!$H$8)+(2*L659*P659*Markiwitz!$B$11)+(2*L659*Q659*Markiwitz!$E$11)+(2*L659*R659*Markiwitz!$H$11)+(2*L659*S659*Markiwitz!$K$8)+(2*L659*T659*Markiwitz!$K$11)</f>
        <v>1.1743803644802478E-2</v>
      </c>
      <c r="V659" s="5">
        <f t="shared" ca="1" si="176"/>
        <v>0.10836883151904185</v>
      </c>
      <c r="W659" s="42">
        <f ca="1">SUMPRODUCT(L659:T659,Markiwitz!$B$3:$J$3)</f>
        <v>0.31234982770463854</v>
      </c>
    </row>
    <row r="660" spans="1:23" x14ac:dyDescent="0.25">
      <c r="A660">
        <v>659</v>
      </c>
      <c r="B660" s="25">
        <f t="shared" ca="1" si="174"/>
        <v>0.99999999999999989</v>
      </c>
      <c r="C660" s="46">
        <v>0</v>
      </c>
      <c r="D660">
        <f t="shared" ca="1" si="186"/>
        <v>0.93322673460933492</v>
      </c>
      <c r="E660">
        <f t="shared" ca="1" si="186"/>
        <v>0.24860821511270381</v>
      </c>
      <c r="F660">
        <f t="shared" ca="1" si="186"/>
        <v>0.6989127376564237</v>
      </c>
      <c r="G660">
        <f t="shared" ca="1" si="186"/>
        <v>2.7553955423957999E-2</v>
      </c>
      <c r="H660">
        <f t="shared" ca="1" si="186"/>
        <v>0.64631234127398107</v>
      </c>
      <c r="I660">
        <f t="shared" ca="1" si="186"/>
        <v>0.7990066946653982</v>
      </c>
      <c r="J660">
        <f t="shared" ca="1" si="186"/>
        <v>0.72656942471829578</v>
      </c>
      <c r="K660">
        <f t="shared" ca="1" si="186"/>
        <v>0.89694553567740298</v>
      </c>
      <c r="L660" s="42">
        <f t="shared" ca="1" si="177"/>
        <v>0</v>
      </c>
      <c r="M660" s="42">
        <f t="shared" ca="1" si="178"/>
        <v>0.1875027731354045</v>
      </c>
      <c r="N660" s="42">
        <f t="shared" ca="1" si="179"/>
        <v>4.9950058253944989E-2</v>
      </c>
      <c r="O660" s="42">
        <f t="shared" ca="1" si="180"/>
        <v>0.14042469169627456</v>
      </c>
      <c r="P660" s="42">
        <f t="shared" ca="1" si="181"/>
        <v>5.5361069944103222E-3</v>
      </c>
      <c r="Q660" s="42">
        <f t="shared" ca="1" si="182"/>
        <v>0.12985628444435607</v>
      </c>
      <c r="R660" s="42">
        <f t="shared" ca="1" si="183"/>
        <v>0.16053544701141803</v>
      </c>
      <c r="S660" s="42">
        <f t="shared" ca="1" si="184"/>
        <v>0.14598143940561864</v>
      </c>
      <c r="T660" s="42">
        <f t="shared" ca="1" si="185"/>
        <v>0.18021319905857278</v>
      </c>
      <c r="U660">
        <f ca="1">+(L660^2*Markiwitz!$B$4^2)+(M660^2*Markiwitz!$C$4^2)+(N660^2*Markiwitz!$D$4^2)+(O660^2*Markiwitz!$E$4^2)+(P660^2*Markiwitz!$F$4^2)+(Q660^2*Markiwitz!$G$4^2)+(R660^2*Markiwitz!$H$4^2)+(S660^2*Markiwitz!$I$4^2)+(T660^2*Markiwitz!$J$4^2)+(2*L660*M660*Markiwitz!$B$8)+(2*L660*N660*Markiwitz!$E$8)+(2*L660*O660*Markiwitz!$H$8)+(2*L660*P660*Markiwitz!$B$11)+(2*L660*Q660*Markiwitz!$E$11)+(2*L660*R660*Markiwitz!$H$11)+(2*L660*S660*Markiwitz!$K$8)+(2*L660*T660*Markiwitz!$K$11)</f>
        <v>1.2914600301124105E-2</v>
      </c>
      <c r="V660" s="5">
        <f t="shared" ca="1" si="176"/>
        <v>0.11364242298157895</v>
      </c>
      <c r="W660" s="42">
        <f ca="1">SUMPRODUCT(L660:T660,Markiwitz!$B$3:$J$3)</f>
        <v>0.44855511716058188</v>
      </c>
    </row>
    <row r="661" spans="1:23" x14ac:dyDescent="0.25">
      <c r="A661">
        <v>660</v>
      </c>
      <c r="B661" s="25">
        <f t="shared" ca="1" si="174"/>
        <v>0.99999999999999989</v>
      </c>
      <c r="C661" s="46">
        <v>0</v>
      </c>
      <c r="D661">
        <f t="shared" ca="1" si="186"/>
        <v>0.54775651902214517</v>
      </c>
      <c r="E661">
        <f t="shared" ca="1" si="186"/>
        <v>0.61067262633046859</v>
      </c>
      <c r="F661">
        <f t="shared" ca="1" si="186"/>
        <v>0.4099192942004074</v>
      </c>
      <c r="G661">
        <f t="shared" ca="1" si="186"/>
        <v>0.4426833888157945</v>
      </c>
      <c r="H661">
        <f t="shared" ca="1" si="186"/>
        <v>0.39385397772082631</v>
      </c>
      <c r="I661">
        <f t="shared" ca="1" si="186"/>
        <v>2.0472186275448556E-2</v>
      </c>
      <c r="J661">
        <f t="shared" ca="1" si="186"/>
        <v>7.807114801500814E-2</v>
      </c>
      <c r="K661">
        <f t="shared" ca="1" si="186"/>
        <v>0.21753606250305602</v>
      </c>
      <c r="L661" s="42">
        <f t="shared" ca="1" si="177"/>
        <v>0</v>
      </c>
      <c r="M661" s="42">
        <f t="shared" ca="1" si="178"/>
        <v>0.20130963763951787</v>
      </c>
      <c r="N661" s="42">
        <f t="shared" ca="1" si="179"/>
        <v>0.22443235425553965</v>
      </c>
      <c r="O661" s="42">
        <f t="shared" ca="1" si="180"/>
        <v>0.15065216334485051</v>
      </c>
      <c r="P661" s="42">
        <f t="shared" ca="1" si="181"/>
        <v>0.16269351344395139</v>
      </c>
      <c r="Q661" s="42">
        <f t="shared" ca="1" si="182"/>
        <v>0.14474789214632208</v>
      </c>
      <c r="R661" s="42">
        <f t="shared" ca="1" si="183"/>
        <v>7.5238691967674095E-3</v>
      </c>
      <c r="S661" s="42">
        <f t="shared" ca="1" si="184"/>
        <v>2.86924463173154E-2</v>
      </c>
      <c r="T661" s="42">
        <f t="shared" ca="1" si="185"/>
        <v>7.9948123655735531E-2</v>
      </c>
      <c r="U661">
        <f ca="1">+(L661^2*Markiwitz!$B$4^2)+(M661^2*Markiwitz!$C$4^2)+(N661^2*Markiwitz!$D$4^2)+(O661^2*Markiwitz!$E$4^2)+(P661^2*Markiwitz!$F$4^2)+(Q661^2*Markiwitz!$G$4^2)+(R661^2*Markiwitz!$H$4^2)+(S661^2*Markiwitz!$I$4^2)+(T661^2*Markiwitz!$J$4^2)+(2*L661*M661*Markiwitz!$B$8)+(2*L661*N661*Markiwitz!$E$8)+(2*L661*O661*Markiwitz!$H$8)+(2*L661*P661*Markiwitz!$B$11)+(2*L661*Q661*Markiwitz!$E$11)+(2*L661*R661*Markiwitz!$H$11)+(2*L661*S661*Markiwitz!$K$8)+(2*L661*T661*Markiwitz!$K$11)</f>
        <v>1.584026216199802E-2</v>
      </c>
      <c r="V661" s="5">
        <f t="shared" ca="1" si="176"/>
        <v>0.1258581032830148</v>
      </c>
      <c r="W661" s="42">
        <f ca="1">SUMPRODUCT(L661:T661,Markiwitz!$B$3:$J$3)</f>
        <v>0.57394895823706438</v>
      </c>
    </row>
    <row r="662" spans="1:23" x14ac:dyDescent="0.25">
      <c r="A662">
        <v>661</v>
      </c>
      <c r="B662" s="25">
        <f t="shared" ca="1" si="174"/>
        <v>0.99999999999999989</v>
      </c>
      <c r="C662" s="46">
        <v>0</v>
      </c>
      <c r="D662">
        <f t="shared" ref="D662:K671" ca="1" si="187">RAND()</f>
        <v>0.47612492818300756</v>
      </c>
      <c r="E662">
        <f t="shared" ca="1" si="187"/>
        <v>0.42517785209973513</v>
      </c>
      <c r="F662">
        <f t="shared" ca="1" si="187"/>
        <v>7.3821953634551796E-2</v>
      </c>
      <c r="G662">
        <f t="shared" ca="1" si="187"/>
        <v>0.1056663937963086</v>
      </c>
      <c r="H662">
        <f t="shared" ca="1" si="187"/>
        <v>0.62360512401956769</v>
      </c>
      <c r="I662">
        <f t="shared" ca="1" si="187"/>
        <v>0.54593558598078207</v>
      </c>
      <c r="J662">
        <f t="shared" ca="1" si="187"/>
        <v>0.48039471484394713</v>
      </c>
      <c r="K662">
        <f t="shared" ca="1" si="187"/>
        <v>0.85859733288401185</v>
      </c>
      <c r="L662" s="42">
        <f t="shared" ca="1" si="177"/>
        <v>0</v>
      </c>
      <c r="M662" s="42">
        <f t="shared" ca="1" si="178"/>
        <v>0.1326503105819295</v>
      </c>
      <c r="N662" s="42">
        <f t="shared" ca="1" si="179"/>
        <v>0.11845625128014545</v>
      </c>
      <c r="O662" s="42">
        <f t="shared" ca="1" si="180"/>
        <v>2.0567091739469186E-2</v>
      </c>
      <c r="P662" s="42">
        <f t="shared" ca="1" si="181"/>
        <v>2.9439080219226053E-2</v>
      </c>
      <c r="Q662" s="42">
        <f t="shared" ca="1" si="182"/>
        <v>0.17373888340054058</v>
      </c>
      <c r="R662" s="42">
        <f t="shared" ca="1" si="183"/>
        <v>0.15209983924690243</v>
      </c>
      <c r="S662" s="42">
        <f t="shared" ca="1" si="184"/>
        <v>0.13383989023459267</v>
      </c>
      <c r="T662" s="42">
        <f t="shared" ca="1" si="185"/>
        <v>0.23920865329719407</v>
      </c>
      <c r="U662">
        <f ca="1">+(L662^2*Markiwitz!$B$4^2)+(M662^2*Markiwitz!$C$4^2)+(N662^2*Markiwitz!$D$4^2)+(O662^2*Markiwitz!$E$4^2)+(P662^2*Markiwitz!$F$4^2)+(Q662^2*Markiwitz!$G$4^2)+(R662^2*Markiwitz!$H$4^2)+(S662^2*Markiwitz!$I$4^2)+(T662^2*Markiwitz!$J$4^2)+(2*L662*M662*Markiwitz!$B$8)+(2*L662*N662*Markiwitz!$E$8)+(2*L662*O662*Markiwitz!$H$8)+(2*L662*P662*Markiwitz!$B$11)+(2*L662*Q662*Markiwitz!$E$11)+(2*L662*R662*Markiwitz!$H$11)+(2*L662*S662*Markiwitz!$K$8)+(2*L662*T662*Markiwitz!$K$11)</f>
        <v>1.5092387429152384E-2</v>
      </c>
      <c r="V662" s="5">
        <f t="shared" ca="1" si="176"/>
        <v>0.12285107825799652</v>
      </c>
      <c r="W662" s="42">
        <f ca="1">SUMPRODUCT(L662:T662,Markiwitz!$B$3:$J$3)</f>
        <v>0.55272285685954414</v>
      </c>
    </row>
    <row r="663" spans="1:23" x14ac:dyDescent="0.25">
      <c r="A663">
        <v>662</v>
      </c>
      <c r="B663" s="25">
        <f t="shared" ca="1" si="174"/>
        <v>1</v>
      </c>
      <c r="C663" s="46">
        <v>0</v>
      </c>
      <c r="D663">
        <f t="shared" ca="1" si="187"/>
        <v>0.27910627530338838</v>
      </c>
      <c r="E663">
        <f t="shared" ca="1" si="187"/>
        <v>0.67519526174293198</v>
      </c>
      <c r="F663">
        <f t="shared" ca="1" si="187"/>
        <v>0.5068570595031805</v>
      </c>
      <c r="G663">
        <f t="shared" ca="1" si="187"/>
        <v>0.93865273625183099</v>
      </c>
      <c r="H663">
        <f t="shared" ca="1" si="187"/>
        <v>0.5917658253021344</v>
      </c>
      <c r="I663">
        <f t="shared" ca="1" si="187"/>
        <v>0.9449614385332421</v>
      </c>
      <c r="J663">
        <f t="shared" ca="1" si="187"/>
        <v>0.7861877093729821</v>
      </c>
      <c r="K663">
        <f t="shared" ca="1" si="187"/>
        <v>0.58201243200586494</v>
      </c>
      <c r="L663" s="42">
        <f t="shared" ca="1" si="177"/>
        <v>0</v>
      </c>
      <c r="M663" s="42">
        <f t="shared" ca="1" si="178"/>
        <v>5.2614518657293767E-2</v>
      </c>
      <c r="N663" s="42">
        <f t="shared" ca="1" si="179"/>
        <v>0.12728152979603954</v>
      </c>
      <c r="O663" s="42">
        <f t="shared" ca="1" si="180"/>
        <v>9.5547977861920153E-2</v>
      </c>
      <c r="P663" s="42">
        <f t="shared" ca="1" si="181"/>
        <v>0.17694608209922338</v>
      </c>
      <c r="Q663" s="42">
        <f t="shared" ca="1" si="182"/>
        <v>0.11155418853361053</v>
      </c>
      <c r="R663" s="42">
        <f t="shared" ca="1" si="183"/>
        <v>0.17813533996713699</v>
      </c>
      <c r="S663" s="42">
        <f t="shared" ca="1" si="184"/>
        <v>0.1482047935252484</v>
      </c>
      <c r="T663" s="42">
        <f t="shared" ca="1" si="185"/>
        <v>0.10971556955952735</v>
      </c>
      <c r="U663">
        <f ca="1">+(L663^2*Markiwitz!$B$4^2)+(M663^2*Markiwitz!$C$4^2)+(N663^2*Markiwitz!$D$4^2)+(O663^2*Markiwitz!$E$4^2)+(P663^2*Markiwitz!$F$4^2)+(Q663^2*Markiwitz!$G$4^2)+(R663^2*Markiwitz!$H$4^2)+(S663^2*Markiwitz!$I$4^2)+(T663^2*Markiwitz!$J$4^2)+(2*L663*M663*Markiwitz!$B$8)+(2*L663*N663*Markiwitz!$E$8)+(2*L663*O663*Markiwitz!$H$8)+(2*L663*P663*Markiwitz!$B$11)+(2*L663*Q663*Markiwitz!$E$11)+(2*L663*R663*Markiwitz!$H$11)+(2*L663*S663*Markiwitz!$K$8)+(2*L663*T663*Markiwitz!$K$11)</f>
        <v>1.4702927493177727E-2</v>
      </c>
      <c r="V663" s="5">
        <f t="shared" ca="1" si="176"/>
        <v>0.12125562870719746</v>
      </c>
      <c r="W663" s="42">
        <f ca="1">SUMPRODUCT(L663:T663,Markiwitz!$B$3:$J$3)</f>
        <v>0.43503520594171308</v>
      </c>
    </row>
    <row r="664" spans="1:23" x14ac:dyDescent="0.25">
      <c r="A664">
        <v>663</v>
      </c>
      <c r="B664" s="25">
        <f t="shared" ca="1" si="174"/>
        <v>1</v>
      </c>
      <c r="C664" s="46">
        <v>0</v>
      </c>
      <c r="D664">
        <f t="shared" ca="1" si="187"/>
        <v>0.59948275334342005</v>
      </c>
      <c r="E664">
        <f t="shared" ca="1" si="187"/>
        <v>0.62129279475905463</v>
      </c>
      <c r="F664">
        <f t="shared" ca="1" si="187"/>
        <v>8.5280074690012309E-2</v>
      </c>
      <c r="G664">
        <f t="shared" ca="1" si="187"/>
        <v>0.41512253395723087</v>
      </c>
      <c r="H664">
        <f t="shared" ca="1" si="187"/>
        <v>0.33451096382634826</v>
      </c>
      <c r="I664">
        <f t="shared" ca="1" si="187"/>
        <v>0.31298494769935625</v>
      </c>
      <c r="J664">
        <f t="shared" ca="1" si="187"/>
        <v>0.91662480305120986</v>
      </c>
      <c r="K664">
        <f t="shared" ca="1" si="187"/>
        <v>0.72031338707354586</v>
      </c>
      <c r="L664" s="42">
        <f t="shared" ca="1" si="177"/>
        <v>0</v>
      </c>
      <c r="M664" s="42">
        <f t="shared" ca="1" si="178"/>
        <v>0.14966070469907403</v>
      </c>
      <c r="N664" s="42">
        <f t="shared" ca="1" si="179"/>
        <v>0.15510557554744353</v>
      </c>
      <c r="O664" s="42">
        <f t="shared" ca="1" si="180"/>
        <v>2.1290147220608107E-2</v>
      </c>
      <c r="P664" s="42">
        <f t="shared" ca="1" si="181"/>
        <v>0.10363522657158754</v>
      </c>
      <c r="Q664" s="42">
        <f t="shared" ca="1" si="182"/>
        <v>8.3510570231765349E-2</v>
      </c>
      <c r="R664" s="42">
        <f t="shared" ca="1" si="183"/>
        <v>7.8136606218686011E-2</v>
      </c>
      <c r="S664" s="42">
        <f t="shared" ca="1" si="184"/>
        <v>0.22883513029224287</v>
      </c>
      <c r="T664" s="42">
        <f t="shared" ca="1" si="185"/>
        <v>0.17982603921859264</v>
      </c>
      <c r="U664">
        <f ca="1">+(L664^2*Markiwitz!$B$4^2)+(M664^2*Markiwitz!$C$4^2)+(N664^2*Markiwitz!$D$4^2)+(O664^2*Markiwitz!$E$4^2)+(P664^2*Markiwitz!$F$4^2)+(Q664^2*Markiwitz!$G$4^2)+(R664^2*Markiwitz!$H$4^2)+(S664^2*Markiwitz!$I$4^2)+(T664^2*Markiwitz!$J$4^2)+(2*L664*M664*Markiwitz!$B$8)+(2*L664*N664*Markiwitz!$E$8)+(2*L664*O664*Markiwitz!$H$8)+(2*L664*P664*Markiwitz!$B$11)+(2*L664*Q664*Markiwitz!$E$11)+(2*L664*R664*Markiwitz!$H$11)+(2*L664*S664*Markiwitz!$K$8)+(2*L664*T664*Markiwitz!$K$11)</f>
        <v>1.270317301595081E-2</v>
      </c>
      <c r="V664" s="5">
        <f t="shared" ca="1" si="176"/>
        <v>0.11270835379842441</v>
      </c>
      <c r="W664" s="42">
        <f ca="1">SUMPRODUCT(L664:T664,Markiwitz!$B$3:$J$3)</f>
        <v>0.32324848522229549</v>
      </c>
    </row>
    <row r="665" spans="1:23" x14ac:dyDescent="0.25">
      <c r="A665">
        <v>664</v>
      </c>
      <c r="B665" s="25">
        <f t="shared" ca="1" si="174"/>
        <v>1</v>
      </c>
      <c r="C665" s="46">
        <v>0</v>
      </c>
      <c r="D665">
        <f t="shared" ca="1" si="187"/>
        <v>0.92799797737151724</v>
      </c>
      <c r="E665">
        <f t="shared" ca="1" si="187"/>
        <v>2.4545766444842188E-2</v>
      </c>
      <c r="F665">
        <f t="shared" ca="1" si="187"/>
        <v>4.6349655335472528E-3</v>
      </c>
      <c r="G665">
        <f t="shared" ca="1" si="187"/>
        <v>0.22259158356484843</v>
      </c>
      <c r="H665">
        <f t="shared" ca="1" si="187"/>
        <v>0.32636542743356611</v>
      </c>
      <c r="I665">
        <f t="shared" ca="1" si="187"/>
        <v>0.66523524020876634</v>
      </c>
      <c r="J665">
        <f t="shared" ca="1" si="187"/>
        <v>0.44885453950297483</v>
      </c>
      <c r="K665">
        <f t="shared" ca="1" si="187"/>
        <v>0.78167158482065835</v>
      </c>
      <c r="L665" s="42">
        <f t="shared" ca="1" si="177"/>
        <v>0</v>
      </c>
      <c r="M665" s="42">
        <f t="shared" ca="1" si="178"/>
        <v>0.27278837490289781</v>
      </c>
      <c r="N665" s="42">
        <f t="shared" ca="1" si="179"/>
        <v>7.2153171693325416E-3</v>
      </c>
      <c r="O665" s="42">
        <f t="shared" ca="1" si="180"/>
        <v>1.3624649476160643E-3</v>
      </c>
      <c r="P665" s="42">
        <f t="shared" ca="1" si="181"/>
        <v>6.5431604193474033E-2</v>
      </c>
      <c r="Q665" s="42">
        <f t="shared" ca="1" si="182"/>
        <v>9.5936302389644262E-2</v>
      </c>
      <c r="R665" s="42">
        <f t="shared" ca="1" si="183"/>
        <v>0.19554831425245517</v>
      </c>
      <c r="S665" s="42">
        <f t="shared" ca="1" si="184"/>
        <v>0.13194242162640638</v>
      </c>
      <c r="T665" s="42">
        <f t="shared" ca="1" si="185"/>
        <v>0.22977520051817377</v>
      </c>
      <c r="U665">
        <f ca="1">+(L665^2*Markiwitz!$B$4^2)+(M665^2*Markiwitz!$C$4^2)+(N665^2*Markiwitz!$D$4^2)+(O665^2*Markiwitz!$E$4^2)+(P665^2*Markiwitz!$F$4^2)+(Q665^2*Markiwitz!$G$4^2)+(R665^2*Markiwitz!$H$4^2)+(S665^2*Markiwitz!$I$4^2)+(T665^2*Markiwitz!$J$4^2)+(2*L665*M665*Markiwitz!$B$8)+(2*L665*N665*Markiwitz!$E$8)+(2*L665*O665*Markiwitz!$H$8)+(2*L665*P665*Markiwitz!$B$11)+(2*L665*Q665*Markiwitz!$E$11)+(2*L665*R665*Markiwitz!$H$11)+(2*L665*S665*Markiwitz!$K$8)+(2*L665*T665*Markiwitz!$K$11)</f>
        <v>1.1480561372575733E-2</v>
      </c>
      <c r="V665" s="5">
        <f t="shared" ca="1" si="176"/>
        <v>0.10714738154792086</v>
      </c>
      <c r="W665" s="42">
        <f ca="1">SUMPRODUCT(L665:T665,Markiwitz!$B$3:$J$3)</f>
        <v>0.34322010471928627</v>
      </c>
    </row>
    <row r="666" spans="1:23" x14ac:dyDescent="0.25">
      <c r="A666">
        <v>665</v>
      </c>
      <c r="B666" s="25">
        <f t="shared" ca="1" si="174"/>
        <v>1</v>
      </c>
      <c r="C666" s="46">
        <v>0</v>
      </c>
      <c r="D666">
        <f t="shared" ca="1" si="187"/>
        <v>0.39481833493028362</v>
      </c>
      <c r="E666">
        <f t="shared" ca="1" si="187"/>
        <v>0.1019499862387192</v>
      </c>
      <c r="F666">
        <f t="shared" ca="1" si="187"/>
        <v>0.66789324771237235</v>
      </c>
      <c r="G666">
        <f t="shared" ca="1" si="187"/>
        <v>0.81602581019291576</v>
      </c>
      <c r="H666">
        <f t="shared" ca="1" si="187"/>
        <v>0.83285035560152476</v>
      </c>
      <c r="I666">
        <f t="shared" ca="1" si="187"/>
        <v>0.49068115383166844</v>
      </c>
      <c r="J666">
        <f t="shared" ca="1" si="187"/>
        <v>4.7329044836748158E-2</v>
      </c>
      <c r="K666">
        <f t="shared" ca="1" si="187"/>
        <v>0.82408956037471459</v>
      </c>
      <c r="L666" s="42">
        <f t="shared" ca="1" si="177"/>
        <v>0</v>
      </c>
      <c r="M666" s="42">
        <f t="shared" ca="1" si="178"/>
        <v>9.4552828286501162E-2</v>
      </c>
      <c r="N666" s="42">
        <f t="shared" ca="1" si="179"/>
        <v>2.4415430312634614E-2</v>
      </c>
      <c r="O666" s="42">
        <f t="shared" ca="1" si="180"/>
        <v>0.1599500073263129</v>
      </c>
      <c r="P666" s="42">
        <f t="shared" ca="1" si="181"/>
        <v>0.1954254437604781</v>
      </c>
      <c r="Q666" s="42">
        <f t="shared" ca="1" si="182"/>
        <v>0.19945465976256563</v>
      </c>
      <c r="R666" s="42">
        <f t="shared" ca="1" si="183"/>
        <v>0.1175104770396755</v>
      </c>
      <c r="S666" s="42">
        <f t="shared" ca="1" si="184"/>
        <v>1.133456745417704E-2</v>
      </c>
      <c r="T666" s="42">
        <f t="shared" ca="1" si="185"/>
        <v>0.1973565860576551</v>
      </c>
      <c r="U666">
        <f ca="1">+(L666^2*Markiwitz!$B$4^2)+(M666^2*Markiwitz!$C$4^2)+(N666^2*Markiwitz!$D$4^2)+(O666^2*Markiwitz!$E$4^2)+(P666^2*Markiwitz!$F$4^2)+(Q666^2*Markiwitz!$G$4^2)+(R666^2*Markiwitz!$H$4^2)+(S666^2*Markiwitz!$I$4^2)+(T666^2*Markiwitz!$J$4^2)+(2*L666*M666*Markiwitz!$B$8)+(2*L666*N666*Markiwitz!$E$8)+(2*L666*O666*Markiwitz!$H$8)+(2*L666*P666*Markiwitz!$B$11)+(2*L666*Q666*Markiwitz!$E$11)+(2*L666*R666*Markiwitz!$H$11)+(2*L666*S666*Markiwitz!$K$8)+(2*L666*T666*Markiwitz!$K$11)</f>
        <v>1.9872942208062096E-2</v>
      </c>
      <c r="V666" s="5">
        <f t="shared" ca="1" si="176"/>
        <v>0.14097142337389551</v>
      </c>
      <c r="W666" s="42">
        <f ca="1">SUMPRODUCT(L666:T666,Markiwitz!$B$3:$J$3)</f>
        <v>0.69878885697551374</v>
      </c>
    </row>
    <row r="667" spans="1:23" x14ac:dyDescent="0.25">
      <c r="A667">
        <v>666</v>
      </c>
      <c r="B667" s="25">
        <f t="shared" ca="1" si="174"/>
        <v>1</v>
      </c>
      <c r="C667" s="46">
        <v>0</v>
      </c>
      <c r="D667">
        <f t="shared" ca="1" si="187"/>
        <v>0.13426154408149071</v>
      </c>
      <c r="E667">
        <f t="shared" ca="1" si="187"/>
        <v>3.4792520635144708E-2</v>
      </c>
      <c r="F667">
        <f t="shared" ca="1" si="187"/>
        <v>0.55239818969814058</v>
      </c>
      <c r="G667">
        <f t="shared" ca="1" si="187"/>
        <v>0.22203323372949846</v>
      </c>
      <c r="H667">
        <f t="shared" ca="1" si="187"/>
        <v>0.83289327691104709</v>
      </c>
      <c r="I667">
        <f t="shared" ca="1" si="187"/>
        <v>0.87921899984416452</v>
      </c>
      <c r="J667">
        <f t="shared" ca="1" si="187"/>
        <v>2.2758672231656063E-2</v>
      </c>
      <c r="K667">
        <f t="shared" ca="1" si="187"/>
        <v>0.13168243769456467</v>
      </c>
      <c r="L667" s="42">
        <f t="shared" ca="1" si="177"/>
        <v>0</v>
      </c>
      <c r="M667" s="42">
        <f t="shared" ca="1" si="178"/>
        <v>4.7779247925820348E-2</v>
      </c>
      <c r="N667" s="42">
        <f t="shared" ca="1" si="179"/>
        <v>1.2381508649876851E-2</v>
      </c>
      <c r="O667" s="42">
        <f t="shared" ca="1" si="180"/>
        <v>0.19658026607635568</v>
      </c>
      <c r="P667" s="42">
        <f t="shared" ca="1" si="181"/>
        <v>7.9014292548984788E-2</v>
      </c>
      <c r="Q667" s="42">
        <f t="shared" ca="1" si="182"/>
        <v>0.29639920086967031</v>
      </c>
      <c r="R667" s="42">
        <f t="shared" ca="1" si="183"/>
        <v>0.31288499519377583</v>
      </c>
      <c r="S667" s="42">
        <f t="shared" ca="1" si="184"/>
        <v>8.099059566593245E-3</v>
      </c>
      <c r="T667" s="42">
        <f t="shared" ca="1" si="185"/>
        <v>4.68614291689229E-2</v>
      </c>
      <c r="U667">
        <f ca="1">+(L667^2*Markiwitz!$B$4^2)+(M667^2*Markiwitz!$C$4^2)+(N667^2*Markiwitz!$D$4^2)+(O667^2*Markiwitz!$E$4^2)+(P667^2*Markiwitz!$F$4^2)+(Q667^2*Markiwitz!$G$4^2)+(R667^2*Markiwitz!$H$4^2)+(S667^2*Markiwitz!$I$4^2)+(T667^2*Markiwitz!$J$4^2)+(2*L667*M667*Markiwitz!$B$8)+(2*L667*N667*Markiwitz!$E$8)+(2*L667*O667*Markiwitz!$H$8)+(2*L667*P667*Markiwitz!$B$11)+(2*L667*Q667*Markiwitz!$E$11)+(2*L667*R667*Markiwitz!$H$11)+(2*L667*S667*Markiwitz!$K$8)+(2*L667*T667*Markiwitz!$K$11)</f>
        <v>3.7109827941272974E-2</v>
      </c>
      <c r="V667" s="5">
        <f t="shared" ca="1" si="176"/>
        <v>0.19263911321762509</v>
      </c>
      <c r="W667" s="42">
        <f ca="1">SUMPRODUCT(L667:T667,Markiwitz!$B$3:$J$3)</f>
        <v>0.93255589642999615</v>
      </c>
    </row>
    <row r="668" spans="1:23" x14ac:dyDescent="0.25">
      <c r="A668">
        <v>667</v>
      </c>
      <c r="B668" s="25">
        <f t="shared" ca="1" si="174"/>
        <v>1</v>
      </c>
      <c r="C668" s="46">
        <v>0</v>
      </c>
      <c r="D668">
        <f t="shared" ca="1" si="187"/>
        <v>0.93471901200755203</v>
      </c>
      <c r="E668">
        <f t="shared" ca="1" si="187"/>
        <v>0.17014750352962382</v>
      </c>
      <c r="F668">
        <f t="shared" ca="1" si="187"/>
        <v>0.91680680424623395</v>
      </c>
      <c r="G668">
        <f t="shared" ca="1" si="187"/>
        <v>0.29912773101146972</v>
      </c>
      <c r="H668">
        <f t="shared" ca="1" si="187"/>
        <v>0.62835031200251756</v>
      </c>
      <c r="I668">
        <f t="shared" ca="1" si="187"/>
        <v>0.62660120953064935</v>
      </c>
      <c r="J668">
        <f t="shared" ca="1" si="187"/>
        <v>0.22320132302356699</v>
      </c>
      <c r="K668">
        <f t="shared" ca="1" si="187"/>
        <v>0.33301092259913478</v>
      </c>
      <c r="L668" s="42">
        <f t="shared" ca="1" si="177"/>
        <v>0</v>
      </c>
      <c r="M668" s="42">
        <f t="shared" ca="1" si="178"/>
        <v>0.22621659505589084</v>
      </c>
      <c r="N668" s="42">
        <f t="shared" ca="1" si="179"/>
        <v>4.1178352436700719E-2</v>
      </c>
      <c r="O668" s="42">
        <f t="shared" ca="1" si="180"/>
        <v>0.22188156110702928</v>
      </c>
      <c r="P668" s="42">
        <f t="shared" ca="1" si="181"/>
        <v>7.2393581308328375E-2</v>
      </c>
      <c r="Q668" s="42">
        <f t="shared" ca="1" si="182"/>
        <v>0.15207058619491065</v>
      </c>
      <c r="R668" s="42">
        <f t="shared" ca="1" si="183"/>
        <v>0.15164727608726661</v>
      </c>
      <c r="S668" s="42">
        <f t="shared" ca="1" si="184"/>
        <v>5.4018205105208009E-2</v>
      </c>
      <c r="T668" s="42">
        <f t="shared" ca="1" si="185"/>
        <v>8.0593842704665589E-2</v>
      </c>
      <c r="U668">
        <f ca="1">+(L668^2*Markiwitz!$B$4^2)+(M668^2*Markiwitz!$C$4^2)+(N668^2*Markiwitz!$D$4^2)+(O668^2*Markiwitz!$E$4^2)+(P668^2*Markiwitz!$F$4^2)+(Q668^2*Markiwitz!$G$4^2)+(R668^2*Markiwitz!$H$4^2)+(S668^2*Markiwitz!$I$4^2)+(T668^2*Markiwitz!$J$4^2)+(2*L668*M668*Markiwitz!$B$8)+(2*L668*N668*Markiwitz!$E$8)+(2*L668*O668*Markiwitz!$H$8)+(2*L668*P668*Markiwitz!$B$11)+(2*L668*Q668*Markiwitz!$E$11)+(2*L668*R668*Markiwitz!$H$11)+(2*L668*S668*Markiwitz!$K$8)+(2*L668*T668*Markiwitz!$K$11)</f>
        <v>1.5440222103547735E-2</v>
      </c>
      <c r="V668" s="5">
        <f t="shared" ca="1" si="176"/>
        <v>0.12425869025363069</v>
      </c>
      <c r="W668" s="42">
        <f ca="1">SUMPRODUCT(L668:T668,Markiwitz!$B$3:$J$3)</f>
        <v>0.55884360812055867</v>
      </c>
    </row>
    <row r="669" spans="1:23" x14ac:dyDescent="0.25">
      <c r="A669">
        <v>668</v>
      </c>
      <c r="B669" s="25">
        <f t="shared" ca="1" si="174"/>
        <v>0.99999999999999989</v>
      </c>
      <c r="C669" s="46">
        <v>0</v>
      </c>
      <c r="D669">
        <f t="shared" ca="1" si="187"/>
        <v>0.79365314426903522</v>
      </c>
      <c r="E669">
        <f t="shared" ca="1" si="187"/>
        <v>0.69183671053064466</v>
      </c>
      <c r="F669">
        <f t="shared" ca="1" si="187"/>
        <v>0.23254158090734856</v>
      </c>
      <c r="G669">
        <f t="shared" ca="1" si="187"/>
        <v>0.13596597436882862</v>
      </c>
      <c r="H669">
        <f t="shared" ca="1" si="187"/>
        <v>3.0394317601393328E-2</v>
      </c>
      <c r="I669">
        <f t="shared" ca="1" si="187"/>
        <v>0.85537613103690635</v>
      </c>
      <c r="J669">
        <f t="shared" ca="1" si="187"/>
        <v>0.51700914078239268</v>
      </c>
      <c r="K669">
        <f t="shared" ca="1" si="187"/>
        <v>0.19486196111162768</v>
      </c>
      <c r="L669" s="42">
        <f t="shared" ca="1" si="177"/>
        <v>0</v>
      </c>
      <c r="M669" s="42">
        <f t="shared" ca="1" si="178"/>
        <v>0.22993515640731843</v>
      </c>
      <c r="N669" s="42">
        <f t="shared" ca="1" si="179"/>
        <v>0.20043715997710937</v>
      </c>
      <c r="O669" s="42">
        <f t="shared" ca="1" si="180"/>
        <v>6.7371351280139352E-2</v>
      </c>
      <c r="P669" s="42">
        <f t="shared" ca="1" si="181"/>
        <v>3.9391713884487936E-2</v>
      </c>
      <c r="Q669" s="42">
        <f t="shared" ca="1" si="182"/>
        <v>8.8057638554519813E-3</v>
      </c>
      <c r="R669" s="42">
        <f t="shared" ca="1" si="183"/>
        <v>0.24781738206077888</v>
      </c>
      <c r="S669" s="42">
        <f t="shared" ca="1" si="184"/>
        <v>0.14978656420406611</v>
      </c>
      <c r="T669" s="42">
        <f t="shared" ca="1" si="185"/>
        <v>5.6454908330647972E-2</v>
      </c>
      <c r="U669">
        <f ca="1">+(L669^2*Markiwitz!$B$4^2)+(M669^2*Markiwitz!$C$4^2)+(N669^2*Markiwitz!$D$4^2)+(O669^2*Markiwitz!$E$4^2)+(P669^2*Markiwitz!$F$4^2)+(Q669^2*Markiwitz!$G$4^2)+(R669^2*Markiwitz!$H$4^2)+(S669^2*Markiwitz!$I$4^2)+(T669^2*Markiwitz!$J$4^2)+(2*L669*M669*Markiwitz!$B$8)+(2*L669*N669*Markiwitz!$E$8)+(2*L669*O669*Markiwitz!$H$8)+(2*L669*P669*Markiwitz!$B$11)+(2*L669*Q669*Markiwitz!$E$11)+(2*L669*R669*Markiwitz!$H$11)+(2*L669*S669*Markiwitz!$K$8)+(2*L669*T669*Markiwitz!$K$11)</f>
        <v>1.315473299279144E-2</v>
      </c>
      <c r="V669" s="5">
        <f t="shared" ca="1" si="176"/>
        <v>0.11469408438446789</v>
      </c>
      <c r="W669" s="42">
        <f ca="1">SUMPRODUCT(L669:T669,Markiwitz!$B$3:$J$3)</f>
        <v>0.13788211649540469</v>
      </c>
    </row>
    <row r="670" spans="1:23" x14ac:dyDescent="0.25">
      <c r="A670">
        <v>669</v>
      </c>
      <c r="B670" s="25">
        <f t="shared" ca="1" si="174"/>
        <v>1</v>
      </c>
      <c r="C670" s="46">
        <v>0</v>
      </c>
      <c r="D670">
        <f t="shared" ca="1" si="187"/>
        <v>0.67665321114640997</v>
      </c>
      <c r="E670">
        <f t="shared" ca="1" si="187"/>
        <v>0.39587343478270087</v>
      </c>
      <c r="F670">
        <f t="shared" ca="1" si="187"/>
        <v>0.78820188693118243</v>
      </c>
      <c r="G670">
        <f t="shared" ca="1" si="187"/>
        <v>0.80363527842757698</v>
      </c>
      <c r="H670">
        <f t="shared" ca="1" si="187"/>
        <v>0.93179432423060171</v>
      </c>
      <c r="I670">
        <f t="shared" ca="1" si="187"/>
        <v>0.66624711734122166</v>
      </c>
      <c r="J670">
        <f t="shared" ca="1" si="187"/>
        <v>0.82322095843287246</v>
      </c>
      <c r="K670">
        <f t="shared" ca="1" si="187"/>
        <v>0.28756244846051882</v>
      </c>
      <c r="L670" s="42">
        <f t="shared" ca="1" si="177"/>
        <v>0</v>
      </c>
      <c r="M670" s="42">
        <f t="shared" ca="1" si="178"/>
        <v>0.12593140758573407</v>
      </c>
      <c r="N670" s="42">
        <f t="shared" ca="1" si="179"/>
        <v>7.3675699821954974E-2</v>
      </c>
      <c r="O670" s="42">
        <f t="shared" ca="1" si="180"/>
        <v>0.14669164565820453</v>
      </c>
      <c r="P670" s="42">
        <f t="shared" ca="1" si="181"/>
        <v>0.14956394225407796</v>
      </c>
      <c r="Q670" s="42">
        <f t="shared" ca="1" si="182"/>
        <v>0.17341552348795075</v>
      </c>
      <c r="R670" s="42">
        <f t="shared" ca="1" si="183"/>
        <v>0.1239947374883051</v>
      </c>
      <c r="S670" s="42">
        <f t="shared" ca="1" si="184"/>
        <v>0.15320901806390361</v>
      </c>
      <c r="T670" s="42">
        <f t="shared" ca="1" si="185"/>
        <v>5.3518025639868974E-2</v>
      </c>
      <c r="U670">
        <f ca="1">+(L670^2*Markiwitz!$B$4^2)+(M670^2*Markiwitz!$C$4^2)+(N670^2*Markiwitz!$D$4^2)+(O670^2*Markiwitz!$E$4^2)+(P670^2*Markiwitz!$F$4^2)+(Q670^2*Markiwitz!$G$4^2)+(R670^2*Markiwitz!$H$4^2)+(S670^2*Markiwitz!$I$4^2)+(T670^2*Markiwitz!$J$4^2)+(2*L670*M670*Markiwitz!$B$8)+(2*L670*N670*Markiwitz!$E$8)+(2*L670*O670*Markiwitz!$H$8)+(2*L670*P670*Markiwitz!$B$11)+(2*L670*Q670*Markiwitz!$E$11)+(2*L670*R670*Markiwitz!$H$11)+(2*L670*S670*Markiwitz!$K$8)+(2*L670*T670*Markiwitz!$K$11)</f>
        <v>1.7683946190884509E-2</v>
      </c>
      <c r="V670" s="5">
        <f t="shared" ca="1" si="176"/>
        <v>0.13298099936037669</v>
      </c>
      <c r="W670" s="42">
        <f ca="1">SUMPRODUCT(L670:T670,Markiwitz!$B$3:$J$3)</f>
        <v>0.60358679836229046</v>
      </c>
    </row>
    <row r="671" spans="1:23" x14ac:dyDescent="0.25">
      <c r="A671">
        <v>670</v>
      </c>
      <c r="B671" s="25">
        <f t="shared" ca="1" si="174"/>
        <v>1</v>
      </c>
      <c r="C671" s="46">
        <v>0</v>
      </c>
      <c r="D671">
        <f t="shared" ca="1" si="187"/>
        <v>0.16111327379616225</v>
      </c>
      <c r="E671">
        <f t="shared" ca="1" si="187"/>
        <v>0.14952119168419131</v>
      </c>
      <c r="F671">
        <f t="shared" ca="1" si="187"/>
        <v>0.18842884327472031</v>
      </c>
      <c r="G671">
        <f t="shared" ca="1" si="187"/>
        <v>0.11781281182444125</v>
      </c>
      <c r="H671">
        <f t="shared" ca="1" si="187"/>
        <v>0.49250882850335942</v>
      </c>
      <c r="I671">
        <f t="shared" ca="1" si="187"/>
        <v>0.47150079607048478</v>
      </c>
      <c r="J671">
        <f t="shared" ca="1" si="187"/>
        <v>0.45441948869383597</v>
      </c>
      <c r="K671">
        <f t="shared" ca="1" si="187"/>
        <v>0.4277992193646839</v>
      </c>
      <c r="L671" s="42">
        <f t="shared" ca="1" si="177"/>
        <v>0</v>
      </c>
      <c r="M671" s="42">
        <f t="shared" ca="1" si="178"/>
        <v>6.541065426034659E-2</v>
      </c>
      <c r="N671" s="42">
        <f t="shared" ca="1" si="179"/>
        <v>6.0704364968857179E-2</v>
      </c>
      <c r="O671" s="42">
        <f t="shared" ca="1" si="180"/>
        <v>7.6500549146021724E-2</v>
      </c>
      <c r="P671" s="42">
        <f t="shared" ca="1" si="181"/>
        <v>4.783102546496304E-2</v>
      </c>
      <c r="Q671" s="42">
        <f t="shared" ca="1" si="182"/>
        <v>0.19995450370004803</v>
      </c>
      <c r="R671" s="42">
        <f t="shared" ca="1" si="183"/>
        <v>0.19142541659394488</v>
      </c>
      <c r="S671" s="42">
        <f t="shared" ca="1" si="184"/>
        <v>0.18449054732586539</v>
      </c>
      <c r="T671" s="42">
        <f t="shared" ca="1" si="185"/>
        <v>0.17368293853995323</v>
      </c>
      <c r="U671">
        <f ca="1">+(L671^2*Markiwitz!$B$4^2)+(M671^2*Markiwitz!$C$4^2)+(N671^2*Markiwitz!$D$4^2)+(O671^2*Markiwitz!$E$4^2)+(P671^2*Markiwitz!$F$4^2)+(Q671^2*Markiwitz!$G$4^2)+(R671^2*Markiwitz!$H$4^2)+(S671^2*Markiwitz!$I$4^2)+(T671^2*Markiwitz!$J$4^2)+(2*L671*M671*Markiwitz!$B$8)+(2*L671*N671*Markiwitz!$E$8)+(2*L671*O671*Markiwitz!$H$8)+(2*L671*P671*Markiwitz!$B$11)+(2*L671*Q671*Markiwitz!$E$11)+(2*L671*R671*Markiwitz!$H$11)+(2*L671*S671*Markiwitz!$K$8)+(2*L671*T671*Markiwitz!$K$11)</f>
        <v>1.9838070924505322E-2</v>
      </c>
      <c r="V671" s="5">
        <f t="shared" ca="1" si="176"/>
        <v>0.14084768696895708</v>
      </c>
      <c r="W671" s="42">
        <f ca="1">SUMPRODUCT(L671:T671,Markiwitz!$B$3:$J$3)</f>
        <v>0.62138435923436097</v>
      </c>
    </row>
    <row r="672" spans="1:23" x14ac:dyDescent="0.25">
      <c r="A672">
        <v>671</v>
      </c>
      <c r="B672" s="25">
        <f t="shared" ca="1" si="174"/>
        <v>1</v>
      </c>
      <c r="C672" s="46">
        <v>0</v>
      </c>
      <c r="D672">
        <f t="shared" ref="D672:K681" ca="1" si="188">RAND()</f>
        <v>0.60905719553290039</v>
      </c>
      <c r="E672">
        <f t="shared" ca="1" si="188"/>
        <v>0.18049191408123233</v>
      </c>
      <c r="F672">
        <f t="shared" ca="1" si="188"/>
        <v>0.10389736535442051</v>
      </c>
      <c r="G672">
        <f t="shared" ca="1" si="188"/>
        <v>0.18265043249497759</v>
      </c>
      <c r="H672">
        <f t="shared" ca="1" si="188"/>
        <v>0.18357172943917144</v>
      </c>
      <c r="I672">
        <f t="shared" ca="1" si="188"/>
        <v>0.41356607623045927</v>
      </c>
      <c r="J672">
        <f t="shared" ca="1" si="188"/>
        <v>0.39178350805927997</v>
      </c>
      <c r="K672">
        <f t="shared" ca="1" si="188"/>
        <v>2.7048300355881683E-2</v>
      </c>
      <c r="L672" s="42">
        <f t="shared" ca="1" si="177"/>
        <v>0</v>
      </c>
      <c r="M672" s="42">
        <f t="shared" ca="1" si="178"/>
        <v>0.29112706945959904</v>
      </c>
      <c r="N672" s="42">
        <f t="shared" ca="1" si="179"/>
        <v>8.6274462222956261E-2</v>
      </c>
      <c r="O672" s="42">
        <f t="shared" ca="1" si="180"/>
        <v>4.9662553405580442E-2</v>
      </c>
      <c r="P672" s="42">
        <f t="shared" ca="1" si="181"/>
        <v>8.7306225979754862E-2</v>
      </c>
      <c r="Q672" s="42">
        <f t="shared" ca="1" si="182"/>
        <v>8.7746602485331754E-2</v>
      </c>
      <c r="R672" s="42">
        <f t="shared" ca="1" si="183"/>
        <v>0.19768304304414852</v>
      </c>
      <c r="S672" s="42">
        <f t="shared" ca="1" si="184"/>
        <v>0.18727105664370741</v>
      </c>
      <c r="T672" s="42">
        <f t="shared" ca="1" si="185"/>
        <v>1.2928986758921715E-2</v>
      </c>
      <c r="U672">
        <f ca="1">+(L672^2*Markiwitz!$B$4^2)+(M672^2*Markiwitz!$C$4^2)+(N672^2*Markiwitz!$D$4^2)+(O672^2*Markiwitz!$E$4^2)+(P672^2*Markiwitz!$F$4^2)+(Q672^2*Markiwitz!$G$4^2)+(R672^2*Markiwitz!$H$4^2)+(S672^2*Markiwitz!$I$4^2)+(T672^2*Markiwitz!$J$4^2)+(2*L672*M672*Markiwitz!$B$8)+(2*L672*N672*Markiwitz!$E$8)+(2*L672*O672*Markiwitz!$H$8)+(2*L672*P672*Markiwitz!$B$11)+(2*L672*Q672*Markiwitz!$E$11)+(2*L672*R672*Markiwitz!$H$11)+(2*L672*S672*Markiwitz!$K$8)+(2*L672*T672*Markiwitz!$K$11)</f>
        <v>1.358214466145579E-2</v>
      </c>
      <c r="V672" s="5">
        <f t="shared" ca="1" si="176"/>
        <v>0.11654245862112139</v>
      </c>
      <c r="W672" s="42">
        <f ca="1">SUMPRODUCT(L672:T672,Markiwitz!$B$3:$J$3)</f>
        <v>0.34302874549084333</v>
      </c>
    </row>
    <row r="673" spans="1:23" x14ac:dyDescent="0.25">
      <c r="A673">
        <v>672</v>
      </c>
      <c r="B673" s="25">
        <f t="shared" ca="1" si="174"/>
        <v>1</v>
      </c>
      <c r="C673" s="46">
        <v>0</v>
      </c>
      <c r="D673">
        <f t="shared" ca="1" si="188"/>
        <v>0.10527395347190149</v>
      </c>
      <c r="E673">
        <f t="shared" ca="1" si="188"/>
        <v>5.952504061850783E-2</v>
      </c>
      <c r="F673">
        <f t="shared" ca="1" si="188"/>
        <v>0.66124430655951583</v>
      </c>
      <c r="G673">
        <f t="shared" ca="1" si="188"/>
        <v>0.54109641782845808</v>
      </c>
      <c r="H673">
        <f t="shared" ca="1" si="188"/>
        <v>0.23000013605533076</v>
      </c>
      <c r="I673">
        <f t="shared" ca="1" si="188"/>
        <v>0.16062006049953603</v>
      </c>
      <c r="J673">
        <f t="shared" ca="1" si="188"/>
        <v>0.50430336042644841</v>
      </c>
      <c r="K673">
        <f t="shared" ca="1" si="188"/>
        <v>0.63743072301695192</v>
      </c>
      <c r="L673" s="42">
        <f t="shared" ca="1" si="177"/>
        <v>0</v>
      </c>
      <c r="M673" s="42">
        <f t="shared" ca="1" si="178"/>
        <v>3.6307698352612841E-2</v>
      </c>
      <c r="N673" s="42">
        <f t="shared" ca="1" si="179"/>
        <v>2.0529458122617729E-2</v>
      </c>
      <c r="O673" s="42">
        <f t="shared" ca="1" si="180"/>
        <v>0.22805506992148403</v>
      </c>
      <c r="P673" s="42">
        <f t="shared" ca="1" si="181"/>
        <v>0.18661753330503247</v>
      </c>
      <c r="Q673" s="42">
        <f t="shared" ca="1" si="182"/>
        <v>7.9324232495797301E-2</v>
      </c>
      <c r="R673" s="42">
        <f t="shared" ca="1" si="183"/>
        <v>5.5395893415859231E-2</v>
      </c>
      <c r="S673" s="42">
        <f t="shared" ca="1" si="184"/>
        <v>0.17392805803060868</v>
      </c>
      <c r="T673" s="42">
        <f t="shared" ca="1" si="185"/>
        <v>0.21984205635598772</v>
      </c>
      <c r="U673">
        <f ca="1">+(L673^2*Markiwitz!$B$4^2)+(M673^2*Markiwitz!$C$4^2)+(N673^2*Markiwitz!$D$4^2)+(O673^2*Markiwitz!$E$4^2)+(P673^2*Markiwitz!$F$4^2)+(Q673^2*Markiwitz!$G$4^2)+(R673^2*Markiwitz!$H$4^2)+(S673^2*Markiwitz!$I$4^2)+(T673^2*Markiwitz!$J$4^2)+(2*L673*M673*Markiwitz!$B$8)+(2*L673*N673*Markiwitz!$E$8)+(2*L673*O673*Markiwitz!$H$8)+(2*L673*P673*Markiwitz!$B$11)+(2*L673*Q673*Markiwitz!$E$11)+(2*L673*R673*Markiwitz!$H$11)+(2*L673*S673*Markiwitz!$K$8)+(2*L673*T673*Markiwitz!$K$11)</f>
        <v>1.5216464264414035E-2</v>
      </c>
      <c r="V673" s="5">
        <f t="shared" ca="1" si="176"/>
        <v>0.12335503339715828</v>
      </c>
      <c r="W673" s="42">
        <f ca="1">SUMPRODUCT(L673:T673,Markiwitz!$B$3:$J$3)</f>
        <v>0.36197225262720967</v>
      </c>
    </row>
    <row r="674" spans="1:23" x14ac:dyDescent="0.25">
      <c r="A674">
        <v>673</v>
      </c>
      <c r="B674" s="25">
        <f t="shared" ca="1" si="174"/>
        <v>0.99999999999999978</v>
      </c>
      <c r="C674" s="46">
        <v>0</v>
      </c>
      <c r="D674">
        <f t="shared" ca="1" si="188"/>
        <v>0.76139611807127727</v>
      </c>
      <c r="E674">
        <f t="shared" ca="1" si="188"/>
        <v>0.80314358545605147</v>
      </c>
      <c r="F674">
        <f t="shared" ca="1" si="188"/>
        <v>0.21344316649573758</v>
      </c>
      <c r="G674">
        <f t="shared" ca="1" si="188"/>
        <v>0.53668352805906427</v>
      </c>
      <c r="H674">
        <f t="shared" ca="1" si="188"/>
        <v>0.90620316142021551</v>
      </c>
      <c r="I674">
        <f t="shared" ca="1" si="188"/>
        <v>0.96620981989669963</v>
      </c>
      <c r="J674">
        <f t="shared" ca="1" si="188"/>
        <v>0.17829067347951422</v>
      </c>
      <c r="K674">
        <f t="shared" ca="1" si="188"/>
        <v>0.31635348810439601</v>
      </c>
      <c r="L674" s="42">
        <f t="shared" ca="1" si="177"/>
        <v>0</v>
      </c>
      <c r="M674" s="42">
        <f t="shared" ca="1" si="178"/>
        <v>0.16263158458763188</v>
      </c>
      <c r="N674" s="42">
        <f t="shared" ca="1" si="179"/>
        <v>0.17154869962428976</v>
      </c>
      <c r="O674" s="42">
        <f t="shared" ca="1" si="180"/>
        <v>4.5590724148338722E-2</v>
      </c>
      <c r="P674" s="42">
        <f t="shared" ca="1" si="181"/>
        <v>0.11463375044703819</v>
      </c>
      <c r="Q674" s="42">
        <f t="shared" ca="1" si="182"/>
        <v>0.19356186957377508</v>
      </c>
      <c r="R674" s="42">
        <f t="shared" ca="1" si="183"/>
        <v>0.20637908484742307</v>
      </c>
      <c r="S674" s="42">
        <f t="shared" ca="1" si="184"/>
        <v>3.8082272889202039E-2</v>
      </c>
      <c r="T674" s="42">
        <f t="shared" ca="1" si="185"/>
        <v>6.7572013882301052E-2</v>
      </c>
      <c r="U674">
        <f ca="1">+(L674^2*Markiwitz!$B$4^2)+(M674^2*Markiwitz!$C$4^2)+(N674^2*Markiwitz!$D$4^2)+(O674^2*Markiwitz!$E$4^2)+(P674^2*Markiwitz!$F$4^2)+(Q674^2*Markiwitz!$G$4^2)+(R674^2*Markiwitz!$H$4^2)+(S674^2*Markiwitz!$I$4^2)+(T674^2*Markiwitz!$J$4^2)+(2*L674*M674*Markiwitz!$B$8)+(2*L674*N674*Markiwitz!$E$8)+(2*L674*O674*Markiwitz!$H$8)+(2*L674*P674*Markiwitz!$B$11)+(2*L674*Q674*Markiwitz!$E$11)+(2*L674*R674*Markiwitz!$H$11)+(2*L674*S674*Markiwitz!$K$8)+(2*L674*T674*Markiwitz!$K$11)</f>
        <v>1.8870784316661792E-2</v>
      </c>
      <c r="V674" s="5">
        <f t="shared" ca="1" si="176"/>
        <v>0.13737097334102932</v>
      </c>
      <c r="W674" s="42">
        <f ca="1">SUMPRODUCT(L674:T674,Markiwitz!$B$3:$J$3)</f>
        <v>0.6568217163018728</v>
      </c>
    </row>
    <row r="675" spans="1:23" x14ac:dyDescent="0.25">
      <c r="A675">
        <v>674</v>
      </c>
      <c r="B675" s="25">
        <f t="shared" ca="1" si="174"/>
        <v>1.0000000000000002</v>
      </c>
      <c r="C675" s="46">
        <v>0</v>
      </c>
      <c r="D675">
        <f t="shared" ca="1" si="188"/>
        <v>0.1563218656796459</v>
      </c>
      <c r="E675">
        <f t="shared" ca="1" si="188"/>
        <v>0.40634203417121284</v>
      </c>
      <c r="F675">
        <f t="shared" ca="1" si="188"/>
        <v>0.66663245254839287</v>
      </c>
      <c r="G675">
        <f t="shared" ca="1" si="188"/>
        <v>0.61372261747765311</v>
      </c>
      <c r="H675">
        <f t="shared" ca="1" si="188"/>
        <v>0.35961099226769178</v>
      </c>
      <c r="I675">
        <f t="shared" ca="1" si="188"/>
        <v>0.45508910839356498</v>
      </c>
      <c r="J675">
        <f t="shared" ca="1" si="188"/>
        <v>0.86145309155819905</v>
      </c>
      <c r="K675">
        <f t="shared" ca="1" si="188"/>
        <v>0.77784231756581734</v>
      </c>
      <c r="L675" s="42">
        <f t="shared" ca="1" si="177"/>
        <v>0</v>
      </c>
      <c r="M675" s="42">
        <f t="shared" ca="1" si="178"/>
        <v>3.6379180572818456E-2</v>
      </c>
      <c r="N675" s="42">
        <f t="shared" ca="1" si="179"/>
        <v>9.4563803797830956E-2</v>
      </c>
      <c r="O675" s="42">
        <f t="shared" ca="1" si="180"/>
        <v>0.15513851668491518</v>
      </c>
      <c r="P675" s="42">
        <f t="shared" ca="1" si="181"/>
        <v>0.14282535476257058</v>
      </c>
      <c r="Q675" s="42">
        <f t="shared" ca="1" si="182"/>
        <v>8.3688568881891148E-2</v>
      </c>
      <c r="R675" s="42">
        <f t="shared" ca="1" si="183"/>
        <v>0.10590820918745035</v>
      </c>
      <c r="S675" s="42">
        <f t="shared" ca="1" si="184"/>
        <v>0.20047712094885115</v>
      </c>
      <c r="T675" s="42">
        <f t="shared" ca="1" si="185"/>
        <v>0.18101924516367227</v>
      </c>
      <c r="U675">
        <f ca="1">+(L675^2*Markiwitz!$B$4^2)+(M675^2*Markiwitz!$C$4^2)+(N675^2*Markiwitz!$D$4^2)+(O675^2*Markiwitz!$E$4^2)+(P675^2*Markiwitz!$F$4^2)+(Q675^2*Markiwitz!$G$4^2)+(R675^2*Markiwitz!$H$4^2)+(S675^2*Markiwitz!$I$4^2)+(T675^2*Markiwitz!$J$4^2)+(2*L675*M675*Markiwitz!$B$8)+(2*L675*N675*Markiwitz!$E$8)+(2*L675*O675*Markiwitz!$H$8)+(2*L675*P675*Markiwitz!$B$11)+(2*L675*Q675*Markiwitz!$E$11)+(2*L675*R675*Markiwitz!$H$11)+(2*L675*S675*Markiwitz!$K$8)+(2*L675*T675*Markiwitz!$K$11)</f>
        <v>1.3384982367924913E-2</v>
      </c>
      <c r="V675" s="5">
        <f t="shared" ca="1" si="176"/>
        <v>0.11569348455260958</v>
      </c>
      <c r="W675" s="42">
        <f ca="1">SUMPRODUCT(L675:T675,Markiwitz!$B$3:$J$3)</f>
        <v>0.35197645548686785</v>
      </c>
    </row>
    <row r="676" spans="1:23" x14ac:dyDescent="0.25">
      <c r="A676">
        <v>675</v>
      </c>
      <c r="B676" s="25">
        <f t="shared" ca="1" si="174"/>
        <v>1</v>
      </c>
      <c r="C676" s="46">
        <v>0</v>
      </c>
      <c r="D676">
        <f t="shared" ca="1" si="188"/>
        <v>0.57909156390219096</v>
      </c>
      <c r="E676">
        <f t="shared" ca="1" si="188"/>
        <v>7.4381591158827476E-2</v>
      </c>
      <c r="F676">
        <f t="shared" ca="1" si="188"/>
        <v>0.50055766974048954</v>
      </c>
      <c r="G676">
        <f t="shared" ca="1" si="188"/>
        <v>0.61556036297437067</v>
      </c>
      <c r="H676">
        <f t="shared" ca="1" si="188"/>
        <v>0.27086318169645995</v>
      </c>
      <c r="I676">
        <f t="shared" ca="1" si="188"/>
        <v>2.2237379229367527E-2</v>
      </c>
      <c r="J676">
        <f t="shared" ca="1" si="188"/>
        <v>0.89138646348745199</v>
      </c>
      <c r="K676">
        <f t="shared" ca="1" si="188"/>
        <v>0.77917848696923409</v>
      </c>
      <c r="L676" s="42">
        <f t="shared" ca="1" si="177"/>
        <v>0</v>
      </c>
      <c r="M676" s="42">
        <f t="shared" ca="1" si="178"/>
        <v>0.15511699584781799</v>
      </c>
      <c r="N676" s="42">
        <f t="shared" ca="1" si="179"/>
        <v>1.9924049470157173E-2</v>
      </c>
      <c r="O676" s="42">
        <f t="shared" ca="1" si="180"/>
        <v>0.13408069952793039</v>
      </c>
      <c r="P676" s="42">
        <f t="shared" ca="1" si="181"/>
        <v>0.16488562469147641</v>
      </c>
      <c r="Q676" s="42">
        <f t="shared" ca="1" si="182"/>
        <v>7.2554127273788085E-2</v>
      </c>
      <c r="R676" s="42">
        <f t="shared" ca="1" si="183"/>
        <v>5.9565631354470258E-3</v>
      </c>
      <c r="S676" s="42">
        <f t="shared" ca="1" si="184"/>
        <v>0.23876913250792586</v>
      </c>
      <c r="T676" s="42">
        <f t="shared" ca="1" si="185"/>
        <v>0.20871280754545715</v>
      </c>
      <c r="U676">
        <f ca="1">+(L676^2*Markiwitz!$B$4^2)+(M676^2*Markiwitz!$C$4^2)+(N676^2*Markiwitz!$D$4^2)+(O676^2*Markiwitz!$E$4^2)+(P676^2*Markiwitz!$F$4^2)+(Q676^2*Markiwitz!$G$4^2)+(R676^2*Markiwitz!$H$4^2)+(S676^2*Markiwitz!$I$4^2)+(T676^2*Markiwitz!$J$4^2)+(2*L676*M676*Markiwitz!$B$8)+(2*L676*N676*Markiwitz!$E$8)+(2*L676*O676*Markiwitz!$H$8)+(2*L676*P676*Markiwitz!$B$11)+(2*L676*Q676*Markiwitz!$E$11)+(2*L676*R676*Markiwitz!$H$11)+(2*L676*S676*Markiwitz!$K$8)+(2*L676*T676*Markiwitz!$K$11)</f>
        <v>1.4252815631056915E-2</v>
      </c>
      <c r="V676" s="5">
        <f t="shared" ca="1" si="176"/>
        <v>0.11938515666135768</v>
      </c>
      <c r="W676" s="42">
        <f ca="1">SUMPRODUCT(L676:T676,Markiwitz!$B$3:$J$3)</f>
        <v>0.31638590883355827</v>
      </c>
    </row>
    <row r="677" spans="1:23" x14ac:dyDescent="0.25">
      <c r="A677">
        <v>676</v>
      </c>
      <c r="B677" s="25">
        <f t="shared" ca="1" si="174"/>
        <v>1</v>
      </c>
      <c r="C677" s="46">
        <v>0</v>
      </c>
      <c r="D677">
        <f t="shared" ca="1" si="188"/>
        <v>6.785750213467745E-2</v>
      </c>
      <c r="E677">
        <f t="shared" ca="1" si="188"/>
        <v>0.68402501094093515</v>
      </c>
      <c r="F677">
        <f t="shared" ca="1" si="188"/>
        <v>0.66019087333573789</v>
      </c>
      <c r="G677">
        <f t="shared" ca="1" si="188"/>
        <v>0.93591668348230561</v>
      </c>
      <c r="H677">
        <f t="shared" ca="1" si="188"/>
        <v>0.43901252921677181</v>
      </c>
      <c r="I677">
        <f t="shared" ca="1" si="188"/>
        <v>0.6571838429215715</v>
      </c>
      <c r="J677">
        <f t="shared" ca="1" si="188"/>
        <v>0.31591245939922064</v>
      </c>
      <c r="K677">
        <f t="shared" ca="1" si="188"/>
        <v>0.84248435562006285</v>
      </c>
      <c r="L677" s="42">
        <f t="shared" ca="1" si="177"/>
        <v>0</v>
      </c>
      <c r="M677" s="42">
        <f t="shared" ca="1" si="178"/>
        <v>1.4743351362676148E-2</v>
      </c>
      <c r="N677" s="42">
        <f t="shared" ca="1" si="179"/>
        <v>0.14861762900062486</v>
      </c>
      <c r="O677" s="42">
        <f t="shared" ca="1" si="180"/>
        <v>0.14343920282687067</v>
      </c>
      <c r="P677" s="42">
        <f t="shared" ca="1" si="181"/>
        <v>0.20334595404623171</v>
      </c>
      <c r="Q677" s="42">
        <f t="shared" ca="1" si="182"/>
        <v>9.538394086498983E-2</v>
      </c>
      <c r="R677" s="42">
        <f t="shared" ca="1" si="183"/>
        <v>0.14278586746144092</v>
      </c>
      <c r="S677" s="42">
        <f t="shared" ca="1" si="184"/>
        <v>6.8638076001174816E-2</v>
      </c>
      <c r="T677" s="42">
        <f t="shared" ca="1" si="185"/>
        <v>0.18304597843599113</v>
      </c>
      <c r="U677">
        <f ca="1">+(L677^2*Markiwitz!$B$4^2)+(M677^2*Markiwitz!$C$4^2)+(N677^2*Markiwitz!$D$4^2)+(O677^2*Markiwitz!$E$4^2)+(P677^2*Markiwitz!$F$4^2)+(Q677^2*Markiwitz!$G$4^2)+(R677^2*Markiwitz!$H$4^2)+(S677^2*Markiwitz!$I$4^2)+(T677^2*Markiwitz!$J$4^2)+(2*L677*M677*Markiwitz!$B$8)+(2*L677*N677*Markiwitz!$E$8)+(2*L677*O677*Markiwitz!$H$8)+(2*L677*P677*Markiwitz!$B$11)+(2*L677*Q677*Markiwitz!$E$11)+(2*L677*R677*Markiwitz!$H$11)+(2*L677*S677*Markiwitz!$K$8)+(2*L677*T677*Markiwitz!$K$11)</f>
        <v>1.377922662641156E-2</v>
      </c>
      <c r="V677" s="5">
        <f t="shared" ca="1" si="176"/>
        <v>0.11738495059594121</v>
      </c>
      <c r="W677" s="42">
        <f ca="1">SUMPRODUCT(L677:T677,Markiwitz!$B$3:$J$3)</f>
        <v>0.42033582075166825</v>
      </c>
    </row>
    <row r="678" spans="1:23" x14ac:dyDescent="0.25">
      <c r="A678">
        <v>677</v>
      </c>
      <c r="B678" s="25">
        <f t="shared" ca="1" si="174"/>
        <v>0.99999999999999978</v>
      </c>
      <c r="C678" s="46">
        <v>0</v>
      </c>
      <c r="D678">
        <f t="shared" ca="1" si="188"/>
        <v>0.77577928175313027</v>
      </c>
      <c r="E678">
        <f t="shared" ca="1" si="188"/>
        <v>0.37205651533551043</v>
      </c>
      <c r="F678">
        <f t="shared" ca="1" si="188"/>
        <v>0.4435308688434918</v>
      </c>
      <c r="G678">
        <f t="shared" ca="1" si="188"/>
        <v>0.55006104771761666</v>
      </c>
      <c r="H678">
        <f t="shared" ca="1" si="188"/>
        <v>0.94256710788743758</v>
      </c>
      <c r="I678">
        <f t="shared" ca="1" si="188"/>
        <v>0.73684206536896102</v>
      </c>
      <c r="J678">
        <f t="shared" ca="1" si="188"/>
        <v>0.12017068677493237</v>
      </c>
      <c r="K678">
        <f t="shared" ca="1" si="188"/>
        <v>0.25786230163663737</v>
      </c>
      <c r="L678" s="42">
        <f t="shared" ca="1" si="177"/>
        <v>0</v>
      </c>
      <c r="M678" s="42">
        <f t="shared" ca="1" si="178"/>
        <v>0.18475906727031616</v>
      </c>
      <c r="N678" s="42">
        <f t="shared" ca="1" si="179"/>
        <v>8.8608727201234791E-2</v>
      </c>
      <c r="O678" s="42">
        <f t="shared" ca="1" si="180"/>
        <v>0.10563101072760225</v>
      </c>
      <c r="P678" s="42">
        <f t="shared" ca="1" si="181"/>
        <v>0.13100216583301355</v>
      </c>
      <c r="Q678" s="42">
        <f t="shared" ca="1" si="182"/>
        <v>0.22448114275418357</v>
      </c>
      <c r="R678" s="42">
        <f t="shared" ca="1" si="183"/>
        <v>0.17548580624047228</v>
      </c>
      <c r="S678" s="42">
        <f t="shared" ca="1" si="184"/>
        <v>2.8619769210123318E-2</v>
      </c>
      <c r="T678" s="42">
        <f t="shared" ca="1" si="185"/>
        <v>6.1412310763053965E-2</v>
      </c>
      <c r="U678">
        <f ca="1">+(L678^2*Markiwitz!$B$4^2)+(M678^2*Markiwitz!$C$4^2)+(N678^2*Markiwitz!$D$4^2)+(O678^2*Markiwitz!$E$4^2)+(P678^2*Markiwitz!$F$4^2)+(Q678^2*Markiwitz!$G$4^2)+(R678^2*Markiwitz!$H$4^2)+(S678^2*Markiwitz!$I$4^2)+(T678^2*Markiwitz!$J$4^2)+(2*L678*M678*Markiwitz!$B$8)+(2*L678*N678*Markiwitz!$E$8)+(2*L678*O678*Markiwitz!$H$8)+(2*L678*P678*Markiwitz!$B$11)+(2*L678*Q678*Markiwitz!$E$11)+(2*L678*R678*Markiwitz!$H$11)+(2*L678*S678*Markiwitz!$K$8)+(2*L678*T678*Markiwitz!$K$11)</f>
        <v>2.1159940967251233E-2</v>
      </c>
      <c r="V678" s="5">
        <f t="shared" ca="1" si="176"/>
        <v>0.1454645694567967</v>
      </c>
      <c r="W678" s="42">
        <f ca="1">SUMPRODUCT(L678:T678,Markiwitz!$B$3:$J$3)</f>
        <v>0.74973646062661914</v>
      </c>
    </row>
    <row r="679" spans="1:23" x14ac:dyDescent="0.25">
      <c r="A679">
        <v>678</v>
      </c>
      <c r="B679" s="25">
        <f t="shared" ca="1" si="174"/>
        <v>1</v>
      </c>
      <c r="C679" s="46">
        <v>0</v>
      </c>
      <c r="D679">
        <f t="shared" ca="1" si="188"/>
        <v>0.78886637042579155</v>
      </c>
      <c r="E679">
        <f t="shared" ca="1" si="188"/>
        <v>0.50403321409899871</v>
      </c>
      <c r="F679">
        <f t="shared" ca="1" si="188"/>
        <v>0.56477071600004725</v>
      </c>
      <c r="G679">
        <f t="shared" ca="1" si="188"/>
        <v>0.21054890600259968</v>
      </c>
      <c r="H679">
        <f t="shared" ca="1" si="188"/>
        <v>0.42618026977990209</v>
      </c>
      <c r="I679">
        <f t="shared" ca="1" si="188"/>
        <v>0.74388649129204465</v>
      </c>
      <c r="J679">
        <f t="shared" ca="1" si="188"/>
        <v>0.61413371603665212</v>
      </c>
      <c r="K679">
        <f t="shared" ca="1" si="188"/>
        <v>0.62085553867244136</v>
      </c>
      <c r="L679" s="42">
        <f t="shared" ca="1" si="177"/>
        <v>0</v>
      </c>
      <c r="M679" s="42">
        <f t="shared" ca="1" si="178"/>
        <v>0.17635095790477417</v>
      </c>
      <c r="N679" s="42">
        <f t="shared" ca="1" si="179"/>
        <v>0.11267654884844924</v>
      </c>
      <c r="O679" s="42">
        <f t="shared" ca="1" si="180"/>
        <v>0.12625440822051451</v>
      </c>
      <c r="P679" s="42">
        <f t="shared" ca="1" si="181"/>
        <v>4.7068176121285894E-2</v>
      </c>
      <c r="Q679" s="42">
        <f t="shared" ca="1" si="182"/>
        <v>9.5272534910107246E-2</v>
      </c>
      <c r="R679" s="42">
        <f t="shared" ca="1" si="183"/>
        <v>0.1662957127212385</v>
      </c>
      <c r="S679" s="42">
        <f t="shared" ca="1" si="184"/>
        <v>0.13728949941956009</v>
      </c>
      <c r="T679" s="42">
        <f t="shared" ca="1" si="185"/>
        <v>0.13879216185407051</v>
      </c>
      <c r="U679">
        <f ca="1">+(L679^2*Markiwitz!$B$4^2)+(M679^2*Markiwitz!$C$4^2)+(N679^2*Markiwitz!$D$4^2)+(O679^2*Markiwitz!$E$4^2)+(P679^2*Markiwitz!$F$4^2)+(Q679^2*Markiwitz!$G$4^2)+(R679^2*Markiwitz!$H$4^2)+(S679^2*Markiwitz!$I$4^2)+(T679^2*Markiwitz!$J$4^2)+(2*L679*M679*Markiwitz!$B$8)+(2*L679*N679*Markiwitz!$E$8)+(2*L679*O679*Markiwitz!$H$8)+(2*L679*P679*Markiwitz!$B$11)+(2*L679*Q679*Markiwitz!$E$11)+(2*L679*R679*Markiwitz!$H$11)+(2*L679*S679*Markiwitz!$K$8)+(2*L679*T679*Markiwitz!$K$11)</f>
        <v>1.0973681411103501E-2</v>
      </c>
      <c r="V679" s="5">
        <f t="shared" ca="1" si="176"/>
        <v>0.10475534072830607</v>
      </c>
      <c r="W679" s="42">
        <f ca="1">SUMPRODUCT(L679:T679,Markiwitz!$B$3:$J$3)</f>
        <v>0.37217980468732109</v>
      </c>
    </row>
    <row r="680" spans="1:23" x14ac:dyDescent="0.25">
      <c r="A680">
        <v>679</v>
      </c>
      <c r="B680" s="25">
        <f t="shared" ca="1" si="174"/>
        <v>1</v>
      </c>
      <c r="C680" s="46">
        <v>0</v>
      </c>
      <c r="D680">
        <f t="shared" ca="1" si="188"/>
        <v>0.26303412135073245</v>
      </c>
      <c r="E680">
        <f t="shared" ca="1" si="188"/>
        <v>0.43789951869236665</v>
      </c>
      <c r="F680">
        <f t="shared" ca="1" si="188"/>
        <v>0.95397486246623631</v>
      </c>
      <c r="G680">
        <f t="shared" ca="1" si="188"/>
        <v>0.64786036024927773</v>
      </c>
      <c r="H680">
        <f t="shared" ca="1" si="188"/>
        <v>0.80977357576635778</v>
      </c>
      <c r="I680">
        <f t="shared" ca="1" si="188"/>
        <v>0.37326341731698542</v>
      </c>
      <c r="J680">
        <f t="shared" ca="1" si="188"/>
        <v>0.59386463617855534</v>
      </c>
      <c r="K680">
        <f t="shared" ca="1" si="188"/>
        <v>0.73612881718717749</v>
      </c>
      <c r="L680" s="42">
        <f t="shared" ca="1" si="177"/>
        <v>0</v>
      </c>
      <c r="M680" s="42">
        <f t="shared" ca="1" si="178"/>
        <v>5.4618995614667272E-2</v>
      </c>
      <c r="N680" s="42">
        <f t="shared" ca="1" si="179"/>
        <v>9.0929768990811899E-2</v>
      </c>
      <c r="O680" s="42">
        <f t="shared" ca="1" si="180"/>
        <v>0.19809273626545443</v>
      </c>
      <c r="P680" s="42">
        <f t="shared" ca="1" si="181"/>
        <v>0.13452810606342852</v>
      </c>
      <c r="Q680" s="42">
        <f t="shared" ca="1" si="182"/>
        <v>0.16814936083779297</v>
      </c>
      <c r="R680" s="42">
        <f t="shared" ca="1" si="183"/>
        <v>7.7508092291826827E-2</v>
      </c>
      <c r="S680" s="42">
        <f t="shared" ca="1" si="184"/>
        <v>0.12331590210644801</v>
      </c>
      <c r="T680" s="42">
        <f t="shared" ca="1" si="185"/>
        <v>0.15285703782957014</v>
      </c>
      <c r="U680">
        <f ca="1">+(L680^2*Markiwitz!$B$4^2)+(M680^2*Markiwitz!$C$4^2)+(N680^2*Markiwitz!$D$4^2)+(O680^2*Markiwitz!$E$4^2)+(P680^2*Markiwitz!$F$4^2)+(Q680^2*Markiwitz!$G$4^2)+(R680^2*Markiwitz!$H$4^2)+(S680^2*Markiwitz!$I$4^2)+(T680^2*Markiwitz!$J$4^2)+(2*L680*M680*Markiwitz!$B$8)+(2*L680*N680*Markiwitz!$E$8)+(2*L680*O680*Markiwitz!$H$8)+(2*L680*P680*Markiwitz!$B$11)+(2*L680*Q680*Markiwitz!$E$11)+(2*L680*R680*Markiwitz!$H$11)+(2*L680*S680*Markiwitz!$K$8)+(2*L680*T680*Markiwitz!$K$11)</f>
        <v>1.6782824030574631E-2</v>
      </c>
      <c r="V680" s="5">
        <f t="shared" ca="1" si="176"/>
        <v>0.12954853928383225</v>
      </c>
      <c r="W680" s="42">
        <f ca="1">SUMPRODUCT(L680:T680,Markiwitz!$B$3:$J$3)</f>
        <v>0.59843597748245347</v>
      </c>
    </row>
    <row r="681" spans="1:23" x14ac:dyDescent="0.25">
      <c r="A681">
        <v>680</v>
      </c>
      <c r="B681" s="25">
        <f t="shared" ca="1" si="174"/>
        <v>0.99999999999999978</v>
      </c>
      <c r="C681" s="46">
        <v>0</v>
      </c>
      <c r="D681">
        <f t="shared" ca="1" si="188"/>
        <v>0.508944779072663</v>
      </c>
      <c r="E681">
        <f t="shared" ca="1" si="188"/>
        <v>0.74424638218303607</v>
      </c>
      <c r="F681">
        <f t="shared" ca="1" si="188"/>
        <v>0.63114291074212325</v>
      </c>
      <c r="G681">
        <f t="shared" ca="1" si="188"/>
        <v>0.36354866512493433</v>
      </c>
      <c r="H681">
        <f t="shared" ca="1" si="188"/>
        <v>0.66441472495549381</v>
      </c>
      <c r="I681">
        <f t="shared" ca="1" si="188"/>
        <v>3.6505796229281295E-2</v>
      </c>
      <c r="J681">
        <f t="shared" ca="1" si="188"/>
        <v>0.90527163028641133</v>
      </c>
      <c r="K681">
        <f t="shared" ca="1" si="188"/>
        <v>0.57185481660022275</v>
      </c>
      <c r="L681" s="42">
        <f t="shared" ca="1" si="177"/>
        <v>0</v>
      </c>
      <c r="M681" s="42">
        <f t="shared" ca="1" si="178"/>
        <v>0.11499160921498086</v>
      </c>
      <c r="N681" s="42">
        <f t="shared" ca="1" si="179"/>
        <v>0.16815594276375564</v>
      </c>
      <c r="O681" s="42">
        <f t="shared" ca="1" si="180"/>
        <v>0.14260120534707746</v>
      </c>
      <c r="P681" s="42">
        <f t="shared" ca="1" si="181"/>
        <v>8.2140632441198111E-2</v>
      </c>
      <c r="Q681" s="42">
        <f t="shared" ca="1" si="182"/>
        <v>0.15011867996361361</v>
      </c>
      <c r="R681" s="42">
        <f t="shared" ca="1" si="183"/>
        <v>8.2481644899237688E-3</v>
      </c>
      <c r="S681" s="42">
        <f t="shared" ca="1" si="184"/>
        <v>0.20453818532725587</v>
      </c>
      <c r="T681" s="42">
        <f t="shared" ca="1" si="185"/>
        <v>0.1292055804521946</v>
      </c>
      <c r="U681">
        <f ca="1">+(L681^2*Markiwitz!$B$4^2)+(M681^2*Markiwitz!$C$4^2)+(N681^2*Markiwitz!$D$4^2)+(O681^2*Markiwitz!$E$4^2)+(P681^2*Markiwitz!$F$4^2)+(Q681^2*Markiwitz!$G$4^2)+(R681^2*Markiwitz!$H$4^2)+(S681^2*Markiwitz!$I$4^2)+(T681^2*Markiwitz!$J$4^2)+(2*L681*M681*Markiwitz!$B$8)+(2*L681*N681*Markiwitz!$E$8)+(2*L681*O681*Markiwitz!$H$8)+(2*L681*P681*Markiwitz!$B$11)+(2*L681*Q681*Markiwitz!$E$11)+(2*L681*R681*Markiwitz!$H$11)+(2*L681*S681*Markiwitz!$K$8)+(2*L681*T681*Markiwitz!$K$11)</f>
        <v>1.6301386427531768E-2</v>
      </c>
      <c r="V681" s="5">
        <f t="shared" ca="1" si="176"/>
        <v>0.12767688290184628</v>
      </c>
      <c r="W681" s="42">
        <f ca="1">SUMPRODUCT(L681:T681,Markiwitz!$B$3:$J$3)</f>
        <v>0.52756489087941971</v>
      </c>
    </row>
    <row r="682" spans="1:23" x14ac:dyDescent="0.25">
      <c r="A682">
        <v>681</v>
      </c>
      <c r="B682" s="25">
        <f t="shared" ca="1" si="174"/>
        <v>1.0000000000000002</v>
      </c>
      <c r="C682" s="46">
        <v>0</v>
      </c>
      <c r="D682">
        <f t="shared" ref="D682:K691" ca="1" si="189">RAND()</f>
        <v>0.87223647056950071</v>
      </c>
      <c r="E682">
        <f t="shared" ca="1" si="189"/>
        <v>0.68291180261806506</v>
      </c>
      <c r="F682">
        <f t="shared" ca="1" si="189"/>
        <v>0.54651503336928031</v>
      </c>
      <c r="G682">
        <f t="shared" ca="1" si="189"/>
        <v>0.36422121917810402</v>
      </c>
      <c r="H682">
        <f t="shared" ca="1" si="189"/>
        <v>0.36404155721710041</v>
      </c>
      <c r="I682">
        <f t="shared" ca="1" si="189"/>
        <v>0.10334987440003418</v>
      </c>
      <c r="J682">
        <f t="shared" ca="1" si="189"/>
        <v>7.9876984270675688E-2</v>
      </c>
      <c r="K682">
        <f t="shared" ca="1" si="189"/>
        <v>0.21367222795329788</v>
      </c>
      <c r="L682" s="42">
        <f t="shared" ca="1" si="177"/>
        <v>0</v>
      </c>
      <c r="M682" s="42">
        <f t="shared" ca="1" si="178"/>
        <v>0.2703079419341754</v>
      </c>
      <c r="N682" s="42">
        <f t="shared" ca="1" si="179"/>
        <v>0.21163582367488054</v>
      </c>
      <c r="O682" s="42">
        <f t="shared" ca="1" si="180"/>
        <v>0.16936617407167484</v>
      </c>
      <c r="P682" s="42">
        <f t="shared" ca="1" si="181"/>
        <v>0.1128729323832427</v>
      </c>
      <c r="Q682" s="42">
        <f t="shared" ca="1" si="182"/>
        <v>0.11281725475846849</v>
      </c>
      <c r="R682" s="42">
        <f t="shared" ca="1" si="183"/>
        <v>3.2028346429940714E-2</v>
      </c>
      <c r="S682" s="42">
        <f t="shared" ca="1" si="184"/>
        <v>2.4754047732052979E-2</v>
      </c>
      <c r="T682" s="42">
        <f t="shared" ca="1" si="185"/>
        <v>6.6217479015564476E-2</v>
      </c>
      <c r="U682">
        <f ca="1">+(L682^2*Markiwitz!$B$4^2)+(M682^2*Markiwitz!$C$4^2)+(N682^2*Markiwitz!$D$4^2)+(O682^2*Markiwitz!$E$4^2)+(P682^2*Markiwitz!$F$4^2)+(Q682^2*Markiwitz!$G$4^2)+(R682^2*Markiwitz!$H$4^2)+(S682^2*Markiwitz!$I$4^2)+(T682^2*Markiwitz!$J$4^2)+(2*L682*M682*Markiwitz!$B$8)+(2*L682*N682*Markiwitz!$E$8)+(2*L682*O682*Markiwitz!$H$8)+(2*L682*P682*Markiwitz!$B$11)+(2*L682*Q682*Markiwitz!$E$11)+(2*L682*R682*Markiwitz!$H$11)+(2*L682*S682*Markiwitz!$K$8)+(2*L682*T682*Markiwitz!$K$11)</f>
        <v>1.3062606716783819E-2</v>
      </c>
      <c r="V682" s="5">
        <f t="shared" ca="1" si="176"/>
        <v>0.11429176136880478</v>
      </c>
      <c r="W682" s="42">
        <f ca="1">SUMPRODUCT(L682:T682,Markiwitz!$B$3:$J$3)</f>
        <v>0.48271468282759644</v>
      </c>
    </row>
    <row r="683" spans="1:23" x14ac:dyDescent="0.25">
      <c r="A683">
        <v>682</v>
      </c>
      <c r="B683" s="25">
        <f t="shared" ca="1" si="174"/>
        <v>1</v>
      </c>
      <c r="C683" s="46">
        <v>0</v>
      </c>
      <c r="D683">
        <f t="shared" ca="1" si="189"/>
        <v>0.2332018756643025</v>
      </c>
      <c r="E683">
        <f t="shared" ca="1" si="189"/>
        <v>0.95280667507443018</v>
      </c>
      <c r="F683">
        <f t="shared" ca="1" si="189"/>
        <v>0.94056045859459481</v>
      </c>
      <c r="G683">
        <f t="shared" ca="1" si="189"/>
        <v>0.82114719494914701</v>
      </c>
      <c r="H683">
        <f t="shared" ca="1" si="189"/>
        <v>0.7026244558698429</v>
      </c>
      <c r="I683">
        <f t="shared" ca="1" si="189"/>
        <v>0.13568504661930736</v>
      </c>
      <c r="J683">
        <f t="shared" ca="1" si="189"/>
        <v>0.13656388359320371</v>
      </c>
      <c r="K683">
        <f t="shared" ca="1" si="189"/>
        <v>0.17647320089858387</v>
      </c>
      <c r="L683" s="42">
        <f t="shared" ca="1" si="177"/>
        <v>0</v>
      </c>
      <c r="M683" s="42">
        <f t="shared" ca="1" si="178"/>
        <v>5.6891510947658618E-2</v>
      </c>
      <c r="N683" s="42">
        <f t="shared" ca="1" si="179"/>
        <v>0.2324450059914199</v>
      </c>
      <c r="O683" s="42">
        <f t="shared" ca="1" si="180"/>
        <v>0.2294574410031654</v>
      </c>
      <c r="P683" s="42">
        <f t="shared" ca="1" si="181"/>
        <v>0.20032559557255605</v>
      </c>
      <c r="Q683" s="42">
        <f t="shared" ca="1" si="182"/>
        <v>0.17141100091645101</v>
      </c>
      <c r="R683" s="42">
        <f t="shared" ca="1" si="183"/>
        <v>3.3101480394128469E-2</v>
      </c>
      <c r="S683" s="42">
        <f t="shared" ca="1" si="184"/>
        <v>3.3315879884609434E-2</v>
      </c>
      <c r="T683" s="42">
        <f t="shared" ca="1" si="185"/>
        <v>4.305208529001122E-2</v>
      </c>
      <c r="U683">
        <f ca="1">+(L683^2*Markiwitz!$B$4^2)+(M683^2*Markiwitz!$C$4^2)+(N683^2*Markiwitz!$D$4^2)+(O683^2*Markiwitz!$E$4^2)+(P683^2*Markiwitz!$F$4^2)+(Q683^2*Markiwitz!$G$4^2)+(R683^2*Markiwitz!$H$4^2)+(S683^2*Markiwitz!$I$4^2)+(T683^2*Markiwitz!$J$4^2)+(2*L683*M683*Markiwitz!$B$8)+(2*L683*N683*Markiwitz!$E$8)+(2*L683*O683*Markiwitz!$H$8)+(2*L683*P683*Markiwitz!$B$11)+(2*L683*Q683*Markiwitz!$E$11)+(2*L683*R683*Markiwitz!$H$11)+(2*L683*S683*Markiwitz!$K$8)+(2*L683*T683*Markiwitz!$K$11)</f>
        <v>2.174203627232171E-2</v>
      </c>
      <c r="V683" s="5">
        <f t="shared" ca="1" si="176"/>
        <v>0.14745181000015467</v>
      </c>
      <c r="W683" s="42">
        <f ca="1">SUMPRODUCT(L683:T683,Markiwitz!$B$3:$J$3)</f>
        <v>0.66382038568358759</v>
      </c>
    </row>
    <row r="684" spans="1:23" x14ac:dyDescent="0.25">
      <c r="A684">
        <v>683</v>
      </c>
      <c r="B684" s="25">
        <f t="shared" ca="1" si="174"/>
        <v>1</v>
      </c>
      <c r="C684" s="46">
        <v>0</v>
      </c>
      <c r="D684">
        <f t="shared" ca="1" si="189"/>
        <v>0.34740345962187336</v>
      </c>
      <c r="E684">
        <f t="shared" ca="1" si="189"/>
        <v>3.5235607146634651E-2</v>
      </c>
      <c r="F684">
        <f t="shared" ca="1" si="189"/>
        <v>0.43819993288346459</v>
      </c>
      <c r="G684">
        <f t="shared" ca="1" si="189"/>
        <v>0.60131124912137235</v>
      </c>
      <c r="H684">
        <f t="shared" ca="1" si="189"/>
        <v>0.74203393293717934</v>
      </c>
      <c r="I684">
        <f t="shared" ca="1" si="189"/>
        <v>0.43665774295913573</v>
      </c>
      <c r="J684">
        <f t="shared" ca="1" si="189"/>
        <v>0.86894602108196906</v>
      </c>
      <c r="K684">
        <f t="shared" ca="1" si="189"/>
        <v>0.9771482537265811</v>
      </c>
      <c r="L684" s="42">
        <f t="shared" ca="1" si="177"/>
        <v>0</v>
      </c>
      <c r="M684" s="42">
        <f t="shared" ca="1" si="178"/>
        <v>7.8121979726769333E-2</v>
      </c>
      <c r="N684" s="42">
        <f t="shared" ca="1" si="179"/>
        <v>7.9235692994131766E-3</v>
      </c>
      <c r="O684" s="42">
        <f t="shared" ca="1" si="180"/>
        <v>9.8539739098321588E-2</v>
      </c>
      <c r="P684" s="42">
        <f t="shared" ca="1" si="181"/>
        <v>0.13521922108797702</v>
      </c>
      <c r="Q684" s="42">
        <f t="shared" ca="1" si="182"/>
        <v>0.16686408341640865</v>
      </c>
      <c r="R684" s="42">
        <f t="shared" ca="1" si="183"/>
        <v>9.8192940796041059E-2</v>
      </c>
      <c r="S684" s="42">
        <f t="shared" ca="1" si="184"/>
        <v>0.19540330288163985</v>
      </c>
      <c r="T684" s="42">
        <f t="shared" ca="1" si="185"/>
        <v>0.21973516369342935</v>
      </c>
      <c r="U684">
        <f ca="1">+(L684^2*Markiwitz!$B$4^2)+(M684^2*Markiwitz!$C$4^2)+(N684^2*Markiwitz!$D$4^2)+(O684^2*Markiwitz!$E$4^2)+(P684^2*Markiwitz!$F$4^2)+(Q684^2*Markiwitz!$G$4^2)+(R684^2*Markiwitz!$H$4^2)+(S684^2*Markiwitz!$I$4^2)+(T684^2*Markiwitz!$J$4^2)+(2*L684*M684*Markiwitz!$B$8)+(2*L684*N684*Markiwitz!$E$8)+(2*L684*O684*Markiwitz!$H$8)+(2*L684*P684*Markiwitz!$B$11)+(2*L684*Q684*Markiwitz!$E$11)+(2*L684*R684*Markiwitz!$H$11)+(2*L684*S684*Markiwitz!$K$8)+(2*L684*T684*Markiwitz!$K$11)</f>
        <v>1.6907772938861147E-2</v>
      </c>
      <c r="V684" s="5">
        <f t="shared" ca="1" si="176"/>
        <v>0.13002989248192565</v>
      </c>
      <c r="W684" s="42">
        <f ca="1">SUMPRODUCT(L684:T684,Markiwitz!$B$3:$J$3)</f>
        <v>0.55281573513242133</v>
      </c>
    </row>
    <row r="685" spans="1:23" x14ac:dyDescent="0.25">
      <c r="A685">
        <v>684</v>
      </c>
      <c r="B685" s="25">
        <f t="shared" ca="1" si="174"/>
        <v>1</v>
      </c>
      <c r="C685" s="46">
        <v>0</v>
      </c>
      <c r="D685">
        <f t="shared" ca="1" si="189"/>
        <v>0.92968405421863898</v>
      </c>
      <c r="E685">
        <f t="shared" ca="1" si="189"/>
        <v>5.867306004104067E-2</v>
      </c>
      <c r="F685">
        <f t="shared" ca="1" si="189"/>
        <v>0.93490951228588792</v>
      </c>
      <c r="G685">
        <f t="shared" ca="1" si="189"/>
        <v>0.30705213712699453</v>
      </c>
      <c r="H685">
        <f t="shared" ca="1" si="189"/>
        <v>0.14551776723417742</v>
      </c>
      <c r="I685">
        <f t="shared" ca="1" si="189"/>
        <v>0.4822855341893193</v>
      </c>
      <c r="J685">
        <f t="shared" ca="1" si="189"/>
        <v>0.28410761182520616</v>
      </c>
      <c r="K685">
        <f t="shared" ca="1" si="189"/>
        <v>0.7897664073241133</v>
      </c>
      <c r="L685" s="42">
        <f t="shared" ca="1" si="177"/>
        <v>0</v>
      </c>
      <c r="M685" s="42">
        <f t="shared" ca="1" si="178"/>
        <v>0.2364407375540564</v>
      </c>
      <c r="N685" s="42">
        <f t="shared" ca="1" si="179"/>
        <v>1.4921952815805283E-2</v>
      </c>
      <c r="O685" s="42">
        <f t="shared" ca="1" si="180"/>
        <v>0.23776969565963188</v>
      </c>
      <c r="P685" s="42">
        <f t="shared" ca="1" si="181"/>
        <v>7.8090651808449957E-2</v>
      </c>
      <c r="Q685" s="42">
        <f t="shared" ca="1" si="182"/>
        <v>3.7008624656884655E-2</v>
      </c>
      <c r="R685" s="42">
        <f t="shared" ca="1" si="183"/>
        <v>0.12265666695898519</v>
      </c>
      <c r="S685" s="42">
        <f t="shared" ca="1" si="184"/>
        <v>7.2255314028302639E-2</v>
      </c>
      <c r="T685" s="42">
        <f t="shared" ca="1" si="185"/>
        <v>0.20085635651788392</v>
      </c>
      <c r="U685">
        <f ca="1">+(L685^2*Markiwitz!$B$4^2)+(M685^2*Markiwitz!$C$4^2)+(N685^2*Markiwitz!$D$4^2)+(O685^2*Markiwitz!$E$4^2)+(P685^2*Markiwitz!$F$4^2)+(Q685^2*Markiwitz!$G$4^2)+(R685^2*Markiwitz!$H$4^2)+(S685^2*Markiwitz!$I$4^2)+(T685^2*Markiwitz!$J$4^2)+(2*L685*M685*Markiwitz!$B$8)+(2*L685*N685*Markiwitz!$E$8)+(2*L685*O685*Markiwitz!$H$8)+(2*L685*P685*Markiwitz!$B$11)+(2*L685*Q685*Markiwitz!$E$11)+(2*L685*R685*Markiwitz!$H$11)+(2*L685*S685*Markiwitz!$K$8)+(2*L685*T685*Markiwitz!$K$11)</f>
        <v>1.0505365532923592E-2</v>
      </c>
      <c r="V685" s="5">
        <f t="shared" ca="1" si="176"/>
        <v>0.10249568543564939</v>
      </c>
      <c r="W685" s="42">
        <f ca="1">SUMPRODUCT(L685:T685,Markiwitz!$B$3:$J$3)</f>
        <v>0.24863112445469104</v>
      </c>
    </row>
    <row r="686" spans="1:23" x14ac:dyDescent="0.25">
      <c r="A686">
        <v>685</v>
      </c>
      <c r="B686" s="25">
        <f t="shared" ca="1" si="174"/>
        <v>1.0000000000000002</v>
      </c>
      <c r="C686" s="46">
        <v>0</v>
      </c>
      <c r="D686">
        <f t="shared" ca="1" si="189"/>
        <v>0.20319608738915762</v>
      </c>
      <c r="E686">
        <f t="shared" ca="1" si="189"/>
        <v>0.11698901799896477</v>
      </c>
      <c r="F686">
        <f t="shared" ca="1" si="189"/>
        <v>0.47442587774259459</v>
      </c>
      <c r="G686">
        <f t="shared" ca="1" si="189"/>
        <v>0.17586900843378328</v>
      </c>
      <c r="H686">
        <f t="shared" ca="1" si="189"/>
        <v>0.36490253610343515</v>
      </c>
      <c r="I686">
        <f t="shared" ca="1" si="189"/>
        <v>0.67864845812070429</v>
      </c>
      <c r="J686">
        <f t="shared" ca="1" si="189"/>
        <v>0.41908996332951975</v>
      </c>
      <c r="K686">
        <f t="shared" ca="1" si="189"/>
        <v>0.4130825194223845</v>
      </c>
      <c r="L686" s="42">
        <f t="shared" ca="1" si="177"/>
        <v>0</v>
      </c>
      <c r="M686" s="42">
        <f t="shared" ca="1" si="178"/>
        <v>7.1391975182066331E-2</v>
      </c>
      <c r="N686" s="42">
        <f t="shared" ca="1" si="179"/>
        <v>4.1103532931520734E-2</v>
      </c>
      <c r="O686" s="42">
        <f t="shared" ca="1" si="180"/>
        <v>0.16668726708630827</v>
      </c>
      <c r="P686" s="42">
        <f t="shared" ca="1" si="181"/>
        <v>6.1790736459176675E-2</v>
      </c>
      <c r="Q686" s="42">
        <f t="shared" ca="1" si="182"/>
        <v>0.12820676390031502</v>
      </c>
      <c r="R686" s="42">
        <f t="shared" ca="1" si="183"/>
        <v>0.23843989567924212</v>
      </c>
      <c r="S686" s="42">
        <f t="shared" ca="1" si="184"/>
        <v>0.14724525774835689</v>
      </c>
      <c r="T686" s="42">
        <f t="shared" ca="1" si="185"/>
        <v>0.14513457101301408</v>
      </c>
      <c r="U686">
        <f ca="1">+(L686^2*Markiwitz!$B$4^2)+(M686^2*Markiwitz!$C$4^2)+(N686^2*Markiwitz!$D$4^2)+(O686^2*Markiwitz!$E$4^2)+(P686^2*Markiwitz!$F$4^2)+(Q686^2*Markiwitz!$G$4^2)+(R686^2*Markiwitz!$H$4^2)+(S686^2*Markiwitz!$I$4^2)+(T686^2*Markiwitz!$J$4^2)+(2*L686*M686*Markiwitz!$B$8)+(2*L686*N686*Markiwitz!$E$8)+(2*L686*O686*Markiwitz!$H$8)+(2*L686*P686*Markiwitz!$B$11)+(2*L686*Q686*Markiwitz!$E$11)+(2*L686*R686*Markiwitz!$H$11)+(2*L686*S686*Markiwitz!$K$8)+(2*L686*T686*Markiwitz!$K$11)</f>
        <v>1.5724550132961299E-2</v>
      </c>
      <c r="V686" s="5">
        <f t="shared" ca="1" si="176"/>
        <v>0.12539756828966542</v>
      </c>
      <c r="W686" s="42">
        <f ca="1">SUMPRODUCT(L686:T686,Markiwitz!$B$3:$J$3)</f>
        <v>0.45509336292452929</v>
      </c>
    </row>
    <row r="687" spans="1:23" x14ac:dyDescent="0.25">
      <c r="A687">
        <v>686</v>
      </c>
      <c r="B687" s="25">
        <f t="shared" ca="1" si="174"/>
        <v>1</v>
      </c>
      <c r="C687" s="46">
        <v>0</v>
      </c>
      <c r="D687">
        <f t="shared" ca="1" si="189"/>
        <v>0.82428927529538076</v>
      </c>
      <c r="E687">
        <f t="shared" ca="1" si="189"/>
        <v>0.66196058113440337</v>
      </c>
      <c r="F687">
        <f t="shared" ca="1" si="189"/>
        <v>0.1683443287672467</v>
      </c>
      <c r="G687">
        <f t="shared" ca="1" si="189"/>
        <v>0.52843030120248802</v>
      </c>
      <c r="H687">
        <f t="shared" ca="1" si="189"/>
        <v>5.9513859747692854E-2</v>
      </c>
      <c r="I687">
        <f t="shared" ca="1" si="189"/>
        <v>0.6904046821009947</v>
      </c>
      <c r="J687">
        <f t="shared" ca="1" si="189"/>
        <v>0.31962574590816928</v>
      </c>
      <c r="K687">
        <f t="shared" ca="1" si="189"/>
        <v>0.23693588226941886</v>
      </c>
      <c r="L687" s="42">
        <f t="shared" ca="1" si="177"/>
        <v>0</v>
      </c>
      <c r="M687" s="42">
        <f t="shared" ca="1" si="178"/>
        <v>0.23621956594254209</v>
      </c>
      <c r="N687" s="42">
        <f t="shared" ca="1" si="179"/>
        <v>0.18970044356164628</v>
      </c>
      <c r="O687" s="42">
        <f t="shared" ca="1" si="180"/>
        <v>4.8243044598678723E-2</v>
      </c>
      <c r="P687" s="42">
        <f t="shared" ca="1" si="181"/>
        <v>0.15143418715014551</v>
      </c>
      <c r="Q687" s="42">
        <f t="shared" ca="1" si="182"/>
        <v>1.7055102545314064E-2</v>
      </c>
      <c r="R687" s="42">
        <f t="shared" ca="1" si="183"/>
        <v>0.19785177269491239</v>
      </c>
      <c r="S687" s="42">
        <f t="shared" ca="1" si="184"/>
        <v>9.1596308753905856E-2</v>
      </c>
      <c r="T687" s="42">
        <f t="shared" ca="1" si="185"/>
        <v>6.7899574752855005E-2</v>
      </c>
      <c r="U687">
        <f ca="1">+(L687^2*Markiwitz!$B$4^2)+(M687^2*Markiwitz!$C$4^2)+(N687^2*Markiwitz!$D$4^2)+(O687^2*Markiwitz!$E$4^2)+(P687^2*Markiwitz!$F$4^2)+(Q687^2*Markiwitz!$G$4^2)+(R687^2*Markiwitz!$H$4^2)+(S687^2*Markiwitz!$I$4^2)+(T687^2*Markiwitz!$J$4^2)+(2*L687*M687*Markiwitz!$B$8)+(2*L687*N687*Markiwitz!$E$8)+(2*L687*O687*Markiwitz!$H$8)+(2*L687*P687*Markiwitz!$B$11)+(2*L687*Q687*Markiwitz!$E$11)+(2*L687*R687*Markiwitz!$H$11)+(2*L687*S687*Markiwitz!$K$8)+(2*L687*T687*Markiwitz!$K$11)</f>
        <v>1.1669724593560686E-2</v>
      </c>
      <c r="V687" s="5">
        <f t="shared" ca="1" si="176"/>
        <v>0.10802649949693217</v>
      </c>
      <c r="W687" s="42">
        <f ca="1">SUMPRODUCT(L687:T687,Markiwitz!$B$3:$J$3)</f>
        <v>0.19232382836784759</v>
      </c>
    </row>
    <row r="688" spans="1:23" x14ac:dyDescent="0.25">
      <c r="A688">
        <v>687</v>
      </c>
      <c r="B688" s="25">
        <f t="shared" ca="1" si="174"/>
        <v>1.0000000000000002</v>
      </c>
      <c r="C688" s="46">
        <v>0</v>
      </c>
      <c r="D688">
        <f t="shared" ca="1" si="189"/>
        <v>0.77780981962064388</v>
      </c>
      <c r="E688">
        <f t="shared" ca="1" si="189"/>
        <v>0.10904988522038717</v>
      </c>
      <c r="F688">
        <f t="shared" ca="1" si="189"/>
        <v>0.24168500712391838</v>
      </c>
      <c r="G688">
        <f t="shared" ca="1" si="189"/>
        <v>0.26414491549531915</v>
      </c>
      <c r="H688">
        <f t="shared" ca="1" si="189"/>
        <v>0.88390627131219512</v>
      </c>
      <c r="I688">
        <f t="shared" ca="1" si="189"/>
        <v>0.44886342387163103</v>
      </c>
      <c r="J688">
        <f t="shared" ca="1" si="189"/>
        <v>0.64982414025491608</v>
      </c>
      <c r="K688">
        <f t="shared" ca="1" si="189"/>
        <v>0.74244133119415701</v>
      </c>
      <c r="L688" s="42">
        <f t="shared" ca="1" si="177"/>
        <v>0</v>
      </c>
      <c r="M688" s="42">
        <f t="shared" ca="1" si="178"/>
        <v>0.18889310444845753</v>
      </c>
      <c r="N688" s="42">
        <f t="shared" ca="1" si="179"/>
        <v>2.6483043591649953E-2</v>
      </c>
      <c r="O688" s="42">
        <f t="shared" ca="1" si="180"/>
        <v>5.8693822246356282E-2</v>
      </c>
      <c r="P688" s="42">
        <f t="shared" ca="1" si="181"/>
        <v>6.4148268450148066E-2</v>
      </c>
      <c r="Q688" s="42">
        <f t="shared" ca="1" si="182"/>
        <v>0.21465889915230599</v>
      </c>
      <c r="R688" s="42">
        <f t="shared" ca="1" si="183"/>
        <v>0.10900763074684372</v>
      </c>
      <c r="S688" s="42">
        <f t="shared" ca="1" si="184"/>
        <v>0.15781145480802455</v>
      </c>
      <c r="T688" s="42">
        <f t="shared" ca="1" si="185"/>
        <v>0.18030377655621407</v>
      </c>
      <c r="U688">
        <f ca="1">+(L688^2*Markiwitz!$B$4^2)+(M688^2*Markiwitz!$C$4^2)+(N688^2*Markiwitz!$D$4^2)+(O688^2*Markiwitz!$E$4^2)+(P688^2*Markiwitz!$F$4^2)+(Q688^2*Markiwitz!$G$4^2)+(R688^2*Markiwitz!$H$4^2)+(S688^2*Markiwitz!$I$4^2)+(T688^2*Markiwitz!$J$4^2)+(2*L688*M688*Markiwitz!$B$8)+(2*L688*N688*Markiwitz!$E$8)+(2*L688*O688*Markiwitz!$H$8)+(2*L688*P688*Markiwitz!$B$11)+(2*L688*Q688*Markiwitz!$E$11)+(2*L688*R688*Markiwitz!$H$11)+(2*L688*S688*Markiwitz!$K$8)+(2*L688*T688*Markiwitz!$K$11)</f>
        <v>1.8890944439756183E-2</v>
      </c>
      <c r="V688" s="5">
        <f t="shared" ca="1" si="176"/>
        <v>0.13744433214853272</v>
      </c>
      <c r="W688" s="42">
        <f ca="1">SUMPRODUCT(L688:T688,Markiwitz!$B$3:$J$3)</f>
        <v>0.6692407007818838</v>
      </c>
    </row>
    <row r="689" spans="1:23" x14ac:dyDescent="0.25">
      <c r="A689">
        <v>688</v>
      </c>
      <c r="B689" s="25">
        <f t="shared" ca="1" si="174"/>
        <v>1</v>
      </c>
      <c r="C689" s="46">
        <v>0</v>
      </c>
      <c r="D689">
        <f t="shared" ca="1" si="189"/>
        <v>0.46732811114054229</v>
      </c>
      <c r="E689">
        <f t="shared" ca="1" si="189"/>
        <v>9.9595673525508466E-2</v>
      </c>
      <c r="F689">
        <f t="shared" ca="1" si="189"/>
        <v>0.49998564162177073</v>
      </c>
      <c r="G689">
        <f t="shared" ca="1" si="189"/>
        <v>0.56873611059275486</v>
      </c>
      <c r="H689">
        <f t="shared" ca="1" si="189"/>
        <v>0.55588360075562404</v>
      </c>
      <c r="I689">
        <f t="shared" ca="1" si="189"/>
        <v>0.76976259419504911</v>
      </c>
      <c r="J689">
        <f t="shared" ca="1" si="189"/>
        <v>0.39266419531689889</v>
      </c>
      <c r="K689">
        <f t="shared" ca="1" si="189"/>
        <v>0.72194713688139955</v>
      </c>
      <c r="L689" s="42">
        <f t="shared" ca="1" si="177"/>
        <v>0</v>
      </c>
      <c r="M689" s="42">
        <f t="shared" ca="1" si="178"/>
        <v>0.11465633598227164</v>
      </c>
      <c r="N689" s="42">
        <f t="shared" ca="1" si="179"/>
        <v>2.4435240966463389E-2</v>
      </c>
      <c r="O689" s="42">
        <f t="shared" ca="1" si="180"/>
        <v>0.12266867827015282</v>
      </c>
      <c r="P689" s="42">
        <f t="shared" ca="1" si="181"/>
        <v>0.13953622096951612</v>
      </c>
      <c r="Q689" s="42">
        <f t="shared" ca="1" si="182"/>
        <v>0.13638292962886669</v>
      </c>
      <c r="R689" s="42">
        <f t="shared" ca="1" si="183"/>
        <v>0.18885694338226999</v>
      </c>
      <c r="S689" s="42">
        <f t="shared" ca="1" si="184"/>
        <v>9.6337962200872471E-2</v>
      </c>
      <c r="T689" s="42">
        <f t="shared" ca="1" si="185"/>
        <v>0.17712568859958683</v>
      </c>
      <c r="U689">
        <f ca="1">+(L689^2*Markiwitz!$B$4^2)+(M689^2*Markiwitz!$C$4^2)+(N689^2*Markiwitz!$D$4^2)+(O689^2*Markiwitz!$E$4^2)+(P689^2*Markiwitz!$F$4^2)+(Q689^2*Markiwitz!$G$4^2)+(R689^2*Markiwitz!$H$4^2)+(S689^2*Markiwitz!$I$4^2)+(T689^2*Markiwitz!$J$4^2)+(2*L689*M689*Markiwitz!$B$8)+(2*L689*N689*Markiwitz!$E$8)+(2*L689*O689*Markiwitz!$H$8)+(2*L689*P689*Markiwitz!$B$11)+(2*L689*Q689*Markiwitz!$E$11)+(2*L689*R689*Markiwitz!$H$11)+(2*L689*S689*Markiwitz!$K$8)+(2*L689*T689*Markiwitz!$K$11)</f>
        <v>1.3969331463625398E-2</v>
      </c>
      <c r="V689" s="5">
        <f t="shared" ca="1" si="176"/>
        <v>0.11819192638934944</v>
      </c>
      <c r="W689" s="42">
        <f ca="1">SUMPRODUCT(L689:T689,Markiwitz!$B$3:$J$3)</f>
        <v>0.49540272284589409</v>
      </c>
    </row>
    <row r="690" spans="1:23" x14ac:dyDescent="0.25">
      <c r="A690">
        <v>689</v>
      </c>
      <c r="B690" s="25">
        <f t="shared" ca="1" si="174"/>
        <v>1.0000000000000002</v>
      </c>
      <c r="C690" s="46">
        <v>0</v>
      </c>
      <c r="D690">
        <f t="shared" ca="1" si="189"/>
        <v>0.49429383064897547</v>
      </c>
      <c r="E690">
        <f t="shared" ca="1" si="189"/>
        <v>0.63062107516588917</v>
      </c>
      <c r="F690">
        <f t="shared" ca="1" si="189"/>
        <v>0.88281357580225173</v>
      </c>
      <c r="G690">
        <f t="shared" ca="1" si="189"/>
        <v>0.12322423745219491</v>
      </c>
      <c r="H690">
        <f t="shared" ca="1" si="189"/>
        <v>4.2734412135409294E-2</v>
      </c>
      <c r="I690">
        <f t="shared" ca="1" si="189"/>
        <v>2.7805503607702398E-2</v>
      </c>
      <c r="J690">
        <f t="shared" ca="1" si="189"/>
        <v>0.60810970584090596</v>
      </c>
      <c r="K690">
        <f t="shared" ca="1" si="189"/>
        <v>0.94324927628518251</v>
      </c>
      <c r="L690" s="42">
        <f t="shared" ca="1" si="177"/>
        <v>0</v>
      </c>
      <c r="M690" s="42">
        <f t="shared" ca="1" si="178"/>
        <v>0.13171153061793817</v>
      </c>
      <c r="N690" s="42">
        <f t="shared" ca="1" si="179"/>
        <v>0.16803783883156434</v>
      </c>
      <c r="O690" s="42">
        <f t="shared" ca="1" si="180"/>
        <v>0.23523807118236945</v>
      </c>
      <c r="P690" s="42">
        <f t="shared" ca="1" si="181"/>
        <v>3.2834828026778839E-2</v>
      </c>
      <c r="Q690" s="42">
        <f t="shared" ca="1" si="182"/>
        <v>1.138718406625174E-2</v>
      </c>
      <c r="R690" s="42">
        <f t="shared" ca="1" si="183"/>
        <v>7.4091668005743004E-3</v>
      </c>
      <c r="S690" s="42">
        <f t="shared" ca="1" si="184"/>
        <v>0.16203936843551189</v>
      </c>
      <c r="T690" s="42">
        <f t="shared" ca="1" si="185"/>
        <v>0.25134201203901135</v>
      </c>
      <c r="U690">
        <f ca="1">+(L690^2*Markiwitz!$B$4^2)+(M690^2*Markiwitz!$C$4^2)+(N690^2*Markiwitz!$D$4^2)+(O690^2*Markiwitz!$E$4^2)+(P690^2*Markiwitz!$F$4^2)+(Q690^2*Markiwitz!$G$4^2)+(R690^2*Markiwitz!$H$4^2)+(S690^2*Markiwitz!$I$4^2)+(T690^2*Markiwitz!$J$4^2)+(2*L690*M690*Markiwitz!$B$8)+(2*L690*N690*Markiwitz!$E$8)+(2*L690*O690*Markiwitz!$H$8)+(2*L690*P690*Markiwitz!$B$11)+(2*L690*Q690*Markiwitz!$E$11)+(2*L690*R690*Markiwitz!$H$11)+(2*L690*S690*Markiwitz!$K$8)+(2*L690*T690*Markiwitz!$K$11)</f>
        <v>1.19702099919951E-2</v>
      </c>
      <c r="V690" s="5">
        <f t="shared" ca="1" si="176"/>
        <v>0.10940845484694087</v>
      </c>
      <c r="W690" s="42">
        <f ca="1">SUMPRODUCT(L690:T690,Markiwitz!$B$3:$J$3)</f>
        <v>0.16873910477624027</v>
      </c>
    </row>
    <row r="691" spans="1:23" x14ac:dyDescent="0.25">
      <c r="A691">
        <v>690</v>
      </c>
      <c r="B691" s="25">
        <f t="shared" ca="1" si="174"/>
        <v>1</v>
      </c>
      <c r="C691" s="46">
        <v>0</v>
      </c>
      <c r="D691">
        <f t="shared" ca="1" si="189"/>
        <v>0.44389126021057757</v>
      </c>
      <c r="E691">
        <f t="shared" ca="1" si="189"/>
        <v>0.19372315351898228</v>
      </c>
      <c r="F691">
        <f t="shared" ca="1" si="189"/>
        <v>0.85662413328790987</v>
      </c>
      <c r="G691">
        <f t="shared" ca="1" si="189"/>
        <v>0.1574311469094557</v>
      </c>
      <c r="H691">
        <f t="shared" ca="1" si="189"/>
        <v>0.16548103847799722</v>
      </c>
      <c r="I691">
        <f t="shared" ca="1" si="189"/>
        <v>7.231076856835339E-2</v>
      </c>
      <c r="J691">
        <f t="shared" ca="1" si="189"/>
        <v>0.72572322782572463</v>
      </c>
      <c r="K691">
        <f t="shared" ca="1" si="189"/>
        <v>0.82890741311925187</v>
      </c>
      <c r="L691" s="42">
        <f t="shared" ca="1" si="177"/>
        <v>0</v>
      </c>
      <c r="M691" s="42">
        <f t="shared" ca="1" si="178"/>
        <v>0.12888483870914785</v>
      </c>
      <c r="N691" s="42">
        <f t="shared" ca="1" si="179"/>
        <v>5.6247958979135933E-2</v>
      </c>
      <c r="O691" s="42">
        <f t="shared" ca="1" si="180"/>
        <v>0.24872276872673818</v>
      </c>
      <c r="P691" s="42">
        <f t="shared" ca="1" si="181"/>
        <v>4.5710492176835732E-2</v>
      </c>
      <c r="Q691" s="42">
        <f t="shared" ca="1" si="182"/>
        <v>4.8047796533640184E-2</v>
      </c>
      <c r="R691" s="42">
        <f t="shared" ca="1" si="183"/>
        <v>2.0995596397742868E-2</v>
      </c>
      <c r="S691" s="42">
        <f t="shared" ca="1" si="184"/>
        <v>0.21071539259734184</v>
      </c>
      <c r="T691" s="42">
        <f t="shared" ca="1" si="185"/>
        <v>0.24067515587941735</v>
      </c>
      <c r="U691">
        <f ca="1">+(L691^2*Markiwitz!$B$4^2)+(M691^2*Markiwitz!$C$4^2)+(N691^2*Markiwitz!$D$4^2)+(O691^2*Markiwitz!$E$4^2)+(P691^2*Markiwitz!$F$4^2)+(Q691^2*Markiwitz!$G$4^2)+(R691^2*Markiwitz!$H$4^2)+(S691^2*Markiwitz!$I$4^2)+(T691^2*Markiwitz!$J$4^2)+(2*L691*M691*Markiwitz!$B$8)+(2*L691*N691*Markiwitz!$E$8)+(2*L691*O691*Markiwitz!$H$8)+(2*L691*P691*Markiwitz!$B$11)+(2*L691*Q691*Markiwitz!$E$11)+(2*L691*R691*Markiwitz!$H$11)+(2*L691*S691*Markiwitz!$K$8)+(2*L691*T691*Markiwitz!$K$11)</f>
        <v>1.3427502941483616E-2</v>
      </c>
      <c r="V691" s="5">
        <f t="shared" ca="1" si="176"/>
        <v>0.11587710274891937</v>
      </c>
      <c r="W691" s="42">
        <f ca="1">SUMPRODUCT(L691:T691,Markiwitz!$B$3:$J$3)</f>
        <v>0.25183932821333826</v>
      </c>
    </row>
    <row r="692" spans="1:23" x14ac:dyDescent="0.25">
      <c r="A692">
        <v>691</v>
      </c>
      <c r="B692" s="25">
        <f t="shared" ca="1" si="174"/>
        <v>1</v>
      </c>
      <c r="C692" s="46">
        <v>0</v>
      </c>
      <c r="D692">
        <f t="shared" ref="D692:K701" ca="1" si="190">RAND()</f>
        <v>0.81020716337439203</v>
      </c>
      <c r="E692">
        <f t="shared" ca="1" si="190"/>
        <v>0.84802259734139807</v>
      </c>
      <c r="F692">
        <f t="shared" ca="1" si="190"/>
        <v>0.55209046882756008</v>
      </c>
      <c r="G692">
        <f t="shared" ca="1" si="190"/>
        <v>0.7822626085168104</v>
      </c>
      <c r="H692">
        <f t="shared" ca="1" si="190"/>
        <v>8.0838151809263126E-2</v>
      </c>
      <c r="I692">
        <f t="shared" ca="1" si="190"/>
        <v>0.62200300916854223</v>
      </c>
      <c r="J692">
        <f t="shared" ca="1" si="190"/>
        <v>0.18269103493124872</v>
      </c>
      <c r="K692">
        <f t="shared" ca="1" si="190"/>
        <v>0.86388269596569134</v>
      </c>
      <c r="L692" s="42">
        <f t="shared" ca="1" si="177"/>
        <v>0</v>
      </c>
      <c r="M692" s="42">
        <f t="shared" ca="1" si="178"/>
        <v>0.17085777124265175</v>
      </c>
      <c r="N692" s="42">
        <f t="shared" ca="1" si="179"/>
        <v>0.17883234991616898</v>
      </c>
      <c r="O692" s="42">
        <f t="shared" ca="1" si="180"/>
        <v>0.11642571343768625</v>
      </c>
      <c r="P692" s="42">
        <f t="shared" ca="1" si="181"/>
        <v>0.16496477920657895</v>
      </c>
      <c r="Q692" s="42">
        <f t="shared" ca="1" si="182"/>
        <v>1.7047277627096798E-2</v>
      </c>
      <c r="R692" s="42">
        <f t="shared" ca="1" si="183"/>
        <v>0.13116898079516384</v>
      </c>
      <c r="S692" s="42">
        <f t="shared" ca="1" si="184"/>
        <v>3.8526175113490942E-2</v>
      </c>
      <c r="T692" s="42">
        <f t="shared" ca="1" si="185"/>
        <v>0.18217695266116249</v>
      </c>
      <c r="U692">
        <f ca="1">+(L692^2*Markiwitz!$B$4^2)+(M692^2*Markiwitz!$C$4^2)+(N692^2*Markiwitz!$D$4^2)+(O692^2*Markiwitz!$E$4^2)+(P692^2*Markiwitz!$F$4^2)+(Q692^2*Markiwitz!$G$4^2)+(R692^2*Markiwitz!$H$4^2)+(S692^2*Markiwitz!$I$4^2)+(T692^2*Markiwitz!$J$4^2)+(2*L692*M692*Markiwitz!$B$8)+(2*L692*N692*Markiwitz!$E$8)+(2*L692*O692*Markiwitz!$H$8)+(2*L692*P692*Markiwitz!$B$11)+(2*L692*Q692*Markiwitz!$E$11)+(2*L692*R692*Markiwitz!$H$11)+(2*L692*S692*Markiwitz!$K$8)+(2*L692*T692*Markiwitz!$K$11)</f>
        <v>9.9566104056052068E-3</v>
      </c>
      <c r="V692" s="5">
        <f t="shared" ca="1" si="176"/>
        <v>9.9782816183976317E-2</v>
      </c>
      <c r="W692" s="42">
        <f ca="1">SUMPRODUCT(L692:T692,Markiwitz!$B$3:$J$3)</f>
        <v>0.21245703167412777</v>
      </c>
    </row>
    <row r="693" spans="1:23" x14ac:dyDescent="0.25">
      <c r="A693">
        <v>692</v>
      </c>
      <c r="B693" s="25">
        <f t="shared" ca="1" si="174"/>
        <v>1</v>
      </c>
      <c r="C693" s="46">
        <v>0</v>
      </c>
      <c r="D693">
        <f t="shared" ca="1" si="190"/>
        <v>0.94529206145355849</v>
      </c>
      <c r="E693">
        <f t="shared" ca="1" si="190"/>
        <v>0.76971080801335756</v>
      </c>
      <c r="F693">
        <f t="shared" ca="1" si="190"/>
        <v>0.74364121133677974</v>
      </c>
      <c r="G693">
        <f t="shared" ca="1" si="190"/>
        <v>0.48078192650337093</v>
      </c>
      <c r="H693">
        <f t="shared" ca="1" si="190"/>
        <v>0.35253393866251226</v>
      </c>
      <c r="I693">
        <f t="shared" ca="1" si="190"/>
        <v>0.3944805603499203</v>
      </c>
      <c r="J693">
        <f t="shared" ca="1" si="190"/>
        <v>0.53889982122826885</v>
      </c>
      <c r="K693">
        <f t="shared" ca="1" si="190"/>
        <v>0.72436417170825806</v>
      </c>
      <c r="L693" s="42">
        <f t="shared" ca="1" si="177"/>
        <v>0</v>
      </c>
      <c r="M693" s="42">
        <f t="shared" ca="1" si="178"/>
        <v>0.19097949414871981</v>
      </c>
      <c r="N693" s="42">
        <f t="shared" ca="1" si="179"/>
        <v>0.15550641621718028</v>
      </c>
      <c r="O693" s="42">
        <f t="shared" ca="1" si="180"/>
        <v>0.15023951661125506</v>
      </c>
      <c r="P693" s="42">
        <f t="shared" ca="1" si="181"/>
        <v>9.7133460507720343E-2</v>
      </c>
      <c r="Q693" s="42">
        <f t="shared" ca="1" si="182"/>
        <v>7.1223229329245907E-2</v>
      </c>
      <c r="R693" s="42">
        <f t="shared" ca="1" si="183"/>
        <v>7.9697800224076687E-2</v>
      </c>
      <c r="S693" s="42">
        <f t="shared" ca="1" si="184"/>
        <v>0.10887515028609669</v>
      </c>
      <c r="T693" s="42">
        <f t="shared" ca="1" si="185"/>
        <v>0.14634493267570514</v>
      </c>
      <c r="U693">
        <f ca="1">+(L693^2*Markiwitz!$B$4^2)+(M693^2*Markiwitz!$C$4^2)+(N693^2*Markiwitz!$D$4^2)+(O693^2*Markiwitz!$E$4^2)+(P693^2*Markiwitz!$F$4^2)+(Q693^2*Markiwitz!$G$4^2)+(R693^2*Markiwitz!$H$4^2)+(S693^2*Markiwitz!$I$4^2)+(T693^2*Markiwitz!$J$4^2)+(2*L693*M693*Markiwitz!$B$8)+(2*L693*N693*Markiwitz!$E$8)+(2*L693*O693*Markiwitz!$H$8)+(2*L693*P693*Markiwitz!$B$11)+(2*L693*Q693*Markiwitz!$E$11)+(2*L693*R693*Markiwitz!$H$11)+(2*L693*S693*Markiwitz!$K$8)+(2*L693*T693*Markiwitz!$K$11)</f>
        <v>9.6309753983035411E-3</v>
      </c>
      <c r="V693" s="5">
        <f t="shared" ca="1" si="176"/>
        <v>9.8137533076308486E-2</v>
      </c>
      <c r="W693" s="42">
        <f ca="1">SUMPRODUCT(L693:T693,Markiwitz!$B$3:$J$3)</f>
        <v>0.33713798085407565</v>
      </c>
    </row>
    <row r="694" spans="1:23" x14ac:dyDescent="0.25">
      <c r="A694">
        <v>693</v>
      </c>
      <c r="B694" s="25">
        <f t="shared" ca="1" si="174"/>
        <v>0.99999999999999989</v>
      </c>
      <c r="C694" s="46">
        <v>0</v>
      </c>
      <c r="D694">
        <f t="shared" ca="1" si="190"/>
        <v>0.60571779339948661</v>
      </c>
      <c r="E694">
        <f t="shared" ca="1" si="190"/>
        <v>0.26078570788384736</v>
      </c>
      <c r="F694">
        <f t="shared" ca="1" si="190"/>
        <v>0.11738248870374846</v>
      </c>
      <c r="G694">
        <f t="shared" ca="1" si="190"/>
        <v>2.3313335830442372E-2</v>
      </c>
      <c r="H694">
        <f t="shared" ca="1" si="190"/>
        <v>0.6163920272892901</v>
      </c>
      <c r="I694">
        <f t="shared" ca="1" si="190"/>
        <v>0.73002662383074046</v>
      </c>
      <c r="J694">
        <f t="shared" ca="1" si="190"/>
        <v>0.36177622676226617</v>
      </c>
      <c r="K694">
        <f t="shared" ca="1" si="190"/>
        <v>0.48712252263339939</v>
      </c>
      <c r="L694" s="42">
        <f t="shared" ca="1" si="177"/>
        <v>0</v>
      </c>
      <c r="M694" s="42">
        <f t="shared" ca="1" si="178"/>
        <v>0.18913805770907371</v>
      </c>
      <c r="N694" s="42">
        <f t="shared" ca="1" si="179"/>
        <v>8.1431489721659825E-2</v>
      </c>
      <c r="O694" s="42">
        <f t="shared" ca="1" si="180"/>
        <v>3.6653200821263977E-2</v>
      </c>
      <c r="P694" s="42">
        <f t="shared" ca="1" si="181"/>
        <v>7.2796921367325358E-3</v>
      </c>
      <c r="Q694" s="42">
        <f t="shared" ca="1" si="182"/>
        <v>0.19247113441154112</v>
      </c>
      <c r="R694" s="42">
        <f t="shared" ca="1" si="183"/>
        <v>0.22795403934286315</v>
      </c>
      <c r="S694" s="42">
        <f t="shared" ca="1" si="184"/>
        <v>0.11296622552741148</v>
      </c>
      <c r="T694" s="42">
        <f t="shared" ca="1" si="185"/>
        <v>0.15210616032945409</v>
      </c>
      <c r="U694">
        <f ca="1">+(L694^2*Markiwitz!$B$4^2)+(M694^2*Markiwitz!$C$4^2)+(N694^2*Markiwitz!$D$4^2)+(O694^2*Markiwitz!$E$4^2)+(P694^2*Markiwitz!$F$4^2)+(Q694^2*Markiwitz!$G$4^2)+(R694^2*Markiwitz!$H$4^2)+(S694^2*Markiwitz!$I$4^2)+(T694^2*Markiwitz!$J$4^2)+(2*L694*M694*Markiwitz!$B$8)+(2*L694*N694*Markiwitz!$E$8)+(2*L694*O694*Markiwitz!$H$8)+(2*L694*P694*Markiwitz!$B$11)+(2*L694*Q694*Markiwitz!$E$11)+(2*L694*R694*Markiwitz!$H$11)+(2*L694*S694*Markiwitz!$K$8)+(2*L694*T694*Markiwitz!$K$11)</f>
        <v>1.8257032981246365E-2</v>
      </c>
      <c r="V694" s="5">
        <f t="shared" ca="1" si="176"/>
        <v>0.13511858858516235</v>
      </c>
      <c r="W694" s="42">
        <f ca="1">SUMPRODUCT(L694:T694,Markiwitz!$B$3:$J$3)</f>
        <v>0.60268437459790991</v>
      </c>
    </row>
    <row r="695" spans="1:23" x14ac:dyDescent="0.25">
      <c r="A695">
        <v>694</v>
      </c>
      <c r="B695" s="25">
        <f t="shared" ca="1" si="174"/>
        <v>0.99999999999999989</v>
      </c>
      <c r="C695" s="46">
        <v>0</v>
      </c>
      <c r="D695">
        <f t="shared" ca="1" si="190"/>
        <v>0.89904962812956324</v>
      </c>
      <c r="E695">
        <f t="shared" ca="1" si="190"/>
        <v>0.65018262869980981</v>
      </c>
      <c r="F695">
        <f t="shared" ca="1" si="190"/>
        <v>0.63464034162010274</v>
      </c>
      <c r="G695">
        <f t="shared" ca="1" si="190"/>
        <v>0.81482196747917834</v>
      </c>
      <c r="H695">
        <f t="shared" ca="1" si="190"/>
        <v>0.67222926608304567</v>
      </c>
      <c r="I695">
        <f t="shared" ca="1" si="190"/>
        <v>0.95236813696776879</v>
      </c>
      <c r="J695">
        <f t="shared" ca="1" si="190"/>
        <v>0.278333911327588</v>
      </c>
      <c r="K695">
        <f t="shared" ca="1" si="190"/>
        <v>0.50615664801897031</v>
      </c>
      <c r="L695" s="42">
        <f t="shared" ca="1" si="177"/>
        <v>0</v>
      </c>
      <c r="M695" s="42">
        <f t="shared" ca="1" si="178"/>
        <v>0.16625106934687756</v>
      </c>
      <c r="N695" s="42">
        <f t="shared" ca="1" si="179"/>
        <v>0.12023091263270032</v>
      </c>
      <c r="O695" s="42">
        <f t="shared" ca="1" si="180"/>
        <v>0.11735685344147057</v>
      </c>
      <c r="P695" s="42">
        <f t="shared" ca="1" si="181"/>
        <v>0.15067580162684638</v>
      </c>
      <c r="Q695" s="42">
        <f t="shared" ca="1" si="182"/>
        <v>0.12430774768805901</v>
      </c>
      <c r="R695" s="42">
        <f t="shared" ca="1" si="183"/>
        <v>0.17611065755311969</v>
      </c>
      <c r="S695" s="42">
        <f t="shared" ca="1" si="184"/>
        <v>5.1469139128593237E-2</v>
      </c>
      <c r="T695" s="42">
        <f t="shared" ca="1" si="185"/>
        <v>9.3597818582333139E-2</v>
      </c>
      <c r="U695">
        <f ca="1">+(L695^2*Markiwitz!$B$4^2)+(M695^2*Markiwitz!$C$4^2)+(N695^2*Markiwitz!$D$4^2)+(O695^2*Markiwitz!$E$4^2)+(P695^2*Markiwitz!$F$4^2)+(Q695^2*Markiwitz!$G$4^2)+(R695^2*Markiwitz!$H$4^2)+(S695^2*Markiwitz!$I$4^2)+(T695^2*Markiwitz!$J$4^2)+(2*L695*M695*Markiwitz!$B$8)+(2*L695*N695*Markiwitz!$E$8)+(2*L695*O695*Markiwitz!$H$8)+(2*L695*P695*Markiwitz!$B$11)+(2*L695*Q695*Markiwitz!$E$11)+(2*L695*R695*Markiwitz!$H$11)+(2*L695*S695*Markiwitz!$K$8)+(2*L695*T695*Markiwitz!$K$11)</f>
        <v>1.3164427521273564E-2</v>
      </c>
      <c r="V695" s="5">
        <f t="shared" ca="1" si="176"/>
        <v>0.11473633914882227</v>
      </c>
      <c r="W695" s="42">
        <f ca="1">SUMPRODUCT(L695:T695,Markiwitz!$B$3:$J$3)</f>
        <v>0.48768109484684258</v>
      </c>
    </row>
    <row r="696" spans="1:23" x14ac:dyDescent="0.25">
      <c r="A696">
        <v>695</v>
      </c>
      <c r="B696" s="25">
        <f t="shared" ca="1" si="174"/>
        <v>0.99999999999999989</v>
      </c>
      <c r="C696" s="46">
        <v>0</v>
      </c>
      <c r="D696">
        <f t="shared" ca="1" si="190"/>
        <v>0.36805331503141814</v>
      </c>
      <c r="E696">
        <f t="shared" ca="1" si="190"/>
        <v>0.25668365307498997</v>
      </c>
      <c r="F696">
        <f t="shared" ca="1" si="190"/>
        <v>0.30617507002197386</v>
      </c>
      <c r="G696">
        <f t="shared" ca="1" si="190"/>
        <v>7.8485272073705703E-2</v>
      </c>
      <c r="H696">
        <f t="shared" ca="1" si="190"/>
        <v>0.46722191777611599</v>
      </c>
      <c r="I696">
        <f t="shared" ca="1" si="190"/>
        <v>0.67505125601196325</v>
      </c>
      <c r="J696">
        <f t="shared" ca="1" si="190"/>
        <v>0.59665226830273521</v>
      </c>
      <c r="K696">
        <f t="shared" ca="1" si="190"/>
        <v>0.34813939724028775</v>
      </c>
      <c r="L696" s="42">
        <f t="shared" ca="1" si="177"/>
        <v>0</v>
      </c>
      <c r="M696" s="42">
        <f t="shared" ca="1" si="178"/>
        <v>0.11886252673455232</v>
      </c>
      <c r="N696" s="42">
        <f t="shared" ca="1" si="179"/>
        <v>8.2895782567110193E-2</v>
      </c>
      <c r="O696" s="42">
        <f t="shared" ca="1" si="180"/>
        <v>9.8878996492216625E-2</v>
      </c>
      <c r="P696" s="42">
        <f t="shared" ca="1" si="181"/>
        <v>2.5346756486443026E-2</v>
      </c>
      <c r="Q696" s="42">
        <f t="shared" ca="1" si="182"/>
        <v>0.1508889484880519</v>
      </c>
      <c r="R696" s="42">
        <f t="shared" ca="1" si="183"/>
        <v>0.2180072687514463</v>
      </c>
      <c r="S696" s="42">
        <f t="shared" ca="1" si="184"/>
        <v>0.19268837773220773</v>
      </c>
      <c r="T696" s="42">
        <f t="shared" ca="1" si="185"/>
        <v>0.11243134274797184</v>
      </c>
      <c r="U696">
        <f ca="1">+(L696^2*Markiwitz!$B$4^2)+(M696^2*Markiwitz!$C$4^2)+(N696^2*Markiwitz!$D$4^2)+(O696^2*Markiwitz!$E$4^2)+(P696^2*Markiwitz!$F$4^2)+(Q696^2*Markiwitz!$G$4^2)+(R696^2*Markiwitz!$H$4^2)+(S696^2*Markiwitz!$I$4^2)+(T696^2*Markiwitz!$J$4^2)+(2*L696*M696*Markiwitz!$B$8)+(2*L696*N696*Markiwitz!$E$8)+(2*L696*O696*Markiwitz!$H$8)+(2*L696*P696*Markiwitz!$B$11)+(2*L696*Q696*Markiwitz!$E$11)+(2*L696*R696*Markiwitz!$H$11)+(2*L696*S696*Markiwitz!$K$8)+(2*L696*T696*Markiwitz!$K$11)</f>
        <v>1.6820351403890144E-2</v>
      </c>
      <c r="V696" s="5">
        <f t="shared" ca="1" si="176"/>
        <v>0.12969329745168076</v>
      </c>
      <c r="W696" s="42">
        <f ca="1">SUMPRODUCT(L696:T696,Markiwitz!$B$3:$J$3)</f>
        <v>0.49418438407463622</v>
      </c>
    </row>
    <row r="697" spans="1:23" x14ac:dyDescent="0.25">
      <c r="A697">
        <v>696</v>
      </c>
      <c r="B697" s="25">
        <f t="shared" ca="1" si="174"/>
        <v>1</v>
      </c>
      <c r="C697" s="46">
        <v>0</v>
      </c>
      <c r="D697">
        <f t="shared" ca="1" si="190"/>
        <v>0.19015839827833303</v>
      </c>
      <c r="E697">
        <f t="shared" ca="1" si="190"/>
        <v>2.9135542234506318E-3</v>
      </c>
      <c r="F697">
        <f t="shared" ca="1" si="190"/>
        <v>7.3991166798386687E-2</v>
      </c>
      <c r="G697">
        <f t="shared" ca="1" si="190"/>
        <v>0.91384797112643834</v>
      </c>
      <c r="H697">
        <f t="shared" ca="1" si="190"/>
        <v>0.80865390664072345</v>
      </c>
      <c r="I697">
        <f t="shared" ca="1" si="190"/>
        <v>0.48646138921383641</v>
      </c>
      <c r="J697">
        <f t="shared" ca="1" si="190"/>
        <v>2.3502048622763949E-2</v>
      </c>
      <c r="K697">
        <f t="shared" ca="1" si="190"/>
        <v>0.47179032206432003</v>
      </c>
      <c r="L697" s="42">
        <f t="shared" ca="1" si="177"/>
        <v>0</v>
      </c>
      <c r="M697" s="42">
        <f t="shared" ca="1" si="178"/>
        <v>6.3997979965084176E-2</v>
      </c>
      <c r="N697" s="42">
        <f t="shared" ca="1" si="179"/>
        <v>9.8055929429242397E-4</v>
      </c>
      <c r="O697" s="42">
        <f t="shared" ca="1" si="180"/>
        <v>2.4901793732114642E-2</v>
      </c>
      <c r="P697" s="42">
        <f t="shared" ca="1" si="181"/>
        <v>0.3075563565784748</v>
      </c>
      <c r="Q697" s="42">
        <f t="shared" ca="1" si="182"/>
        <v>0.27215319956645223</v>
      </c>
      <c r="R697" s="42">
        <f t="shared" ca="1" si="183"/>
        <v>0.16371901805317959</v>
      </c>
      <c r="S697" s="42">
        <f t="shared" ca="1" si="184"/>
        <v>7.9096356012452757E-3</v>
      </c>
      <c r="T697" s="42">
        <f t="shared" ca="1" si="185"/>
        <v>0.15878145720915698</v>
      </c>
      <c r="U697">
        <f ca="1">+(L697^2*Markiwitz!$B$4^2)+(M697^2*Markiwitz!$C$4^2)+(N697^2*Markiwitz!$D$4^2)+(O697^2*Markiwitz!$E$4^2)+(P697^2*Markiwitz!$F$4^2)+(Q697^2*Markiwitz!$G$4^2)+(R697^2*Markiwitz!$H$4^2)+(S697^2*Markiwitz!$I$4^2)+(T697^2*Markiwitz!$J$4^2)+(2*L697*M697*Markiwitz!$B$8)+(2*L697*N697*Markiwitz!$E$8)+(2*L697*O697*Markiwitz!$H$8)+(2*L697*P697*Markiwitz!$B$11)+(2*L697*Q697*Markiwitz!$E$11)+(2*L697*R697*Markiwitz!$H$11)+(2*L697*S697*Markiwitz!$K$8)+(2*L697*T697*Markiwitz!$K$11)</f>
        <v>3.4167317528836567E-2</v>
      </c>
      <c r="V697" s="5">
        <f t="shared" ca="1" si="176"/>
        <v>0.18484403568640392</v>
      </c>
      <c r="W697" s="42">
        <f ca="1">SUMPRODUCT(L697:T697,Markiwitz!$B$3:$J$3)</f>
        <v>0.88837558567167085</v>
      </c>
    </row>
    <row r="698" spans="1:23" x14ac:dyDescent="0.25">
      <c r="A698">
        <v>697</v>
      </c>
      <c r="B698" s="25">
        <f t="shared" ca="1" si="174"/>
        <v>1</v>
      </c>
      <c r="C698" s="46">
        <v>0</v>
      </c>
      <c r="D698">
        <f t="shared" ca="1" si="190"/>
        <v>0.24369471763491413</v>
      </c>
      <c r="E698">
        <f t="shared" ca="1" si="190"/>
        <v>0.74475255178904487</v>
      </c>
      <c r="F698">
        <f t="shared" ca="1" si="190"/>
        <v>0.12118291703845729</v>
      </c>
      <c r="G698">
        <f t="shared" ca="1" si="190"/>
        <v>0.28068885970828317</v>
      </c>
      <c r="H698">
        <f t="shared" ca="1" si="190"/>
        <v>0.71830812072068007</v>
      </c>
      <c r="I698">
        <f t="shared" ca="1" si="190"/>
        <v>6.2798501000849605E-2</v>
      </c>
      <c r="J698">
        <f t="shared" ca="1" si="190"/>
        <v>0.40710428197584214</v>
      </c>
      <c r="K698">
        <f t="shared" ca="1" si="190"/>
        <v>0.39920106690721957</v>
      </c>
      <c r="L698" s="42">
        <f t="shared" ca="1" si="177"/>
        <v>0</v>
      </c>
      <c r="M698" s="42">
        <f t="shared" ca="1" si="178"/>
        <v>8.1839063455375935E-2</v>
      </c>
      <c r="N698" s="42">
        <f t="shared" ca="1" si="179"/>
        <v>0.25010739640129365</v>
      </c>
      <c r="O698" s="42">
        <f t="shared" ca="1" si="180"/>
        <v>4.069639479045066E-2</v>
      </c>
      <c r="P698" s="42">
        <f t="shared" ca="1" si="181"/>
        <v>9.4262664467340926E-2</v>
      </c>
      <c r="Q698" s="42">
        <f t="shared" ca="1" si="182"/>
        <v>0.24122666442134383</v>
      </c>
      <c r="R698" s="42">
        <f t="shared" ca="1" si="183"/>
        <v>2.1089380016888402E-2</v>
      </c>
      <c r="S698" s="42">
        <f t="shared" ca="1" si="184"/>
        <v>0.13671627144372239</v>
      </c>
      <c r="T698" s="42">
        <f t="shared" ca="1" si="185"/>
        <v>0.1340621650035842</v>
      </c>
      <c r="U698">
        <f ca="1">+(L698^2*Markiwitz!$B$4^2)+(M698^2*Markiwitz!$C$4^2)+(N698^2*Markiwitz!$D$4^2)+(O698^2*Markiwitz!$E$4^2)+(P698^2*Markiwitz!$F$4^2)+(Q698^2*Markiwitz!$G$4^2)+(R698^2*Markiwitz!$H$4^2)+(S698^2*Markiwitz!$I$4^2)+(T698^2*Markiwitz!$J$4^2)+(2*L698*M698*Markiwitz!$B$8)+(2*L698*N698*Markiwitz!$E$8)+(2*L698*O698*Markiwitz!$H$8)+(2*L698*P698*Markiwitz!$B$11)+(2*L698*Q698*Markiwitz!$E$11)+(2*L698*R698*Markiwitz!$H$11)+(2*L698*S698*Markiwitz!$K$8)+(2*L698*T698*Markiwitz!$K$11)</f>
        <v>2.4289905846776361E-2</v>
      </c>
      <c r="V698" s="5">
        <f t="shared" ca="1" si="176"/>
        <v>0.15585219230660941</v>
      </c>
      <c r="W698" s="42">
        <f ca="1">SUMPRODUCT(L698:T698,Markiwitz!$B$3:$J$3)</f>
        <v>0.77084975483251073</v>
      </c>
    </row>
    <row r="699" spans="1:23" x14ac:dyDescent="0.25">
      <c r="A699">
        <v>698</v>
      </c>
      <c r="B699" s="25">
        <f t="shared" ca="1" si="174"/>
        <v>0.99999999999999989</v>
      </c>
      <c r="C699" s="46">
        <v>0</v>
      </c>
      <c r="D699">
        <f t="shared" ca="1" si="190"/>
        <v>0.65885751065606912</v>
      </c>
      <c r="E699">
        <f t="shared" ca="1" si="190"/>
        <v>0.23504627956066559</v>
      </c>
      <c r="F699">
        <f t="shared" ca="1" si="190"/>
        <v>0.10118487835741685</v>
      </c>
      <c r="G699">
        <f t="shared" ca="1" si="190"/>
        <v>0.71296373668708368</v>
      </c>
      <c r="H699">
        <f t="shared" ca="1" si="190"/>
        <v>0.12698223009700937</v>
      </c>
      <c r="I699">
        <f t="shared" ca="1" si="190"/>
        <v>0.12571422261837717</v>
      </c>
      <c r="J699">
        <f t="shared" ca="1" si="190"/>
        <v>0.80900224810046473</v>
      </c>
      <c r="K699">
        <f t="shared" ca="1" si="190"/>
        <v>0.60036575470373621</v>
      </c>
      <c r="L699" s="42">
        <f t="shared" ca="1" si="177"/>
        <v>0</v>
      </c>
      <c r="M699" s="42">
        <f t="shared" ca="1" si="178"/>
        <v>0.19549990041099594</v>
      </c>
      <c r="N699" s="42">
        <f t="shared" ca="1" si="179"/>
        <v>6.9744251986029848E-2</v>
      </c>
      <c r="O699" s="42">
        <f t="shared" ca="1" si="180"/>
        <v>3.0024145315237914E-2</v>
      </c>
      <c r="P699" s="42">
        <f t="shared" ca="1" si="181"/>
        <v>0.21155460363528669</v>
      </c>
      <c r="Q699" s="42">
        <f t="shared" ca="1" si="182"/>
        <v>3.7678880389800141E-2</v>
      </c>
      <c r="R699" s="42">
        <f t="shared" ca="1" si="183"/>
        <v>3.7302630090177473E-2</v>
      </c>
      <c r="S699" s="42">
        <f t="shared" ca="1" si="184"/>
        <v>0.24005169005119509</v>
      </c>
      <c r="T699" s="42">
        <f t="shared" ca="1" si="185"/>
        <v>0.17814389812127682</v>
      </c>
      <c r="U699">
        <f ca="1">+(L699^2*Markiwitz!$B$4^2)+(M699^2*Markiwitz!$C$4^2)+(N699^2*Markiwitz!$D$4^2)+(O699^2*Markiwitz!$E$4^2)+(P699^2*Markiwitz!$F$4^2)+(Q699^2*Markiwitz!$G$4^2)+(R699^2*Markiwitz!$H$4^2)+(S699^2*Markiwitz!$I$4^2)+(T699^2*Markiwitz!$J$4^2)+(2*L699*M699*Markiwitz!$B$8)+(2*L699*N699*Markiwitz!$E$8)+(2*L699*O699*Markiwitz!$H$8)+(2*L699*P699*Markiwitz!$B$11)+(2*L699*Q699*Markiwitz!$E$11)+(2*L699*R699*Markiwitz!$H$11)+(2*L699*S699*Markiwitz!$K$8)+(2*L699*T699*Markiwitz!$K$11)</f>
        <v>1.4354509459780456E-2</v>
      </c>
      <c r="V699" s="5">
        <f t="shared" ca="1" si="176"/>
        <v>0.11981030615009902</v>
      </c>
      <c r="W699" s="42">
        <f ca="1">SUMPRODUCT(L699:T699,Markiwitz!$B$3:$J$3)</f>
        <v>0.22053157185941014</v>
      </c>
    </row>
    <row r="700" spans="1:23" x14ac:dyDescent="0.25">
      <c r="A700">
        <v>699</v>
      </c>
      <c r="B700" s="25">
        <f t="shared" ca="1" si="174"/>
        <v>0.99999999999999989</v>
      </c>
      <c r="C700" s="46">
        <v>0</v>
      </c>
      <c r="D700">
        <f t="shared" ca="1" si="190"/>
        <v>0.47458939843042469</v>
      </c>
      <c r="E700">
        <f t="shared" ca="1" si="190"/>
        <v>0.91212913089243464</v>
      </c>
      <c r="F700">
        <f t="shared" ca="1" si="190"/>
        <v>0.50593333446713828</v>
      </c>
      <c r="G700">
        <f t="shared" ca="1" si="190"/>
        <v>0.88504466296740125</v>
      </c>
      <c r="H700">
        <f t="shared" ca="1" si="190"/>
        <v>0.74513151962812418</v>
      </c>
      <c r="I700">
        <f t="shared" ca="1" si="190"/>
        <v>0.42558764235498381</v>
      </c>
      <c r="J700">
        <f t="shared" ca="1" si="190"/>
        <v>0.12947010396640024</v>
      </c>
      <c r="K700">
        <f t="shared" ca="1" si="190"/>
        <v>0.71900323848866532</v>
      </c>
      <c r="L700" s="42">
        <f t="shared" ca="1" si="177"/>
        <v>0</v>
      </c>
      <c r="M700" s="42">
        <f t="shared" ca="1" si="178"/>
        <v>9.8936914184178743E-2</v>
      </c>
      <c r="N700" s="42">
        <f t="shared" ca="1" si="179"/>
        <v>0.19015014209430156</v>
      </c>
      <c r="O700" s="42">
        <f t="shared" ca="1" si="180"/>
        <v>0.10547113580841788</v>
      </c>
      <c r="P700" s="42">
        <f t="shared" ca="1" si="181"/>
        <v>0.18450388516634364</v>
      </c>
      <c r="Q700" s="42">
        <f t="shared" ca="1" si="182"/>
        <v>0.15533640965682466</v>
      </c>
      <c r="R700" s="42">
        <f t="shared" ca="1" si="183"/>
        <v>8.8721594263962103E-2</v>
      </c>
      <c r="S700" s="42">
        <f t="shared" ca="1" si="184"/>
        <v>2.6990431324222488E-2</v>
      </c>
      <c r="T700" s="42">
        <f t="shared" ca="1" si="185"/>
        <v>0.14988948750174894</v>
      </c>
      <c r="U700">
        <f ca="1">+(L700^2*Markiwitz!$B$4^2)+(M700^2*Markiwitz!$C$4^2)+(N700^2*Markiwitz!$D$4^2)+(O700^2*Markiwitz!$E$4^2)+(P700^2*Markiwitz!$F$4^2)+(Q700^2*Markiwitz!$G$4^2)+(R700^2*Markiwitz!$H$4^2)+(S700^2*Markiwitz!$I$4^2)+(T700^2*Markiwitz!$J$4^2)+(2*L700*M700*Markiwitz!$B$8)+(2*L700*N700*Markiwitz!$E$8)+(2*L700*O700*Markiwitz!$H$8)+(2*L700*P700*Markiwitz!$B$11)+(2*L700*Q700*Markiwitz!$E$11)+(2*L700*R700*Markiwitz!$H$11)+(2*L700*S700*Markiwitz!$K$8)+(2*L700*T700*Markiwitz!$K$11)</f>
        <v>1.5653475420201266E-2</v>
      </c>
      <c r="V700" s="5">
        <f t="shared" ca="1" si="176"/>
        <v>0.12511384983366655</v>
      </c>
      <c r="W700" s="42">
        <f ca="1">SUMPRODUCT(L700:T700,Markiwitz!$B$3:$J$3)</f>
        <v>0.58573274626442817</v>
      </c>
    </row>
    <row r="701" spans="1:23" x14ac:dyDescent="0.25">
      <c r="A701">
        <v>700</v>
      </c>
      <c r="B701" s="25">
        <f t="shared" ca="1" si="174"/>
        <v>0.99999999999999978</v>
      </c>
      <c r="C701" s="46">
        <v>0</v>
      </c>
      <c r="D701">
        <f t="shared" ca="1" si="190"/>
        <v>0.85340975693568766</v>
      </c>
      <c r="E701">
        <f t="shared" ca="1" si="190"/>
        <v>0.99203493650209906</v>
      </c>
      <c r="F701">
        <f t="shared" ca="1" si="190"/>
        <v>0.36108534758607713</v>
      </c>
      <c r="G701">
        <f t="shared" ca="1" si="190"/>
        <v>0.36740977167146871</v>
      </c>
      <c r="H701">
        <f t="shared" ca="1" si="190"/>
        <v>0.72524943408639642</v>
      </c>
      <c r="I701">
        <f t="shared" ca="1" si="190"/>
        <v>0.65322459848341319</v>
      </c>
      <c r="J701">
        <f t="shared" ca="1" si="190"/>
        <v>0.65779284638704949</v>
      </c>
      <c r="K701">
        <f t="shared" ca="1" si="190"/>
        <v>0.76848504650523008</v>
      </c>
      <c r="L701" s="42">
        <f t="shared" ca="1" si="177"/>
        <v>0</v>
      </c>
      <c r="M701" s="42">
        <f t="shared" ca="1" si="178"/>
        <v>0.15866493163782613</v>
      </c>
      <c r="N701" s="42">
        <f t="shared" ca="1" si="179"/>
        <v>0.18443796090123959</v>
      </c>
      <c r="O701" s="42">
        <f t="shared" ca="1" si="180"/>
        <v>6.7132560325863566E-2</v>
      </c>
      <c r="P701" s="42">
        <f t="shared" ca="1" si="181"/>
        <v>6.8308389764186822E-2</v>
      </c>
      <c r="Q701" s="42">
        <f t="shared" ca="1" si="182"/>
        <v>0.13483751614567244</v>
      </c>
      <c r="R701" s="42">
        <f t="shared" ca="1" si="183"/>
        <v>0.12144674398224359</v>
      </c>
      <c r="S701" s="42">
        <f t="shared" ca="1" si="184"/>
        <v>0.12229606722403272</v>
      </c>
      <c r="T701" s="42">
        <f t="shared" ca="1" si="185"/>
        <v>0.14287583001893503</v>
      </c>
      <c r="U701">
        <f ca="1">+(L701^2*Markiwitz!$B$4^2)+(M701^2*Markiwitz!$C$4^2)+(N701^2*Markiwitz!$D$4^2)+(O701^2*Markiwitz!$E$4^2)+(P701^2*Markiwitz!$F$4^2)+(Q701^2*Markiwitz!$G$4^2)+(R701^2*Markiwitz!$H$4^2)+(S701^2*Markiwitz!$I$4^2)+(T701^2*Markiwitz!$J$4^2)+(2*L701*M701*Markiwitz!$B$8)+(2*L701*N701*Markiwitz!$E$8)+(2*L701*O701*Markiwitz!$H$8)+(2*L701*P701*Markiwitz!$B$11)+(2*L701*Q701*Markiwitz!$E$11)+(2*L701*R701*Markiwitz!$H$11)+(2*L701*S701*Markiwitz!$K$8)+(2*L701*T701*Markiwitz!$K$11)</f>
        <v>1.2502194047335609E-2</v>
      </c>
      <c r="V701" s="5">
        <f t="shared" ca="1" si="176"/>
        <v>0.11181321052244055</v>
      </c>
      <c r="W701" s="42">
        <f ca="1">SUMPRODUCT(L701:T701,Markiwitz!$B$3:$J$3)</f>
        <v>0.48158881789497576</v>
      </c>
    </row>
    <row r="702" spans="1:23" x14ac:dyDescent="0.25">
      <c r="A702">
        <v>701</v>
      </c>
      <c r="B702" s="25">
        <f t="shared" ca="1" si="174"/>
        <v>0.99999999999999989</v>
      </c>
      <c r="C702" s="46">
        <v>0</v>
      </c>
      <c r="D702">
        <f t="shared" ref="D702:K711" ca="1" si="191">RAND()</f>
        <v>0.31995908186620958</v>
      </c>
      <c r="E702">
        <f t="shared" ca="1" si="191"/>
        <v>0.96989123401408961</v>
      </c>
      <c r="F702">
        <f t="shared" ca="1" si="191"/>
        <v>0.31404845757545141</v>
      </c>
      <c r="G702">
        <f t="shared" ca="1" si="191"/>
        <v>0.9641737132130348</v>
      </c>
      <c r="H702">
        <f t="shared" ca="1" si="191"/>
        <v>0.58699044070153572</v>
      </c>
      <c r="I702">
        <f t="shared" ca="1" si="191"/>
        <v>0.79493189093438887</v>
      </c>
      <c r="J702">
        <f t="shared" ca="1" si="191"/>
        <v>1.9155583527433406E-2</v>
      </c>
      <c r="K702">
        <f t="shared" ca="1" si="191"/>
        <v>0.50313319079790542</v>
      </c>
      <c r="L702" s="42">
        <f t="shared" ca="1" si="177"/>
        <v>0</v>
      </c>
      <c r="M702" s="42">
        <f t="shared" ca="1" si="178"/>
        <v>7.1542663885062099E-2</v>
      </c>
      <c r="N702" s="42">
        <f t="shared" ca="1" si="179"/>
        <v>0.21686711361783712</v>
      </c>
      <c r="O702" s="42">
        <f t="shared" ca="1" si="180"/>
        <v>7.0221051744790319E-2</v>
      </c>
      <c r="P702" s="42">
        <f t="shared" ca="1" si="181"/>
        <v>0.21558867930511222</v>
      </c>
      <c r="Q702" s="42">
        <f t="shared" ca="1" si="182"/>
        <v>0.13125071980427339</v>
      </c>
      <c r="R702" s="42">
        <f t="shared" ca="1" si="183"/>
        <v>0.17774630666185179</v>
      </c>
      <c r="S702" s="42">
        <f t="shared" ca="1" si="184"/>
        <v>4.2831772920215103E-3</v>
      </c>
      <c r="T702" s="42">
        <f t="shared" ca="1" si="185"/>
        <v>0.11250028768905151</v>
      </c>
      <c r="U702">
        <f ca="1">+(L702^2*Markiwitz!$B$4^2)+(M702^2*Markiwitz!$C$4^2)+(N702^2*Markiwitz!$D$4^2)+(O702^2*Markiwitz!$E$4^2)+(P702^2*Markiwitz!$F$4^2)+(Q702^2*Markiwitz!$G$4^2)+(R702^2*Markiwitz!$H$4^2)+(S702^2*Markiwitz!$I$4^2)+(T702^2*Markiwitz!$J$4^2)+(2*L702*M702*Markiwitz!$B$8)+(2*L702*N702*Markiwitz!$E$8)+(2*L702*O702*Markiwitz!$H$8)+(2*L702*P702*Markiwitz!$B$11)+(2*L702*Q702*Markiwitz!$E$11)+(2*L702*R702*Markiwitz!$H$11)+(2*L702*S702*Markiwitz!$K$8)+(2*L702*T702*Markiwitz!$K$11)</f>
        <v>1.7186540372690861E-2</v>
      </c>
      <c r="V702" s="5">
        <f t="shared" ca="1" si="176"/>
        <v>0.13109744609522667</v>
      </c>
      <c r="W702" s="42">
        <f ca="1">SUMPRODUCT(L702:T702,Markiwitz!$B$3:$J$3)</f>
        <v>0.52557409069568628</v>
      </c>
    </row>
    <row r="703" spans="1:23" x14ac:dyDescent="0.25">
      <c r="A703">
        <v>702</v>
      </c>
      <c r="B703" s="25">
        <f t="shared" ca="1" si="174"/>
        <v>0.99999999999999989</v>
      </c>
      <c r="C703" s="46">
        <v>0</v>
      </c>
      <c r="D703">
        <f t="shared" ca="1" si="191"/>
        <v>0.46561470034269348</v>
      </c>
      <c r="E703">
        <f t="shared" ca="1" si="191"/>
        <v>0.36884660545963566</v>
      </c>
      <c r="F703">
        <f t="shared" ca="1" si="191"/>
        <v>9.9962282892146703E-2</v>
      </c>
      <c r="G703">
        <f t="shared" ca="1" si="191"/>
        <v>0.97886043094078257</v>
      </c>
      <c r="H703">
        <f t="shared" ca="1" si="191"/>
        <v>0.34080490396730068</v>
      </c>
      <c r="I703">
        <f t="shared" ca="1" si="191"/>
        <v>0.10005115242482632</v>
      </c>
      <c r="J703">
        <f t="shared" ca="1" si="191"/>
        <v>0.31024664477306518</v>
      </c>
      <c r="K703">
        <f t="shared" ca="1" si="191"/>
        <v>9.8539506174981639E-2</v>
      </c>
      <c r="L703" s="42">
        <f t="shared" ca="1" si="177"/>
        <v>0</v>
      </c>
      <c r="M703" s="42">
        <f t="shared" ca="1" si="178"/>
        <v>0.16852230645781685</v>
      </c>
      <c r="N703" s="42">
        <f t="shared" ca="1" si="179"/>
        <v>0.13349853566789258</v>
      </c>
      <c r="O703" s="42">
        <f t="shared" ca="1" si="180"/>
        <v>3.6179859569241968E-2</v>
      </c>
      <c r="P703" s="42">
        <f t="shared" ca="1" si="181"/>
        <v>0.35428395495464904</v>
      </c>
      <c r="Q703" s="42">
        <f t="shared" ca="1" si="182"/>
        <v>0.12334925943367617</v>
      </c>
      <c r="R703" s="42">
        <f t="shared" ca="1" si="183"/>
        <v>3.6212024573074479E-2</v>
      </c>
      <c r="S703" s="42">
        <f t="shared" ca="1" si="184"/>
        <v>0.11228915261798043</v>
      </c>
      <c r="T703" s="42">
        <f t="shared" ca="1" si="185"/>
        <v>3.5664906725668369E-2</v>
      </c>
      <c r="U703">
        <f ca="1">+(L703^2*Markiwitz!$B$4^2)+(M703^2*Markiwitz!$C$4^2)+(N703^2*Markiwitz!$D$4^2)+(O703^2*Markiwitz!$E$4^2)+(P703^2*Markiwitz!$F$4^2)+(Q703^2*Markiwitz!$G$4^2)+(R703^2*Markiwitz!$H$4^2)+(S703^2*Markiwitz!$I$4^2)+(T703^2*Markiwitz!$J$4^2)+(2*L703*M703*Markiwitz!$B$8)+(2*L703*N703*Markiwitz!$E$8)+(2*L703*O703*Markiwitz!$H$8)+(2*L703*P703*Markiwitz!$B$11)+(2*L703*Q703*Markiwitz!$E$11)+(2*L703*R703*Markiwitz!$H$11)+(2*L703*S703*Markiwitz!$K$8)+(2*L703*T703*Markiwitz!$K$11)</f>
        <v>2.2427206233222474E-2</v>
      </c>
      <c r="V703" s="5">
        <f t="shared" ca="1" si="176"/>
        <v>0.14975715753586696</v>
      </c>
      <c r="W703" s="42">
        <f ca="1">SUMPRODUCT(L703:T703,Markiwitz!$B$3:$J$3)</f>
        <v>0.51471134852411271</v>
      </c>
    </row>
    <row r="704" spans="1:23" x14ac:dyDescent="0.25">
      <c r="A704">
        <v>703</v>
      </c>
      <c r="B704" s="25">
        <f t="shared" ca="1" si="174"/>
        <v>1.0000000000000002</v>
      </c>
      <c r="C704" s="46">
        <v>0</v>
      </c>
      <c r="D704">
        <f t="shared" ca="1" si="191"/>
        <v>0.26563387854201648</v>
      </c>
      <c r="E704">
        <f t="shared" ca="1" si="191"/>
        <v>0.72937118413602298</v>
      </c>
      <c r="F704">
        <f t="shared" ca="1" si="191"/>
        <v>0.23882849758525693</v>
      </c>
      <c r="G704">
        <f t="shared" ca="1" si="191"/>
        <v>0.15596655669765935</v>
      </c>
      <c r="H704">
        <f t="shared" ca="1" si="191"/>
        <v>0.71494436307320752</v>
      </c>
      <c r="I704">
        <f t="shared" ca="1" si="191"/>
        <v>0.23898066401623785</v>
      </c>
      <c r="J704">
        <f t="shared" ca="1" si="191"/>
        <v>0.41253567021642223</v>
      </c>
      <c r="K704">
        <f t="shared" ca="1" si="191"/>
        <v>4.4537612730513709E-2</v>
      </c>
      <c r="L704" s="42">
        <f t="shared" ca="1" si="177"/>
        <v>0</v>
      </c>
      <c r="M704" s="42">
        <f t="shared" ca="1" si="178"/>
        <v>9.4842197846703197E-2</v>
      </c>
      <c r="N704" s="42">
        <f t="shared" ca="1" si="179"/>
        <v>0.26041545050350623</v>
      </c>
      <c r="O704" s="42">
        <f t="shared" ca="1" si="180"/>
        <v>8.527157659157171E-2</v>
      </c>
      <c r="P704" s="42">
        <f t="shared" ca="1" si="181"/>
        <v>5.5686462543777938E-2</v>
      </c>
      <c r="Q704" s="42">
        <f t="shared" ca="1" si="182"/>
        <v>0.25526448322083672</v>
      </c>
      <c r="R704" s="42">
        <f t="shared" ca="1" si="183"/>
        <v>8.532590625325466E-2</v>
      </c>
      <c r="S704" s="42">
        <f t="shared" ca="1" si="184"/>
        <v>0.14729216720486774</v>
      </c>
      <c r="T704" s="42">
        <f t="shared" ca="1" si="185"/>
        <v>1.5901755835482003E-2</v>
      </c>
      <c r="U704">
        <f ca="1">+(L704^2*Markiwitz!$B$4^2)+(M704^2*Markiwitz!$C$4^2)+(N704^2*Markiwitz!$D$4^2)+(O704^2*Markiwitz!$E$4^2)+(P704^2*Markiwitz!$F$4^2)+(Q704^2*Markiwitz!$G$4^2)+(R704^2*Markiwitz!$H$4^2)+(S704^2*Markiwitz!$I$4^2)+(T704^2*Markiwitz!$J$4^2)+(2*L704*M704*Markiwitz!$B$8)+(2*L704*N704*Markiwitz!$E$8)+(2*L704*O704*Markiwitz!$H$8)+(2*L704*P704*Markiwitz!$B$11)+(2*L704*Q704*Markiwitz!$E$11)+(2*L704*R704*Markiwitz!$H$11)+(2*L704*S704*Markiwitz!$K$8)+(2*L704*T704*Markiwitz!$K$11)</f>
        <v>2.7095751327366458E-2</v>
      </c>
      <c r="V704" s="5">
        <f t="shared" ca="1" si="176"/>
        <v>0.16460787140160235</v>
      </c>
      <c r="W704" s="42">
        <f ca="1">SUMPRODUCT(L704:T704,Markiwitz!$B$3:$J$3)</f>
        <v>0.80955515637400022</v>
      </c>
    </row>
    <row r="705" spans="1:23" x14ac:dyDescent="0.25">
      <c r="A705">
        <v>704</v>
      </c>
      <c r="B705" s="25">
        <f t="shared" ca="1" si="174"/>
        <v>1</v>
      </c>
      <c r="C705" s="46">
        <v>0</v>
      </c>
      <c r="D705">
        <f t="shared" ca="1" si="191"/>
        <v>0.2900614442649827</v>
      </c>
      <c r="E705">
        <f t="shared" ca="1" si="191"/>
        <v>0.8270155093433369</v>
      </c>
      <c r="F705">
        <f t="shared" ca="1" si="191"/>
        <v>0.27745081290016249</v>
      </c>
      <c r="G705">
        <f t="shared" ca="1" si="191"/>
        <v>0.57847454149355926</v>
      </c>
      <c r="H705">
        <f t="shared" ca="1" si="191"/>
        <v>1.0924491632857913E-2</v>
      </c>
      <c r="I705">
        <f t="shared" ca="1" si="191"/>
        <v>0.2977326061420319</v>
      </c>
      <c r="J705">
        <f t="shared" ca="1" si="191"/>
        <v>0.25327905653552618</v>
      </c>
      <c r="K705">
        <f t="shared" ca="1" si="191"/>
        <v>1.5559259875761899E-2</v>
      </c>
      <c r="L705" s="42">
        <f t="shared" ca="1" si="177"/>
        <v>0</v>
      </c>
      <c r="M705" s="42">
        <f t="shared" ca="1" si="178"/>
        <v>0.11372738808647995</v>
      </c>
      <c r="N705" s="42">
        <f t="shared" ca="1" si="179"/>
        <v>0.32425651752152618</v>
      </c>
      <c r="O705" s="42">
        <f t="shared" ca="1" si="180"/>
        <v>0.1087830075229871</v>
      </c>
      <c r="P705" s="42">
        <f t="shared" ca="1" si="181"/>
        <v>0.22680849171559056</v>
      </c>
      <c r="Q705" s="42">
        <f t="shared" ca="1" si="182"/>
        <v>4.2832783334090423E-3</v>
      </c>
      <c r="R705" s="42">
        <f t="shared" ca="1" si="183"/>
        <v>0.11673509980106547</v>
      </c>
      <c r="S705" s="42">
        <f t="shared" ca="1" si="184"/>
        <v>9.9305737202628627E-2</v>
      </c>
      <c r="T705" s="42">
        <f t="shared" ca="1" si="185"/>
        <v>6.1004798163131523E-3</v>
      </c>
      <c r="U705">
        <f ca="1">+(L705^2*Markiwitz!$B$4^2)+(M705^2*Markiwitz!$C$4^2)+(N705^2*Markiwitz!$D$4^2)+(O705^2*Markiwitz!$E$4^2)+(P705^2*Markiwitz!$F$4^2)+(Q705^2*Markiwitz!$G$4^2)+(R705^2*Markiwitz!$H$4^2)+(S705^2*Markiwitz!$I$4^2)+(T705^2*Markiwitz!$J$4^2)+(2*L705*M705*Markiwitz!$B$8)+(2*L705*N705*Markiwitz!$E$8)+(2*L705*O705*Markiwitz!$H$8)+(2*L705*P705*Markiwitz!$B$11)+(2*L705*Q705*Markiwitz!$E$11)+(2*L705*R705*Markiwitz!$H$11)+(2*L705*S705*Markiwitz!$K$8)+(2*L705*T705*Markiwitz!$K$11)</f>
        <v>1.7431053508843247E-2</v>
      </c>
      <c r="V705" s="5">
        <f t="shared" ca="1" si="176"/>
        <v>0.13202671513312467</v>
      </c>
      <c r="W705" s="42">
        <f ca="1">SUMPRODUCT(L705:T705,Markiwitz!$B$3:$J$3)</f>
        <v>0.20067781745927743</v>
      </c>
    </row>
    <row r="706" spans="1:23" x14ac:dyDescent="0.25">
      <c r="A706">
        <v>705</v>
      </c>
      <c r="B706" s="25">
        <f t="shared" ref="B706:B769" ca="1" si="192">SUM(L706:T706)</f>
        <v>1.0000000000000002</v>
      </c>
      <c r="C706" s="46">
        <v>0</v>
      </c>
      <c r="D706">
        <f t="shared" ca="1" si="191"/>
        <v>0.31087188807151711</v>
      </c>
      <c r="E706">
        <f t="shared" ca="1" si="191"/>
        <v>0.83240767340115596</v>
      </c>
      <c r="F706">
        <f t="shared" ca="1" si="191"/>
        <v>0.80481803019517129</v>
      </c>
      <c r="G706">
        <f t="shared" ca="1" si="191"/>
        <v>3.9869326499977653E-2</v>
      </c>
      <c r="H706">
        <f t="shared" ca="1" si="191"/>
        <v>0.83302490892758774</v>
      </c>
      <c r="I706">
        <f t="shared" ca="1" si="191"/>
        <v>0.62248566026642616</v>
      </c>
      <c r="J706">
        <f t="shared" ca="1" si="191"/>
        <v>0.53392425938748522</v>
      </c>
      <c r="K706">
        <f t="shared" ca="1" si="191"/>
        <v>0.40297192269842319</v>
      </c>
      <c r="L706" s="42">
        <f t="shared" ca="1" si="177"/>
        <v>0</v>
      </c>
      <c r="M706" s="42">
        <f t="shared" ca="1" si="178"/>
        <v>7.0969262334806771E-2</v>
      </c>
      <c r="N706" s="42">
        <f t="shared" ca="1" si="179"/>
        <v>0.19003120195133988</v>
      </c>
      <c r="O706" s="42">
        <f t="shared" ca="1" si="180"/>
        <v>0.18373273399222098</v>
      </c>
      <c r="P706" s="42">
        <f t="shared" ca="1" si="181"/>
        <v>9.1018094593295698E-3</v>
      </c>
      <c r="Q706" s="42">
        <f t="shared" ca="1" si="182"/>
        <v>0.19017211128305669</v>
      </c>
      <c r="R706" s="42">
        <f t="shared" ca="1" si="183"/>
        <v>0.14210789015744085</v>
      </c>
      <c r="S706" s="42">
        <f t="shared" ca="1" si="184"/>
        <v>0.12189011707186154</v>
      </c>
      <c r="T706" s="42">
        <f t="shared" ca="1" si="185"/>
        <v>9.1994873749943779E-2</v>
      </c>
      <c r="U706">
        <f ca="1">+(L706^2*Markiwitz!$B$4^2)+(M706^2*Markiwitz!$C$4^2)+(N706^2*Markiwitz!$D$4^2)+(O706^2*Markiwitz!$E$4^2)+(P706^2*Markiwitz!$F$4^2)+(Q706^2*Markiwitz!$G$4^2)+(R706^2*Markiwitz!$H$4^2)+(S706^2*Markiwitz!$I$4^2)+(T706^2*Markiwitz!$J$4^2)+(2*L706*M706*Markiwitz!$B$8)+(2*L706*N706*Markiwitz!$E$8)+(2*L706*O706*Markiwitz!$H$8)+(2*L706*P706*Markiwitz!$B$11)+(2*L706*Q706*Markiwitz!$E$11)+(2*L706*R706*Markiwitz!$H$11)+(2*L706*S706*Markiwitz!$K$8)+(2*L706*T706*Markiwitz!$K$11)</f>
        <v>1.9392131342681324E-2</v>
      </c>
      <c r="V706" s="5">
        <f t="shared" ref="V706:V769" ca="1" si="193">SQRT(U706)</f>
        <v>0.13925563307342839</v>
      </c>
      <c r="W706" s="42">
        <f ca="1">SUMPRODUCT(L706:T706,Markiwitz!$B$3:$J$3)</f>
        <v>0.63616215842025148</v>
      </c>
    </row>
    <row r="707" spans="1:23" x14ac:dyDescent="0.25">
      <c r="A707">
        <v>706</v>
      </c>
      <c r="B707" s="25">
        <f t="shared" ca="1" si="192"/>
        <v>1</v>
      </c>
      <c r="C707" s="46">
        <v>0</v>
      </c>
      <c r="D707">
        <f t="shared" ca="1" si="191"/>
        <v>0.54614003624815866</v>
      </c>
      <c r="E707">
        <f t="shared" ca="1" si="191"/>
        <v>0.70262991194165658</v>
      </c>
      <c r="F707">
        <f t="shared" ca="1" si="191"/>
        <v>0.20381329805367876</v>
      </c>
      <c r="G707">
        <f t="shared" ca="1" si="191"/>
        <v>0.35298670833353785</v>
      </c>
      <c r="H707">
        <f t="shared" ca="1" si="191"/>
        <v>0.8521577205967803</v>
      </c>
      <c r="I707">
        <f t="shared" ca="1" si="191"/>
        <v>0.80022474879542638</v>
      </c>
      <c r="J707">
        <f t="shared" ca="1" si="191"/>
        <v>6.7497585144653871E-2</v>
      </c>
      <c r="K707">
        <f t="shared" ca="1" si="191"/>
        <v>0.90762731932445262</v>
      </c>
      <c r="L707" s="42">
        <f t="shared" ref="L707:L770" ca="1" si="194">C707/SUM($C707:$K707)</f>
        <v>0</v>
      </c>
      <c r="M707" s="42">
        <f t="shared" ref="M707:M770" ca="1" si="195">D707/SUM($C707:$K707)</f>
        <v>0.12319659590520816</v>
      </c>
      <c r="N707" s="42">
        <f t="shared" ref="N707:N770" ca="1" si="196">E707/SUM($C707:$K707)</f>
        <v>0.15849710255092128</v>
      </c>
      <c r="O707" s="42">
        <f t="shared" ref="O707:O770" ca="1" si="197">F707/SUM($C707:$K707)</f>
        <v>4.5975579254214527E-2</v>
      </c>
      <c r="P707" s="42">
        <f t="shared" ref="P707:P770" ca="1" si="198">G707/SUM($C707:$K707)</f>
        <v>7.9625660050889654E-2</v>
      </c>
      <c r="Q707" s="42">
        <f t="shared" ref="Q707:Q770" ca="1" si="199">H707/SUM($C707:$K707)</f>
        <v>0.19222712744714801</v>
      </c>
      <c r="R707" s="42">
        <f t="shared" ref="R707:R770" ca="1" si="200">I707/SUM($C707:$K707)</f>
        <v>0.18051224680019828</v>
      </c>
      <c r="S707" s="42">
        <f t="shared" ref="S707:S770" ca="1" si="201">J707/SUM($C707:$K707)</f>
        <v>1.522589843214656E-2</v>
      </c>
      <c r="T707" s="42">
        <f t="shared" ref="T707:T770" ca="1" si="202">K707/SUM($C707:$K707)</f>
        <v>0.20473978955927336</v>
      </c>
      <c r="U707">
        <f ca="1">+(L707^2*Markiwitz!$B$4^2)+(M707^2*Markiwitz!$C$4^2)+(N707^2*Markiwitz!$D$4^2)+(O707^2*Markiwitz!$E$4^2)+(P707^2*Markiwitz!$F$4^2)+(Q707^2*Markiwitz!$G$4^2)+(R707^2*Markiwitz!$H$4^2)+(S707^2*Markiwitz!$I$4^2)+(T707^2*Markiwitz!$J$4^2)+(2*L707*M707*Markiwitz!$B$8)+(2*L707*N707*Markiwitz!$E$8)+(2*L707*O707*Markiwitz!$H$8)+(2*L707*P707*Markiwitz!$B$11)+(2*L707*Q707*Markiwitz!$E$11)+(2*L707*R707*Markiwitz!$H$11)+(2*L707*S707*Markiwitz!$K$8)+(2*L707*T707*Markiwitz!$K$11)</f>
        <v>1.7004430353769123E-2</v>
      </c>
      <c r="V707" s="5">
        <f t="shared" ca="1" si="193"/>
        <v>0.13040103662842992</v>
      </c>
      <c r="W707" s="42">
        <f ca="1">SUMPRODUCT(L707:T707,Markiwitz!$B$3:$J$3)</f>
        <v>0.64237650943263991</v>
      </c>
    </row>
    <row r="708" spans="1:23" x14ac:dyDescent="0.25">
      <c r="A708">
        <v>707</v>
      </c>
      <c r="B708" s="25">
        <f t="shared" ca="1" si="192"/>
        <v>1</v>
      </c>
      <c r="C708" s="46">
        <v>0</v>
      </c>
      <c r="D708">
        <f t="shared" ca="1" si="191"/>
        <v>7.3950172288675176E-2</v>
      </c>
      <c r="E708">
        <f t="shared" ca="1" si="191"/>
        <v>0.68832786655134293</v>
      </c>
      <c r="F708">
        <f t="shared" ca="1" si="191"/>
        <v>0.54093657798963235</v>
      </c>
      <c r="G708">
        <f t="shared" ca="1" si="191"/>
        <v>0.7127087746852504</v>
      </c>
      <c r="H708">
        <f t="shared" ca="1" si="191"/>
        <v>0.94087564068715024</v>
      </c>
      <c r="I708">
        <f t="shared" ca="1" si="191"/>
        <v>0.97953810297227317</v>
      </c>
      <c r="J708">
        <f t="shared" ca="1" si="191"/>
        <v>0.88476143653300643</v>
      </c>
      <c r="K708">
        <f t="shared" ca="1" si="191"/>
        <v>0.98561549857916364</v>
      </c>
      <c r="L708" s="42">
        <f t="shared" ca="1" si="194"/>
        <v>0</v>
      </c>
      <c r="M708" s="42">
        <f t="shared" ca="1" si="195"/>
        <v>1.2735287357627132E-2</v>
      </c>
      <c r="N708" s="42">
        <f t="shared" ca="1" si="196"/>
        <v>0.11853999666930076</v>
      </c>
      <c r="O708" s="42">
        <f t="shared" ca="1" si="197"/>
        <v>9.3157088749669284E-2</v>
      </c>
      <c r="P708" s="42">
        <f t="shared" ca="1" si="198"/>
        <v>0.12273874106049903</v>
      </c>
      <c r="Q708" s="42">
        <f t="shared" ca="1" si="199"/>
        <v>0.16203236964976456</v>
      </c>
      <c r="R708" s="42">
        <f t="shared" ca="1" si="200"/>
        <v>0.16869060386228804</v>
      </c>
      <c r="S708" s="42">
        <f t="shared" ca="1" si="201"/>
        <v>0.15236869351987115</v>
      </c>
      <c r="T708" s="42">
        <f t="shared" ca="1" si="202"/>
        <v>0.16973721913098003</v>
      </c>
      <c r="U708">
        <f ca="1">+(L708^2*Markiwitz!$B$4^2)+(M708^2*Markiwitz!$C$4^2)+(N708^2*Markiwitz!$D$4^2)+(O708^2*Markiwitz!$E$4^2)+(P708^2*Markiwitz!$F$4^2)+(Q708^2*Markiwitz!$G$4^2)+(R708^2*Markiwitz!$H$4^2)+(S708^2*Markiwitz!$I$4^2)+(T708^2*Markiwitz!$J$4^2)+(2*L708*M708*Markiwitz!$B$8)+(2*L708*N708*Markiwitz!$E$8)+(2*L708*O708*Markiwitz!$H$8)+(2*L708*P708*Markiwitz!$B$11)+(2*L708*Q708*Markiwitz!$E$11)+(2*L708*R708*Markiwitz!$H$11)+(2*L708*S708*Markiwitz!$K$8)+(2*L708*T708*Markiwitz!$K$11)</f>
        <v>1.6484044720902657E-2</v>
      </c>
      <c r="V708" s="5">
        <f t="shared" ca="1" si="193"/>
        <v>0.12839020492585351</v>
      </c>
      <c r="W708" s="42">
        <f ca="1">SUMPRODUCT(L708:T708,Markiwitz!$B$3:$J$3)</f>
        <v>0.55142466684487568</v>
      </c>
    </row>
    <row r="709" spans="1:23" x14ac:dyDescent="0.25">
      <c r="A709">
        <v>708</v>
      </c>
      <c r="B709" s="25">
        <f t="shared" ca="1" si="192"/>
        <v>1</v>
      </c>
      <c r="C709" s="46">
        <v>0</v>
      </c>
      <c r="D709">
        <f t="shared" ca="1" si="191"/>
        <v>0.83689843956489673</v>
      </c>
      <c r="E709">
        <f t="shared" ca="1" si="191"/>
        <v>0.42869344741027549</v>
      </c>
      <c r="F709">
        <f t="shared" ca="1" si="191"/>
        <v>0.87950266884607242</v>
      </c>
      <c r="G709">
        <f t="shared" ca="1" si="191"/>
        <v>0.11957677390795352</v>
      </c>
      <c r="H709">
        <f t="shared" ca="1" si="191"/>
        <v>0.25852240273192961</v>
      </c>
      <c r="I709">
        <f t="shared" ca="1" si="191"/>
        <v>3.9607860202514611E-2</v>
      </c>
      <c r="J709">
        <f t="shared" ca="1" si="191"/>
        <v>0.66117680813639435</v>
      </c>
      <c r="K709">
        <f t="shared" ca="1" si="191"/>
        <v>8.5288295811386972E-2</v>
      </c>
      <c r="L709" s="42">
        <f t="shared" ca="1" si="194"/>
        <v>0</v>
      </c>
      <c r="M709" s="42">
        <f t="shared" ca="1" si="195"/>
        <v>0.25289543463567088</v>
      </c>
      <c r="N709" s="42">
        <f t="shared" ca="1" si="196"/>
        <v>0.12954333594486142</v>
      </c>
      <c r="O709" s="42">
        <f t="shared" ca="1" si="197"/>
        <v>0.265769655176675</v>
      </c>
      <c r="P709" s="42">
        <f t="shared" ca="1" si="198"/>
        <v>3.6133918741090301E-2</v>
      </c>
      <c r="Q709" s="42">
        <f t="shared" ca="1" si="199"/>
        <v>7.8120751946843009E-2</v>
      </c>
      <c r="R709" s="42">
        <f t="shared" ca="1" si="200"/>
        <v>1.1968772490616036E-2</v>
      </c>
      <c r="S709" s="42">
        <f t="shared" ca="1" si="201"/>
        <v>0.19979556462264492</v>
      </c>
      <c r="T709" s="42">
        <f t="shared" ca="1" si="202"/>
        <v>2.5772566441598459E-2</v>
      </c>
      <c r="U709">
        <f ca="1">+(L709^2*Markiwitz!$B$4^2)+(M709^2*Markiwitz!$C$4^2)+(N709^2*Markiwitz!$D$4^2)+(O709^2*Markiwitz!$E$4^2)+(P709^2*Markiwitz!$F$4^2)+(Q709^2*Markiwitz!$G$4^2)+(R709^2*Markiwitz!$H$4^2)+(S709^2*Markiwitz!$I$4^2)+(T709^2*Markiwitz!$J$4^2)+(2*L709*M709*Markiwitz!$B$8)+(2*L709*N709*Markiwitz!$E$8)+(2*L709*O709*Markiwitz!$H$8)+(2*L709*P709*Markiwitz!$B$11)+(2*L709*Q709*Markiwitz!$E$11)+(2*L709*R709*Markiwitz!$H$11)+(2*L709*S709*Markiwitz!$K$8)+(2*L709*T709*Markiwitz!$K$11)</f>
        <v>1.5809304760259962E-2</v>
      </c>
      <c r="V709" s="5">
        <f t="shared" ca="1" si="193"/>
        <v>0.12573505780115568</v>
      </c>
      <c r="W709" s="42">
        <f ca="1">SUMPRODUCT(L709:T709,Markiwitz!$B$3:$J$3)</f>
        <v>0.35500193710094113</v>
      </c>
    </row>
    <row r="710" spans="1:23" x14ac:dyDescent="0.25">
      <c r="A710">
        <v>709</v>
      </c>
      <c r="B710" s="25">
        <f t="shared" ca="1" si="192"/>
        <v>1</v>
      </c>
      <c r="C710" s="46">
        <v>0</v>
      </c>
      <c r="D710">
        <f t="shared" ca="1" si="191"/>
        <v>0.82747072468339267</v>
      </c>
      <c r="E710">
        <f t="shared" ca="1" si="191"/>
        <v>0.36633780250723136</v>
      </c>
      <c r="F710">
        <f t="shared" ca="1" si="191"/>
        <v>8.0369328165381781E-2</v>
      </c>
      <c r="G710">
        <f t="shared" ca="1" si="191"/>
        <v>0.41969727519956601</v>
      </c>
      <c r="H710">
        <f t="shared" ca="1" si="191"/>
        <v>0.86977855328826681</v>
      </c>
      <c r="I710">
        <f t="shared" ca="1" si="191"/>
        <v>0.22612510209323688</v>
      </c>
      <c r="J710">
        <f t="shared" ca="1" si="191"/>
        <v>0.15460918497420306</v>
      </c>
      <c r="K710">
        <f t="shared" ca="1" si="191"/>
        <v>0.21030745805111128</v>
      </c>
      <c r="L710" s="42">
        <f t="shared" ca="1" si="194"/>
        <v>0</v>
      </c>
      <c r="M710" s="42">
        <f t="shared" ca="1" si="195"/>
        <v>0.2622981341040444</v>
      </c>
      <c r="N710" s="42">
        <f t="shared" ca="1" si="196"/>
        <v>0.11612461828929187</v>
      </c>
      <c r="O710" s="42">
        <f t="shared" ca="1" si="197"/>
        <v>2.5476097447485146E-2</v>
      </c>
      <c r="P710" s="42">
        <f t="shared" ca="1" si="198"/>
        <v>0.13303892076123766</v>
      </c>
      <c r="Q710" s="42">
        <f t="shared" ca="1" si="199"/>
        <v>0.27570920010314454</v>
      </c>
      <c r="R710" s="42">
        <f t="shared" ca="1" si="200"/>
        <v>7.1678901239480883E-2</v>
      </c>
      <c r="S710" s="42">
        <f t="shared" ca="1" si="201"/>
        <v>4.9009227183955298E-2</v>
      </c>
      <c r="T710" s="42">
        <f t="shared" ca="1" si="202"/>
        <v>6.6664900871360344E-2</v>
      </c>
      <c r="U710">
        <f ca="1">+(L710^2*Markiwitz!$B$4^2)+(M710^2*Markiwitz!$C$4^2)+(N710^2*Markiwitz!$D$4^2)+(O710^2*Markiwitz!$E$4^2)+(P710^2*Markiwitz!$F$4^2)+(Q710^2*Markiwitz!$G$4^2)+(R710^2*Markiwitz!$H$4^2)+(S710^2*Markiwitz!$I$4^2)+(T710^2*Markiwitz!$J$4^2)+(2*L710*M710*Markiwitz!$B$8)+(2*L710*N710*Markiwitz!$E$8)+(2*L710*O710*Markiwitz!$H$8)+(2*L710*P710*Markiwitz!$B$11)+(2*L710*Q710*Markiwitz!$E$11)+(2*L710*R710*Markiwitz!$H$11)+(2*L710*S710*Markiwitz!$K$8)+(2*L710*T710*Markiwitz!$K$11)</f>
        <v>2.6466648083747605E-2</v>
      </c>
      <c r="V710" s="5">
        <f t="shared" ca="1" si="193"/>
        <v>0.16268573411257548</v>
      </c>
      <c r="W710" s="42">
        <f ca="1">SUMPRODUCT(L710:T710,Markiwitz!$B$3:$J$3)</f>
        <v>0.87684404229190238</v>
      </c>
    </row>
    <row r="711" spans="1:23" x14ac:dyDescent="0.25">
      <c r="A711">
        <v>710</v>
      </c>
      <c r="B711" s="25">
        <f t="shared" ca="1" si="192"/>
        <v>1</v>
      </c>
      <c r="C711" s="46">
        <v>0</v>
      </c>
      <c r="D711">
        <f t="shared" ca="1" si="191"/>
        <v>0.59247081615407804</v>
      </c>
      <c r="E711">
        <f t="shared" ca="1" si="191"/>
        <v>0.17183988959778906</v>
      </c>
      <c r="F711">
        <f t="shared" ca="1" si="191"/>
        <v>0.99020285429272492</v>
      </c>
      <c r="G711">
        <f t="shared" ca="1" si="191"/>
        <v>0.96729206287889224</v>
      </c>
      <c r="H711">
        <f t="shared" ca="1" si="191"/>
        <v>0.86654208532316968</v>
      </c>
      <c r="I711">
        <f t="shared" ca="1" si="191"/>
        <v>0.77941339268666254</v>
      </c>
      <c r="J711">
        <f t="shared" ca="1" si="191"/>
        <v>0.57264827998245749</v>
      </c>
      <c r="K711">
        <f t="shared" ca="1" si="191"/>
        <v>0.68764795075522789</v>
      </c>
      <c r="L711" s="42">
        <f t="shared" ca="1" si="194"/>
        <v>0</v>
      </c>
      <c r="M711" s="42">
        <f t="shared" ca="1" si="195"/>
        <v>0.1052709276467463</v>
      </c>
      <c r="N711" s="42">
        <f t="shared" ca="1" si="196"/>
        <v>3.0532718391262165E-2</v>
      </c>
      <c r="O711" s="42">
        <f t="shared" ca="1" si="197"/>
        <v>0.17594043484960878</v>
      </c>
      <c r="P711" s="42">
        <f t="shared" ca="1" si="198"/>
        <v>0.17186961785829885</v>
      </c>
      <c r="Q711" s="42">
        <f t="shared" ca="1" si="199"/>
        <v>0.15396824059464378</v>
      </c>
      <c r="R711" s="42">
        <f t="shared" ca="1" si="200"/>
        <v>0.13848710962851019</v>
      </c>
      <c r="S711" s="42">
        <f t="shared" ca="1" si="201"/>
        <v>0.10174883556355582</v>
      </c>
      <c r="T711" s="42">
        <f t="shared" ca="1" si="202"/>
        <v>0.12218211546737413</v>
      </c>
      <c r="U711">
        <f ca="1">+(L711^2*Markiwitz!$B$4^2)+(M711^2*Markiwitz!$C$4^2)+(N711^2*Markiwitz!$D$4^2)+(O711^2*Markiwitz!$E$4^2)+(P711^2*Markiwitz!$F$4^2)+(Q711^2*Markiwitz!$G$4^2)+(R711^2*Markiwitz!$H$4^2)+(S711^2*Markiwitz!$I$4^2)+(T711^2*Markiwitz!$J$4^2)+(2*L711*M711*Markiwitz!$B$8)+(2*L711*N711*Markiwitz!$E$8)+(2*L711*O711*Markiwitz!$H$8)+(2*L711*P711*Markiwitz!$B$11)+(2*L711*Q711*Markiwitz!$E$11)+(2*L711*R711*Markiwitz!$H$11)+(2*L711*S711*Markiwitz!$K$8)+(2*L711*T711*Markiwitz!$K$11)</f>
        <v>1.6260947878064289E-2</v>
      </c>
      <c r="V711" s="5">
        <f t="shared" ca="1" si="193"/>
        <v>0.12751842172040984</v>
      </c>
      <c r="W711" s="42">
        <f ca="1">SUMPRODUCT(L711:T711,Markiwitz!$B$3:$J$3)</f>
        <v>0.56316922164951244</v>
      </c>
    </row>
    <row r="712" spans="1:23" x14ac:dyDescent="0.25">
      <c r="A712">
        <v>711</v>
      </c>
      <c r="B712" s="25">
        <f t="shared" ca="1" si="192"/>
        <v>1</v>
      </c>
      <c r="C712" s="46">
        <v>0</v>
      </c>
      <c r="D712">
        <f t="shared" ref="D712:K721" ca="1" si="203">RAND()</f>
        <v>0.36420417776159042</v>
      </c>
      <c r="E712">
        <f t="shared" ca="1" si="203"/>
        <v>0.8252252156486658</v>
      </c>
      <c r="F712">
        <f t="shared" ca="1" si="203"/>
        <v>0.41120344525291119</v>
      </c>
      <c r="G712">
        <f t="shared" ca="1" si="203"/>
        <v>0.6800101067474591</v>
      </c>
      <c r="H712">
        <f t="shared" ca="1" si="203"/>
        <v>0.2745907983795759</v>
      </c>
      <c r="I712">
        <f t="shared" ca="1" si="203"/>
        <v>8.6290186134136415E-2</v>
      </c>
      <c r="J712">
        <f t="shared" ca="1" si="203"/>
        <v>0.47888813363489902</v>
      </c>
      <c r="K712">
        <f t="shared" ca="1" si="203"/>
        <v>5.5135706271231211E-2</v>
      </c>
      <c r="L712" s="42">
        <f t="shared" ca="1" si="194"/>
        <v>0</v>
      </c>
      <c r="M712" s="42">
        <f t="shared" ca="1" si="195"/>
        <v>0.11469019021591792</v>
      </c>
      <c r="N712" s="42">
        <f t="shared" ca="1" si="196"/>
        <v>0.25986861967210195</v>
      </c>
      <c r="O712" s="42">
        <f t="shared" ca="1" si="197"/>
        <v>0.12949055566399614</v>
      </c>
      <c r="P712" s="42">
        <f t="shared" ca="1" si="198"/>
        <v>0.21413946696313196</v>
      </c>
      <c r="Q712" s="42">
        <f t="shared" ca="1" si="199"/>
        <v>8.6470372446715016E-2</v>
      </c>
      <c r="R712" s="42">
        <f t="shared" ca="1" si="200"/>
        <v>2.7173323277937381E-2</v>
      </c>
      <c r="S712" s="42">
        <f t="shared" ca="1" si="201"/>
        <v>0.15080489047735696</v>
      </c>
      <c r="T712" s="42">
        <f t="shared" ca="1" si="202"/>
        <v>1.7362581282842647E-2</v>
      </c>
      <c r="U712">
        <f ca="1">+(L712^2*Markiwitz!$B$4^2)+(M712^2*Markiwitz!$C$4^2)+(N712^2*Markiwitz!$D$4^2)+(O712^2*Markiwitz!$E$4^2)+(P712^2*Markiwitz!$F$4^2)+(Q712^2*Markiwitz!$G$4^2)+(R712^2*Markiwitz!$H$4^2)+(S712^2*Markiwitz!$I$4^2)+(T712^2*Markiwitz!$J$4^2)+(2*L712*M712*Markiwitz!$B$8)+(2*L712*N712*Markiwitz!$E$8)+(2*L712*O712*Markiwitz!$H$8)+(2*L712*P712*Markiwitz!$B$11)+(2*L712*Q712*Markiwitz!$E$11)+(2*L712*R712*Markiwitz!$H$11)+(2*L712*S712*Markiwitz!$K$8)+(2*L712*T712*Markiwitz!$K$11)</f>
        <v>1.6833066194124197E-2</v>
      </c>
      <c r="V712" s="5">
        <f t="shared" ca="1" si="193"/>
        <v>0.12974230687838179</v>
      </c>
      <c r="W712" s="42">
        <f ca="1">SUMPRODUCT(L712:T712,Markiwitz!$B$3:$J$3)</f>
        <v>0.4079755835386169</v>
      </c>
    </row>
    <row r="713" spans="1:23" x14ac:dyDescent="0.25">
      <c r="A713">
        <v>712</v>
      </c>
      <c r="B713" s="25">
        <f t="shared" ca="1" si="192"/>
        <v>1</v>
      </c>
      <c r="C713" s="46">
        <v>0</v>
      </c>
      <c r="D713">
        <f t="shared" ca="1" si="203"/>
        <v>0.1624423381759218</v>
      </c>
      <c r="E713">
        <f t="shared" ca="1" si="203"/>
        <v>4.8306276506323576E-3</v>
      </c>
      <c r="F713">
        <f t="shared" ca="1" si="203"/>
        <v>0.4167749469818266</v>
      </c>
      <c r="G713">
        <f t="shared" ca="1" si="203"/>
        <v>0.23555147942047383</v>
      </c>
      <c r="H713">
        <f t="shared" ca="1" si="203"/>
        <v>0.84042870194464447</v>
      </c>
      <c r="I713">
        <f t="shared" ca="1" si="203"/>
        <v>0.88565928429439111</v>
      </c>
      <c r="J713">
        <f t="shared" ca="1" si="203"/>
        <v>0.39705208500507494</v>
      </c>
      <c r="K713">
        <f t="shared" ca="1" si="203"/>
        <v>0.38744632535019963</v>
      </c>
      <c r="L713" s="42">
        <f t="shared" ca="1" si="194"/>
        <v>0</v>
      </c>
      <c r="M713" s="42">
        <f t="shared" ca="1" si="195"/>
        <v>4.8778761449620615E-2</v>
      </c>
      <c r="N713" s="42">
        <f t="shared" ca="1" si="196"/>
        <v>1.4505580039543156E-3</v>
      </c>
      <c r="O713" s="42">
        <f t="shared" ca="1" si="197"/>
        <v>0.12515065927571217</v>
      </c>
      <c r="P713" s="42">
        <f t="shared" ca="1" si="198"/>
        <v>7.073223368228776E-2</v>
      </c>
      <c r="Q713" s="42">
        <f t="shared" ca="1" si="199"/>
        <v>0.2523669114093598</v>
      </c>
      <c r="R713" s="42">
        <f t="shared" ca="1" si="200"/>
        <v>0.26594891109885171</v>
      </c>
      <c r="S713" s="42">
        <f t="shared" ca="1" si="201"/>
        <v>0.11922820832929773</v>
      </c>
      <c r="T713" s="42">
        <f t="shared" ca="1" si="202"/>
        <v>0.11634375675091603</v>
      </c>
      <c r="U713">
        <f ca="1">+(L713^2*Markiwitz!$B$4^2)+(M713^2*Markiwitz!$C$4^2)+(N713^2*Markiwitz!$D$4^2)+(O713^2*Markiwitz!$E$4^2)+(P713^2*Markiwitz!$F$4^2)+(Q713^2*Markiwitz!$G$4^2)+(R713^2*Markiwitz!$H$4^2)+(S713^2*Markiwitz!$I$4^2)+(T713^2*Markiwitz!$J$4^2)+(2*L713*M713*Markiwitz!$B$8)+(2*L713*N713*Markiwitz!$E$8)+(2*L713*O713*Markiwitz!$H$8)+(2*L713*P713*Markiwitz!$B$11)+(2*L713*Q713*Markiwitz!$E$11)+(2*L713*R713*Markiwitz!$H$11)+(2*L713*S713*Markiwitz!$K$8)+(2*L713*T713*Markiwitz!$K$11)</f>
        <v>2.7668415527829785E-2</v>
      </c>
      <c r="V713" s="5">
        <f t="shared" ca="1" si="193"/>
        <v>0.16633825635682786</v>
      </c>
      <c r="W713" s="42">
        <f ca="1">SUMPRODUCT(L713:T713,Markiwitz!$B$3:$J$3)</f>
        <v>0.77906624777486366</v>
      </c>
    </row>
    <row r="714" spans="1:23" x14ac:dyDescent="0.25">
      <c r="A714">
        <v>713</v>
      </c>
      <c r="B714" s="25">
        <f t="shared" ca="1" si="192"/>
        <v>1</v>
      </c>
      <c r="C714" s="46">
        <v>0</v>
      </c>
      <c r="D714">
        <f t="shared" ca="1" si="203"/>
        <v>0.69038017364072268</v>
      </c>
      <c r="E714">
        <f t="shared" ca="1" si="203"/>
        <v>0.5380618049027579</v>
      </c>
      <c r="F714">
        <f t="shared" ca="1" si="203"/>
        <v>0.1001268224683467</v>
      </c>
      <c r="G714">
        <f t="shared" ca="1" si="203"/>
        <v>0.26007860278750583</v>
      </c>
      <c r="H714">
        <f t="shared" ca="1" si="203"/>
        <v>0.14697231109466391</v>
      </c>
      <c r="I714">
        <f t="shared" ca="1" si="203"/>
        <v>0.13771008901533255</v>
      </c>
      <c r="J714">
        <f t="shared" ca="1" si="203"/>
        <v>0.47875030308621869</v>
      </c>
      <c r="K714">
        <f t="shared" ca="1" si="203"/>
        <v>0.68891323770615731</v>
      </c>
      <c r="L714" s="42">
        <f t="shared" ca="1" si="194"/>
        <v>0</v>
      </c>
      <c r="M714" s="42">
        <f t="shared" ca="1" si="195"/>
        <v>0.22702455920976142</v>
      </c>
      <c r="N714" s="42">
        <f t="shared" ca="1" si="196"/>
        <v>0.17693619942977451</v>
      </c>
      <c r="O714" s="42">
        <f t="shared" ca="1" si="197"/>
        <v>3.2925696020610087E-2</v>
      </c>
      <c r="P714" s="42">
        <f t="shared" ca="1" si="198"/>
        <v>8.5524226233720108E-2</v>
      </c>
      <c r="Q714" s="42">
        <f t="shared" ca="1" si="199"/>
        <v>4.8330362626650407E-2</v>
      </c>
      <c r="R714" s="42">
        <f t="shared" ca="1" si="200"/>
        <v>4.5284574284012682E-2</v>
      </c>
      <c r="S714" s="42">
        <f t="shared" ca="1" si="201"/>
        <v>0.15743221007712527</v>
      </c>
      <c r="T714" s="42">
        <f t="shared" ca="1" si="202"/>
        <v>0.22654217211834565</v>
      </c>
      <c r="U714">
        <f ca="1">+(L714^2*Markiwitz!$B$4^2)+(M714^2*Markiwitz!$C$4^2)+(N714^2*Markiwitz!$D$4^2)+(O714^2*Markiwitz!$E$4^2)+(P714^2*Markiwitz!$F$4^2)+(Q714^2*Markiwitz!$G$4^2)+(R714^2*Markiwitz!$H$4^2)+(S714^2*Markiwitz!$I$4^2)+(T714^2*Markiwitz!$J$4^2)+(2*L714*M714*Markiwitz!$B$8)+(2*L714*N714*Markiwitz!$E$8)+(2*L714*O714*Markiwitz!$H$8)+(2*L714*P714*Markiwitz!$B$11)+(2*L714*Q714*Markiwitz!$E$11)+(2*L714*R714*Markiwitz!$H$11)+(2*L714*S714*Markiwitz!$K$8)+(2*L714*T714*Markiwitz!$K$11)</f>
        <v>9.2748370979723101E-3</v>
      </c>
      <c r="V714" s="5">
        <f t="shared" ca="1" si="193"/>
        <v>9.6305955672389809E-2</v>
      </c>
      <c r="W714" s="42">
        <f ca="1">SUMPRODUCT(L714:T714,Markiwitz!$B$3:$J$3)</f>
        <v>0.24455888178869623</v>
      </c>
    </row>
    <row r="715" spans="1:23" x14ac:dyDescent="0.25">
      <c r="A715">
        <v>714</v>
      </c>
      <c r="B715" s="25">
        <f t="shared" ca="1" si="192"/>
        <v>1</v>
      </c>
      <c r="C715" s="46">
        <v>0</v>
      </c>
      <c r="D715">
        <f t="shared" ca="1" si="203"/>
        <v>0.55770229757401579</v>
      </c>
      <c r="E715">
        <f t="shared" ca="1" si="203"/>
        <v>0.56437287587988405</v>
      </c>
      <c r="F715">
        <f t="shared" ca="1" si="203"/>
        <v>0.12583827247244095</v>
      </c>
      <c r="G715">
        <f t="shared" ca="1" si="203"/>
        <v>0.81782165136531559</v>
      </c>
      <c r="H715">
        <f t="shared" ca="1" si="203"/>
        <v>0.62048172518035738</v>
      </c>
      <c r="I715">
        <f t="shared" ca="1" si="203"/>
        <v>0.12023998598791108</v>
      </c>
      <c r="J715">
        <f t="shared" ca="1" si="203"/>
        <v>0.7978095414769244</v>
      </c>
      <c r="K715">
        <f t="shared" ca="1" si="203"/>
        <v>0.66022255723599532</v>
      </c>
      <c r="L715" s="42">
        <f t="shared" ca="1" si="194"/>
        <v>0</v>
      </c>
      <c r="M715" s="42">
        <f t="shared" ca="1" si="195"/>
        <v>0.13077822682009183</v>
      </c>
      <c r="N715" s="42">
        <f t="shared" ca="1" si="196"/>
        <v>0.13234244200532735</v>
      </c>
      <c r="O715" s="42">
        <f t="shared" ca="1" si="197"/>
        <v>2.950840656679438E-2</v>
      </c>
      <c r="P715" s="42">
        <f t="shared" ca="1" si="198"/>
        <v>0.19177483378834556</v>
      </c>
      <c r="Q715" s="42">
        <f t="shared" ca="1" si="199"/>
        <v>0.14549966917177598</v>
      </c>
      <c r="R715" s="42">
        <f t="shared" ca="1" si="200"/>
        <v>2.8195638118712927E-2</v>
      </c>
      <c r="S715" s="42">
        <f t="shared" ca="1" si="201"/>
        <v>0.18708210030398101</v>
      </c>
      <c r="T715" s="42">
        <f t="shared" ca="1" si="202"/>
        <v>0.154818683224971</v>
      </c>
      <c r="U715">
        <f ca="1">+(L715^2*Markiwitz!$B$4^2)+(M715^2*Markiwitz!$C$4^2)+(N715^2*Markiwitz!$D$4^2)+(O715^2*Markiwitz!$E$4^2)+(P715^2*Markiwitz!$F$4^2)+(Q715^2*Markiwitz!$G$4^2)+(R715^2*Markiwitz!$H$4^2)+(S715^2*Markiwitz!$I$4^2)+(T715^2*Markiwitz!$J$4^2)+(2*L715*M715*Markiwitz!$B$8)+(2*L715*N715*Markiwitz!$E$8)+(2*L715*O715*Markiwitz!$H$8)+(2*L715*P715*Markiwitz!$B$11)+(2*L715*Q715*Markiwitz!$E$11)+(2*L715*R715*Markiwitz!$H$11)+(2*L715*S715*Markiwitz!$K$8)+(2*L715*T715*Markiwitz!$K$11)</f>
        <v>1.6367689243703239E-2</v>
      </c>
      <c r="V715" s="5">
        <f t="shared" ca="1" si="193"/>
        <v>0.12793627024305201</v>
      </c>
      <c r="W715" s="42">
        <f ca="1">SUMPRODUCT(L715:T715,Markiwitz!$B$3:$J$3)</f>
        <v>0.51674986670351009</v>
      </c>
    </row>
    <row r="716" spans="1:23" x14ac:dyDescent="0.25">
      <c r="A716">
        <v>715</v>
      </c>
      <c r="B716" s="25">
        <f t="shared" ca="1" si="192"/>
        <v>1.0000000000000002</v>
      </c>
      <c r="C716" s="46">
        <v>0</v>
      </c>
      <c r="D716">
        <f t="shared" ca="1" si="203"/>
        <v>8.3455967102280981E-2</v>
      </c>
      <c r="E716">
        <f t="shared" ca="1" si="203"/>
        <v>0.4472714971975037</v>
      </c>
      <c r="F716">
        <f t="shared" ca="1" si="203"/>
        <v>0.63440175833587276</v>
      </c>
      <c r="G716">
        <f t="shared" ca="1" si="203"/>
        <v>0.89943106770124159</v>
      </c>
      <c r="H716">
        <f t="shared" ca="1" si="203"/>
        <v>0.53857397655831996</v>
      </c>
      <c r="I716">
        <f t="shared" ca="1" si="203"/>
        <v>0.24617582513450342</v>
      </c>
      <c r="J716">
        <f t="shared" ca="1" si="203"/>
        <v>0.12770861316403692</v>
      </c>
      <c r="K716">
        <f t="shared" ca="1" si="203"/>
        <v>0.12292018349125933</v>
      </c>
      <c r="L716" s="42">
        <f t="shared" ca="1" si="194"/>
        <v>0</v>
      </c>
      <c r="M716" s="42">
        <f t="shared" ca="1" si="195"/>
        <v>2.6921810428876768E-2</v>
      </c>
      <c r="N716" s="42">
        <f t="shared" ca="1" si="196"/>
        <v>0.14428397244541633</v>
      </c>
      <c r="O716" s="42">
        <f t="shared" ca="1" si="197"/>
        <v>0.20464976282322245</v>
      </c>
      <c r="P716" s="42">
        <f t="shared" ca="1" si="198"/>
        <v>0.29014477381609827</v>
      </c>
      <c r="Q716" s="42">
        <f t="shared" ca="1" si="199"/>
        <v>0.17373696575895434</v>
      </c>
      <c r="R716" s="42">
        <f t="shared" ca="1" si="200"/>
        <v>7.9413121991875849E-2</v>
      </c>
      <c r="S716" s="42">
        <f t="shared" ca="1" si="201"/>
        <v>4.1197138959797493E-2</v>
      </c>
      <c r="T716" s="42">
        <f t="shared" ca="1" si="202"/>
        <v>3.9652453775758649E-2</v>
      </c>
      <c r="U716">
        <f ca="1">+(L716^2*Markiwitz!$B$4^2)+(M716^2*Markiwitz!$C$4^2)+(N716^2*Markiwitz!$D$4^2)+(O716^2*Markiwitz!$E$4^2)+(P716^2*Markiwitz!$F$4^2)+(Q716^2*Markiwitz!$G$4^2)+(R716^2*Markiwitz!$H$4^2)+(S716^2*Markiwitz!$I$4^2)+(T716^2*Markiwitz!$J$4^2)+(2*L716*M716*Markiwitz!$B$8)+(2*L716*N716*Markiwitz!$E$8)+(2*L716*O716*Markiwitz!$H$8)+(2*L716*P716*Markiwitz!$B$11)+(2*L716*Q716*Markiwitz!$E$11)+(2*L716*R716*Markiwitz!$H$11)+(2*L716*S716*Markiwitz!$K$8)+(2*L716*T716*Markiwitz!$K$11)</f>
        <v>2.4104115357115732E-2</v>
      </c>
      <c r="V716" s="5">
        <f t="shared" ca="1" si="193"/>
        <v>0.15525500106958143</v>
      </c>
      <c r="W716" s="42">
        <f ca="1">SUMPRODUCT(L716:T716,Markiwitz!$B$3:$J$3)</f>
        <v>0.67272537746923211</v>
      </c>
    </row>
    <row r="717" spans="1:23" x14ac:dyDescent="0.25">
      <c r="A717">
        <v>716</v>
      </c>
      <c r="B717" s="25">
        <f t="shared" ca="1" si="192"/>
        <v>0.99999999999999989</v>
      </c>
      <c r="C717" s="46">
        <v>0</v>
      </c>
      <c r="D717">
        <f t="shared" ca="1" si="203"/>
        <v>0.15804749656323414</v>
      </c>
      <c r="E717">
        <f t="shared" ca="1" si="203"/>
        <v>0.70244528397127515</v>
      </c>
      <c r="F717">
        <f t="shared" ca="1" si="203"/>
        <v>0.46666892810303573</v>
      </c>
      <c r="G717">
        <f t="shared" ca="1" si="203"/>
        <v>0.19075618149524487</v>
      </c>
      <c r="H717">
        <f t="shared" ca="1" si="203"/>
        <v>0.84943512950651634</v>
      </c>
      <c r="I717">
        <f t="shared" ca="1" si="203"/>
        <v>0.20609549486418544</v>
      </c>
      <c r="J717">
        <f t="shared" ca="1" si="203"/>
        <v>0.55229184577501456</v>
      </c>
      <c r="K717">
        <f t="shared" ca="1" si="203"/>
        <v>0.93336117188354506</v>
      </c>
      <c r="L717" s="42">
        <f t="shared" ca="1" si="194"/>
        <v>0</v>
      </c>
      <c r="M717" s="42">
        <f t="shared" ca="1" si="195"/>
        <v>3.8936571384320919E-2</v>
      </c>
      <c r="N717" s="42">
        <f t="shared" ca="1" si="196"/>
        <v>0.17305437629620532</v>
      </c>
      <c r="O717" s="42">
        <f t="shared" ca="1" si="197"/>
        <v>0.11496852798714495</v>
      </c>
      <c r="P717" s="42">
        <f t="shared" ca="1" si="198"/>
        <v>4.699468096173489E-2</v>
      </c>
      <c r="Q717" s="42">
        <f t="shared" ca="1" si="199"/>
        <v>0.20926678546374541</v>
      </c>
      <c r="R717" s="42">
        <f t="shared" ca="1" si="200"/>
        <v>5.0773673245470691E-2</v>
      </c>
      <c r="S717" s="42">
        <f t="shared" ca="1" si="201"/>
        <v>0.13606258463824142</v>
      </c>
      <c r="T717" s="42">
        <f t="shared" ca="1" si="202"/>
        <v>0.22994280002313638</v>
      </c>
      <c r="U717">
        <f ca="1">+(L717^2*Markiwitz!$B$4^2)+(M717^2*Markiwitz!$C$4^2)+(N717^2*Markiwitz!$D$4^2)+(O717^2*Markiwitz!$E$4^2)+(P717^2*Markiwitz!$F$4^2)+(Q717^2*Markiwitz!$G$4^2)+(R717^2*Markiwitz!$H$4^2)+(S717^2*Markiwitz!$I$4^2)+(T717^2*Markiwitz!$J$4^2)+(2*L717*M717*Markiwitz!$B$8)+(2*L717*N717*Markiwitz!$E$8)+(2*L717*O717*Markiwitz!$H$8)+(2*L717*P717*Markiwitz!$B$11)+(2*L717*Q717*Markiwitz!$E$11)+(2*L717*R717*Markiwitz!$H$11)+(2*L717*S717*Markiwitz!$K$8)+(2*L717*T717*Markiwitz!$K$11)</f>
        <v>1.8975371481278501E-2</v>
      </c>
      <c r="V717" s="5">
        <f t="shared" ca="1" si="193"/>
        <v>0.137751121524576</v>
      </c>
      <c r="W717" s="42">
        <f ca="1">SUMPRODUCT(L717:T717,Markiwitz!$B$3:$J$3)</f>
        <v>0.67542569530308716</v>
      </c>
    </row>
    <row r="718" spans="1:23" x14ac:dyDescent="0.25">
      <c r="A718">
        <v>717</v>
      </c>
      <c r="B718" s="25">
        <f t="shared" ca="1" si="192"/>
        <v>1</v>
      </c>
      <c r="C718" s="46">
        <v>0</v>
      </c>
      <c r="D718">
        <f t="shared" ca="1" si="203"/>
        <v>0.39008211997245712</v>
      </c>
      <c r="E718">
        <f t="shared" ca="1" si="203"/>
        <v>0.57244441074148444</v>
      </c>
      <c r="F718">
        <f t="shared" ca="1" si="203"/>
        <v>0.87852151133025425</v>
      </c>
      <c r="G718">
        <f t="shared" ca="1" si="203"/>
        <v>0.56747726130976128</v>
      </c>
      <c r="H718">
        <f t="shared" ca="1" si="203"/>
        <v>0.87317842196139983</v>
      </c>
      <c r="I718">
        <f t="shared" ca="1" si="203"/>
        <v>0.27029875684014504</v>
      </c>
      <c r="J718">
        <f t="shared" ca="1" si="203"/>
        <v>0.53634127827694722</v>
      </c>
      <c r="K718">
        <f t="shared" ca="1" si="203"/>
        <v>0.52235767766435126</v>
      </c>
      <c r="L718" s="42">
        <f t="shared" ca="1" si="194"/>
        <v>0</v>
      </c>
      <c r="M718" s="42">
        <f t="shared" ca="1" si="195"/>
        <v>8.460363899282855E-2</v>
      </c>
      <c r="N718" s="42">
        <f t="shared" ca="1" si="196"/>
        <v>0.12415560157757197</v>
      </c>
      <c r="O718" s="42">
        <f t="shared" ca="1" si="197"/>
        <v>0.19053966584591719</v>
      </c>
      <c r="P718" s="42">
        <f t="shared" ca="1" si="198"/>
        <v>0.12307829273456575</v>
      </c>
      <c r="Q718" s="42">
        <f t="shared" ca="1" si="199"/>
        <v>0.18938082061583875</v>
      </c>
      <c r="R718" s="42">
        <f t="shared" ca="1" si="200"/>
        <v>5.8624215961317727E-2</v>
      </c>
      <c r="S718" s="42">
        <f t="shared" ca="1" si="201"/>
        <v>0.11632531090504475</v>
      </c>
      <c r="T718" s="42">
        <f t="shared" ca="1" si="202"/>
        <v>0.11329245336691535</v>
      </c>
      <c r="U718">
        <f ca="1">+(L718^2*Markiwitz!$B$4^2)+(M718^2*Markiwitz!$C$4^2)+(N718^2*Markiwitz!$D$4^2)+(O718^2*Markiwitz!$E$4^2)+(P718^2*Markiwitz!$F$4^2)+(Q718^2*Markiwitz!$G$4^2)+(R718^2*Markiwitz!$H$4^2)+(S718^2*Markiwitz!$I$4^2)+(T718^2*Markiwitz!$J$4^2)+(2*L718*M718*Markiwitz!$B$8)+(2*L718*N718*Markiwitz!$E$8)+(2*L718*O718*Markiwitz!$H$8)+(2*L718*P718*Markiwitz!$B$11)+(2*L718*Q718*Markiwitz!$E$11)+(2*L718*R718*Markiwitz!$H$11)+(2*L718*S718*Markiwitz!$K$8)+(2*L718*T718*Markiwitz!$K$11)</f>
        <v>1.8249060138800691E-2</v>
      </c>
      <c r="V718" s="5">
        <f t="shared" ca="1" si="193"/>
        <v>0.13508908223391219</v>
      </c>
      <c r="W718" s="42">
        <f ca="1">SUMPRODUCT(L718:T718,Markiwitz!$B$3:$J$3)</f>
        <v>0.65864324303874278</v>
      </c>
    </row>
    <row r="719" spans="1:23" x14ac:dyDescent="0.25">
      <c r="A719">
        <v>718</v>
      </c>
      <c r="B719" s="25">
        <f t="shared" ca="1" si="192"/>
        <v>0.99999999999999989</v>
      </c>
      <c r="C719" s="46">
        <v>0</v>
      </c>
      <c r="D719">
        <f t="shared" ca="1" si="203"/>
        <v>0.89861561872316353</v>
      </c>
      <c r="E719">
        <f t="shared" ca="1" si="203"/>
        <v>0.93816654098796903</v>
      </c>
      <c r="F719">
        <f t="shared" ca="1" si="203"/>
        <v>0.89670343301354583</v>
      </c>
      <c r="G719">
        <f t="shared" ca="1" si="203"/>
        <v>0.38121516570003389</v>
      </c>
      <c r="H719">
        <f t="shared" ca="1" si="203"/>
        <v>0.85204679563953245</v>
      </c>
      <c r="I719">
        <f t="shared" ca="1" si="203"/>
        <v>0.38263888177929095</v>
      </c>
      <c r="J719">
        <f t="shared" ca="1" si="203"/>
        <v>0.88953610496069435</v>
      </c>
      <c r="K719">
        <f t="shared" ca="1" si="203"/>
        <v>8.048917285903634E-2</v>
      </c>
      <c r="L719" s="42">
        <f t="shared" ca="1" si="194"/>
        <v>0</v>
      </c>
      <c r="M719" s="42">
        <f t="shared" ca="1" si="195"/>
        <v>0.16893139074289151</v>
      </c>
      <c r="N719" s="42">
        <f t="shared" ca="1" si="196"/>
        <v>0.17636659681337039</v>
      </c>
      <c r="O719" s="42">
        <f t="shared" ca="1" si="197"/>
        <v>0.16857191758823684</v>
      </c>
      <c r="P719" s="42">
        <f t="shared" ca="1" si="198"/>
        <v>7.1664910749596064E-2</v>
      </c>
      <c r="Q719" s="42">
        <f t="shared" ca="1" si="199"/>
        <v>0.16017688449476339</v>
      </c>
      <c r="R719" s="42">
        <f t="shared" ca="1" si="200"/>
        <v>7.1932556150233168E-2</v>
      </c>
      <c r="S719" s="42">
        <f t="shared" ca="1" si="201"/>
        <v>0.16722452647834365</v>
      </c>
      <c r="T719" s="42">
        <f t="shared" ca="1" si="202"/>
        <v>1.5131216982564911E-2</v>
      </c>
      <c r="U719">
        <f ca="1">+(L719^2*Markiwitz!$B$4^2)+(M719^2*Markiwitz!$C$4^2)+(N719^2*Markiwitz!$D$4^2)+(O719^2*Markiwitz!$E$4^2)+(P719^2*Markiwitz!$F$4^2)+(Q719^2*Markiwitz!$G$4^2)+(R719^2*Markiwitz!$H$4^2)+(S719^2*Markiwitz!$I$4^2)+(T719^2*Markiwitz!$J$4^2)+(2*L719*M719*Markiwitz!$B$8)+(2*L719*N719*Markiwitz!$E$8)+(2*L719*O719*Markiwitz!$H$8)+(2*L719*P719*Markiwitz!$B$11)+(2*L719*Q719*Markiwitz!$E$11)+(2*L719*R719*Markiwitz!$H$11)+(2*L719*S719*Markiwitz!$K$8)+(2*L719*T719*Markiwitz!$K$11)</f>
        <v>1.6884144707562838E-2</v>
      </c>
      <c r="V719" s="5">
        <f t="shared" ca="1" si="193"/>
        <v>0.12993900379625373</v>
      </c>
      <c r="W719" s="42">
        <f ca="1">SUMPRODUCT(L719:T719,Markiwitz!$B$3:$J$3)</f>
        <v>0.56783373775948798</v>
      </c>
    </row>
    <row r="720" spans="1:23" x14ac:dyDescent="0.25">
      <c r="A720">
        <v>719</v>
      </c>
      <c r="B720" s="25">
        <f t="shared" ca="1" si="192"/>
        <v>1</v>
      </c>
      <c r="C720" s="46">
        <v>0</v>
      </c>
      <c r="D720">
        <f t="shared" ca="1" si="203"/>
        <v>0.91071879684553081</v>
      </c>
      <c r="E720">
        <f t="shared" ca="1" si="203"/>
        <v>6.8240774781813118E-2</v>
      </c>
      <c r="F720">
        <f t="shared" ca="1" si="203"/>
        <v>0.45851188818429789</v>
      </c>
      <c r="G720">
        <f t="shared" ca="1" si="203"/>
        <v>0.97412609462714361</v>
      </c>
      <c r="H720">
        <f t="shared" ca="1" si="203"/>
        <v>0.75839361960775076</v>
      </c>
      <c r="I720">
        <f t="shared" ca="1" si="203"/>
        <v>0.31986382340774566</v>
      </c>
      <c r="J720">
        <f t="shared" ca="1" si="203"/>
        <v>9.2557287443790104E-2</v>
      </c>
      <c r="K720">
        <f t="shared" ca="1" si="203"/>
        <v>0.87057527484815789</v>
      </c>
      <c r="L720" s="42">
        <f t="shared" ca="1" si="194"/>
        <v>0</v>
      </c>
      <c r="M720" s="42">
        <f t="shared" ca="1" si="195"/>
        <v>0.2045186034378752</v>
      </c>
      <c r="N720" s="42">
        <f t="shared" ca="1" si="196"/>
        <v>1.5324717140171411E-2</v>
      </c>
      <c r="O720" s="42">
        <f t="shared" ca="1" si="197"/>
        <v>0.10296725109432552</v>
      </c>
      <c r="P720" s="42">
        <f t="shared" ca="1" si="198"/>
        <v>0.21875787469809546</v>
      </c>
      <c r="Q720" s="42">
        <f t="shared" ca="1" si="199"/>
        <v>0.17031119207774537</v>
      </c>
      <c r="R720" s="42">
        <f t="shared" ca="1" si="200"/>
        <v>7.1831286100869834E-2</v>
      </c>
      <c r="S720" s="42">
        <f t="shared" ca="1" si="201"/>
        <v>2.0785435890385649E-2</v>
      </c>
      <c r="T720" s="42">
        <f t="shared" ca="1" si="202"/>
        <v>0.19550363956053154</v>
      </c>
      <c r="U720">
        <f ca="1">+(L720^2*Markiwitz!$B$4^2)+(M720^2*Markiwitz!$C$4^2)+(N720^2*Markiwitz!$D$4^2)+(O720^2*Markiwitz!$E$4^2)+(P720^2*Markiwitz!$F$4^2)+(Q720^2*Markiwitz!$G$4^2)+(R720^2*Markiwitz!$H$4^2)+(S720^2*Markiwitz!$I$4^2)+(T720^2*Markiwitz!$J$4^2)+(2*L720*M720*Markiwitz!$B$8)+(2*L720*N720*Markiwitz!$E$8)+(2*L720*O720*Markiwitz!$H$8)+(2*L720*P720*Markiwitz!$B$11)+(2*L720*Q720*Markiwitz!$E$11)+(2*L720*R720*Markiwitz!$H$11)+(2*L720*S720*Markiwitz!$K$8)+(2*L720*T720*Markiwitz!$K$11)</f>
        <v>1.6797235295894331E-2</v>
      </c>
      <c r="V720" s="5">
        <f t="shared" ca="1" si="193"/>
        <v>0.12960414845171558</v>
      </c>
      <c r="W720" s="42">
        <f ca="1">SUMPRODUCT(L720:T720,Markiwitz!$B$3:$J$3)</f>
        <v>0.61895405004269866</v>
      </c>
    </row>
    <row r="721" spans="1:23" x14ac:dyDescent="0.25">
      <c r="A721">
        <v>720</v>
      </c>
      <c r="B721" s="25">
        <f t="shared" ca="1" si="192"/>
        <v>0.99999999999999989</v>
      </c>
      <c r="C721" s="46">
        <v>0</v>
      </c>
      <c r="D721">
        <f t="shared" ca="1" si="203"/>
        <v>0.8646769721478782</v>
      </c>
      <c r="E721">
        <f t="shared" ca="1" si="203"/>
        <v>1.3129073462863405E-2</v>
      </c>
      <c r="F721">
        <f t="shared" ca="1" si="203"/>
        <v>0.24988079599787238</v>
      </c>
      <c r="G721">
        <f t="shared" ca="1" si="203"/>
        <v>0.55398539141636305</v>
      </c>
      <c r="H721">
        <f t="shared" ca="1" si="203"/>
        <v>0.92715314362096657</v>
      </c>
      <c r="I721">
        <f t="shared" ca="1" si="203"/>
        <v>0.48639431978873382</v>
      </c>
      <c r="J721">
        <f t="shared" ca="1" si="203"/>
        <v>0.92714622655158496</v>
      </c>
      <c r="K721">
        <f t="shared" ca="1" si="203"/>
        <v>0.12785154978917179</v>
      </c>
      <c r="L721" s="42">
        <f t="shared" ca="1" si="194"/>
        <v>0</v>
      </c>
      <c r="M721" s="42">
        <f t="shared" ca="1" si="195"/>
        <v>0.20834497898483145</v>
      </c>
      <c r="N721" s="42">
        <f t="shared" ca="1" si="196"/>
        <v>3.1634663843491105E-3</v>
      </c>
      <c r="O721" s="42">
        <f t="shared" ca="1" si="197"/>
        <v>6.0209084858092031E-2</v>
      </c>
      <c r="P721" s="42">
        <f t="shared" ca="1" si="198"/>
        <v>0.13348346081871426</v>
      </c>
      <c r="Q721" s="42">
        <f t="shared" ca="1" si="199"/>
        <v>0.22339868927421247</v>
      </c>
      <c r="R721" s="42">
        <f t="shared" ca="1" si="200"/>
        <v>0.11719730905172551</v>
      </c>
      <c r="S721" s="42">
        <f t="shared" ca="1" si="201"/>
        <v>0.22339702259784502</v>
      </c>
      <c r="T721" s="42">
        <f t="shared" ca="1" si="202"/>
        <v>3.0805988030230085E-2</v>
      </c>
      <c r="U721">
        <f ca="1">+(L721^2*Markiwitz!$B$4^2)+(M721^2*Markiwitz!$C$4^2)+(N721^2*Markiwitz!$D$4^2)+(O721^2*Markiwitz!$E$4^2)+(P721^2*Markiwitz!$F$4^2)+(Q721^2*Markiwitz!$G$4^2)+(R721^2*Markiwitz!$H$4^2)+(S721^2*Markiwitz!$I$4^2)+(T721^2*Markiwitz!$J$4^2)+(2*L721*M721*Markiwitz!$B$8)+(2*L721*N721*Markiwitz!$E$8)+(2*L721*O721*Markiwitz!$H$8)+(2*L721*P721*Markiwitz!$B$11)+(2*L721*Q721*Markiwitz!$E$11)+(2*L721*R721*Markiwitz!$H$11)+(2*L721*S721*Markiwitz!$K$8)+(2*L721*T721*Markiwitz!$K$11)</f>
        <v>2.4106420645337828E-2</v>
      </c>
      <c r="V721" s="5">
        <f t="shared" ca="1" si="193"/>
        <v>0.15526242509164229</v>
      </c>
      <c r="W721" s="42">
        <f ca="1">SUMPRODUCT(L721:T721,Markiwitz!$B$3:$J$3)</f>
        <v>0.70103301267466112</v>
      </c>
    </row>
    <row r="722" spans="1:23" x14ac:dyDescent="0.25">
      <c r="A722">
        <v>721</v>
      </c>
      <c r="B722" s="25">
        <f t="shared" ca="1" si="192"/>
        <v>1</v>
      </c>
      <c r="C722" s="46">
        <v>0</v>
      </c>
      <c r="D722">
        <f t="shared" ref="D722:K731" ca="1" si="204">RAND()</f>
        <v>0.90167603406014707</v>
      </c>
      <c r="E722">
        <f t="shared" ca="1" si="204"/>
        <v>0.84415483943830438</v>
      </c>
      <c r="F722">
        <f t="shared" ca="1" si="204"/>
        <v>0.14567871534240495</v>
      </c>
      <c r="G722">
        <f t="shared" ca="1" si="204"/>
        <v>0.79527133121218185</v>
      </c>
      <c r="H722">
        <f t="shared" ca="1" si="204"/>
        <v>0.21545432021695476</v>
      </c>
      <c r="I722">
        <f t="shared" ca="1" si="204"/>
        <v>0.48885974143340538</v>
      </c>
      <c r="J722">
        <f t="shared" ca="1" si="204"/>
        <v>0.15708164964297988</v>
      </c>
      <c r="K722">
        <f t="shared" ca="1" si="204"/>
        <v>0.61486735791092562</v>
      </c>
      <c r="L722" s="42">
        <f t="shared" ca="1" si="194"/>
        <v>0</v>
      </c>
      <c r="M722" s="42">
        <f t="shared" ca="1" si="195"/>
        <v>0.21659056123041545</v>
      </c>
      <c r="N722" s="42">
        <f t="shared" ca="1" si="196"/>
        <v>0.20277346134622601</v>
      </c>
      <c r="O722" s="42">
        <f t="shared" ca="1" si="197"/>
        <v>3.4993316361375842E-2</v>
      </c>
      <c r="P722" s="42">
        <f t="shared" ca="1" si="198"/>
        <v>0.19103121015880978</v>
      </c>
      <c r="Q722" s="42">
        <f t="shared" ca="1" si="199"/>
        <v>5.1754034012835952E-2</v>
      </c>
      <c r="R722" s="42">
        <f t="shared" ca="1" si="200"/>
        <v>0.11742843522549927</v>
      </c>
      <c r="S722" s="42">
        <f t="shared" ca="1" si="201"/>
        <v>3.7732402071255458E-2</v>
      </c>
      <c r="T722" s="42">
        <f t="shared" ca="1" si="202"/>
        <v>0.14769657959358226</v>
      </c>
      <c r="U722">
        <f ca="1">+(L722^2*Markiwitz!$B$4^2)+(M722^2*Markiwitz!$C$4^2)+(N722^2*Markiwitz!$D$4^2)+(O722^2*Markiwitz!$E$4^2)+(P722^2*Markiwitz!$F$4^2)+(Q722^2*Markiwitz!$G$4^2)+(R722^2*Markiwitz!$H$4^2)+(S722^2*Markiwitz!$I$4^2)+(T722^2*Markiwitz!$J$4^2)+(2*L722*M722*Markiwitz!$B$8)+(2*L722*N722*Markiwitz!$E$8)+(2*L722*O722*Markiwitz!$H$8)+(2*L722*P722*Markiwitz!$B$11)+(2*L722*Q722*Markiwitz!$E$11)+(2*L722*R722*Markiwitz!$H$11)+(2*L722*S722*Markiwitz!$K$8)+(2*L722*T722*Markiwitz!$K$11)</f>
        <v>1.1168411351193423E-2</v>
      </c>
      <c r="V722" s="5">
        <f t="shared" ca="1" si="193"/>
        <v>0.10568070472509834</v>
      </c>
      <c r="W722" s="42">
        <f ca="1">SUMPRODUCT(L722:T722,Markiwitz!$B$3:$J$3)</f>
        <v>0.30099838394127082</v>
      </c>
    </row>
    <row r="723" spans="1:23" x14ac:dyDescent="0.25">
      <c r="A723">
        <v>722</v>
      </c>
      <c r="B723" s="25">
        <f t="shared" ca="1" si="192"/>
        <v>1</v>
      </c>
      <c r="C723" s="46">
        <v>0</v>
      </c>
      <c r="D723">
        <f t="shared" ca="1" si="204"/>
        <v>0.44624861507010505</v>
      </c>
      <c r="E723">
        <f t="shared" ca="1" si="204"/>
        <v>0.65271400944286162</v>
      </c>
      <c r="F723">
        <f t="shared" ca="1" si="204"/>
        <v>0.23515799140693894</v>
      </c>
      <c r="G723">
        <f t="shared" ca="1" si="204"/>
        <v>0.48945394508337825</v>
      </c>
      <c r="H723">
        <f t="shared" ca="1" si="204"/>
        <v>0.26267890137558836</v>
      </c>
      <c r="I723">
        <f t="shared" ca="1" si="204"/>
        <v>0.19515131488920268</v>
      </c>
      <c r="J723">
        <f t="shared" ca="1" si="204"/>
        <v>0.77511620447898943</v>
      </c>
      <c r="K723">
        <f t="shared" ca="1" si="204"/>
        <v>0.69825988689497764</v>
      </c>
      <c r="L723" s="42">
        <f t="shared" ca="1" si="194"/>
        <v>0</v>
      </c>
      <c r="M723" s="42">
        <f t="shared" ca="1" si="195"/>
        <v>0.11884811142960143</v>
      </c>
      <c r="N723" s="42">
        <f t="shared" ca="1" si="196"/>
        <v>0.17383544666853565</v>
      </c>
      <c r="O723" s="42">
        <f t="shared" ca="1" si="197"/>
        <v>6.2628952163588283E-2</v>
      </c>
      <c r="P723" s="42">
        <f t="shared" ca="1" si="198"/>
        <v>0.13035486282862485</v>
      </c>
      <c r="Q723" s="42">
        <f t="shared" ca="1" si="199"/>
        <v>6.9958517038729101E-2</v>
      </c>
      <c r="R723" s="42">
        <f t="shared" ca="1" si="200"/>
        <v>5.1974088959226346E-2</v>
      </c>
      <c r="S723" s="42">
        <f t="shared" ca="1" si="201"/>
        <v>0.20643447156992648</v>
      </c>
      <c r="T723" s="42">
        <f t="shared" ca="1" si="202"/>
        <v>0.18596554934176784</v>
      </c>
      <c r="U723">
        <f ca="1">+(L723^2*Markiwitz!$B$4^2)+(M723^2*Markiwitz!$C$4^2)+(N723^2*Markiwitz!$D$4^2)+(O723^2*Markiwitz!$E$4^2)+(P723^2*Markiwitz!$F$4^2)+(Q723^2*Markiwitz!$G$4^2)+(R723^2*Markiwitz!$H$4^2)+(S723^2*Markiwitz!$I$4^2)+(T723^2*Markiwitz!$J$4^2)+(2*L723*M723*Markiwitz!$B$8)+(2*L723*N723*Markiwitz!$E$8)+(2*L723*O723*Markiwitz!$H$8)+(2*L723*P723*Markiwitz!$B$11)+(2*L723*Q723*Markiwitz!$E$11)+(2*L723*R723*Markiwitz!$H$11)+(2*L723*S723*Markiwitz!$K$8)+(2*L723*T723*Markiwitz!$K$11)</f>
        <v>1.202537979599717E-2</v>
      </c>
      <c r="V723" s="5">
        <f t="shared" ca="1" si="193"/>
        <v>0.10966029270432015</v>
      </c>
      <c r="W723" s="42">
        <f ca="1">SUMPRODUCT(L723:T723,Markiwitz!$B$3:$J$3)</f>
        <v>0.30670925483956396</v>
      </c>
    </row>
    <row r="724" spans="1:23" x14ac:dyDescent="0.25">
      <c r="A724">
        <v>723</v>
      </c>
      <c r="B724" s="25">
        <f t="shared" ca="1" si="192"/>
        <v>1</v>
      </c>
      <c r="C724" s="46">
        <v>0</v>
      </c>
      <c r="D724">
        <f t="shared" ca="1" si="204"/>
        <v>0.29537954480618711</v>
      </c>
      <c r="E724">
        <f t="shared" ca="1" si="204"/>
        <v>0.80259116463817115</v>
      </c>
      <c r="F724">
        <f t="shared" ca="1" si="204"/>
        <v>0.50703588933276322</v>
      </c>
      <c r="G724">
        <f t="shared" ca="1" si="204"/>
        <v>0.18063748769132781</v>
      </c>
      <c r="H724">
        <f t="shared" ca="1" si="204"/>
        <v>0.53852116870179767</v>
      </c>
      <c r="I724">
        <f t="shared" ca="1" si="204"/>
        <v>0.6996288023607069</v>
      </c>
      <c r="J724">
        <f t="shared" ca="1" si="204"/>
        <v>0.77766823095099979</v>
      </c>
      <c r="K724">
        <f t="shared" ca="1" si="204"/>
        <v>3.1317228589672896E-2</v>
      </c>
      <c r="L724" s="42">
        <f t="shared" ca="1" si="194"/>
        <v>0</v>
      </c>
      <c r="M724" s="42">
        <f t="shared" ca="1" si="195"/>
        <v>7.7066667542584621E-2</v>
      </c>
      <c r="N724" s="42">
        <f t="shared" ca="1" si="196"/>
        <v>0.20940186125065133</v>
      </c>
      <c r="O724" s="42">
        <f t="shared" ca="1" si="197"/>
        <v>0.1322893443451075</v>
      </c>
      <c r="P724" s="42">
        <f t="shared" ca="1" si="198"/>
        <v>4.7129631873356746E-2</v>
      </c>
      <c r="Q724" s="42">
        <f t="shared" ca="1" si="199"/>
        <v>0.14050408229932465</v>
      </c>
      <c r="R724" s="42">
        <f t="shared" ca="1" si="200"/>
        <v>0.1825382334789889</v>
      </c>
      <c r="S724" s="42">
        <f t="shared" ca="1" si="201"/>
        <v>0.20289928692406617</v>
      </c>
      <c r="T724" s="42">
        <f t="shared" ca="1" si="202"/>
        <v>8.1708922859200419E-3</v>
      </c>
      <c r="U724">
        <f ca="1">+(L724^2*Markiwitz!$B$4^2)+(M724^2*Markiwitz!$C$4^2)+(N724^2*Markiwitz!$D$4^2)+(O724^2*Markiwitz!$E$4^2)+(P724^2*Markiwitz!$F$4^2)+(Q724^2*Markiwitz!$G$4^2)+(R724^2*Markiwitz!$H$4^2)+(S724^2*Markiwitz!$I$4^2)+(T724^2*Markiwitz!$J$4^2)+(2*L724*M724*Markiwitz!$B$8)+(2*L724*N724*Markiwitz!$E$8)+(2*L724*O724*Markiwitz!$H$8)+(2*L724*P724*Markiwitz!$B$11)+(2*L724*Q724*Markiwitz!$E$11)+(2*L724*R724*Markiwitz!$H$11)+(2*L724*S724*Markiwitz!$K$8)+(2*L724*T724*Markiwitz!$K$11)</f>
        <v>1.8304024903780147E-2</v>
      </c>
      <c r="V724" s="5">
        <f t="shared" ca="1" si="193"/>
        <v>0.13529236823923271</v>
      </c>
      <c r="W724" s="42">
        <f ca="1">SUMPRODUCT(L724:T724,Markiwitz!$B$3:$J$3)</f>
        <v>0.49286934306338404</v>
      </c>
    </row>
    <row r="725" spans="1:23" x14ac:dyDescent="0.25">
      <c r="A725">
        <v>724</v>
      </c>
      <c r="B725" s="25">
        <f t="shared" ca="1" si="192"/>
        <v>0.99999999999999989</v>
      </c>
      <c r="C725" s="46">
        <v>0</v>
      </c>
      <c r="D725">
        <f t="shared" ca="1" si="204"/>
        <v>0.90627081332269666</v>
      </c>
      <c r="E725">
        <f t="shared" ca="1" si="204"/>
        <v>0.26194169808488144</v>
      </c>
      <c r="F725">
        <f t="shared" ca="1" si="204"/>
        <v>0.32798541736887865</v>
      </c>
      <c r="G725">
        <f t="shared" ca="1" si="204"/>
        <v>0.4921333298173397</v>
      </c>
      <c r="H725">
        <f t="shared" ca="1" si="204"/>
        <v>9.4345562471684574E-2</v>
      </c>
      <c r="I725">
        <f t="shared" ca="1" si="204"/>
        <v>0.47417620330731636</v>
      </c>
      <c r="J725">
        <f t="shared" ca="1" si="204"/>
        <v>0.92457811154637271</v>
      </c>
      <c r="K725">
        <f t="shared" ca="1" si="204"/>
        <v>0.81703363676632978</v>
      </c>
      <c r="L725" s="42">
        <f t="shared" ca="1" si="194"/>
        <v>0</v>
      </c>
      <c r="M725" s="42">
        <f t="shared" ca="1" si="195"/>
        <v>0.2108359289301554</v>
      </c>
      <c r="N725" s="42">
        <f t="shared" ca="1" si="196"/>
        <v>6.0938430797289354E-2</v>
      </c>
      <c r="O725" s="42">
        <f t="shared" ca="1" si="197"/>
        <v>7.6302920859804363E-2</v>
      </c>
      <c r="P725" s="42">
        <f t="shared" ca="1" si="198"/>
        <v>0.11449048807950926</v>
      </c>
      <c r="Q725" s="42">
        <f t="shared" ca="1" si="199"/>
        <v>2.1948664804979069E-2</v>
      </c>
      <c r="R725" s="42">
        <f t="shared" ca="1" si="200"/>
        <v>0.1103129206316773</v>
      </c>
      <c r="S725" s="42">
        <f t="shared" ca="1" si="201"/>
        <v>0.21509496074542336</v>
      </c>
      <c r="T725" s="42">
        <f t="shared" ca="1" si="202"/>
        <v>0.19007568515116191</v>
      </c>
      <c r="U725">
        <f ca="1">+(L725^2*Markiwitz!$B$4^2)+(M725^2*Markiwitz!$C$4^2)+(N725^2*Markiwitz!$D$4^2)+(O725^2*Markiwitz!$E$4^2)+(P725^2*Markiwitz!$F$4^2)+(Q725^2*Markiwitz!$G$4^2)+(R725^2*Markiwitz!$H$4^2)+(S725^2*Markiwitz!$I$4^2)+(T725^2*Markiwitz!$J$4^2)+(2*L725*M725*Markiwitz!$B$8)+(2*L725*N725*Markiwitz!$E$8)+(2*L725*O725*Markiwitz!$H$8)+(2*L725*P725*Markiwitz!$B$11)+(2*L725*Q725*Markiwitz!$E$11)+(2*L725*R725*Markiwitz!$H$11)+(2*L725*S725*Markiwitz!$K$8)+(2*L725*T725*Markiwitz!$K$11)</f>
        <v>1.0735087846544341E-2</v>
      </c>
      <c r="V725" s="5">
        <f t="shared" ca="1" si="193"/>
        <v>0.10361026902071213</v>
      </c>
      <c r="W725" s="42">
        <f ca="1">SUMPRODUCT(L725:T725,Markiwitz!$B$3:$J$3)</f>
        <v>0.16607661732445078</v>
      </c>
    </row>
    <row r="726" spans="1:23" x14ac:dyDescent="0.25">
      <c r="A726">
        <v>725</v>
      </c>
      <c r="B726" s="25">
        <f t="shared" ca="1" si="192"/>
        <v>0.99999999999999978</v>
      </c>
      <c r="C726" s="46">
        <v>0</v>
      </c>
      <c r="D726">
        <f t="shared" ca="1" si="204"/>
        <v>0.56954801992521475</v>
      </c>
      <c r="E726">
        <f t="shared" ca="1" si="204"/>
        <v>0.29499032004488335</v>
      </c>
      <c r="F726">
        <f t="shared" ca="1" si="204"/>
        <v>0.4476913576807543</v>
      </c>
      <c r="G726">
        <f t="shared" ca="1" si="204"/>
        <v>0.15531119406807492</v>
      </c>
      <c r="H726">
        <f t="shared" ca="1" si="204"/>
        <v>0.67852065634085879</v>
      </c>
      <c r="I726">
        <f t="shared" ca="1" si="204"/>
        <v>0.49033497611227661</v>
      </c>
      <c r="J726">
        <f t="shared" ca="1" si="204"/>
        <v>0.31543715456739185</v>
      </c>
      <c r="K726">
        <f t="shared" ca="1" si="204"/>
        <v>0.38269227321175781</v>
      </c>
      <c r="L726" s="42">
        <f t="shared" ca="1" si="194"/>
        <v>0</v>
      </c>
      <c r="M726" s="42">
        <f t="shared" ca="1" si="195"/>
        <v>0.17080329502067337</v>
      </c>
      <c r="N726" s="42">
        <f t="shared" ca="1" si="196"/>
        <v>8.8465444352672812E-2</v>
      </c>
      <c r="O726" s="42">
        <f t="shared" ca="1" si="197"/>
        <v>0.13425937123649787</v>
      </c>
      <c r="P726" s="42">
        <f t="shared" ca="1" si="198"/>
        <v>4.6576693750784541E-2</v>
      </c>
      <c r="Q726" s="42">
        <f t="shared" ca="1" si="199"/>
        <v>0.20348339347721059</v>
      </c>
      <c r="R726" s="42">
        <f t="shared" ca="1" si="200"/>
        <v>0.14704788122142368</v>
      </c>
      <c r="S726" s="42">
        <f t="shared" ca="1" si="201"/>
        <v>9.459730081956999E-2</v>
      </c>
      <c r="T726" s="42">
        <f t="shared" ca="1" si="202"/>
        <v>0.11476662012116706</v>
      </c>
      <c r="U726">
        <f ca="1">+(L726^2*Markiwitz!$B$4^2)+(M726^2*Markiwitz!$C$4^2)+(N726^2*Markiwitz!$D$4^2)+(O726^2*Markiwitz!$E$4^2)+(P726^2*Markiwitz!$F$4^2)+(Q726^2*Markiwitz!$G$4^2)+(R726^2*Markiwitz!$H$4^2)+(S726^2*Markiwitz!$I$4^2)+(T726^2*Markiwitz!$J$4^2)+(2*L726*M726*Markiwitz!$B$8)+(2*L726*N726*Markiwitz!$E$8)+(2*L726*O726*Markiwitz!$H$8)+(2*L726*P726*Markiwitz!$B$11)+(2*L726*Q726*Markiwitz!$E$11)+(2*L726*R726*Markiwitz!$H$11)+(2*L726*S726*Markiwitz!$K$8)+(2*L726*T726*Markiwitz!$K$11)</f>
        <v>1.7754149655124059E-2</v>
      </c>
      <c r="V726" s="5">
        <f t="shared" ca="1" si="193"/>
        <v>0.13324469841282263</v>
      </c>
      <c r="W726" s="42">
        <f ca="1">SUMPRODUCT(L726:T726,Markiwitz!$B$3:$J$3)</f>
        <v>0.66747645293187863</v>
      </c>
    </row>
    <row r="727" spans="1:23" x14ac:dyDescent="0.25">
      <c r="A727">
        <v>726</v>
      </c>
      <c r="B727" s="25">
        <f t="shared" ca="1" si="192"/>
        <v>1</v>
      </c>
      <c r="C727" s="46">
        <v>0</v>
      </c>
      <c r="D727">
        <f t="shared" ca="1" si="204"/>
        <v>0.37280059318487846</v>
      </c>
      <c r="E727">
        <f t="shared" ca="1" si="204"/>
        <v>0.19469480514081772</v>
      </c>
      <c r="F727">
        <f t="shared" ca="1" si="204"/>
        <v>2.7820633300757125E-2</v>
      </c>
      <c r="G727">
        <f t="shared" ca="1" si="204"/>
        <v>0.81964929352559379</v>
      </c>
      <c r="H727">
        <f t="shared" ca="1" si="204"/>
        <v>0.41784693435147391</v>
      </c>
      <c r="I727">
        <f t="shared" ca="1" si="204"/>
        <v>0.87861428231559602</v>
      </c>
      <c r="J727">
        <f t="shared" ca="1" si="204"/>
        <v>6.3704375913351319E-2</v>
      </c>
      <c r="K727">
        <f t="shared" ca="1" si="204"/>
        <v>0.76134596280035771</v>
      </c>
      <c r="L727" s="42">
        <f t="shared" ca="1" si="194"/>
        <v>0</v>
      </c>
      <c r="M727" s="42">
        <f t="shared" ca="1" si="195"/>
        <v>0.10541581516820496</v>
      </c>
      <c r="N727" s="42">
        <f t="shared" ca="1" si="196"/>
        <v>5.5053323326542961E-2</v>
      </c>
      <c r="O727" s="42">
        <f t="shared" ca="1" si="197"/>
        <v>7.8667652131138785E-3</v>
      </c>
      <c r="P727" s="42">
        <f t="shared" ca="1" si="198"/>
        <v>0.2317700132687141</v>
      </c>
      <c r="Q727" s="42">
        <f t="shared" ca="1" si="199"/>
        <v>0.11815344719248345</v>
      </c>
      <c r="R727" s="42">
        <f t="shared" ca="1" si="200"/>
        <v>0.24844338362625429</v>
      </c>
      <c r="S727" s="42">
        <f t="shared" ca="1" si="201"/>
        <v>1.8013514032573924E-2</v>
      </c>
      <c r="T727" s="42">
        <f t="shared" ca="1" si="202"/>
        <v>0.21528373817211238</v>
      </c>
      <c r="U727">
        <f ca="1">+(L727^2*Markiwitz!$B$4^2)+(M727^2*Markiwitz!$C$4^2)+(N727^2*Markiwitz!$D$4^2)+(O727^2*Markiwitz!$E$4^2)+(P727^2*Markiwitz!$F$4^2)+(Q727^2*Markiwitz!$G$4^2)+(R727^2*Markiwitz!$H$4^2)+(S727^2*Markiwitz!$I$4^2)+(T727^2*Markiwitz!$J$4^2)+(2*L727*M727*Markiwitz!$B$8)+(2*L727*N727*Markiwitz!$E$8)+(2*L727*O727*Markiwitz!$H$8)+(2*L727*P727*Markiwitz!$B$11)+(2*L727*Q727*Markiwitz!$E$11)+(2*L727*R727*Markiwitz!$H$11)+(2*L727*S727*Markiwitz!$K$8)+(2*L727*T727*Markiwitz!$K$11)</f>
        <v>1.7037519509409075E-2</v>
      </c>
      <c r="V727" s="5">
        <f t="shared" ca="1" si="193"/>
        <v>0.13052784955483285</v>
      </c>
      <c r="W727" s="42">
        <f ca="1">SUMPRODUCT(L727:T727,Markiwitz!$B$3:$J$3)</f>
        <v>0.4583206135318959</v>
      </c>
    </row>
    <row r="728" spans="1:23" x14ac:dyDescent="0.25">
      <c r="A728">
        <v>727</v>
      </c>
      <c r="B728" s="25">
        <f t="shared" ca="1" si="192"/>
        <v>1</v>
      </c>
      <c r="C728" s="46">
        <v>0</v>
      </c>
      <c r="D728">
        <f t="shared" ca="1" si="204"/>
        <v>0.81149206962535447</v>
      </c>
      <c r="E728">
        <f t="shared" ca="1" si="204"/>
        <v>0.41971215991400945</v>
      </c>
      <c r="F728">
        <f t="shared" ca="1" si="204"/>
        <v>0.646415861601352</v>
      </c>
      <c r="G728">
        <f t="shared" ca="1" si="204"/>
        <v>0.8105077454766908</v>
      </c>
      <c r="H728">
        <f t="shared" ca="1" si="204"/>
        <v>0.16929437105318723</v>
      </c>
      <c r="I728">
        <f t="shared" ca="1" si="204"/>
        <v>0.56310430663837185</v>
      </c>
      <c r="J728">
        <f t="shared" ca="1" si="204"/>
        <v>0.24792058864958166</v>
      </c>
      <c r="K728">
        <f t="shared" ca="1" si="204"/>
        <v>0.87203135739659687</v>
      </c>
      <c r="L728" s="42">
        <f t="shared" ca="1" si="194"/>
        <v>0</v>
      </c>
      <c r="M728" s="42">
        <f t="shared" ca="1" si="195"/>
        <v>0.17872391130380599</v>
      </c>
      <c r="N728" s="42">
        <f t="shared" ca="1" si="196"/>
        <v>9.2437870497282498E-2</v>
      </c>
      <c r="O728" s="42">
        <f t="shared" ca="1" si="197"/>
        <v>0.1423673445971575</v>
      </c>
      <c r="P728" s="42">
        <f t="shared" ca="1" si="198"/>
        <v>0.17850712266418173</v>
      </c>
      <c r="Q728" s="42">
        <f t="shared" ca="1" si="199"/>
        <v>3.7285579599456012E-2</v>
      </c>
      <c r="R728" s="42">
        <f t="shared" ca="1" si="200"/>
        <v>0.12401871555059141</v>
      </c>
      <c r="S728" s="42">
        <f t="shared" ca="1" si="201"/>
        <v>5.4602304760232243E-2</v>
      </c>
      <c r="T728" s="42">
        <f t="shared" ca="1" si="202"/>
        <v>0.19205715102729259</v>
      </c>
      <c r="U728">
        <f ca="1">+(L728^2*Markiwitz!$B$4^2)+(M728^2*Markiwitz!$C$4^2)+(N728^2*Markiwitz!$D$4^2)+(O728^2*Markiwitz!$E$4^2)+(P728^2*Markiwitz!$F$4^2)+(Q728^2*Markiwitz!$G$4^2)+(R728^2*Markiwitz!$H$4^2)+(S728^2*Markiwitz!$I$4^2)+(T728^2*Markiwitz!$J$4^2)+(2*L728*M728*Markiwitz!$B$8)+(2*L728*N728*Markiwitz!$E$8)+(2*L728*O728*Markiwitz!$H$8)+(2*L728*P728*Markiwitz!$B$11)+(2*L728*Q728*Markiwitz!$E$11)+(2*L728*R728*Markiwitz!$H$11)+(2*L728*S728*Markiwitz!$K$8)+(2*L728*T728*Markiwitz!$K$11)</f>
        <v>9.8444403232558608E-3</v>
      </c>
      <c r="V728" s="5">
        <f t="shared" ca="1" si="193"/>
        <v>9.9219153006140204E-2</v>
      </c>
      <c r="W728" s="42">
        <f ca="1">SUMPRODUCT(L728:T728,Markiwitz!$B$3:$J$3)</f>
        <v>0.26302493559998658</v>
      </c>
    </row>
    <row r="729" spans="1:23" x14ac:dyDescent="0.25">
      <c r="A729">
        <v>728</v>
      </c>
      <c r="B729" s="25">
        <f t="shared" ca="1" si="192"/>
        <v>1</v>
      </c>
      <c r="C729" s="46">
        <v>0</v>
      </c>
      <c r="D729">
        <f t="shared" ca="1" si="204"/>
        <v>0.98806536770089159</v>
      </c>
      <c r="E729">
        <f t="shared" ca="1" si="204"/>
        <v>0.48741842812947023</v>
      </c>
      <c r="F729">
        <f t="shared" ca="1" si="204"/>
        <v>0.27265902691842392</v>
      </c>
      <c r="G729">
        <f t="shared" ca="1" si="204"/>
        <v>0.8869695512193696</v>
      </c>
      <c r="H729">
        <f t="shared" ca="1" si="204"/>
        <v>0.74473177843738292</v>
      </c>
      <c r="I729">
        <f t="shared" ca="1" si="204"/>
        <v>0.70770589775059534</v>
      </c>
      <c r="J729">
        <f t="shared" ca="1" si="204"/>
        <v>0.86315965851038579</v>
      </c>
      <c r="K729">
        <f t="shared" ca="1" si="204"/>
        <v>0.19192740991485591</v>
      </c>
      <c r="L729" s="42">
        <f t="shared" ca="1" si="194"/>
        <v>0</v>
      </c>
      <c r="M729" s="42">
        <f t="shared" ca="1" si="195"/>
        <v>0.19213204138608461</v>
      </c>
      <c r="N729" s="42">
        <f t="shared" ca="1" si="196"/>
        <v>9.4779860388812989E-2</v>
      </c>
      <c r="O729" s="42">
        <f t="shared" ca="1" si="197"/>
        <v>5.3019301310071522E-2</v>
      </c>
      <c r="P729" s="42">
        <f t="shared" ca="1" si="198"/>
        <v>0.17247368048089015</v>
      </c>
      <c r="Q729" s="42">
        <f t="shared" ca="1" si="199"/>
        <v>0.1448151524723606</v>
      </c>
      <c r="R729" s="42">
        <f t="shared" ca="1" si="200"/>
        <v>0.13761536764737153</v>
      </c>
      <c r="S729" s="42">
        <f t="shared" ca="1" si="201"/>
        <v>0.16784378104214617</v>
      </c>
      <c r="T729" s="42">
        <f t="shared" ca="1" si="202"/>
        <v>3.7320815272262525E-2</v>
      </c>
      <c r="U729">
        <f ca="1">+(L729^2*Markiwitz!$B$4^2)+(M729^2*Markiwitz!$C$4^2)+(N729^2*Markiwitz!$D$4^2)+(O729^2*Markiwitz!$E$4^2)+(P729^2*Markiwitz!$F$4^2)+(Q729^2*Markiwitz!$G$4^2)+(R729^2*Markiwitz!$H$4^2)+(S729^2*Markiwitz!$I$4^2)+(T729^2*Markiwitz!$J$4^2)+(2*L729*M729*Markiwitz!$B$8)+(2*L729*N729*Markiwitz!$E$8)+(2*L729*O729*Markiwitz!$H$8)+(2*L729*P729*Markiwitz!$B$11)+(2*L729*Q729*Markiwitz!$E$11)+(2*L729*R729*Markiwitz!$H$11)+(2*L729*S729*Markiwitz!$K$8)+(2*L729*T729*Markiwitz!$K$11)</f>
        <v>1.6014137859729455E-2</v>
      </c>
      <c r="V729" s="5">
        <f t="shared" ca="1" si="193"/>
        <v>0.12654697886448912</v>
      </c>
      <c r="W729" s="42">
        <f ca="1">SUMPRODUCT(L729:T729,Markiwitz!$B$3:$J$3)</f>
        <v>0.51686519105965201</v>
      </c>
    </row>
    <row r="730" spans="1:23" x14ac:dyDescent="0.25">
      <c r="A730">
        <v>729</v>
      </c>
      <c r="B730" s="25">
        <f t="shared" ca="1" si="192"/>
        <v>0.99999999999999989</v>
      </c>
      <c r="C730" s="46">
        <v>0</v>
      </c>
      <c r="D730">
        <f t="shared" ca="1" si="204"/>
        <v>0.50221397286767899</v>
      </c>
      <c r="E730">
        <f t="shared" ca="1" si="204"/>
        <v>0.30316690310607908</v>
      </c>
      <c r="F730">
        <f t="shared" ca="1" si="204"/>
        <v>5.148063826556637E-4</v>
      </c>
      <c r="G730">
        <f t="shared" ca="1" si="204"/>
        <v>0.66866011124287639</v>
      </c>
      <c r="H730">
        <f t="shared" ca="1" si="204"/>
        <v>0.16723862083391805</v>
      </c>
      <c r="I730">
        <f t="shared" ca="1" si="204"/>
        <v>0.78992816998580406</v>
      </c>
      <c r="J730">
        <f t="shared" ca="1" si="204"/>
        <v>0.85346964433203243</v>
      </c>
      <c r="K730">
        <f t="shared" ca="1" si="204"/>
        <v>0.53389350460827856</v>
      </c>
      <c r="L730" s="42">
        <f t="shared" ca="1" si="194"/>
        <v>0</v>
      </c>
      <c r="M730" s="42">
        <f t="shared" ca="1" si="195"/>
        <v>0.13150109945971919</v>
      </c>
      <c r="N730" s="42">
        <f t="shared" ca="1" si="196"/>
        <v>7.93820626905406E-2</v>
      </c>
      <c r="O730" s="42">
        <f t="shared" ca="1" si="197"/>
        <v>1.3479833096148708E-4</v>
      </c>
      <c r="P730" s="42">
        <f t="shared" ca="1" si="198"/>
        <v>0.17508381794160802</v>
      </c>
      <c r="Q730" s="42">
        <f t="shared" ca="1" si="199"/>
        <v>4.3790224286694004E-2</v>
      </c>
      <c r="R730" s="42">
        <f t="shared" ca="1" si="200"/>
        <v>0.20683698275895254</v>
      </c>
      <c r="S730" s="42">
        <f t="shared" ca="1" si="201"/>
        <v>0.22347485862311556</v>
      </c>
      <c r="T730" s="42">
        <f t="shared" ca="1" si="202"/>
        <v>0.13979615590840846</v>
      </c>
      <c r="U730">
        <f ca="1">+(L730^2*Markiwitz!$B$4^2)+(M730^2*Markiwitz!$C$4^2)+(N730^2*Markiwitz!$D$4^2)+(O730^2*Markiwitz!$E$4^2)+(P730^2*Markiwitz!$F$4^2)+(Q730^2*Markiwitz!$G$4^2)+(R730^2*Markiwitz!$H$4^2)+(S730^2*Markiwitz!$I$4^2)+(T730^2*Markiwitz!$J$4^2)+(2*L730*M730*Markiwitz!$B$8)+(2*L730*N730*Markiwitz!$E$8)+(2*L730*O730*Markiwitz!$H$8)+(2*L730*P730*Markiwitz!$B$11)+(2*L730*Q730*Markiwitz!$E$11)+(2*L730*R730*Markiwitz!$H$11)+(2*L730*S730*Markiwitz!$K$8)+(2*L730*T730*Markiwitz!$K$11)</f>
        <v>1.4936480990939839E-2</v>
      </c>
      <c r="V730" s="5">
        <f t="shared" ca="1" si="193"/>
        <v>0.12221489676360996</v>
      </c>
      <c r="W730" s="42">
        <f ca="1">SUMPRODUCT(L730:T730,Markiwitz!$B$3:$J$3)</f>
        <v>0.21902237176087791</v>
      </c>
    </row>
    <row r="731" spans="1:23" x14ac:dyDescent="0.25">
      <c r="A731">
        <v>730</v>
      </c>
      <c r="B731" s="25">
        <f t="shared" ca="1" si="192"/>
        <v>1.0000000000000002</v>
      </c>
      <c r="C731" s="46">
        <v>0</v>
      </c>
      <c r="D731">
        <f t="shared" ca="1" si="204"/>
        <v>0.44244591181313131</v>
      </c>
      <c r="E731">
        <f t="shared" ca="1" si="204"/>
        <v>0.48457973833949308</v>
      </c>
      <c r="F731">
        <f t="shared" ca="1" si="204"/>
        <v>0.97454499781881876</v>
      </c>
      <c r="G731">
        <f t="shared" ca="1" si="204"/>
        <v>0.59029246914641686</v>
      </c>
      <c r="H731">
        <f t="shared" ca="1" si="204"/>
        <v>0.98679273301166948</v>
      </c>
      <c r="I731">
        <f t="shared" ca="1" si="204"/>
        <v>0.48061408241258174</v>
      </c>
      <c r="J731">
        <f t="shared" ca="1" si="204"/>
        <v>4.7992715868344415E-2</v>
      </c>
      <c r="K731">
        <f t="shared" ca="1" si="204"/>
        <v>0.60403926133020058</v>
      </c>
      <c r="L731" s="42">
        <f t="shared" ca="1" si="194"/>
        <v>0</v>
      </c>
      <c r="M731" s="42">
        <f t="shared" ca="1" si="195"/>
        <v>9.5948155309140221E-2</v>
      </c>
      <c r="N731" s="42">
        <f t="shared" ca="1" si="196"/>
        <v>0.10508523359008311</v>
      </c>
      <c r="O731" s="42">
        <f t="shared" ca="1" si="197"/>
        <v>0.21133836319852417</v>
      </c>
      <c r="P731" s="42">
        <f t="shared" ca="1" si="198"/>
        <v>0.12800993747547004</v>
      </c>
      <c r="Q731" s="42">
        <f t="shared" ca="1" si="199"/>
        <v>0.2139943886404887</v>
      </c>
      <c r="R731" s="42">
        <f t="shared" ca="1" si="200"/>
        <v>0.1042252474073232</v>
      </c>
      <c r="S731" s="42">
        <f t="shared" ca="1" si="201"/>
        <v>1.0407628216007131E-2</v>
      </c>
      <c r="T731" s="42">
        <f t="shared" ca="1" si="202"/>
        <v>0.13099104616296364</v>
      </c>
      <c r="U731">
        <f ca="1">+(L731^2*Markiwitz!$B$4^2)+(M731^2*Markiwitz!$C$4^2)+(N731^2*Markiwitz!$D$4^2)+(O731^2*Markiwitz!$E$4^2)+(P731^2*Markiwitz!$F$4^2)+(Q731^2*Markiwitz!$G$4^2)+(R731^2*Markiwitz!$H$4^2)+(S731^2*Markiwitz!$I$4^2)+(T731^2*Markiwitz!$J$4^2)+(2*L731*M731*Markiwitz!$B$8)+(2*L731*N731*Markiwitz!$E$8)+(2*L731*O731*Markiwitz!$H$8)+(2*L731*P731*Markiwitz!$B$11)+(2*L731*Q731*Markiwitz!$E$11)+(2*L731*R731*Markiwitz!$H$11)+(2*L731*S731*Markiwitz!$K$8)+(2*L731*T731*Markiwitz!$K$11)</f>
        <v>2.0813061507749787E-2</v>
      </c>
      <c r="V731" s="5">
        <f t="shared" ca="1" si="193"/>
        <v>0.1442673265426021</v>
      </c>
      <c r="W731" s="42">
        <f ca="1">SUMPRODUCT(L731:T731,Markiwitz!$B$3:$J$3)</f>
        <v>0.74330463540647607</v>
      </c>
    </row>
    <row r="732" spans="1:23" x14ac:dyDescent="0.25">
      <c r="A732">
        <v>731</v>
      </c>
      <c r="B732" s="25">
        <f t="shared" ca="1" si="192"/>
        <v>0.99999999999999989</v>
      </c>
      <c r="C732" s="46">
        <v>0</v>
      </c>
      <c r="D732">
        <f t="shared" ref="D732:K741" ca="1" si="205">RAND()</f>
        <v>0.41889554590265821</v>
      </c>
      <c r="E732">
        <f t="shared" ca="1" si="205"/>
        <v>1.2758841177973768E-2</v>
      </c>
      <c r="F732">
        <f t="shared" ca="1" si="205"/>
        <v>0.90710032676712449</v>
      </c>
      <c r="G732">
        <f t="shared" ca="1" si="205"/>
        <v>0.91145355629464075</v>
      </c>
      <c r="H732">
        <f t="shared" ca="1" si="205"/>
        <v>0.41330820842984517</v>
      </c>
      <c r="I732">
        <f t="shared" ca="1" si="205"/>
        <v>0.77189827733667682</v>
      </c>
      <c r="J732">
        <f t="shared" ca="1" si="205"/>
        <v>0.10323353660229939</v>
      </c>
      <c r="K732">
        <f t="shared" ca="1" si="205"/>
        <v>2.2150150645696032E-2</v>
      </c>
      <c r="L732" s="42">
        <f t="shared" ca="1" si="194"/>
        <v>0</v>
      </c>
      <c r="M732" s="42">
        <f t="shared" ca="1" si="195"/>
        <v>0.1176409034630098</v>
      </c>
      <c r="N732" s="42">
        <f t="shared" ca="1" si="196"/>
        <v>3.5831405179626223E-3</v>
      </c>
      <c r="O732" s="42">
        <f t="shared" ca="1" si="197"/>
        <v>0.2547463276137899</v>
      </c>
      <c r="P732" s="42">
        <f t="shared" ca="1" si="198"/>
        <v>0.25596887070265306</v>
      </c>
      <c r="Q732" s="42">
        <f t="shared" ca="1" si="199"/>
        <v>0.11607177857093659</v>
      </c>
      <c r="R732" s="42">
        <f t="shared" ca="1" si="200"/>
        <v>0.21677673972816364</v>
      </c>
      <c r="S732" s="42">
        <f t="shared" ca="1" si="201"/>
        <v>2.8991682132610438E-2</v>
      </c>
      <c r="T732" s="42">
        <f t="shared" ca="1" si="202"/>
        <v>6.2205572708738501E-3</v>
      </c>
      <c r="U732">
        <f ca="1">+(L732^2*Markiwitz!$B$4^2)+(M732^2*Markiwitz!$C$4^2)+(N732^2*Markiwitz!$D$4^2)+(O732^2*Markiwitz!$E$4^2)+(P732^2*Markiwitz!$F$4^2)+(Q732^2*Markiwitz!$G$4^2)+(R732^2*Markiwitz!$H$4^2)+(S732^2*Markiwitz!$I$4^2)+(T732^2*Markiwitz!$J$4^2)+(2*L732*M732*Markiwitz!$B$8)+(2*L732*N732*Markiwitz!$E$8)+(2*L732*O732*Markiwitz!$H$8)+(2*L732*P732*Markiwitz!$B$11)+(2*L732*Q732*Markiwitz!$E$11)+(2*L732*R732*Markiwitz!$H$11)+(2*L732*S732*Markiwitz!$K$8)+(2*L732*T732*Markiwitz!$K$11)</f>
        <v>2.1878773780758337E-2</v>
      </c>
      <c r="V732" s="5">
        <f t="shared" ca="1" si="193"/>
        <v>0.14791475173476895</v>
      </c>
      <c r="W732" s="42">
        <f ca="1">SUMPRODUCT(L732:T732,Markiwitz!$B$3:$J$3)</f>
        <v>0.5082885842923569</v>
      </c>
    </row>
    <row r="733" spans="1:23" x14ac:dyDescent="0.25">
      <c r="A733">
        <v>732</v>
      </c>
      <c r="B733" s="25">
        <f t="shared" ca="1" si="192"/>
        <v>1</v>
      </c>
      <c r="C733" s="46">
        <v>0</v>
      </c>
      <c r="D733">
        <f t="shared" ca="1" si="205"/>
        <v>0.20516805984021957</v>
      </c>
      <c r="E733">
        <f t="shared" ca="1" si="205"/>
        <v>0.467071437228331</v>
      </c>
      <c r="F733">
        <f t="shared" ca="1" si="205"/>
        <v>0.33576948532942286</v>
      </c>
      <c r="G733">
        <f t="shared" ca="1" si="205"/>
        <v>0.31796685708330241</v>
      </c>
      <c r="H733">
        <f t="shared" ca="1" si="205"/>
        <v>0.25349077655292551</v>
      </c>
      <c r="I733">
        <f t="shared" ca="1" si="205"/>
        <v>0.30227350330980407</v>
      </c>
      <c r="J733">
        <f t="shared" ca="1" si="205"/>
        <v>0.18267413291158041</v>
      </c>
      <c r="K733">
        <f t="shared" ca="1" si="205"/>
        <v>0.84293480799846021</v>
      </c>
      <c r="L733" s="42">
        <f t="shared" ca="1" si="194"/>
        <v>0</v>
      </c>
      <c r="M733" s="42">
        <f t="shared" ca="1" si="195"/>
        <v>7.0568774367358519E-2</v>
      </c>
      <c r="N733" s="42">
        <f t="shared" ca="1" si="196"/>
        <v>0.16065199862431312</v>
      </c>
      <c r="O733" s="42">
        <f t="shared" ca="1" si="197"/>
        <v>0.11548991138342471</v>
      </c>
      <c r="P733" s="42">
        <f t="shared" ca="1" si="198"/>
        <v>0.10936659152152796</v>
      </c>
      <c r="Q733" s="42">
        <f t="shared" ca="1" si="199"/>
        <v>8.7189660167869679E-2</v>
      </c>
      <c r="R733" s="42">
        <f t="shared" ca="1" si="200"/>
        <v>0.10396876915886778</v>
      </c>
      <c r="S733" s="42">
        <f t="shared" ca="1" si="201"/>
        <v>6.2831854423293171E-2</v>
      </c>
      <c r="T733" s="42">
        <f t="shared" ca="1" si="202"/>
        <v>0.28993244035334514</v>
      </c>
      <c r="U733">
        <f ca="1">+(L733^2*Markiwitz!$B$4^2)+(M733^2*Markiwitz!$C$4^2)+(N733^2*Markiwitz!$D$4^2)+(O733^2*Markiwitz!$E$4^2)+(P733^2*Markiwitz!$F$4^2)+(Q733^2*Markiwitz!$G$4^2)+(R733^2*Markiwitz!$H$4^2)+(S733^2*Markiwitz!$I$4^2)+(T733^2*Markiwitz!$J$4^2)+(2*L733*M733*Markiwitz!$B$8)+(2*L733*N733*Markiwitz!$E$8)+(2*L733*O733*Markiwitz!$H$8)+(2*L733*P733*Markiwitz!$B$11)+(2*L733*Q733*Markiwitz!$E$11)+(2*L733*R733*Markiwitz!$H$11)+(2*L733*S733*Markiwitz!$K$8)+(2*L733*T733*Markiwitz!$K$11)</f>
        <v>9.7388244383592049E-3</v>
      </c>
      <c r="V733" s="5">
        <f t="shared" ca="1" si="193"/>
        <v>9.868548240931492E-2</v>
      </c>
      <c r="W733" s="42">
        <f ca="1">SUMPRODUCT(L733:T733,Markiwitz!$B$3:$J$3)</f>
        <v>0.37340963299159785</v>
      </c>
    </row>
    <row r="734" spans="1:23" x14ac:dyDescent="0.25">
      <c r="A734">
        <v>733</v>
      </c>
      <c r="B734" s="25">
        <f t="shared" ca="1" si="192"/>
        <v>1</v>
      </c>
      <c r="C734" s="46">
        <v>0</v>
      </c>
      <c r="D734">
        <f t="shared" ca="1" si="205"/>
        <v>0.64689341091111352</v>
      </c>
      <c r="E734">
        <f t="shared" ca="1" si="205"/>
        <v>0.43396030912658135</v>
      </c>
      <c r="F734">
        <f t="shared" ca="1" si="205"/>
        <v>0.42592400069778658</v>
      </c>
      <c r="G734">
        <f t="shared" ca="1" si="205"/>
        <v>0.60381584485572115</v>
      </c>
      <c r="H734">
        <f t="shared" ca="1" si="205"/>
        <v>0.89776401593757871</v>
      </c>
      <c r="I734">
        <f t="shared" ca="1" si="205"/>
        <v>0.38711357190797002</v>
      </c>
      <c r="J734">
        <f t="shared" ca="1" si="205"/>
        <v>0.68932295094880858</v>
      </c>
      <c r="K734">
        <f t="shared" ca="1" si="205"/>
        <v>0.90996168845658099</v>
      </c>
      <c r="L734" s="42">
        <f t="shared" ca="1" si="194"/>
        <v>0</v>
      </c>
      <c r="M734" s="42">
        <f t="shared" ca="1" si="195"/>
        <v>0.12951452237928435</v>
      </c>
      <c r="N734" s="42">
        <f t="shared" ca="1" si="196"/>
        <v>8.6883188513135909E-2</v>
      </c>
      <c r="O734" s="42">
        <f t="shared" ca="1" si="197"/>
        <v>8.5274239294775442E-2</v>
      </c>
      <c r="P734" s="42">
        <f t="shared" ca="1" si="198"/>
        <v>0.12088996337339145</v>
      </c>
      <c r="Q734" s="42">
        <f t="shared" ca="1" si="199"/>
        <v>0.17974132333439441</v>
      </c>
      <c r="R734" s="42">
        <f t="shared" ca="1" si="200"/>
        <v>7.750400379188363E-2</v>
      </c>
      <c r="S734" s="42">
        <f t="shared" ca="1" si="201"/>
        <v>0.13800934010360627</v>
      </c>
      <c r="T734" s="42">
        <f t="shared" ca="1" si="202"/>
        <v>0.18218341920952857</v>
      </c>
      <c r="U734">
        <f ca="1">+(L734^2*Markiwitz!$B$4^2)+(M734^2*Markiwitz!$C$4^2)+(N734^2*Markiwitz!$D$4^2)+(O734^2*Markiwitz!$E$4^2)+(P734^2*Markiwitz!$F$4^2)+(Q734^2*Markiwitz!$G$4^2)+(R734^2*Markiwitz!$H$4^2)+(S734^2*Markiwitz!$I$4^2)+(T734^2*Markiwitz!$J$4^2)+(2*L734*M734*Markiwitz!$B$8)+(2*L734*N734*Markiwitz!$E$8)+(2*L734*O734*Markiwitz!$H$8)+(2*L734*P734*Markiwitz!$B$11)+(2*L734*Q734*Markiwitz!$E$11)+(2*L734*R734*Markiwitz!$H$11)+(2*L734*S734*Markiwitz!$K$8)+(2*L734*T734*Markiwitz!$K$11)</f>
        <v>1.5508400809092524E-2</v>
      </c>
      <c r="V734" s="5">
        <f t="shared" ca="1" si="193"/>
        <v>0.12453272987087581</v>
      </c>
      <c r="W734" s="42">
        <f ca="1">SUMPRODUCT(L734:T734,Markiwitz!$B$3:$J$3)</f>
        <v>0.60306412046786839</v>
      </c>
    </row>
    <row r="735" spans="1:23" x14ac:dyDescent="0.25">
      <c r="A735">
        <v>734</v>
      </c>
      <c r="B735" s="25">
        <f t="shared" ca="1" si="192"/>
        <v>0.99999999999999989</v>
      </c>
      <c r="C735" s="46">
        <v>0</v>
      </c>
      <c r="D735">
        <f t="shared" ca="1" si="205"/>
        <v>0.90149391706786541</v>
      </c>
      <c r="E735">
        <f t="shared" ca="1" si="205"/>
        <v>0.36396610384788297</v>
      </c>
      <c r="F735">
        <f t="shared" ca="1" si="205"/>
        <v>3.4086418214609893E-2</v>
      </c>
      <c r="G735">
        <f t="shared" ca="1" si="205"/>
        <v>0.61846581834829761</v>
      </c>
      <c r="H735">
        <f t="shared" ca="1" si="205"/>
        <v>0.9454421923206765</v>
      </c>
      <c r="I735">
        <f t="shared" ca="1" si="205"/>
        <v>0.62593683148102341</v>
      </c>
      <c r="J735">
        <f t="shared" ca="1" si="205"/>
        <v>0.15082227727335118</v>
      </c>
      <c r="K735">
        <f t="shared" ca="1" si="205"/>
        <v>0.3578871708711987</v>
      </c>
      <c r="L735" s="42">
        <f t="shared" ca="1" si="194"/>
        <v>0</v>
      </c>
      <c r="M735" s="42">
        <f t="shared" ca="1" si="195"/>
        <v>0.22548054140635371</v>
      </c>
      <c r="N735" s="42">
        <f t="shared" ca="1" si="196"/>
        <v>9.1034750867879335E-2</v>
      </c>
      <c r="O735" s="42">
        <f t="shared" ca="1" si="197"/>
        <v>8.5256526839715078E-3</v>
      </c>
      <c r="P735" s="42">
        <f t="shared" ca="1" si="198"/>
        <v>0.15468990408284658</v>
      </c>
      <c r="Q735" s="42">
        <f t="shared" ca="1" si="199"/>
        <v>0.23647282955191343</v>
      </c>
      <c r="R735" s="42">
        <f t="shared" ca="1" si="200"/>
        <v>0.15655854462952945</v>
      </c>
      <c r="S735" s="42">
        <f t="shared" ca="1" si="201"/>
        <v>3.772348109274519E-2</v>
      </c>
      <c r="T735" s="42">
        <f t="shared" ca="1" si="202"/>
        <v>8.9514295684760756E-2</v>
      </c>
      <c r="U735">
        <f ca="1">+(L735^2*Markiwitz!$B$4^2)+(M735^2*Markiwitz!$C$4^2)+(N735^2*Markiwitz!$D$4^2)+(O735^2*Markiwitz!$E$4^2)+(P735^2*Markiwitz!$F$4^2)+(Q735^2*Markiwitz!$G$4^2)+(R735^2*Markiwitz!$H$4^2)+(S735^2*Markiwitz!$I$4^2)+(T735^2*Markiwitz!$J$4^2)+(2*L735*M735*Markiwitz!$B$8)+(2*L735*N735*Markiwitz!$E$8)+(2*L735*O735*Markiwitz!$H$8)+(2*L735*P735*Markiwitz!$B$11)+(2*L735*Q735*Markiwitz!$E$11)+(2*L735*R735*Markiwitz!$H$11)+(2*L735*S735*Markiwitz!$K$8)+(2*L735*T735*Markiwitz!$K$11)</f>
        <v>2.2503430974065774E-2</v>
      </c>
      <c r="V735" s="5">
        <f t="shared" ca="1" si="193"/>
        <v>0.15001143614426793</v>
      </c>
      <c r="W735" s="42">
        <f ca="1">SUMPRODUCT(L735:T735,Markiwitz!$B$3:$J$3)</f>
        <v>0.76815418562414295</v>
      </c>
    </row>
    <row r="736" spans="1:23" x14ac:dyDescent="0.25">
      <c r="A736">
        <v>735</v>
      </c>
      <c r="B736" s="25">
        <f t="shared" ca="1" si="192"/>
        <v>1</v>
      </c>
      <c r="C736" s="46">
        <v>0</v>
      </c>
      <c r="D736">
        <f t="shared" ca="1" si="205"/>
        <v>0.73115939588171308</v>
      </c>
      <c r="E736">
        <f t="shared" ca="1" si="205"/>
        <v>0.80367792909376123</v>
      </c>
      <c r="F736">
        <f t="shared" ca="1" si="205"/>
        <v>0.46065298835765234</v>
      </c>
      <c r="G736">
        <f t="shared" ca="1" si="205"/>
        <v>0.1277437667351935</v>
      </c>
      <c r="H736">
        <f t="shared" ca="1" si="205"/>
        <v>0.22499191524665962</v>
      </c>
      <c r="I736">
        <f t="shared" ca="1" si="205"/>
        <v>0.82358553557432757</v>
      </c>
      <c r="J736">
        <f t="shared" ca="1" si="205"/>
        <v>0.85616446667180801</v>
      </c>
      <c r="K736">
        <f t="shared" ca="1" si="205"/>
        <v>0.76104176928561051</v>
      </c>
      <c r="L736" s="42">
        <f t="shared" ca="1" si="194"/>
        <v>0</v>
      </c>
      <c r="M736" s="42">
        <f t="shared" ca="1" si="195"/>
        <v>0.15267418737582522</v>
      </c>
      <c r="N736" s="42">
        <f t="shared" ca="1" si="196"/>
        <v>0.167816861039322</v>
      </c>
      <c r="O736" s="42">
        <f t="shared" ca="1" si="197"/>
        <v>9.6189450694179404E-2</v>
      </c>
      <c r="P736" s="42">
        <f t="shared" ca="1" si="198"/>
        <v>2.6674314641205628E-2</v>
      </c>
      <c r="Q736" s="42">
        <f t="shared" ca="1" si="199"/>
        <v>4.6980806127767401E-2</v>
      </c>
      <c r="R736" s="42">
        <f t="shared" ca="1" si="200"/>
        <v>0.17197378996499485</v>
      </c>
      <c r="S736" s="42">
        <f t="shared" ca="1" si="201"/>
        <v>0.17877663194295054</v>
      </c>
      <c r="T736" s="42">
        <f t="shared" ca="1" si="202"/>
        <v>0.15891395821375492</v>
      </c>
      <c r="U736">
        <f ca="1">+(L736^2*Markiwitz!$B$4^2)+(M736^2*Markiwitz!$C$4^2)+(N736^2*Markiwitz!$D$4^2)+(O736^2*Markiwitz!$E$4^2)+(P736^2*Markiwitz!$F$4^2)+(Q736^2*Markiwitz!$G$4^2)+(R736^2*Markiwitz!$H$4^2)+(S736^2*Markiwitz!$I$4^2)+(T736^2*Markiwitz!$J$4^2)+(2*L736*M736*Markiwitz!$B$8)+(2*L736*N736*Markiwitz!$E$8)+(2*L736*O736*Markiwitz!$H$8)+(2*L736*P736*Markiwitz!$B$11)+(2*L736*Q736*Markiwitz!$E$11)+(2*L736*R736*Markiwitz!$H$11)+(2*L736*S736*Markiwitz!$K$8)+(2*L736*T736*Markiwitz!$K$11)</f>
        <v>1.1026150360764077E-2</v>
      </c>
      <c r="V736" s="5">
        <f t="shared" ca="1" si="193"/>
        <v>0.10500547776551505</v>
      </c>
      <c r="W736" s="42">
        <f ca="1">SUMPRODUCT(L736:T736,Markiwitz!$B$3:$J$3)</f>
        <v>0.23006830725961508</v>
      </c>
    </row>
    <row r="737" spans="1:23" x14ac:dyDescent="0.25">
      <c r="A737">
        <v>736</v>
      </c>
      <c r="B737" s="25">
        <f t="shared" ca="1" si="192"/>
        <v>0.99999999999999989</v>
      </c>
      <c r="C737" s="46">
        <v>0</v>
      </c>
      <c r="D737">
        <f t="shared" ca="1" si="205"/>
        <v>0.25994365711003675</v>
      </c>
      <c r="E737">
        <f t="shared" ca="1" si="205"/>
        <v>0.81829322564964224</v>
      </c>
      <c r="F737">
        <f t="shared" ca="1" si="205"/>
        <v>0.46134576539581074</v>
      </c>
      <c r="G737">
        <f t="shared" ca="1" si="205"/>
        <v>0.51269859751729696</v>
      </c>
      <c r="H737">
        <f t="shared" ca="1" si="205"/>
        <v>3.0542246051878941E-3</v>
      </c>
      <c r="I737">
        <f t="shared" ca="1" si="205"/>
        <v>0.76728678543099194</v>
      </c>
      <c r="J737">
        <f t="shared" ca="1" si="205"/>
        <v>0.6237764739838414</v>
      </c>
      <c r="K737">
        <f t="shared" ca="1" si="205"/>
        <v>0.8852824217561388</v>
      </c>
      <c r="L737" s="42">
        <f t="shared" ca="1" si="194"/>
        <v>0</v>
      </c>
      <c r="M737" s="42">
        <f t="shared" ca="1" si="195"/>
        <v>6.0009877925360597E-2</v>
      </c>
      <c r="N737" s="42">
        <f t="shared" ca="1" si="196"/>
        <v>0.18890892405040549</v>
      </c>
      <c r="O737" s="42">
        <f t="shared" ca="1" si="197"/>
        <v>0.10650501485814361</v>
      </c>
      <c r="P737" s="42">
        <f t="shared" ca="1" si="198"/>
        <v>0.11836018847920034</v>
      </c>
      <c r="Q737" s="42">
        <f t="shared" ca="1" si="199"/>
        <v>7.0508989429340983E-4</v>
      </c>
      <c r="R737" s="42">
        <f t="shared" ca="1" si="200"/>
        <v>0.17713371751157966</v>
      </c>
      <c r="S737" s="42">
        <f t="shared" ca="1" si="201"/>
        <v>0.14400332161456256</v>
      </c>
      <c r="T737" s="42">
        <f t="shared" ca="1" si="202"/>
        <v>0.20437386566645421</v>
      </c>
      <c r="U737">
        <f ca="1">+(L737^2*Markiwitz!$B$4^2)+(M737^2*Markiwitz!$C$4^2)+(N737^2*Markiwitz!$D$4^2)+(O737^2*Markiwitz!$E$4^2)+(P737^2*Markiwitz!$F$4^2)+(Q737^2*Markiwitz!$G$4^2)+(R737^2*Markiwitz!$H$4^2)+(S737^2*Markiwitz!$I$4^2)+(T737^2*Markiwitz!$J$4^2)+(2*L737*M737*Markiwitz!$B$8)+(2*L737*N737*Markiwitz!$E$8)+(2*L737*O737*Markiwitz!$H$8)+(2*L737*P737*Markiwitz!$B$11)+(2*L737*Q737*Markiwitz!$E$11)+(2*L737*R737*Markiwitz!$H$11)+(2*L737*S737*Markiwitz!$K$8)+(2*L737*T737*Markiwitz!$K$11)</f>
        <v>1.1368099941262927E-2</v>
      </c>
      <c r="V737" s="5">
        <f t="shared" ca="1" si="193"/>
        <v>0.10662129215716215</v>
      </c>
      <c r="W737" s="42">
        <f ca="1">SUMPRODUCT(L737:T737,Markiwitz!$B$3:$J$3)</f>
        <v>0.13287844018927569</v>
      </c>
    </row>
    <row r="738" spans="1:23" x14ac:dyDescent="0.25">
      <c r="A738">
        <v>737</v>
      </c>
      <c r="B738" s="25">
        <f t="shared" ca="1" si="192"/>
        <v>1</v>
      </c>
      <c r="C738" s="46">
        <v>0</v>
      </c>
      <c r="D738">
        <f t="shared" ca="1" si="205"/>
        <v>0.12383329339954674</v>
      </c>
      <c r="E738">
        <f t="shared" ca="1" si="205"/>
        <v>0.39188642301147558</v>
      </c>
      <c r="F738">
        <f t="shared" ca="1" si="205"/>
        <v>5.2776314320515327E-2</v>
      </c>
      <c r="G738">
        <f t="shared" ca="1" si="205"/>
        <v>0.72484381566329481</v>
      </c>
      <c r="H738">
        <f t="shared" ca="1" si="205"/>
        <v>0.60194359652715479</v>
      </c>
      <c r="I738">
        <f t="shared" ca="1" si="205"/>
        <v>0.34094721290738295</v>
      </c>
      <c r="J738">
        <f t="shared" ca="1" si="205"/>
        <v>5.0164782103201966E-2</v>
      </c>
      <c r="K738">
        <f t="shared" ca="1" si="205"/>
        <v>0.98945399952199908</v>
      </c>
      <c r="L738" s="42">
        <f t="shared" ca="1" si="194"/>
        <v>0</v>
      </c>
      <c r="M738" s="42">
        <f t="shared" ca="1" si="195"/>
        <v>3.7801887957270942E-2</v>
      </c>
      <c r="N738" s="42">
        <f t="shared" ca="1" si="196"/>
        <v>0.11962894830599496</v>
      </c>
      <c r="O738" s="42">
        <f t="shared" ca="1" si="197"/>
        <v>1.6110726493438608E-2</v>
      </c>
      <c r="P738" s="42">
        <f t="shared" ca="1" si="198"/>
        <v>0.22126896534857818</v>
      </c>
      <c r="Q738" s="42">
        <f t="shared" ca="1" si="199"/>
        <v>0.18375191168580757</v>
      </c>
      <c r="R738" s="42">
        <f t="shared" ca="1" si="200"/>
        <v>0.10407902420946083</v>
      </c>
      <c r="S738" s="42">
        <f t="shared" ca="1" si="201"/>
        <v>1.5313518847856889E-2</v>
      </c>
      <c r="T738" s="42">
        <f t="shared" ca="1" si="202"/>
        <v>0.30204501715159204</v>
      </c>
      <c r="U738">
        <f ca="1">+(L738^2*Markiwitz!$B$4^2)+(M738^2*Markiwitz!$C$4^2)+(N738^2*Markiwitz!$D$4^2)+(O738^2*Markiwitz!$E$4^2)+(P738^2*Markiwitz!$F$4^2)+(Q738^2*Markiwitz!$G$4^2)+(R738^2*Markiwitz!$H$4^2)+(S738^2*Markiwitz!$I$4^2)+(T738^2*Markiwitz!$J$4^2)+(2*L738*M738*Markiwitz!$B$8)+(2*L738*N738*Markiwitz!$E$8)+(2*L738*O738*Markiwitz!$H$8)+(2*L738*P738*Markiwitz!$B$11)+(2*L738*Q738*Markiwitz!$E$11)+(2*L738*R738*Markiwitz!$H$11)+(2*L738*S738*Markiwitz!$K$8)+(2*L738*T738*Markiwitz!$K$11)</f>
        <v>1.8719176502543546E-2</v>
      </c>
      <c r="V738" s="5">
        <f t="shared" ca="1" si="193"/>
        <v>0.13681804158276623</v>
      </c>
      <c r="W738" s="42">
        <f ca="1">SUMPRODUCT(L738:T738,Markiwitz!$B$3:$J$3)</f>
        <v>0.63879569262841618</v>
      </c>
    </row>
    <row r="739" spans="1:23" x14ac:dyDescent="0.25">
      <c r="A739">
        <v>738</v>
      </c>
      <c r="B739" s="25">
        <f t="shared" ca="1" si="192"/>
        <v>0.99999999999999989</v>
      </c>
      <c r="C739" s="46">
        <v>0</v>
      </c>
      <c r="D739">
        <f t="shared" ca="1" si="205"/>
        <v>0.1581351626231382</v>
      </c>
      <c r="E739">
        <f t="shared" ca="1" si="205"/>
        <v>0.17249051834105689</v>
      </c>
      <c r="F739">
        <f t="shared" ca="1" si="205"/>
        <v>0.34213070589827133</v>
      </c>
      <c r="G739">
        <f t="shared" ca="1" si="205"/>
        <v>0.95316904926988588</v>
      </c>
      <c r="H739">
        <f t="shared" ca="1" si="205"/>
        <v>0.99288167347928269</v>
      </c>
      <c r="I739">
        <f t="shared" ca="1" si="205"/>
        <v>0.87614523196187366</v>
      </c>
      <c r="J739">
        <f t="shared" ca="1" si="205"/>
        <v>0.38363831512591295</v>
      </c>
      <c r="K739">
        <f t="shared" ca="1" si="205"/>
        <v>0.88590905156997335</v>
      </c>
      <c r="L739" s="42">
        <f t="shared" ca="1" si="194"/>
        <v>0</v>
      </c>
      <c r="M739" s="42">
        <f t="shared" ca="1" si="195"/>
        <v>3.3190297472088105E-2</v>
      </c>
      <c r="N739" s="42">
        <f t="shared" ca="1" si="196"/>
        <v>3.6203280281805382E-2</v>
      </c>
      <c r="O739" s="42">
        <f t="shared" ca="1" si="197"/>
        <v>7.1808317105038336E-2</v>
      </c>
      <c r="P739" s="42">
        <f t="shared" ca="1" si="198"/>
        <v>0.2000564818202297</v>
      </c>
      <c r="Q739" s="42">
        <f t="shared" ca="1" si="199"/>
        <v>0.20839159078045705</v>
      </c>
      <c r="R739" s="42">
        <f t="shared" ca="1" si="200"/>
        <v>0.18389028976981828</v>
      </c>
      <c r="S739" s="42">
        <f t="shared" ca="1" si="201"/>
        <v>8.052016761803131E-2</v>
      </c>
      <c r="T739" s="42">
        <f t="shared" ca="1" si="202"/>
        <v>0.18593957515253187</v>
      </c>
      <c r="U739">
        <f ca="1">+(L739^2*Markiwitz!$B$4^2)+(M739^2*Markiwitz!$C$4^2)+(N739^2*Markiwitz!$D$4^2)+(O739^2*Markiwitz!$E$4^2)+(P739^2*Markiwitz!$F$4^2)+(Q739^2*Markiwitz!$G$4^2)+(R739^2*Markiwitz!$H$4^2)+(S739^2*Markiwitz!$I$4^2)+(T739^2*Markiwitz!$J$4^2)+(2*L739*M739*Markiwitz!$B$8)+(2*L739*N739*Markiwitz!$E$8)+(2*L739*O739*Markiwitz!$H$8)+(2*L739*P739*Markiwitz!$B$11)+(2*L739*Q739*Markiwitz!$E$11)+(2*L739*R739*Markiwitz!$H$11)+(2*L739*S739*Markiwitz!$K$8)+(2*L739*T739*Markiwitz!$K$11)</f>
        <v>2.1497392084947369E-2</v>
      </c>
      <c r="V739" s="5">
        <f t="shared" ca="1" si="193"/>
        <v>0.14661988979994278</v>
      </c>
      <c r="W739" s="42">
        <f ca="1">SUMPRODUCT(L739:T739,Markiwitz!$B$3:$J$3)</f>
        <v>0.69164729460237107</v>
      </c>
    </row>
    <row r="740" spans="1:23" x14ac:dyDescent="0.25">
      <c r="A740">
        <v>739</v>
      </c>
      <c r="B740" s="25">
        <f t="shared" ca="1" si="192"/>
        <v>1</v>
      </c>
      <c r="C740" s="46">
        <v>0</v>
      </c>
      <c r="D740">
        <f t="shared" ca="1" si="205"/>
        <v>0.38696728057665675</v>
      </c>
      <c r="E740">
        <f t="shared" ca="1" si="205"/>
        <v>0.48094166963957286</v>
      </c>
      <c r="F740">
        <f t="shared" ca="1" si="205"/>
        <v>0.97357985179741557</v>
      </c>
      <c r="G740">
        <f t="shared" ca="1" si="205"/>
        <v>0.3685845435598174</v>
      </c>
      <c r="H740">
        <f t="shared" ca="1" si="205"/>
        <v>0.31580400601784853</v>
      </c>
      <c r="I740">
        <f t="shared" ca="1" si="205"/>
        <v>0.88018132537932159</v>
      </c>
      <c r="J740">
        <f t="shared" ca="1" si="205"/>
        <v>0.70419643305897806</v>
      </c>
      <c r="K740">
        <f t="shared" ca="1" si="205"/>
        <v>0.36395541925463226</v>
      </c>
      <c r="L740" s="42">
        <f t="shared" ca="1" si="194"/>
        <v>0</v>
      </c>
      <c r="M740" s="42">
        <f t="shared" ca="1" si="195"/>
        <v>8.6488393436989511E-2</v>
      </c>
      <c r="N740" s="42">
        <f t="shared" ca="1" si="196"/>
        <v>0.10749196232312988</v>
      </c>
      <c r="O740" s="42">
        <f t="shared" ca="1" si="197"/>
        <v>0.21759813165366693</v>
      </c>
      <c r="P740" s="42">
        <f t="shared" ca="1" si="198"/>
        <v>8.2379794412307486E-2</v>
      </c>
      <c r="Q740" s="42">
        <f t="shared" ca="1" si="199"/>
        <v>7.0583179747773048E-2</v>
      </c>
      <c r="R740" s="42">
        <f t="shared" ca="1" si="200"/>
        <v>0.19672326986368421</v>
      </c>
      <c r="S740" s="42">
        <f t="shared" ca="1" si="201"/>
        <v>0.15739009786194194</v>
      </c>
      <c r="T740" s="42">
        <f t="shared" ca="1" si="202"/>
        <v>8.1345170700506939E-2</v>
      </c>
      <c r="U740">
        <f ca="1">+(L740^2*Markiwitz!$B$4^2)+(M740^2*Markiwitz!$C$4^2)+(N740^2*Markiwitz!$D$4^2)+(O740^2*Markiwitz!$E$4^2)+(P740^2*Markiwitz!$F$4^2)+(Q740^2*Markiwitz!$G$4^2)+(R740^2*Markiwitz!$H$4^2)+(S740^2*Markiwitz!$I$4^2)+(T740^2*Markiwitz!$J$4^2)+(2*L740*M740*Markiwitz!$B$8)+(2*L740*N740*Markiwitz!$E$8)+(2*L740*O740*Markiwitz!$H$8)+(2*L740*P740*Markiwitz!$B$11)+(2*L740*Q740*Markiwitz!$E$11)+(2*L740*R740*Markiwitz!$H$11)+(2*L740*S740*Markiwitz!$K$8)+(2*L740*T740*Markiwitz!$K$11)</f>
        <v>1.3959903838879214E-2</v>
      </c>
      <c r="V740" s="5">
        <f t="shared" ca="1" si="193"/>
        <v>0.11815203696457888</v>
      </c>
      <c r="W740" s="42">
        <f ca="1">SUMPRODUCT(L740:T740,Markiwitz!$B$3:$J$3)</f>
        <v>0.32601946148375699</v>
      </c>
    </row>
    <row r="741" spans="1:23" x14ac:dyDescent="0.25">
      <c r="A741">
        <v>740</v>
      </c>
      <c r="B741" s="25">
        <f t="shared" ca="1" si="192"/>
        <v>1</v>
      </c>
      <c r="C741" s="46">
        <v>0</v>
      </c>
      <c r="D741">
        <f t="shared" ca="1" si="205"/>
        <v>0.46796318447899599</v>
      </c>
      <c r="E741">
        <f t="shared" ca="1" si="205"/>
        <v>0.6860061559227294</v>
      </c>
      <c r="F741">
        <f t="shared" ca="1" si="205"/>
        <v>0.3957879772888605</v>
      </c>
      <c r="G741">
        <f t="shared" ca="1" si="205"/>
        <v>0.21832584224800233</v>
      </c>
      <c r="H741">
        <f t="shared" ca="1" si="205"/>
        <v>0.98793277590471218</v>
      </c>
      <c r="I741">
        <f t="shared" ca="1" si="205"/>
        <v>0.57008660184543936</v>
      </c>
      <c r="J741">
        <f t="shared" ca="1" si="205"/>
        <v>9.8306220401104816E-2</v>
      </c>
      <c r="K741">
        <f t="shared" ca="1" si="205"/>
        <v>0.76723708701546445</v>
      </c>
      <c r="L741" s="42">
        <f t="shared" ca="1" si="194"/>
        <v>0</v>
      </c>
      <c r="M741" s="42">
        <f t="shared" ca="1" si="195"/>
        <v>0.11164187094323545</v>
      </c>
      <c r="N741" s="42">
        <f t="shared" ca="1" si="196"/>
        <v>0.16366033326116905</v>
      </c>
      <c r="O741" s="42">
        <f t="shared" ca="1" si="197"/>
        <v>9.4423048109141233E-2</v>
      </c>
      <c r="P741" s="42">
        <f t="shared" ca="1" si="198"/>
        <v>5.2085946741647307E-2</v>
      </c>
      <c r="Q741" s="42">
        <f t="shared" ca="1" si="199"/>
        <v>0.23569089861404832</v>
      </c>
      <c r="R741" s="42">
        <f t="shared" ca="1" si="200"/>
        <v>0.13600543149682934</v>
      </c>
      <c r="S741" s="42">
        <f t="shared" ca="1" si="201"/>
        <v>2.3452892738039757E-2</v>
      </c>
      <c r="T741" s="42">
        <f t="shared" ca="1" si="202"/>
        <v>0.18303957809588964</v>
      </c>
      <c r="U741">
        <f ca="1">+(L741^2*Markiwitz!$B$4^2)+(M741^2*Markiwitz!$C$4^2)+(N741^2*Markiwitz!$D$4^2)+(O741^2*Markiwitz!$E$4^2)+(P741^2*Markiwitz!$F$4^2)+(Q741^2*Markiwitz!$G$4^2)+(R741^2*Markiwitz!$H$4^2)+(S741^2*Markiwitz!$I$4^2)+(T741^2*Markiwitz!$J$4^2)+(2*L741*M741*Markiwitz!$B$8)+(2*L741*N741*Markiwitz!$E$8)+(2*L741*O741*Markiwitz!$H$8)+(2*L741*P741*Markiwitz!$B$11)+(2*L741*Q741*Markiwitz!$E$11)+(2*L741*R741*Markiwitz!$H$11)+(2*L741*S741*Markiwitz!$K$8)+(2*L741*T741*Markiwitz!$K$11)</f>
        <v>2.0917576659429168E-2</v>
      </c>
      <c r="V741" s="5">
        <f t="shared" ca="1" si="193"/>
        <v>0.14462910032019549</v>
      </c>
      <c r="W741" s="42">
        <f ca="1">SUMPRODUCT(L741:T741,Markiwitz!$B$3:$J$3)</f>
        <v>0.7621732380003623</v>
      </c>
    </row>
    <row r="742" spans="1:23" x14ac:dyDescent="0.25">
      <c r="A742">
        <v>741</v>
      </c>
      <c r="B742" s="25">
        <f t="shared" ca="1" si="192"/>
        <v>1.0000000000000002</v>
      </c>
      <c r="C742" s="46">
        <v>0</v>
      </c>
      <c r="D742">
        <f t="shared" ref="D742:K751" ca="1" si="206">RAND()</f>
        <v>4.723176496488124E-2</v>
      </c>
      <c r="E742">
        <f t="shared" ca="1" si="206"/>
        <v>0.64327896544783369</v>
      </c>
      <c r="F742">
        <f t="shared" ca="1" si="206"/>
        <v>0.60844111892857111</v>
      </c>
      <c r="G742">
        <f t="shared" ca="1" si="206"/>
        <v>0.7500888377690339</v>
      </c>
      <c r="H742">
        <f t="shared" ca="1" si="206"/>
        <v>0.41135888268340504</v>
      </c>
      <c r="I742">
        <f t="shared" ca="1" si="206"/>
        <v>0.61426842557032935</v>
      </c>
      <c r="J742">
        <f t="shared" ca="1" si="206"/>
        <v>0.16428966343212614</v>
      </c>
      <c r="K742">
        <f t="shared" ca="1" si="206"/>
        <v>0.12814260540570399</v>
      </c>
      <c r="L742" s="42">
        <f t="shared" ca="1" si="194"/>
        <v>0</v>
      </c>
      <c r="M742" s="42">
        <f t="shared" ca="1" si="195"/>
        <v>1.4027430506610339E-2</v>
      </c>
      <c r="N742" s="42">
        <f t="shared" ca="1" si="196"/>
        <v>0.19104835465905332</v>
      </c>
      <c r="O742" s="42">
        <f t="shared" ca="1" si="197"/>
        <v>0.18070181200047872</v>
      </c>
      <c r="P742" s="42">
        <f t="shared" ca="1" si="198"/>
        <v>0.22276997383884858</v>
      </c>
      <c r="Q742" s="42">
        <f t="shared" ca="1" si="199"/>
        <v>0.12217007228946029</v>
      </c>
      <c r="R742" s="42">
        <f t="shared" ca="1" si="200"/>
        <v>0.18243247226732989</v>
      </c>
      <c r="S742" s="42">
        <f t="shared" ca="1" si="201"/>
        <v>4.8792625862321422E-2</v>
      </c>
      <c r="T742" s="42">
        <f t="shared" ca="1" si="202"/>
        <v>3.8057258575897528E-2</v>
      </c>
      <c r="U742">
        <f ca="1">+(L742^2*Markiwitz!$B$4^2)+(M742^2*Markiwitz!$C$4^2)+(N742^2*Markiwitz!$D$4^2)+(O742^2*Markiwitz!$E$4^2)+(P742^2*Markiwitz!$F$4^2)+(Q742^2*Markiwitz!$G$4^2)+(R742^2*Markiwitz!$H$4^2)+(S742^2*Markiwitz!$I$4^2)+(T742^2*Markiwitz!$J$4^2)+(2*L742*M742*Markiwitz!$B$8)+(2*L742*N742*Markiwitz!$E$8)+(2*L742*O742*Markiwitz!$H$8)+(2*L742*P742*Markiwitz!$B$11)+(2*L742*Q742*Markiwitz!$E$11)+(2*L742*R742*Markiwitz!$H$11)+(2*L742*S742*Markiwitz!$K$8)+(2*L742*T742*Markiwitz!$K$11)</f>
        <v>1.875731487272515E-2</v>
      </c>
      <c r="V742" s="5">
        <f t="shared" ca="1" si="193"/>
        <v>0.13695734691036165</v>
      </c>
      <c r="W742" s="42">
        <f ca="1">SUMPRODUCT(L742:T742,Markiwitz!$B$3:$J$3)</f>
        <v>0.51469252978285263</v>
      </c>
    </row>
    <row r="743" spans="1:23" x14ac:dyDescent="0.25">
      <c r="A743">
        <v>742</v>
      </c>
      <c r="B743" s="25">
        <f t="shared" ca="1" si="192"/>
        <v>1.0000000000000002</v>
      </c>
      <c r="C743" s="46">
        <v>0</v>
      </c>
      <c r="D743">
        <f t="shared" ca="1" si="206"/>
        <v>0.10280343611280929</v>
      </c>
      <c r="E743">
        <f t="shared" ca="1" si="206"/>
        <v>8.6540891352007598E-2</v>
      </c>
      <c r="F743">
        <f t="shared" ca="1" si="206"/>
        <v>0.81641359361681287</v>
      </c>
      <c r="G743">
        <f t="shared" ca="1" si="206"/>
        <v>0.23140607290958681</v>
      </c>
      <c r="H743">
        <f t="shared" ca="1" si="206"/>
        <v>0.62621823191146053</v>
      </c>
      <c r="I743">
        <f t="shared" ca="1" si="206"/>
        <v>0.94230969855835645</v>
      </c>
      <c r="J743">
        <f t="shared" ca="1" si="206"/>
        <v>0.98317464668816268</v>
      </c>
      <c r="K743">
        <f t="shared" ca="1" si="206"/>
        <v>8.120521641655154E-2</v>
      </c>
      <c r="L743" s="42">
        <f t="shared" ca="1" si="194"/>
        <v>0</v>
      </c>
      <c r="M743" s="42">
        <f t="shared" ca="1" si="195"/>
        <v>2.6563702627715867E-2</v>
      </c>
      <c r="N743" s="42">
        <f t="shared" ca="1" si="196"/>
        <v>2.2361572627685365E-2</v>
      </c>
      <c r="O743" s="42">
        <f t="shared" ca="1" si="197"/>
        <v>0.21095567173712099</v>
      </c>
      <c r="P743" s="42">
        <f t="shared" ca="1" si="198"/>
        <v>5.9793741721555993E-2</v>
      </c>
      <c r="Q743" s="42">
        <f t="shared" ca="1" si="199"/>
        <v>0.16181049507232736</v>
      </c>
      <c r="R743" s="42">
        <f t="shared" ca="1" si="200"/>
        <v>0.24348636156722656</v>
      </c>
      <c r="S743" s="42">
        <f t="shared" ca="1" si="201"/>
        <v>0.2540455838175999</v>
      </c>
      <c r="T743" s="42">
        <f t="shared" ca="1" si="202"/>
        <v>2.0982870828768048E-2</v>
      </c>
      <c r="U743">
        <f ca="1">+(L743^2*Markiwitz!$B$4^2)+(M743^2*Markiwitz!$C$4^2)+(N743^2*Markiwitz!$D$4^2)+(O743^2*Markiwitz!$E$4^2)+(P743^2*Markiwitz!$F$4^2)+(Q743^2*Markiwitz!$G$4^2)+(R743^2*Markiwitz!$H$4^2)+(S743^2*Markiwitz!$I$4^2)+(T743^2*Markiwitz!$J$4^2)+(2*L743*M743*Markiwitz!$B$8)+(2*L743*N743*Markiwitz!$E$8)+(2*L743*O743*Markiwitz!$H$8)+(2*L743*P743*Markiwitz!$B$11)+(2*L743*Q743*Markiwitz!$E$11)+(2*L743*R743*Markiwitz!$H$11)+(2*L743*S743*Markiwitz!$K$8)+(2*L743*T743*Markiwitz!$K$11)</f>
        <v>2.4384479059824445E-2</v>
      </c>
      <c r="V743" s="5">
        <f t="shared" ca="1" si="193"/>
        <v>0.15615530429615398</v>
      </c>
      <c r="W743" s="42">
        <f ca="1">SUMPRODUCT(L743:T743,Markiwitz!$B$3:$J$3)</f>
        <v>0.5351868565075365</v>
      </c>
    </row>
    <row r="744" spans="1:23" x14ac:dyDescent="0.25">
      <c r="A744">
        <v>743</v>
      </c>
      <c r="B744" s="25">
        <f t="shared" ca="1" si="192"/>
        <v>1</v>
      </c>
      <c r="C744" s="46">
        <v>0</v>
      </c>
      <c r="D744">
        <f t="shared" ca="1" si="206"/>
        <v>0.72373676115919316</v>
      </c>
      <c r="E744">
        <f t="shared" ca="1" si="206"/>
        <v>0.14535942134566759</v>
      </c>
      <c r="F744">
        <f t="shared" ca="1" si="206"/>
        <v>0.76165534168411764</v>
      </c>
      <c r="G744">
        <f t="shared" ca="1" si="206"/>
        <v>0.98219313767050753</v>
      </c>
      <c r="H744">
        <f t="shared" ca="1" si="206"/>
        <v>0.35054196998799436</v>
      </c>
      <c r="I744">
        <f t="shared" ca="1" si="206"/>
        <v>0.36594049161406972</v>
      </c>
      <c r="J744">
        <f t="shared" ca="1" si="206"/>
        <v>0.4992479417786343</v>
      </c>
      <c r="K744">
        <f t="shared" ca="1" si="206"/>
        <v>6.5740371375386575E-2</v>
      </c>
      <c r="L744" s="42">
        <f t="shared" ca="1" si="194"/>
        <v>0</v>
      </c>
      <c r="M744" s="42">
        <f t="shared" ca="1" si="195"/>
        <v>0.18583963959123845</v>
      </c>
      <c r="N744" s="42">
        <f t="shared" ca="1" si="196"/>
        <v>3.7325093768627762E-2</v>
      </c>
      <c r="O744" s="42">
        <f t="shared" ca="1" si="197"/>
        <v>0.19557629484594272</v>
      </c>
      <c r="P744" s="42">
        <f t="shared" ca="1" si="198"/>
        <v>0.25220553730243001</v>
      </c>
      <c r="Q744" s="42">
        <f t="shared" ca="1" si="199"/>
        <v>9.0011447338713232E-2</v>
      </c>
      <c r="R744" s="42">
        <f t="shared" ca="1" si="200"/>
        <v>9.3965448106401589E-2</v>
      </c>
      <c r="S744" s="42">
        <f t="shared" ca="1" si="201"/>
        <v>0.12819586145963516</v>
      </c>
      <c r="T744" s="42">
        <f t="shared" ca="1" si="202"/>
        <v>1.6880677587011117E-2</v>
      </c>
      <c r="U744">
        <f ca="1">+(L744^2*Markiwitz!$B$4^2)+(M744^2*Markiwitz!$C$4^2)+(N744^2*Markiwitz!$D$4^2)+(O744^2*Markiwitz!$E$4^2)+(P744^2*Markiwitz!$F$4^2)+(Q744^2*Markiwitz!$G$4^2)+(R744^2*Markiwitz!$H$4^2)+(S744^2*Markiwitz!$I$4^2)+(T744^2*Markiwitz!$J$4^2)+(2*L744*M744*Markiwitz!$B$8)+(2*L744*N744*Markiwitz!$E$8)+(2*L744*O744*Markiwitz!$H$8)+(2*L744*P744*Markiwitz!$B$11)+(2*L744*Q744*Markiwitz!$E$11)+(2*L744*R744*Markiwitz!$H$11)+(2*L744*S744*Markiwitz!$K$8)+(2*L744*T744*Markiwitz!$K$11)</f>
        <v>1.6768833271458415E-2</v>
      </c>
      <c r="V744" s="5">
        <f t="shared" ca="1" si="193"/>
        <v>0.1294945298901016</v>
      </c>
      <c r="W744" s="42">
        <f ca="1">SUMPRODUCT(L744:T744,Markiwitz!$B$3:$J$3)</f>
        <v>0.42008961124359001</v>
      </c>
    </row>
    <row r="745" spans="1:23" x14ac:dyDescent="0.25">
      <c r="A745">
        <v>744</v>
      </c>
      <c r="B745" s="25">
        <f t="shared" ca="1" si="192"/>
        <v>1</v>
      </c>
      <c r="C745" s="46">
        <v>0</v>
      </c>
      <c r="D745">
        <f t="shared" ca="1" si="206"/>
        <v>0.27693248657235003</v>
      </c>
      <c r="E745">
        <f t="shared" ca="1" si="206"/>
        <v>0.47810826986500043</v>
      </c>
      <c r="F745">
        <f t="shared" ca="1" si="206"/>
        <v>0.22054514517190305</v>
      </c>
      <c r="G745">
        <f t="shared" ca="1" si="206"/>
        <v>0.33111723783094116</v>
      </c>
      <c r="H745">
        <f t="shared" ca="1" si="206"/>
        <v>0.49701040188011303</v>
      </c>
      <c r="I745">
        <f t="shared" ca="1" si="206"/>
        <v>0.58937397424230298</v>
      </c>
      <c r="J745">
        <f t="shared" ca="1" si="206"/>
        <v>0.60947839487061217</v>
      </c>
      <c r="K745">
        <f t="shared" ca="1" si="206"/>
        <v>0.78132130886970241</v>
      </c>
      <c r="L745" s="42">
        <f t="shared" ca="1" si="194"/>
        <v>0</v>
      </c>
      <c r="M745" s="42">
        <f t="shared" ca="1" si="195"/>
        <v>7.318729933588429E-2</v>
      </c>
      <c r="N745" s="42">
        <f t="shared" ca="1" si="196"/>
        <v>0.12635373153459856</v>
      </c>
      <c r="O745" s="42">
        <f t="shared" ca="1" si="197"/>
        <v>5.8285337905111319E-2</v>
      </c>
      <c r="P745" s="42">
        <f t="shared" ca="1" si="198"/>
        <v>8.7507163570255717E-2</v>
      </c>
      <c r="Q745" s="42">
        <f t="shared" ca="1" si="199"/>
        <v>0.13134915843809775</v>
      </c>
      <c r="R745" s="42">
        <f t="shared" ca="1" si="200"/>
        <v>0.15575886385717347</v>
      </c>
      <c r="S745" s="42">
        <f t="shared" ca="1" si="201"/>
        <v>0.16107202977970667</v>
      </c>
      <c r="T745" s="42">
        <f t="shared" ca="1" si="202"/>
        <v>0.20648641557917227</v>
      </c>
      <c r="U745">
        <f ca="1">+(L745^2*Markiwitz!$B$4^2)+(M745^2*Markiwitz!$C$4^2)+(N745^2*Markiwitz!$D$4^2)+(O745^2*Markiwitz!$E$4^2)+(P745^2*Markiwitz!$F$4^2)+(Q745^2*Markiwitz!$G$4^2)+(R745^2*Markiwitz!$H$4^2)+(S745^2*Markiwitz!$I$4^2)+(T745^2*Markiwitz!$J$4^2)+(2*L745*M745*Markiwitz!$B$8)+(2*L745*N745*Markiwitz!$E$8)+(2*L745*O745*Markiwitz!$H$8)+(2*L745*P745*Markiwitz!$B$11)+(2*L745*Q745*Markiwitz!$E$11)+(2*L745*R745*Markiwitz!$H$11)+(2*L745*S745*Markiwitz!$K$8)+(2*L745*T745*Markiwitz!$K$11)</f>
        <v>1.3176839870814326E-2</v>
      </c>
      <c r="V745" s="5">
        <f t="shared" ca="1" si="193"/>
        <v>0.11479041715585116</v>
      </c>
      <c r="W745" s="42">
        <f ca="1">SUMPRODUCT(L745:T745,Markiwitz!$B$3:$J$3)</f>
        <v>0.45571058070407755</v>
      </c>
    </row>
    <row r="746" spans="1:23" x14ac:dyDescent="0.25">
      <c r="A746">
        <v>745</v>
      </c>
      <c r="B746" s="25">
        <f t="shared" ca="1" si="192"/>
        <v>1</v>
      </c>
      <c r="C746" s="46">
        <v>0</v>
      </c>
      <c r="D746">
        <f t="shared" ca="1" si="206"/>
        <v>0.95563728268515602</v>
      </c>
      <c r="E746">
        <f t="shared" ca="1" si="206"/>
        <v>0.67274690341792909</v>
      </c>
      <c r="F746">
        <f t="shared" ca="1" si="206"/>
        <v>0.5013909901950363</v>
      </c>
      <c r="G746">
        <f t="shared" ca="1" si="206"/>
        <v>0.97341887355102819</v>
      </c>
      <c r="H746">
        <f t="shared" ca="1" si="206"/>
        <v>0.20433352322545817</v>
      </c>
      <c r="I746">
        <f t="shared" ca="1" si="206"/>
        <v>0.76892364973641369</v>
      </c>
      <c r="J746">
        <f t="shared" ca="1" si="206"/>
        <v>0.11966681648006372</v>
      </c>
      <c r="K746">
        <f t="shared" ca="1" si="206"/>
        <v>0.74115501377449777</v>
      </c>
      <c r="L746" s="42">
        <f t="shared" ca="1" si="194"/>
        <v>0</v>
      </c>
      <c r="M746" s="42">
        <f t="shared" ca="1" si="195"/>
        <v>0.19355568801117753</v>
      </c>
      <c r="N746" s="42">
        <f t="shared" ca="1" si="196"/>
        <v>0.1362588003918917</v>
      </c>
      <c r="O746" s="42">
        <f t="shared" ca="1" si="197"/>
        <v>0.10155221005727434</v>
      </c>
      <c r="P746" s="42">
        <f t="shared" ca="1" si="198"/>
        <v>0.19715718840922244</v>
      </c>
      <c r="Q746" s="42">
        <f t="shared" ca="1" si="199"/>
        <v>4.1385906963072705E-2</v>
      </c>
      <c r="R746" s="42">
        <f t="shared" ca="1" si="200"/>
        <v>0.15573853045437386</v>
      </c>
      <c r="S746" s="42">
        <f t="shared" ca="1" si="201"/>
        <v>2.4237431309528618E-2</v>
      </c>
      <c r="T746" s="42">
        <f t="shared" ca="1" si="202"/>
        <v>0.15011424440345872</v>
      </c>
      <c r="U746">
        <f ca="1">+(L746^2*Markiwitz!$B$4^2)+(M746^2*Markiwitz!$C$4^2)+(N746^2*Markiwitz!$D$4^2)+(O746^2*Markiwitz!$E$4^2)+(P746^2*Markiwitz!$F$4^2)+(Q746^2*Markiwitz!$G$4^2)+(R746^2*Markiwitz!$H$4^2)+(S746^2*Markiwitz!$I$4^2)+(T746^2*Markiwitz!$J$4^2)+(2*L746*M746*Markiwitz!$B$8)+(2*L746*N746*Markiwitz!$E$8)+(2*L746*O746*Markiwitz!$H$8)+(2*L746*P746*Markiwitz!$B$11)+(2*L746*Q746*Markiwitz!$E$11)+(2*L746*R746*Markiwitz!$H$11)+(2*L746*S746*Markiwitz!$K$8)+(2*L746*T746*Markiwitz!$K$11)</f>
        <v>1.0966866115355044E-2</v>
      </c>
      <c r="V746" s="5">
        <f t="shared" ca="1" si="193"/>
        <v>0.10472280608995847</v>
      </c>
      <c r="W746" s="42">
        <f ca="1">SUMPRODUCT(L746:T746,Markiwitz!$B$3:$J$3)</f>
        <v>0.28081728080465901</v>
      </c>
    </row>
    <row r="747" spans="1:23" x14ac:dyDescent="0.25">
      <c r="A747">
        <v>746</v>
      </c>
      <c r="B747" s="25">
        <f t="shared" ca="1" si="192"/>
        <v>1</v>
      </c>
      <c r="C747" s="46">
        <v>0</v>
      </c>
      <c r="D747">
        <f t="shared" ca="1" si="206"/>
        <v>0.84756960903687073</v>
      </c>
      <c r="E747">
        <f t="shared" ca="1" si="206"/>
        <v>0.81058660991108167</v>
      </c>
      <c r="F747">
        <f t="shared" ca="1" si="206"/>
        <v>0.20688317890119412</v>
      </c>
      <c r="G747">
        <f t="shared" ca="1" si="206"/>
        <v>0.24956219628836196</v>
      </c>
      <c r="H747">
        <f t="shared" ca="1" si="206"/>
        <v>0.20503645249810221</v>
      </c>
      <c r="I747">
        <f t="shared" ca="1" si="206"/>
        <v>0.95950680123320276</v>
      </c>
      <c r="J747">
        <f t="shared" ca="1" si="206"/>
        <v>0.94605862146051323</v>
      </c>
      <c r="K747">
        <f t="shared" ca="1" si="206"/>
        <v>0.10460984016224728</v>
      </c>
      <c r="L747" s="42">
        <f t="shared" ca="1" si="194"/>
        <v>0</v>
      </c>
      <c r="M747" s="42">
        <f t="shared" ca="1" si="195"/>
        <v>0.19575199863210641</v>
      </c>
      <c r="N747" s="42">
        <f t="shared" ca="1" si="196"/>
        <v>0.18721052201815702</v>
      </c>
      <c r="O747" s="42">
        <f t="shared" ca="1" si="197"/>
        <v>4.7781085260114195E-2</v>
      </c>
      <c r="P747" s="42">
        <f t="shared" ca="1" si="198"/>
        <v>5.7638096252622645E-2</v>
      </c>
      <c r="Q747" s="42">
        <f t="shared" ca="1" si="199"/>
        <v>4.7354571165604945E-2</v>
      </c>
      <c r="R747" s="42">
        <f t="shared" ca="1" si="200"/>
        <v>0.22160465882670408</v>
      </c>
      <c r="S747" s="42">
        <f t="shared" ca="1" si="201"/>
        <v>0.21849870972187566</v>
      </c>
      <c r="T747" s="42">
        <f t="shared" ca="1" si="202"/>
        <v>2.4160358122815005E-2</v>
      </c>
      <c r="U747">
        <f ca="1">+(L747^2*Markiwitz!$B$4^2)+(M747^2*Markiwitz!$C$4^2)+(N747^2*Markiwitz!$D$4^2)+(O747^2*Markiwitz!$E$4^2)+(P747^2*Markiwitz!$F$4^2)+(Q747^2*Markiwitz!$G$4^2)+(R747^2*Markiwitz!$H$4^2)+(S747^2*Markiwitz!$I$4^2)+(T747^2*Markiwitz!$J$4^2)+(2*L747*M747*Markiwitz!$B$8)+(2*L747*N747*Markiwitz!$E$8)+(2*L747*O747*Markiwitz!$H$8)+(2*L747*P747*Markiwitz!$B$11)+(2*L747*Q747*Markiwitz!$E$11)+(2*L747*R747*Markiwitz!$H$11)+(2*L747*S747*Markiwitz!$K$8)+(2*L747*T747*Markiwitz!$K$11)</f>
        <v>1.4701675616728631E-2</v>
      </c>
      <c r="V747" s="5">
        <f t="shared" ca="1" si="193"/>
        <v>0.12125046645983936</v>
      </c>
      <c r="W747" s="42">
        <f ca="1">SUMPRODUCT(L747:T747,Markiwitz!$B$3:$J$3)</f>
        <v>0.22866346663347481</v>
      </c>
    </row>
    <row r="748" spans="1:23" x14ac:dyDescent="0.25">
      <c r="A748">
        <v>747</v>
      </c>
      <c r="B748" s="25">
        <f t="shared" ca="1" si="192"/>
        <v>1.0000000000000002</v>
      </c>
      <c r="C748" s="46">
        <v>0</v>
      </c>
      <c r="D748">
        <f t="shared" ca="1" si="206"/>
        <v>0.91522351709833849</v>
      </c>
      <c r="E748">
        <f t="shared" ca="1" si="206"/>
        <v>0.2280444585334499</v>
      </c>
      <c r="F748">
        <f t="shared" ca="1" si="206"/>
        <v>0.85938733829092606</v>
      </c>
      <c r="G748">
        <f t="shared" ca="1" si="206"/>
        <v>0.94976245547864535</v>
      </c>
      <c r="H748">
        <f t="shared" ca="1" si="206"/>
        <v>0.1704025317705562</v>
      </c>
      <c r="I748">
        <f t="shared" ca="1" si="206"/>
        <v>0.49360400690413742</v>
      </c>
      <c r="J748">
        <f t="shared" ca="1" si="206"/>
        <v>0.39588324036655997</v>
      </c>
      <c r="K748">
        <f t="shared" ca="1" si="206"/>
        <v>0.36329396750385445</v>
      </c>
      <c r="L748" s="42">
        <f t="shared" ca="1" si="194"/>
        <v>0</v>
      </c>
      <c r="M748" s="42">
        <f t="shared" ca="1" si="195"/>
        <v>0.2091651887775641</v>
      </c>
      <c r="N748" s="42">
        <f t="shared" ca="1" si="196"/>
        <v>5.2117282093070712E-2</v>
      </c>
      <c r="O748" s="42">
        <f t="shared" ca="1" si="197"/>
        <v>0.19640438809589261</v>
      </c>
      <c r="P748" s="42">
        <f t="shared" ca="1" si="198"/>
        <v>0.21705871798821844</v>
      </c>
      <c r="Q748" s="42">
        <f t="shared" ca="1" si="199"/>
        <v>3.8943795761460502E-2</v>
      </c>
      <c r="R748" s="42">
        <f t="shared" ca="1" si="200"/>
        <v>0.11280826307085874</v>
      </c>
      <c r="S748" s="42">
        <f t="shared" ca="1" si="201"/>
        <v>9.0475158426515948E-2</v>
      </c>
      <c r="T748" s="42">
        <f t="shared" ca="1" si="202"/>
        <v>8.3027205786419034E-2</v>
      </c>
      <c r="U748">
        <f ca="1">+(L748^2*Markiwitz!$B$4^2)+(M748^2*Markiwitz!$C$4^2)+(N748^2*Markiwitz!$D$4^2)+(O748^2*Markiwitz!$E$4^2)+(P748^2*Markiwitz!$F$4^2)+(Q748^2*Markiwitz!$G$4^2)+(R748^2*Markiwitz!$H$4^2)+(S748^2*Markiwitz!$I$4^2)+(T748^2*Markiwitz!$J$4^2)+(2*L748*M748*Markiwitz!$B$8)+(2*L748*N748*Markiwitz!$E$8)+(2*L748*O748*Markiwitz!$H$8)+(2*L748*P748*Markiwitz!$B$11)+(2*L748*Q748*Markiwitz!$E$11)+(2*L748*R748*Markiwitz!$H$11)+(2*L748*S748*Markiwitz!$K$8)+(2*L748*T748*Markiwitz!$K$11)</f>
        <v>1.2984020432644025E-2</v>
      </c>
      <c r="V748" s="5">
        <f t="shared" ca="1" si="193"/>
        <v>0.11394744592418043</v>
      </c>
      <c r="W748" s="42">
        <f ca="1">SUMPRODUCT(L748:T748,Markiwitz!$B$3:$J$3)</f>
        <v>0.28205794374189441</v>
      </c>
    </row>
    <row r="749" spans="1:23" x14ac:dyDescent="0.25">
      <c r="A749">
        <v>748</v>
      </c>
      <c r="B749" s="25">
        <f t="shared" ca="1" si="192"/>
        <v>0.99999999999999967</v>
      </c>
      <c r="C749" s="46">
        <v>0</v>
      </c>
      <c r="D749">
        <f t="shared" ca="1" si="206"/>
        <v>0.84731614029297164</v>
      </c>
      <c r="E749">
        <f t="shared" ca="1" si="206"/>
        <v>0.27874704333715206</v>
      </c>
      <c r="F749">
        <f t="shared" ca="1" si="206"/>
        <v>0.14924445893696314</v>
      </c>
      <c r="G749">
        <f t="shared" ca="1" si="206"/>
        <v>0.58939967187338549</v>
      </c>
      <c r="H749">
        <f t="shared" ca="1" si="206"/>
        <v>0.32499482242331179</v>
      </c>
      <c r="I749">
        <f t="shared" ca="1" si="206"/>
        <v>6.4578833872980024E-2</v>
      </c>
      <c r="J749">
        <f t="shared" ca="1" si="206"/>
        <v>0.74396121757411371</v>
      </c>
      <c r="K749">
        <f t="shared" ca="1" si="206"/>
        <v>0.14886499777019724</v>
      </c>
      <c r="L749" s="42">
        <f t="shared" ca="1" si="194"/>
        <v>0</v>
      </c>
      <c r="M749" s="42">
        <f t="shared" ca="1" si="195"/>
        <v>0.26923650520721193</v>
      </c>
      <c r="N749" s="42">
        <f t="shared" ca="1" si="196"/>
        <v>8.8572465713905618E-2</v>
      </c>
      <c r="O749" s="42">
        <f t="shared" ca="1" si="197"/>
        <v>4.7422744162333184E-2</v>
      </c>
      <c r="P749" s="42">
        <f t="shared" ca="1" si="198"/>
        <v>0.1872829989649426</v>
      </c>
      <c r="Q749" s="42">
        <f t="shared" ca="1" si="199"/>
        <v>0.10326779585413819</v>
      </c>
      <c r="R749" s="42">
        <f t="shared" ca="1" si="200"/>
        <v>2.0520061775651372E-2</v>
      </c>
      <c r="S749" s="42">
        <f t="shared" ca="1" si="201"/>
        <v>0.2363952587520633</v>
      </c>
      <c r="T749" s="42">
        <f t="shared" ca="1" si="202"/>
        <v>4.7302169569753631E-2</v>
      </c>
      <c r="U749">
        <f ca="1">+(L749^2*Markiwitz!$B$4^2)+(M749^2*Markiwitz!$C$4^2)+(N749^2*Markiwitz!$D$4^2)+(O749^2*Markiwitz!$E$4^2)+(P749^2*Markiwitz!$F$4^2)+(Q749^2*Markiwitz!$G$4^2)+(R749^2*Markiwitz!$H$4^2)+(S749^2*Markiwitz!$I$4^2)+(T749^2*Markiwitz!$J$4^2)+(2*L749*M749*Markiwitz!$B$8)+(2*L749*N749*Markiwitz!$E$8)+(2*L749*O749*Markiwitz!$H$8)+(2*L749*P749*Markiwitz!$B$11)+(2*L749*Q749*Markiwitz!$E$11)+(2*L749*R749*Markiwitz!$H$11)+(2*L749*S749*Markiwitz!$K$8)+(2*L749*T749*Markiwitz!$K$11)</f>
        <v>1.6167318993914794E-2</v>
      </c>
      <c r="V749" s="5">
        <f t="shared" ca="1" si="193"/>
        <v>0.12715077268312133</v>
      </c>
      <c r="W749" s="42">
        <f ca="1">SUMPRODUCT(L749:T749,Markiwitz!$B$3:$J$3)</f>
        <v>0.40337818037514783</v>
      </c>
    </row>
    <row r="750" spans="1:23" x14ac:dyDescent="0.25">
      <c r="A750">
        <v>749</v>
      </c>
      <c r="B750" s="25">
        <f t="shared" ca="1" si="192"/>
        <v>1.0000000000000002</v>
      </c>
      <c r="C750" s="46">
        <v>0</v>
      </c>
      <c r="D750">
        <f t="shared" ca="1" si="206"/>
        <v>0.85007394122135782</v>
      </c>
      <c r="E750">
        <f t="shared" ca="1" si="206"/>
        <v>8.9368641486525791E-2</v>
      </c>
      <c r="F750">
        <f t="shared" ca="1" si="206"/>
        <v>0.89867248535816346</v>
      </c>
      <c r="G750">
        <f t="shared" ca="1" si="206"/>
        <v>0.37646098492831259</v>
      </c>
      <c r="H750">
        <f t="shared" ca="1" si="206"/>
        <v>0.54402794521321107</v>
      </c>
      <c r="I750">
        <f t="shared" ca="1" si="206"/>
        <v>0.60831322865279625</v>
      </c>
      <c r="J750">
        <f t="shared" ca="1" si="206"/>
        <v>0.37540410951269676</v>
      </c>
      <c r="K750">
        <f t="shared" ca="1" si="206"/>
        <v>0.20962707287549609</v>
      </c>
      <c r="L750" s="42">
        <f t="shared" ca="1" si="194"/>
        <v>0</v>
      </c>
      <c r="M750" s="42">
        <f t="shared" ca="1" si="195"/>
        <v>0.21510248950415689</v>
      </c>
      <c r="N750" s="42">
        <f t="shared" ca="1" si="196"/>
        <v>2.2613817851817233E-2</v>
      </c>
      <c r="O750" s="42">
        <f t="shared" ca="1" si="197"/>
        <v>0.22739985250188044</v>
      </c>
      <c r="P750" s="42">
        <f t="shared" ca="1" si="198"/>
        <v>9.5259589939812622E-2</v>
      </c>
      <c r="Q750" s="42">
        <f t="shared" ca="1" si="199"/>
        <v>0.13766069008898191</v>
      </c>
      <c r="R750" s="42">
        <f t="shared" ca="1" si="200"/>
        <v>0.15392742152938771</v>
      </c>
      <c r="S750" s="42">
        <f t="shared" ca="1" si="201"/>
        <v>9.4992158458889822E-2</v>
      </c>
      <c r="T750" s="42">
        <f t="shared" ca="1" si="202"/>
        <v>5.3043980125073414E-2</v>
      </c>
      <c r="U750">
        <f ca="1">+(L750^2*Markiwitz!$B$4^2)+(M750^2*Markiwitz!$C$4^2)+(N750^2*Markiwitz!$D$4^2)+(O750^2*Markiwitz!$E$4^2)+(P750^2*Markiwitz!$F$4^2)+(Q750^2*Markiwitz!$G$4^2)+(R750^2*Markiwitz!$H$4^2)+(S750^2*Markiwitz!$I$4^2)+(T750^2*Markiwitz!$J$4^2)+(2*L750*M750*Markiwitz!$B$8)+(2*L750*N750*Markiwitz!$E$8)+(2*L750*O750*Markiwitz!$H$8)+(2*L750*P750*Markiwitz!$B$11)+(2*L750*Q750*Markiwitz!$E$11)+(2*L750*R750*Markiwitz!$H$11)+(2*L750*S750*Markiwitz!$K$8)+(2*L750*T750*Markiwitz!$K$11)</f>
        <v>1.5443105933030552E-2</v>
      </c>
      <c r="V750" s="5">
        <f t="shared" ca="1" si="193"/>
        <v>0.12427029384784825</v>
      </c>
      <c r="W750" s="42">
        <f ca="1">SUMPRODUCT(L750:T750,Markiwitz!$B$3:$J$3)</f>
        <v>0.51850728643676414</v>
      </c>
    </row>
    <row r="751" spans="1:23" x14ac:dyDescent="0.25">
      <c r="A751">
        <v>750</v>
      </c>
      <c r="B751" s="25">
        <f t="shared" ca="1" si="192"/>
        <v>1</v>
      </c>
      <c r="C751" s="46">
        <v>0</v>
      </c>
      <c r="D751">
        <f t="shared" ca="1" si="206"/>
        <v>0.57758232568055379</v>
      </c>
      <c r="E751">
        <f t="shared" ca="1" si="206"/>
        <v>0.36337397283986339</v>
      </c>
      <c r="F751">
        <f t="shared" ca="1" si="206"/>
        <v>0.51232761571299412</v>
      </c>
      <c r="G751">
        <f t="shared" ca="1" si="206"/>
        <v>0.24815411804081511</v>
      </c>
      <c r="H751">
        <f t="shared" ca="1" si="206"/>
        <v>0.52404484623533676</v>
      </c>
      <c r="I751">
        <f t="shared" ca="1" si="206"/>
        <v>0.12431397223455853</v>
      </c>
      <c r="J751">
        <f t="shared" ca="1" si="206"/>
        <v>2.5754478423707039E-2</v>
      </c>
      <c r="K751">
        <f t="shared" ca="1" si="206"/>
        <v>0.85443913938536498</v>
      </c>
      <c r="L751" s="42">
        <f t="shared" ca="1" si="194"/>
        <v>0</v>
      </c>
      <c r="M751" s="42">
        <f t="shared" ca="1" si="195"/>
        <v>0.17881858516420629</v>
      </c>
      <c r="N751" s="42">
        <f t="shared" ca="1" si="196"/>
        <v>0.11250001397144344</v>
      </c>
      <c r="O751" s="42">
        <f t="shared" ca="1" si="197"/>
        <v>0.15861582896326024</v>
      </c>
      <c r="P751" s="42">
        <f t="shared" ca="1" si="198"/>
        <v>7.6828127035300675E-2</v>
      </c>
      <c r="Q751" s="42">
        <f t="shared" ca="1" si="199"/>
        <v>0.16224346521680966</v>
      </c>
      <c r="R751" s="42">
        <f t="shared" ca="1" si="200"/>
        <v>3.8487411478412926E-2</v>
      </c>
      <c r="S751" s="42">
        <f t="shared" ca="1" si="201"/>
        <v>7.9735462610337725E-3</v>
      </c>
      <c r="T751" s="42">
        <f t="shared" ca="1" si="202"/>
        <v>0.26453302190953309</v>
      </c>
      <c r="U751">
        <f ca="1">+(L751^2*Markiwitz!$B$4^2)+(M751^2*Markiwitz!$C$4^2)+(N751^2*Markiwitz!$D$4^2)+(O751^2*Markiwitz!$E$4^2)+(P751^2*Markiwitz!$F$4^2)+(Q751^2*Markiwitz!$G$4^2)+(R751^2*Markiwitz!$H$4^2)+(S751^2*Markiwitz!$I$4^2)+(T751^2*Markiwitz!$J$4^2)+(2*L751*M751*Markiwitz!$B$8)+(2*L751*N751*Markiwitz!$E$8)+(2*L751*O751*Markiwitz!$H$8)+(2*L751*P751*Markiwitz!$B$11)+(2*L751*Q751*Markiwitz!$E$11)+(2*L751*R751*Markiwitz!$H$11)+(2*L751*S751*Markiwitz!$K$8)+(2*L751*T751*Markiwitz!$K$11)</f>
        <v>1.3425693986327845E-2</v>
      </c>
      <c r="V751" s="5">
        <f t="shared" ca="1" si="193"/>
        <v>0.11586929699591625</v>
      </c>
      <c r="W751" s="42">
        <f ca="1">SUMPRODUCT(L751:T751,Markiwitz!$B$3:$J$3)</f>
        <v>0.58561042674519559</v>
      </c>
    </row>
    <row r="752" spans="1:23" x14ac:dyDescent="0.25">
      <c r="A752">
        <v>751</v>
      </c>
      <c r="B752" s="25">
        <f t="shared" ca="1" si="192"/>
        <v>1.0000000000000002</v>
      </c>
      <c r="C752" s="46">
        <v>0</v>
      </c>
      <c r="D752">
        <f t="shared" ref="D752:K761" ca="1" si="207">RAND()</f>
        <v>0.2714540898216391</v>
      </c>
      <c r="E752">
        <f t="shared" ca="1" si="207"/>
        <v>0.79970063938393421</v>
      </c>
      <c r="F752">
        <f t="shared" ca="1" si="207"/>
        <v>0.3575107163875223</v>
      </c>
      <c r="G752">
        <f t="shared" ca="1" si="207"/>
        <v>0.64999097303489084</v>
      </c>
      <c r="H752">
        <f t="shared" ca="1" si="207"/>
        <v>0.78717687960106242</v>
      </c>
      <c r="I752">
        <f t="shared" ca="1" si="207"/>
        <v>0.10750767035361719</v>
      </c>
      <c r="J752">
        <f t="shared" ca="1" si="207"/>
        <v>0.21887336859365869</v>
      </c>
      <c r="K752">
        <f t="shared" ca="1" si="207"/>
        <v>0.89672114360796229</v>
      </c>
      <c r="L752" s="42">
        <f t="shared" ca="1" si="194"/>
        <v>0</v>
      </c>
      <c r="M752" s="42">
        <f t="shared" ca="1" si="195"/>
        <v>6.6387472019874549E-2</v>
      </c>
      <c r="N752" s="42">
        <f t="shared" ca="1" si="196"/>
        <v>0.19557673216955385</v>
      </c>
      <c r="O752" s="42">
        <f t="shared" ca="1" si="197"/>
        <v>8.7433689787384278E-2</v>
      </c>
      <c r="P752" s="42">
        <f t="shared" ca="1" si="198"/>
        <v>0.15896337227366034</v>
      </c>
      <c r="Q752" s="42">
        <f t="shared" ca="1" si="199"/>
        <v>0.19251389103602984</v>
      </c>
      <c r="R752" s="42">
        <f t="shared" ca="1" si="200"/>
        <v>2.6292337176471288E-2</v>
      </c>
      <c r="S752" s="42">
        <f t="shared" ca="1" si="201"/>
        <v>5.3528203030407624E-2</v>
      </c>
      <c r="T752" s="42">
        <f t="shared" ca="1" si="202"/>
        <v>0.21930430250661839</v>
      </c>
      <c r="U752">
        <f ca="1">+(L752^2*Markiwitz!$B$4^2)+(M752^2*Markiwitz!$C$4^2)+(N752^2*Markiwitz!$D$4^2)+(O752^2*Markiwitz!$E$4^2)+(P752^2*Markiwitz!$F$4^2)+(Q752^2*Markiwitz!$G$4^2)+(R752^2*Markiwitz!$H$4^2)+(S752^2*Markiwitz!$I$4^2)+(T752^2*Markiwitz!$J$4^2)+(2*L752*M752*Markiwitz!$B$8)+(2*L752*N752*Markiwitz!$E$8)+(2*L752*O752*Markiwitz!$H$8)+(2*L752*P752*Markiwitz!$B$11)+(2*L752*Q752*Markiwitz!$E$11)+(2*L752*R752*Markiwitz!$H$11)+(2*L752*S752*Markiwitz!$K$8)+(2*L752*T752*Markiwitz!$K$11)</f>
        <v>1.7937503315743227E-2</v>
      </c>
      <c r="V752" s="5">
        <f t="shared" ca="1" si="193"/>
        <v>0.13393096473834282</v>
      </c>
      <c r="W752" s="42">
        <f ca="1">SUMPRODUCT(L752:T752,Markiwitz!$B$3:$J$3)</f>
        <v>0.66990575878275516</v>
      </c>
    </row>
    <row r="753" spans="1:23" x14ac:dyDescent="0.25">
      <c r="A753">
        <v>752</v>
      </c>
      <c r="B753" s="25">
        <f t="shared" ca="1" si="192"/>
        <v>1</v>
      </c>
      <c r="C753" s="46">
        <v>0</v>
      </c>
      <c r="D753">
        <f t="shared" ca="1" si="207"/>
        <v>0.65226826480748956</v>
      </c>
      <c r="E753">
        <f t="shared" ca="1" si="207"/>
        <v>0.13038951580483005</v>
      </c>
      <c r="F753">
        <f t="shared" ca="1" si="207"/>
        <v>0.53061522934432725</v>
      </c>
      <c r="G753">
        <f t="shared" ca="1" si="207"/>
        <v>0.88064396500031783</v>
      </c>
      <c r="H753">
        <f t="shared" ca="1" si="207"/>
        <v>0.15493059752502225</v>
      </c>
      <c r="I753">
        <f t="shared" ca="1" si="207"/>
        <v>0.1290499014231129</v>
      </c>
      <c r="J753">
        <f t="shared" ca="1" si="207"/>
        <v>0.37226909093945881</v>
      </c>
      <c r="K753">
        <f t="shared" ca="1" si="207"/>
        <v>0.93718340834515323</v>
      </c>
      <c r="L753" s="42">
        <f t="shared" ca="1" si="194"/>
        <v>0</v>
      </c>
      <c r="M753" s="42">
        <f t="shared" ca="1" si="195"/>
        <v>0.17222286544017168</v>
      </c>
      <c r="N753" s="42">
        <f t="shared" ca="1" si="196"/>
        <v>3.4427638514487692E-2</v>
      </c>
      <c r="O753" s="42">
        <f t="shared" ca="1" si="197"/>
        <v>0.14010197977490904</v>
      </c>
      <c r="P753" s="42">
        <f t="shared" ca="1" si="198"/>
        <v>0.23252246854246697</v>
      </c>
      <c r="Q753" s="42">
        <f t="shared" ca="1" si="199"/>
        <v>4.0907388707608523E-2</v>
      </c>
      <c r="R753" s="42">
        <f t="shared" ca="1" si="200"/>
        <v>3.4073930937633126E-2</v>
      </c>
      <c r="S753" s="42">
        <f t="shared" ca="1" si="201"/>
        <v>9.8292762373352369E-2</v>
      </c>
      <c r="T753" s="42">
        <f t="shared" ca="1" si="202"/>
        <v>0.24745096570937064</v>
      </c>
      <c r="U753">
        <f ca="1">+(L753^2*Markiwitz!$B$4^2)+(M753^2*Markiwitz!$C$4^2)+(N753^2*Markiwitz!$D$4^2)+(O753^2*Markiwitz!$E$4^2)+(P753^2*Markiwitz!$F$4^2)+(Q753^2*Markiwitz!$G$4^2)+(R753^2*Markiwitz!$H$4^2)+(S753^2*Markiwitz!$I$4^2)+(T753^2*Markiwitz!$J$4^2)+(2*L753*M753*Markiwitz!$B$8)+(2*L753*N753*Markiwitz!$E$8)+(2*L753*O753*Markiwitz!$H$8)+(2*L753*P753*Markiwitz!$B$11)+(2*L753*Q753*Markiwitz!$E$11)+(2*L753*R753*Markiwitz!$H$11)+(2*L753*S753*Markiwitz!$K$8)+(2*L753*T753*Markiwitz!$K$11)</f>
        <v>1.1778534923355679E-2</v>
      </c>
      <c r="V753" s="5">
        <f t="shared" ca="1" si="193"/>
        <v>0.10852895891583812</v>
      </c>
      <c r="W753" s="42">
        <f ca="1">SUMPRODUCT(L753:T753,Markiwitz!$B$3:$J$3)</f>
        <v>0.27241974089182019</v>
      </c>
    </row>
    <row r="754" spans="1:23" x14ac:dyDescent="0.25">
      <c r="A754">
        <v>753</v>
      </c>
      <c r="B754" s="25">
        <f t="shared" ca="1" si="192"/>
        <v>1</v>
      </c>
      <c r="C754" s="46">
        <v>0</v>
      </c>
      <c r="D754">
        <f t="shared" ca="1" si="207"/>
        <v>0.32763241854269376</v>
      </c>
      <c r="E754">
        <f t="shared" ca="1" si="207"/>
        <v>0.30386050910755369</v>
      </c>
      <c r="F754">
        <f t="shared" ca="1" si="207"/>
        <v>0.463637518154423</v>
      </c>
      <c r="G754">
        <f t="shared" ca="1" si="207"/>
        <v>0.26629162054303734</v>
      </c>
      <c r="H754">
        <f t="shared" ca="1" si="207"/>
        <v>0.59360817324382431</v>
      </c>
      <c r="I754">
        <f t="shared" ca="1" si="207"/>
        <v>0.68324985713058983</v>
      </c>
      <c r="J754">
        <f t="shared" ca="1" si="207"/>
        <v>0.46023747046135821</v>
      </c>
      <c r="K754">
        <f t="shared" ca="1" si="207"/>
        <v>0.4361217164232164</v>
      </c>
      <c r="L754" s="42">
        <f t="shared" ca="1" si="194"/>
        <v>0</v>
      </c>
      <c r="M754" s="42">
        <f t="shared" ca="1" si="195"/>
        <v>9.2691896472214347E-2</v>
      </c>
      <c r="N754" s="42">
        <f t="shared" ca="1" si="196"/>
        <v>8.5966483345791003E-2</v>
      </c>
      <c r="O754" s="42">
        <f t="shared" ca="1" si="197"/>
        <v>0.13116968407631507</v>
      </c>
      <c r="P754" s="42">
        <f t="shared" ca="1" si="198"/>
        <v>7.5337707521690056E-2</v>
      </c>
      <c r="Q754" s="42">
        <f t="shared" ca="1" si="199"/>
        <v>0.16794024103022895</v>
      </c>
      <c r="R754" s="42">
        <f t="shared" ca="1" si="200"/>
        <v>0.19330115531150077</v>
      </c>
      <c r="S754" s="42">
        <f t="shared" ca="1" si="201"/>
        <v>0.1302077619619896</v>
      </c>
      <c r="T754" s="42">
        <f t="shared" ca="1" si="202"/>
        <v>0.12338507028027028</v>
      </c>
      <c r="U754">
        <f ca="1">+(L754^2*Markiwitz!$B$4^2)+(M754^2*Markiwitz!$C$4^2)+(N754^2*Markiwitz!$D$4^2)+(O754^2*Markiwitz!$E$4^2)+(P754^2*Markiwitz!$F$4^2)+(Q754^2*Markiwitz!$G$4^2)+(R754^2*Markiwitz!$H$4^2)+(S754^2*Markiwitz!$I$4^2)+(T754^2*Markiwitz!$J$4^2)+(2*L754*M754*Markiwitz!$B$8)+(2*L754*N754*Markiwitz!$E$8)+(2*L754*O754*Markiwitz!$H$8)+(2*L754*P754*Markiwitz!$B$11)+(2*L754*Q754*Markiwitz!$E$11)+(2*L754*R754*Markiwitz!$H$11)+(2*L754*S754*Markiwitz!$K$8)+(2*L754*T754*Markiwitz!$K$11)</f>
        <v>1.6276049229032419E-2</v>
      </c>
      <c r="V754" s="5">
        <f t="shared" ca="1" si="193"/>
        <v>0.12757762040825349</v>
      </c>
      <c r="W754" s="42">
        <f ca="1">SUMPRODUCT(L754:T754,Markiwitz!$B$3:$J$3)</f>
        <v>0.56773824944134643</v>
      </c>
    </row>
    <row r="755" spans="1:23" x14ac:dyDescent="0.25">
      <c r="A755">
        <v>754</v>
      </c>
      <c r="B755" s="25">
        <f t="shared" ca="1" si="192"/>
        <v>1</v>
      </c>
      <c r="C755" s="46">
        <v>0</v>
      </c>
      <c r="D755">
        <f t="shared" ca="1" si="207"/>
        <v>0.76571130006007182</v>
      </c>
      <c r="E755">
        <f t="shared" ca="1" si="207"/>
        <v>0.68995416661439379</v>
      </c>
      <c r="F755">
        <f t="shared" ca="1" si="207"/>
        <v>1.2331426923075539E-2</v>
      </c>
      <c r="G755">
        <f t="shared" ca="1" si="207"/>
        <v>0.39315599091467424</v>
      </c>
      <c r="H755">
        <f t="shared" ca="1" si="207"/>
        <v>0.31702241993987157</v>
      </c>
      <c r="I755">
        <f t="shared" ca="1" si="207"/>
        <v>9.0554633280444441E-2</v>
      </c>
      <c r="J755">
        <f t="shared" ca="1" si="207"/>
        <v>0.17868796219829897</v>
      </c>
      <c r="K755">
        <f t="shared" ca="1" si="207"/>
        <v>0.38813360306874289</v>
      </c>
      <c r="L755" s="42">
        <f t="shared" ca="1" si="194"/>
        <v>0</v>
      </c>
      <c r="M755" s="42">
        <f t="shared" ca="1" si="195"/>
        <v>0.2700396375273269</v>
      </c>
      <c r="N755" s="42">
        <f t="shared" ca="1" si="196"/>
        <v>0.24332274193733719</v>
      </c>
      <c r="O755" s="42">
        <f t="shared" ca="1" si="197"/>
        <v>4.3488636725627465E-3</v>
      </c>
      <c r="P755" s="42">
        <f t="shared" ca="1" si="198"/>
        <v>0.1386523893143102</v>
      </c>
      <c r="Q755" s="42">
        <f t="shared" ca="1" si="199"/>
        <v>0.11180273735268467</v>
      </c>
      <c r="R755" s="42">
        <f t="shared" ca="1" si="200"/>
        <v>3.1935457065284022E-2</v>
      </c>
      <c r="S755" s="42">
        <f t="shared" ca="1" si="201"/>
        <v>6.3017004631823775E-2</v>
      </c>
      <c r="T755" s="42">
        <f t="shared" ca="1" si="202"/>
        <v>0.13688116849867046</v>
      </c>
      <c r="U755">
        <f ca="1">+(L755^2*Markiwitz!$B$4^2)+(M755^2*Markiwitz!$C$4^2)+(N755^2*Markiwitz!$D$4^2)+(O755^2*Markiwitz!$E$4^2)+(P755^2*Markiwitz!$F$4^2)+(Q755^2*Markiwitz!$G$4^2)+(R755^2*Markiwitz!$H$4^2)+(S755^2*Markiwitz!$I$4^2)+(T755^2*Markiwitz!$J$4^2)+(2*L755*M755*Markiwitz!$B$8)+(2*L755*N755*Markiwitz!$E$8)+(2*L755*O755*Markiwitz!$H$8)+(2*L755*P755*Markiwitz!$B$11)+(2*L755*Q755*Markiwitz!$E$11)+(2*L755*R755*Markiwitz!$H$11)+(2*L755*S755*Markiwitz!$K$8)+(2*L755*T755*Markiwitz!$K$11)</f>
        <v>1.2843250664952928E-2</v>
      </c>
      <c r="V755" s="5">
        <f t="shared" ca="1" si="193"/>
        <v>0.11332806653672747</v>
      </c>
      <c r="W755" s="42">
        <f ca="1">SUMPRODUCT(L755:T755,Markiwitz!$B$3:$J$3)</f>
        <v>0.44815384911856515</v>
      </c>
    </row>
    <row r="756" spans="1:23" x14ac:dyDescent="0.25">
      <c r="A756">
        <v>755</v>
      </c>
      <c r="B756" s="25">
        <f t="shared" ca="1" si="192"/>
        <v>1</v>
      </c>
      <c r="C756" s="46">
        <v>0</v>
      </c>
      <c r="D756">
        <f t="shared" ca="1" si="207"/>
        <v>0.60776608231682006</v>
      </c>
      <c r="E756">
        <f t="shared" ca="1" si="207"/>
        <v>0.2012551099617178</v>
      </c>
      <c r="F756">
        <f t="shared" ca="1" si="207"/>
        <v>0.73870124696745709</v>
      </c>
      <c r="G756">
        <f t="shared" ca="1" si="207"/>
        <v>0.76979683445145419</v>
      </c>
      <c r="H756">
        <f t="shared" ca="1" si="207"/>
        <v>0.95168488878472823</v>
      </c>
      <c r="I756">
        <f t="shared" ca="1" si="207"/>
        <v>0.7594147348962984</v>
      </c>
      <c r="J756">
        <f t="shared" ca="1" si="207"/>
        <v>0.5803837368842697</v>
      </c>
      <c r="K756">
        <f t="shared" ca="1" si="207"/>
        <v>0.92304058388395982</v>
      </c>
      <c r="L756" s="42">
        <f t="shared" ca="1" si="194"/>
        <v>0</v>
      </c>
      <c r="M756" s="42">
        <f t="shared" ca="1" si="195"/>
        <v>0.10986285868540781</v>
      </c>
      <c r="N756" s="42">
        <f t="shared" ca="1" si="196"/>
        <v>3.63798875073034E-2</v>
      </c>
      <c r="O756" s="42">
        <f t="shared" ca="1" si="197"/>
        <v>0.13353135863875809</v>
      </c>
      <c r="P756" s="42">
        <f t="shared" ca="1" si="198"/>
        <v>0.13915235367762449</v>
      </c>
      <c r="Q756" s="42">
        <f t="shared" ca="1" si="199"/>
        <v>0.17203135464721714</v>
      </c>
      <c r="R756" s="42">
        <f t="shared" ca="1" si="200"/>
        <v>0.13727563306179497</v>
      </c>
      <c r="S756" s="42">
        <f t="shared" ca="1" si="201"/>
        <v>0.10491308798536549</v>
      </c>
      <c r="T756" s="42">
        <f t="shared" ca="1" si="202"/>
        <v>0.16685346579652871</v>
      </c>
      <c r="U756">
        <f ca="1">+(L756^2*Markiwitz!$B$4^2)+(M756^2*Markiwitz!$C$4^2)+(N756^2*Markiwitz!$D$4^2)+(O756^2*Markiwitz!$E$4^2)+(P756^2*Markiwitz!$F$4^2)+(Q756^2*Markiwitz!$G$4^2)+(R756^2*Markiwitz!$H$4^2)+(S756^2*Markiwitz!$I$4^2)+(T756^2*Markiwitz!$J$4^2)+(2*L756*M756*Markiwitz!$B$8)+(2*L756*N756*Markiwitz!$E$8)+(2*L756*O756*Markiwitz!$H$8)+(2*L756*P756*Markiwitz!$B$11)+(2*L756*Q756*Markiwitz!$E$11)+(2*L756*R756*Markiwitz!$H$11)+(2*L756*S756*Markiwitz!$K$8)+(2*L756*T756*Markiwitz!$K$11)</f>
        <v>1.5837433439495997E-2</v>
      </c>
      <c r="V756" s="5">
        <f t="shared" ca="1" si="193"/>
        <v>0.12584686503642431</v>
      </c>
      <c r="W756" s="42">
        <f ca="1">SUMPRODUCT(L756:T756,Markiwitz!$B$3:$J$3)</f>
        <v>0.59411605655334432</v>
      </c>
    </row>
    <row r="757" spans="1:23" x14ac:dyDescent="0.25">
      <c r="A757">
        <v>756</v>
      </c>
      <c r="B757" s="25">
        <f t="shared" ca="1" si="192"/>
        <v>1</v>
      </c>
      <c r="C757" s="46">
        <v>0</v>
      </c>
      <c r="D757">
        <f t="shared" ca="1" si="207"/>
        <v>0.35102395266707442</v>
      </c>
      <c r="E757">
        <f t="shared" ca="1" si="207"/>
        <v>0.9066275489999378</v>
      </c>
      <c r="F757">
        <f t="shared" ca="1" si="207"/>
        <v>0.14498598602261636</v>
      </c>
      <c r="G757">
        <f t="shared" ca="1" si="207"/>
        <v>1.1429129660254111E-2</v>
      </c>
      <c r="H757">
        <f t="shared" ca="1" si="207"/>
        <v>7.6404908894861512E-3</v>
      </c>
      <c r="I757">
        <f t="shared" ca="1" si="207"/>
        <v>0.89321542835526657</v>
      </c>
      <c r="J757">
        <f t="shared" ca="1" si="207"/>
        <v>0.53733884376436514</v>
      </c>
      <c r="K757">
        <f t="shared" ca="1" si="207"/>
        <v>0.63036690253729433</v>
      </c>
      <c r="L757" s="42">
        <f t="shared" ca="1" si="194"/>
        <v>0</v>
      </c>
      <c r="M757" s="42">
        <f t="shared" ca="1" si="195"/>
        <v>0.10079282775913961</v>
      </c>
      <c r="N757" s="42">
        <f t="shared" ca="1" si="196"/>
        <v>0.26032854366126884</v>
      </c>
      <c r="O757" s="42">
        <f t="shared" ca="1" si="197"/>
        <v>4.1631197545446953E-2</v>
      </c>
      <c r="P757" s="42">
        <f t="shared" ca="1" si="198"/>
        <v>3.2817541040438525E-3</v>
      </c>
      <c r="Q757" s="42">
        <f t="shared" ca="1" si="199"/>
        <v>2.1938864182002248E-3</v>
      </c>
      <c r="R757" s="42">
        <f t="shared" ca="1" si="200"/>
        <v>0.25647739459935481</v>
      </c>
      <c r="S757" s="42">
        <f t="shared" ca="1" si="201"/>
        <v>0.15429118473634296</v>
      </c>
      <c r="T757" s="42">
        <f t="shared" ca="1" si="202"/>
        <v>0.18100321117620272</v>
      </c>
      <c r="U757">
        <f ca="1">+(L757^2*Markiwitz!$B$4^2)+(M757^2*Markiwitz!$C$4^2)+(N757^2*Markiwitz!$D$4^2)+(O757^2*Markiwitz!$E$4^2)+(P757^2*Markiwitz!$F$4^2)+(Q757^2*Markiwitz!$G$4^2)+(R757^2*Markiwitz!$H$4^2)+(S757^2*Markiwitz!$I$4^2)+(T757^2*Markiwitz!$J$4^2)+(2*L757*M757*Markiwitz!$B$8)+(2*L757*N757*Markiwitz!$E$8)+(2*L757*O757*Markiwitz!$H$8)+(2*L757*P757*Markiwitz!$B$11)+(2*L757*Q757*Markiwitz!$E$11)+(2*L757*R757*Markiwitz!$H$11)+(2*L757*S757*Markiwitz!$K$8)+(2*L757*T757*Markiwitz!$K$11)</f>
        <v>1.4679864355971177E-2</v>
      </c>
      <c r="V757" s="5">
        <f t="shared" ca="1" si="193"/>
        <v>0.12116049007812398</v>
      </c>
      <c r="W757" s="42">
        <f ca="1">SUMPRODUCT(L757:T757,Markiwitz!$B$3:$J$3)</f>
        <v>0.10276133664506434</v>
      </c>
    </row>
    <row r="758" spans="1:23" x14ac:dyDescent="0.25">
      <c r="A758">
        <v>757</v>
      </c>
      <c r="B758" s="25">
        <f t="shared" ca="1" si="192"/>
        <v>1</v>
      </c>
      <c r="C758" s="46">
        <v>0</v>
      </c>
      <c r="D758">
        <f t="shared" ca="1" si="207"/>
        <v>0.54273857336231857</v>
      </c>
      <c r="E758">
        <f t="shared" ca="1" si="207"/>
        <v>0.8891513547312202</v>
      </c>
      <c r="F758">
        <f t="shared" ca="1" si="207"/>
        <v>0.12518278767390012</v>
      </c>
      <c r="G758">
        <f t="shared" ca="1" si="207"/>
        <v>1.7531222298759364E-2</v>
      </c>
      <c r="H758">
        <f t="shared" ca="1" si="207"/>
        <v>0.18254325823197981</v>
      </c>
      <c r="I758">
        <f t="shared" ca="1" si="207"/>
        <v>0.29157750672518679</v>
      </c>
      <c r="J758">
        <f t="shared" ca="1" si="207"/>
        <v>0.22328034105243622</v>
      </c>
      <c r="K758">
        <f t="shared" ca="1" si="207"/>
        <v>0.31642057526249934</v>
      </c>
      <c r="L758" s="42">
        <f t="shared" ca="1" si="194"/>
        <v>0</v>
      </c>
      <c r="M758" s="42">
        <f t="shared" ca="1" si="195"/>
        <v>0.20967903010520469</v>
      </c>
      <c r="N758" s="42">
        <f t="shared" ca="1" si="196"/>
        <v>0.34351049073549234</v>
      </c>
      <c r="O758" s="42">
        <f t="shared" ca="1" si="197"/>
        <v>4.8362520730227357E-2</v>
      </c>
      <c r="P758" s="42">
        <f t="shared" ca="1" si="198"/>
        <v>6.772928751663727E-3</v>
      </c>
      <c r="Q758" s="42">
        <f t="shared" ca="1" si="199"/>
        <v>7.0522891161402118E-2</v>
      </c>
      <c r="R758" s="42">
        <f t="shared" ca="1" si="200"/>
        <v>0.11264666233666976</v>
      </c>
      <c r="S758" s="42">
        <f t="shared" ca="1" si="201"/>
        <v>8.6261061312441781E-2</v>
      </c>
      <c r="T758" s="42">
        <f t="shared" ca="1" si="202"/>
        <v>0.1222444148668983</v>
      </c>
      <c r="U758">
        <f ca="1">+(L758^2*Markiwitz!$B$4^2)+(M758^2*Markiwitz!$C$4^2)+(N758^2*Markiwitz!$D$4^2)+(O758^2*Markiwitz!$E$4^2)+(P758^2*Markiwitz!$F$4^2)+(Q758^2*Markiwitz!$G$4^2)+(R758^2*Markiwitz!$H$4^2)+(S758^2*Markiwitz!$I$4^2)+(T758^2*Markiwitz!$J$4^2)+(2*L758*M758*Markiwitz!$B$8)+(2*L758*N758*Markiwitz!$E$8)+(2*L758*O758*Markiwitz!$H$8)+(2*L758*P758*Markiwitz!$B$11)+(2*L758*Q758*Markiwitz!$E$11)+(2*L758*R758*Markiwitz!$H$11)+(2*L758*S758*Markiwitz!$K$8)+(2*L758*T758*Markiwitz!$K$11)</f>
        <v>1.3680442477818435E-2</v>
      </c>
      <c r="V758" s="5">
        <f t="shared" ca="1" si="193"/>
        <v>0.11696342367517477</v>
      </c>
      <c r="W758" s="42">
        <f ca="1">SUMPRODUCT(L758:T758,Markiwitz!$B$3:$J$3)</f>
        <v>0.31820195555662939</v>
      </c>
    </row>
    <row r="759" spans="1:23" x14ac:dyDescent="0.25">
      <c r="A759">
        <v>758</v>
      </c>
      <c r="B759" s="25">
        <f t="shared" ca="1" si="192"/>
        <v>1</v>
      </c>
      <c r="C759" s="46">
        <v>0</v>
      </c>
      <c r="D759">
        <f t="shared" ca="1" si="207"/>
        <v>0.5560545133071173</v>
      </c>
      <c r="E759">
        <f t="shared" ca="1" si="207"/>
        <v>0.23808014324171989</v>
      </c>
      <c r="F759">
        <f t="shared" ca="1" si="207"/>
        <v>0.62251566149091475</v>
      </c>
      <c r="G759">
        <f t="shared" ca="1" si="207"/>
        <v>0.37163295313768585</v>
      </c>
      <c r="H759">
        <f t="shared" ca="1" si="207"/>
        <v>0.36168914552312093</v>
      </c>
      <c r="I759">
        <f t="shared" ca="1" si="207"/>
        <v>0.3960052525417721</v>
      </c>
      <c r="J759">
        <f t="shared" ca="1" si="207"/>
        <v>0.35790288296103179</v>
      </c>
      <c r="K759">
        <f t="shared" ca="1" si="207"/>
        <v>0.92220779360946081</v>
      </c>
      <c r="L759" s="42">
        <f t="shared" ca="1" si="194"/>
        <v>0</v>
      </c>
      <c r="M759" s="42">
        <f t="shared" ca="1" si="195"/>
        <v>0.14533237684269615</v>
      </c>
      <c r="N759" s="42">
        <f t="shared" ca="1" si="196"/>
        <v>6.2225469388930574E-2</v>
      </c>
      <c r="O759" s="42">
        <f t="shared" ca="1" si="197"/>
        <v>0.16270289790150308</v>
      </c>
      <c r="P759" s="42">
        <f t="shared" ca="1" si="198"/>
        <v>9.7131304755257858E-2</v>
      </c>
      <c r="Q759" s="42">
        <f t="shared" ca="1" si="199"/>
        <v>9.4532355981519489E-2</v>
      </c>
      <c r="R759" s="42">
        <f t="shared" ca="1" si="200"/>
        <v>0.10350133524103028</v>
      </c>
      <c r="S759" s="42">
        <f t="shared" ca="1" si="201"/>
        <v>9.3542764989394928E-2</v>
      </c>
      <c r="T759" s="42">
        <f t="shared" ca="1" si="202"/>
        <v>0.24103149489966746</v>
      </c>
      <c r="U759">
        <f ca="1">+(L759^2*Markiwitz!$B$4^2)+(M759^2*Markiwitz!$C$4^2)+(N759^2*Markiwitz!$D$4^2)+(O759^2*Markiwitz!$E$4^2)+(P759^2*Markiwitz!$F$4^2)+(Q759^2*Markiwitz!$G$4^2)+(R759^2*Markiwitz!$H$4^2)+(S759^2*Markiwitz!$I$4^2)+(T759^2*Markiwitz!$J$4^2)+(2*L759*M759*Markiwitz!$B$8)+(2*L759*N759*Markiwitz!$E$8)+(2*L759*O759*Markiwitz!$H$8)+(2*L759*P759*Markiwitz!$B$11)+(2*L759*Q759*Markiwitz!$E$11)+(2*L759*R759*Markiwitz!$H$11)+(2*L759*S759*Markiwitz!$K$8)+(2*L759*T759*Markiwitz!$K$11)</f>
        <v>9.8818369468239228E-3</v>
      </c>
      <c r="V759" s="5">
        <f t="shared" ca="1" si="193"/>
        <v>9.9407429032361175E-2</v>
      </c>
      <c r="W759" s="42">
        <f ca="1">SUMPRODUCT(L759:T759,Markiwitz!$B$3:$J$3)</f>
        <v>0.38853438877872437</v>
      </c>
    </row>
    <row r="760" spans="1:23" x14ac:dyDescent="0.25">
      <c r="A760">
        <v>759</v>
      </c>
      <c r="B760" s="25">
        <f t="shared" ca="1" si="192"/>
        <v>1</v>
      </c>
      <c r="C760" s="46">
        <v>0</v>
      </c>
      <c r="D760">
        <f t="shared" ca="1" si="207"/>
        <v>0.69114246817440339</v>
      </c>
      <c r="E760">
        <f t="shared" ca="1" si="207"/>
        <v>0.61508113320408808</v>
      </c>
      <c r="F760">
        <f t="shared" ca="1" si="207"/>
        <v>0.22900175246528853</v>
      </c>
      <c r="G760">
        <f t="shared" ca="1" si="207"/>
        <v>0.47170790763772807</v>
      </c>
      <c r="H760">
        <f t="shared" ca="1" si="207"/>
        <v>0.55369181312915927</v>
      </c>
      <c r="I760">
        <f t="shared" ca="1" si="207"/>
        <v>0.14963059787579636</v>
      </c>
      <c r="J760">
        <f t="shared" ca="1" si="207"/>
        <v>0.75492944855211008</v>
      </c>
      <c r="K760">
        <f t="shared" ca="1" si="207"/>
        <v>0.63683433596159955</v>
      </c>
      <c r="L760" s="42">
        <f t="shared" ca="1" si="194"/>
        <v>0</v>
      </c>
      <c r="M760" s="42">
        <f t="shared" ca="1" si="195"/>
        <v>0.168488344684703</v>
      </c>
      <c r="N760" s="42">
        <f t="shared" ca="1" si="196"/>
        <v>0.14994593264408843</v>
      </c>
      <c r="O760" s="42">
        <f t="shared" ca="1" si="197"/>
        <v>5.5826588553716569E-2</v>
      </c>
      <c r="P760" s="42">
        <f t="shared" ca="1" si="198"/>
        <v>0.11499406879524905</v>
      </c>
      <c r="Q760" s="42">
        <f t="shared" ca="1" si="199"/>
        <v>0.13498029907787829</v>
      </c>
      <c r="R760" s="42">
        <f t="shared" ca="1" si="200"/>
        <v>3.6477300862249429E-2</v>
      </c>
      <c r="S760" s="42">
        <f t="shared" ca="1" si="201"/>
        <v>0.18403848554735858</v>
      </c>
      <c r="T760" s="42">
        <f t="shared" ca="1" si="202"/>
        <v>0.15524897983475672</v>
      </c>
      <c r="U760">
        <f ca="1">+(L760^2*Markiwitz!$B$4^2)+(M760^2*Markiwitz!$C$4^2)+(N760^2*Markiwitz!$D$4^2)+(O760^2*Markiwitz!$E$4^2)+(P760^2*Markiwitz!$F$4^2)+(Q760^2*Markiwitz!$G$4^2)+(R760^2*Markiwitz!$H$4^2)+(S760^2*Markiwitz!$I$4^2)+(T760^2*Markiwitz!$J$4^2)+(2*L760*M760*Markiwitz!$B$8)+(2*L760*N760*Markiwitz!$E$8)+(2*L760*O760*Markiwitz!$H$8)+(2*L760*P760*Markiwitz!$B$11)+(2*L760*Q760*Markiwitz!$E$11)+(2*L760*R760*Markiwitz!$H$11)+(2*L760*S760*Markiwitz!$K$8)+(2*L760*T760*Markiwitz!$K$11)</f>
        <v>1.3638958067145672E-2</v>
      </c>
      <c r="V760" s="5">
        <f t="shared" ca="1" si="193"/>
        <v>0.11678594978483359</v>
      </c>
      <c r="W760" s="42">
        <f ca="1">SUMPRODUCT(L760:T760,Markiwitz!$B$3:$J$3)</f>
        <v>0.47962691612792718</v>
      </c>
    </row>
    <row r="761" spans="1:23" x14ac:dyDescent="0.25">
      <c r="A761">
        <v>760</v>
      </c>
      <c r="B761" s="25">
        <f t="shared" ca="1" si="192"/>
        <v>0.99999999999999989</v>
      </c>
      <c r="C761" s="46">
        <v>0</v>
      </c>
      <c r="D761">
        <f t="shared" ca="1" si="207"/>
        <v>0.64356925453656189</v>
      </c>
      <c r="E761">
        <f t="shared" ca="1" si="207"/>
        <v>0.75139963393970854</v>
      </c>
      <c r="F761">
        <f t="shared" ca="1" si="207"/>
        <v>0.13360147723966942</v>
      </c>
      <c r="G761">
        <f t="shared" ca="1" si="207"/>
        <v>0.32347725354779289</v>
      </c>
      <c r="H761">
        <f t="shared" ca="1" si="207"/>
        <v>0.33269553310137778</v>
      </c>
      <c r="I761">
        <f t="shared" ca="1" si="207"/>
        <v>0.97046333278927865</v>
      </c>
      <c r="J761">
        <f t="shared" ca="1" si="207"/>
        <v>0.68100509872519133</v>
      </c>
      <c r="K761">
        <f t="shared" ca="1" si="207"/>
        <v>0.62204767464938249</v>
      </c>
      <c r="L761" s="42">
        <f t="shared" ca="1" si="194"/>
        <v>0</v>
      </c>
      <c r="M761" s="42">
        <f t="shared" ca="1" si="195"/>
        <v>0.14435438076091439</v>
      </c>
      <c r="N761" s="42">
        <f t="shared" ca="1" si="196"/>
        <v>0.16854103594406902</v>
      </c>
      <c r="O761" s="42">
        <f t="shared" ca="1" si="197"/>
        <v>2.9967184385717452E-2</v>
      </c>
      <c r="P761" s="42">
        <f t="shared" ca="1" si="198"/>
        <v>7.2556851181087803E-2</v>
      </c>
      <c r="Q761" s="42">
        <f t="shared" ca="1" si="199"/>
        <v>7.4624537024155294E-2</v>
      </c>
      <c r="R761" s="42">
        <f t="shared" ca="1" si="200"/>
        <v>0.21767763526374426</v>
      </c>
      <c r="S761" s="42">
        <f t="shared" ca="1" si="201"/>
        <v>0.15275134514045605</v>
      </c>
      <c r="T761" s="42">
        <f t="shared" ca="1" si="202"/>
        <v>0.13952703029985561</v>
      </c>
      <c r="U761">
        <f ca="1">+(L761^2*Markiwitz!$B$4^2)+(M761^2*Markiwitz!$C$4^2)+(N761^2*Markiwitz!$D$4^2)+(O761^2*Markiwitz!$E$4^2)+(P761^2*Markiwitz!$F$4^2)+(Q761^2*Markiwitz!$G$4^2)+(R761^2*Markiwitz!$H$4^2)+(S761^2*Markiwitz!$I$4^2)+(T761^2*Markiwitz!$J$4^2)+(2*L761*M761*Markiwitz!$B$8)+(2*L761*N761*Markiwitz!$E$8)+(2*L761*O761*Markiwitz!$H$8)+(2*L761*P761*Markiwitz!$B$11)+(2*L761*Q761*Markiwitz!$E$11)+(2*L761*R761*Markiwitz!$H$11)+(2*L761*S761*Markiwitz!$K$8)+(2*L761*T761*Markiwitz!$K$11)</f>
        <v>1.2165109388283227E-2</v>
      </c>
      <c r="V761" s="5">
        <f t="shared" ca="1" si="193"/>
        <v>0.11029555470771805</v>
      </c>
      <c r="W761" s="42">
        <f ca="1">SUMPRODUCT(L761:T761,Markiwitz!$B$3:$J$3)</f>
        <v>0.30443266535110169</v>
      </c>
    </row>
    <row r="762" spans="1:23" x14ac:dyDescent="0.25">
      <c r="A762">
        <v>761</v>
      </c>
      <c r="B762" s="25">
        <f t="shared" ca="1" si="192"/>
        <v>1</v>
      </c>
      <c r="C762" s="46">
        <v>0</v>
      </c>
      <c r="D762">
        <f t="shared" ref="D762:K771" ca="1" si="208">RAND()</f>
        <v>0.85734747521452659</v>
      </c>
      <c r="E762">
        <f t="shared" ca="1" si="208"/>
        <v>0.675218577132495</v>
      </c>
      <c r="F762">
        <f t="shared" ca="1" si="208"/>
        <v>0.42607292294634536</v>
      </c>
      <c r="G762">
        <f t="shared" ca="1" si="208"/>
        <v>0.83744954765870838</v>
      </c>
      <c r="H762">
        <f t="shared" ca="1" si="208"/>
        <v>0.18375853758661109</v>
      </c>
      <c r="I762">
        <f t="shared" ca="1" si="208"/>
        <v>3.5007072646181081E-2</v>
      </c>
      <c r="J762">
        <f t="shared" ca="1" si="208"/>
        <v>0.84331483983665789</v>
      </c>
      <c r="K762">
        <f t="shared" ca="1" si="208"/>
        <v>0.19663793080373226</v>
      </c>
      <c r="L762" s="42">
        <f t="shared" ca="1" si="194"/>
        <v>0</v>
      </c>
      <c r="M762" s="42">
        <f t="shared" ca="1" si="195"/>
        <v>0.21143977889692231</v>
      </c>
      <c r="N762" s="42">
        <f t="shared" ca="1" si="196"/>
        <v>0.16652299188291844</v>
      </c>
      <c r="O762" s="42">
        <f t="shared" ca="1" si="197"/>
        <v>0.10507847427811991</v>
      </c>
      <c r="P762" s="42">
        <f t="shared" ca="1" si="198"/>
        <v>0.20653253472284175</v>
      </c>
      <c r="Q762" s="42">
        <f t="shared" ca="1" si="199"/>
        <v>4.5318690123876293E-2</v>
      </c>
      <c r="R762" s="42">
        <f t="shared" ca="1" si="200"/>
        <v>8.6334746577342112E-3</v>
      </c>
      <c r="S762" s="42">
        <f t="shared" ca="1" si="201"/>
        <v>0.20797903817345395</v>
      </c>
      <c r="T762" s="42">
        <f t="shared" ca="1" si="202"/>
        <v>4.8495017264133182E-2</v>
      </c>
      <c r="U762">
        <f ca="1">+(L762^2*Markiwitz!$B$4^2)+(M762^2*Markiwitz!$C$4^2)+(N762^2*Markiwitz!$D$4^2)+(O762^2*Markiwitz!$E$4^2)+(P762^2*Markiwitz!$F$4^2)+(Q762^2*Markiwitz!$G$4^2)+(R762^2*Markiwitz!$H$4^2)+(S762^2*Markiwitz!$I$4^2)+(T762^2*Markiwitz!$J$4^2)+(2*L762*M762*Markiwitz!$B$8)+(2*L762*N762*Markiwitz!$E$8)+(2*L762*O762*Markiwitz!$H$8)+(2*L762*P762*Markiwitz!$B$11)+(2*L762*Q762*Markiwitz!$E$11)+(2*L762*R762*Markiwitz!$H$11)+(2*L762*S762*Markiwitz!$K$8)+(2*L762*T762*Markiwitz!$K$11)</f>
        <v>1.4732518819057929E-2</v>
      </c>
      <c r="V762" s="5">
        <f t="shared" ca="1" si="193"/>
        <v>0.12137758779551491</v>
      </c>
      <c r="W762" s="42">
        <f ca="1">SUMPRODUCT(L762:T762,Markiwitz!$B$3:$J$3)</f>
        <v>0.27597443831149954</v>
      </c>
    </row>
    <row r="763" spans="1:23" x14ac:dyDescent="0.25">
      <c r="A763">
        <v>762</v>
      </c>
      <c r="B763" s="25">
        <f t="shared" ca="1" si="192"/>
        <v>1</v>
      </c>
      <c r="C763" s="46">
        <v>0</v>
      </c>
      <c r="D763">
        <f t="shared" ca="1" si="208"/>
        <v>0.47790240580665622</v>
      </c>
      <c r="E763">
        <f t="shared" ca="1" si="208"/>
        <v>0.87653967333165517</v>
      </c>
      <c r="F763">
        <f t="shared" ca="1" si="208"/>
        <v>0.86865168152725414</v>
      </c>
      <c r="G763">
        <f t="shared" ca="1" si="208"/>
        <v>0.32230986363998815</v>
      </c>
      <c r="H763">
        <f t="shared" ca="1" si="208"/>
        <v>0.40312144675906636</v>
      </c>
      <c r="I763">
        <f t="shared" ca="1" si="208"/>
        <v>0.65852622461905896</v>
      </c>
      <c r="J763">
        <f t="shared" ca="1" si="208"/>
        <v>0.19159113504445757</v>
      </c>
      <c r="K763">
        <f t="shared" ca="1" si="208"/>
        <v>0.50874716777534956</v>
      </c>
      <c r="L763" s="42">
        <f t="shared" ca="1" si="194"/>
        <v>0</v>
      </c>
      <c r="M763" s="42">
        <f t="shared" ca="1" si="195"/>
        <v>0.11094942653264835</v>
      </c>
      <c r="N763" s="42">
        <f t="shared" ca="1" si="196"/>
        <v>0.20349672424249499</v>
      </c>
      <c r="O763" s="42">
        <f t="shared" ca="1" si="197"/>
        <v>0.20166545460133192</v>
      </c>
      <c r="P763" s="42">
        <f t="shared" ca="1" si="198"/>
        <v>7.4827190870305316E-2</v>
      </c>
      <c r="Q763" s="42">
        <f t="shared" ca="1" si="199"/>
        <v>9.3588341045147752E-2</v>
      </c>
      <c r="R763" s="42">
        <f t="shared" ca="1" si="200"/>
        <v>0.15288290263965218</v>
      </c>
      <c r="S763" s="42">
        <f t="shared" ca="1" si="201"/>
        <v>4.4479639155701627E-2</v>
      </c>
      <c r="T763" s="42">
        <f t="shared" ca="1" si="202"/>
        <v>0.11811032091271782</v>
      </c>
      <c r="U763">
        <f ca="1">+(L763^2*Markiwitz!$B$4^2)+(M763^2*Markiwitz!$C$4^2)+(N763^2*Markiwitz!$D$4^2)+(O763^2*Markiwitz!$E$4^2)+(P763^2*Markiwitz!$F$4^2)+(Q763^2*Markiwitz!$G$4^2)+(R763^2*Markiwitz!$H$4^2)+(S763^2*Markiwitz!$I$4^2)+(T763^2*Markiwitz!$J$4^2)+(2*L763*M763*Markiwitz!$B$8)+(2*L763*N763*Markiwitz!$E$8)+(2*L763*O763*Markiwitz!$H$8)+(2*L763*P763*Markiwitz!$B$11)+(2*L763*Q763*Markiwitz!$E$11)+(2*L763*R763*Markiwitz!$H$11)+(2*L763*S763*Markiwitz!$K$8)+(2*L763*T763*Markiwitz!$K$11)</f>
        <v>1.2710849163750402E-2</v>
      </c>
      <c r="V763" s="5">
        <f t="shared" ca="1" si="193"/>
        <v>0.11274240180052225</v>
      </c>
      <c r="W763" s="42">
        <f ca="1">SUMPRODUCT(L763:T763,Markiwitz!$B$3:$J$3)</f>
        <v>0.41257443309124198</v>
      </c>
    </row>
    <row r="764" spans="1:23" x14ac:dyDescent="0.25">
      <c r="A764">
        <v>763</v>
      </c>
      <c r="B764" s="25">
        <f t="shared" ca="1" si="192"/>
        <v>0.99999999999999978</v>
      </c>
      <c r="C764" s="46">
        <v>0</v>
      </c>
      <c r="D764">
        <f t="shared" ca="1" si="208"/>
        <v>0.8968685837218463</v>
      </c>
      <c r="E764">
        <f t="shared" ca="1" si="208"/>
        <v>0.45057676752951481</v>
      </c>
      <c r="F764">
        <f t="shared" ca="1" si="208"/>
        <v>0.62020117170420719</v>
      </c>
      <c r="G764">
        <f t="shared" ca="1" si="208"/>
        <v>0.40413314769899034</v>
      </c>
      <c r="H764">
        <f t="shared" ca="1" si="208"/>
        <v>0.46540849529950834</v>
      </c>
      <c r="I764">
        <f t="shared" ca="1" si="208"/>
        <v>0.53862043146485128</v>
      </c>
      <c r="J764">
        <f t="shared" ca="1" si="208"/>
        <v>0.75607409241798829</v>
      </c>
      <c r="K764">
        <f t="shared" ca="1" si="208"/>
        <v>0.26308081348867829</v>
      </c>
      <c r="L764" s="42">
        <f t="shared" ca="1" si="194"/>
        <v>0</v>
      </c>
      <c r="M764" s="42">
        <f t="shared" ca="1" si="195"/>
        <v>0.20406735642814847</v>
      </c>
      <c r="N764" s="42">
        <f t="shared" ca="1" si="196"/>
        <v>0.10252116250534775</v>
      </c>
      <c r="O764" s="42">
        <f t="shared" ca="1" si="197"/>
        <v>0.14111634174775575</v>
      </c>
      <c r="P764" s="42">
        <f t="shared" ca="1" si="198"/>
        <v>9.1953698225978542E-2</v>
      </c>
      <c r="Q764" s="42">
        <f t="shared" ca="1" si="199"/>
        <v>0.10589587261585735</v>
      </c>
      <c r="R764" s="42">
        <f t="shared" ca="1" si="200"/>
        <v>0.12255401690077458</v>
      </c>
      <c r="S764" s="42">
        <f t="shared" ca="1" si="201"/>
        <v>0.17203193879673434</v>
      </c>
      <c r="T764" s="42">
        <f t="shared" ca="1" si="202"/>
        <v>5.9859612779403069E-2</v>
      </c>
      <c r="U764">
        <f ca="1">+(L764^2*Markiwitz!$B$4^2)+(M764^2*Markiwitz!$C$4^2)+(N764^2*Markiwitz!$D$4^2)+(O764^2*Markiwitz!$E$4^2)+(P764^2*Markiwitz!$F$4^2)+(Q764^2*Markiwitz!$G$4^2)+(R764^2*Markiwitz!$H$4^2)+(S764^2*Markiwitz!$I$4^2)+(T764^2*Markiwitz!$J$4^2)+(2*L764*M764*Markiwitz!$B$8)+(2*L764*N764*Markiwitz!$E$8)+(2*L764*O764*Markiwitz!$H$8)+(2*L764*P764*Markiwitz!$B$11)+(2*L764*Q764*Markiwitz!$E$11)+(2*L764*R764*Markiwitz!$H$11)+(2*L764*S764*Markiwitz!$K$8)+(2*L764*T764*Markiwitz!$K$11)</f>
        <v>1.255073820792159E-2</v>
      </c>
      <c r="V764" s="5">
        <f t="shared" ca="1" si="193"/>
        <v>0.11203007724678936</v>
      </c>
      <c r="W764" s="42">
        <f ca="1">SUMPRODUCT(L764:T764,Markiwitz!$B$3:$J$3)</f>
        <v>0.41223297850028767</v>
      </c>
    </row>
    <row r="765" spans="1:23" x14ac:dyDescent="0.25">
      <c r="A765">
        <v>764</v>
      </c>
      <c r="B765" s="25">
        <f t="shared" ca="1" si="192"/>
        <v>1.0000000000000002</v>
      </c>
      <c r="C765" s="46">
        <v>0</v>
      </c>
      <c r="D765">
        <f t="shared" ca="1" si="208"/>
        <v>0.83289006675526711</v>
      </c>
      <c r="E765">
        <f t="shared" ca="1" si="208"/>
        <v>0.5743475415859941</v>
      </c>
      <c r="F765">
        <f t="shared" ca="1" si="208"/>
        <v>0.93558014646613341</v>
      </c>
      <c r="G765">
        <f t="shared" ca="1" si="208"/>
        <v>2.5511697721100512E-2</v>
      </c>
      <c r="H765">
        <f t="shared" ca="1" si="208"/>
        <v>0.91516171753960207</v>
      </c>
      <c r="I765">
        <f t="shared" ca="1" si="208"/>
        <v>0.79939317022794254</v>
      </c>
      <c r="J765">
        <f t="shared" ca="1" si="208"/>
        <v>0.4588865700442577</v>
      </c>
      <c r="K765">
        <f t="shared" ca="1" si="208"/>
        <v>0.25092418343908607</v>
      </c>
      <c r="L765" s="42">
        <f t="shared" ca="1" si="194"/>
        <v>0</v>
      </c>
      <c r="M765" s="42">
        <f t="shared" ca="1" si="195"/>
        <v>0.17378323687569988</v>
      </c>
      <c r="N765" s="42">
        <f t="shared" ca="1" si="196"/>
        <v>0.11983811411901858</v>
      </c>
      <c r="O765" s="42">
        <f t="shared" ca="1" si="197"/>
        <v>0.1952096113271336</v>
      </c>
      <c r="P765" s="42">
        <f t="shared" ca="1" si="198"/>
        <v>5.3230379195649425E-3</v>
      </c>
      <c r="Q765" s="42">
        <f t="shared" ca="1" si="199"/>
        <v>0.19094928837167724</v>
      </c>
      <c r="R765" s="42">
        <f t="shared" ca="1" si="200"/>
        <v>0.16679408027969581</v>
      </c>
      <c r="S765" s="42">
        <f t="shared" ca="1" si="201"/>
        <v>9.5747081978960785E-2</v>
      </c>
      <c r="T765" s="42">
        <f t="shared" ca="1" si="202"/>
        <v>5.2355549128249343E-2</v>
      </c>
      <c r="U765">
        <f ca="1">+(L765^2*Markiwitz!$B$4^2)+(M765^2*Markiwitz!$C$4^2)+(N765^2*Markiwitz!$D$4^2)+(O765^2*Markiwitz!$E$4^2)+(P765^2*Markiwitz!$F$4^2)+(Q765^2*Markiwitz!$G$4^2)+(R765^2*Markiwitz!$H$4^2)+(S765^2*Markiwitz!$I$4^2)+(T765^2*Markiwitz!$J$4^2)+(2*L765*M765*Markiwitz!$B$8)+(2*L765*N765*Markiwitz!$E$8)+(2*L765*O765*Markiwitz!$H$8)+(2*L765*P765*Markiwitz!$B$11)+(2*L765*Q765*Markiwitz!$E$11)+(2*L765*R765*Markiwitz!$H$11)+(2*L765*S765*Markiwitz!$K$8)+(2*L765*T765*Markiwitz!$K$11)</f>
        <v>1.8883916877246401E-2</v>
      </c>
      <c r="V765" s="5">
        <f t="shared" ca="1" si="193"/>
        <v>0.1374187646475051</v>
      </c>
      <c r="W765" s="42">
        <f ca="1">SUMPRODUCT(L765:T765,Markiwitz!$B$3:$J$3)</f>
        <v>0.64113423241016898</v>
      </c>
    </row>
    <row r="766" spans="1:23" x14ac:dyDescent="0.25">
      <c r="A766">
        <v>765</v>
      </c>
      <c r="B766" s="25">
        <f t="shared" ca="1" si="192"/>
        <v>0.99999999999999978</v>
      </c>
      <c r="C766" s="46">
        <v>0</v>
      </c>
      <c r="D766">
        <f t="shared" ca="1" si="208"/>
        <v>0.45141044727725532</v>
      </c>
      <c r="E766">
        <f t="shared" ca="1" si="208"/>
        <v>0.29117415803066149</v>
      </c>
      <c r="F766">
        <f t="shared" ca="1" si="208"/>
        <v>0.33670844631608665</v>
      </c>
      <c r="G766">
        <f t="shared" ca="1" si="208"/>
        <v>0.31319683828690048</v>
      </c>
      <c r="H766">
        <f t="shared" ca="1" si="208"/>
        <v>0.8349453357696861</v>
      </c>
      <c r="I766">
        <f t="shared" ca="1" si="208"/>
        <v>0.15249632238280109</v>
      </c>
      <c r="J766">
        <f t="shared" ca="1" si="208"/>
        <v>0.88009088007273373</v>
      </c>
      <c r="K766">
        <f t="shared" ca="1" si="208"/>
        <v>0.2745058839068395</v>
      </c>
      <c r="L766" s="42">
        <f t="shared" ca="1" si="194"/>
        <v>0</v>
      </c>
      <c r="M766" s="42">
        <f t="shared" ca="1" si="195"/>
        <v>0.12771448052607029</v>
      </c>
      <c r="N766" s="42">
        <f t="shared" ca="1" si="196"/>
        <v>8.2379919560571363E-2</v>
      </c>
      <c r="O766" s="42">
        <f t="shared" ca="1" si="197"/>
        <v>9.5262625332167297E-2</v>
      </c>
      <c r="P766" s="42">
        <f t="shared" ca="1" si="198"/>
        <v>8.8610646354073785E-2</v>
      </c>
      <c r="Q766" s="42">
        <f t="shared" ca="1" si="199"/>
        <v>0.23622539192141481</v>
      </c>
      <c r="R766" s="42">
        <f t="shared" ca="1" si="200"/>
        <v>4.3144744905058603E-2</v>
      </c>
      <c r="S766" s="42">
        <f t="shared" ca="1" si="201"/>
        <v>0.24899811300819355</v>
      </c>
      <c r="T766" s="42">
        <f t="shared" ca="1" si="202"/>
        <v>7.7664078392450195E-2</v>
      </c>
      <c r="U766">
        <f ca="1">+(L766^2*Markiwitz!$B$4^2)+(M766^2*Markiwitz!$C$4^2)+(N766^2*Markiwitz!$D$4^2)+(O766^2*Markiwitz!$E$4^2)+(P766^2*Markiwitz!$F$4^2)+(Q766^2*Markiwitz!$G$4^2)+(R766^2*Markiwitz!$H$4^2)+(S766^2*Markiwitz!$I$4^2)+(T766^2*Markiwitz!$J$4^2)+(2*L766*M766*Markiwitz!$B$8)+(2*L766*N766*Markiwitz!$E$8)+(2*L766*O766*Markiwitz!$H$8)+(2*L766*P766*Markiwitz!$B$11)+(2*L766*Q766*Markiwitz!$E$11)+(2*L766*R766*Markiwitz!$H$11)+(2*L766*S766*Markiwitz!$K$8)+(2*L766*T766*Markiwitz!$K$11)</f>
        <v>2.5223424631884823E-2</v>
      </c>
      <c r="V766" s="5">
        <f t="shared" ca="1" si="193"/>
        <v>0.15881884218153974</v>
      </c>
      <c r="W766" s="42">
        <f ca="1">SUMPRODUCT(L766:T766,Markiwitz!$B$3:$J$3)</f>
        <v>0.73350970130244042</v>
      </c>
    </row>
    <row r="767" spans="1:23" x14ac:dyDescent="0.25">
      <c r="A767">
        <v>766</v>
      </c>
      <c r="B767" s="25">
        <f t="shared" ca="1" si="192"/>
        <v>0.99999999999999989</v>
      </c>
      <c r="C767" s="46">
        <v>0</v>
      </c>
      <c r="D767">
        <f t="shared" ca="1" si="208"/>
        <v>0.46030494930148158</v>
      </c>
      <c r="E767">
        <f t="shared" ca="1" si="208"/>
        <v>0.55262034993167097</v>
      </c>
      <c r="F767">
        <f t="shared" ca="1" si="208"/>
        <v>0.49913895984061329</v>
      </c>
      <c r="G767">
        <f t="shared" ca="1" si="208"/>
        <v>0.53502027644747496</v>
      </c>
      <c r="H767">
        <f t="shared" ca="1" si="208"/>
        <v>0.75728820372270245</v>
      </c>
      <c r="I767">
        <f t="shared" ca="1" si="208"/>
        <v>0.28277992035022281</v>
      </c>
      <c r="J767">
        <f t="shared" ca="1" si="208"/>
        <v>0.88383151357553058</v>
      </c>
      <c r="K767">
        <f t="shared" ca="1" si="208"/>
        <v>0.21784644183353052</v>
      </c>
      <c r="L767" s="42">
        <f t="shared" ca="1" si="194"/>
        <v>0</v>
      </c>
      <c r="M767" s="42">
        <f t="shared" ca="1" si="195"/>
        <v>0.10988865189554267</v>
      </c>
      <c r="N767" s="42">
        <f t="shared" ca="1" si="196"/>
        <v>0.13192711778612828</v>
      </c>
      <c r="O767" s="42">
        <f t="shared" ca="1" si="197"/>
        <v>0.11915949956363388</v>
      </c>
      <c r="P767" s="42">
        <f t="shared" ca="1" si="198"/>
        <v>0.12772545027988982</v>
      </c>
      <c r="Q767" s="42">
        <f t="shared" ca="1" si="199"/>
        <v>0.18078749735315305</v>
      </c>
      <c r="R767" s="42">
        <f t="shared" ca="1" si="200"/>
        <v>6.7508081930404085E-2</v>
      </c>
      <c r="S767" s="42">
        <f t="shared" ca="1" si="201"/>
        <v>0.21099719583071508</v>
      </c>
      <c r="T767" s="42">
        <f t="shared" ca="1" si="202"/>
        <v>5.2006505360533105E-2</v>
      </c>
      <c r="U767">
        <f ca="1">+(L767^2*Markiwitz!$B$4^2)+(M767^2*Markiwitz!$C$4^2)+(N767^2*Markiwitz!$D$4^2)+(O767^2*Markiwitz!$E$4^2)+(P767^2*Markiwitz!$F$4^2)+(Q767^2*Markiwitz!$G$4^2)+(R767^2*Markiwitz!$H$4^2)+(S767^2*Markiwitz!$I$4^2)+(T767^2*Markiwitz!$J$4^2)+(2*L767*M767*Markiwitz!$B$8)+(2*L767*N767*Markiwitz!$E$8)+(2*L767*O767*Markiwitz!$H$8)+(2*L767*P767*Markiwitz!$B$11)+(2*L767*Q767*Markiwitz!$E$11)+(2*L767*R767*Markiwitz!$H$11)+(2*L767*S767*Markiwitz!$K$8)+(2*L767*T767*Markiwitz!$K$11)</f>
        <v>1.9223842072494099E-2</v>
      </c>
      <c r="V767" s="5">
        <f t="shared" ca="1" si="193"/>
        <v>0.13865007058236248</v>
      </c>
      <c r="W767" s="42">
        <f ca="1">SUMPRODUCT(L767:T767,Markiwitz!$B$3:$J$3)</f>
        <v>0.6106041769539966</v>
      </c>
    </row>
    <row r="768" spans="1:23" x14ac:dyDescent="0.25">
      <c r="A768">
        <v>767</v>
      </c>
      <c r="B768" s="25">
        <f t="shared" ca="1" si="192"/>
        <v>1</v>
      </c>
      <c r="C768" s="46">
        <v>0</v>
      </c>
      <c r="D768">
        <f t="shared" ca="1" si="208"/>
        <v>0.92306547507796566</v>
      </c>
      <c r="E768">
        <f t="shared" ca="1" si="208"/>
        <v>0.38876797838256127</v>
      </c>
      <c r="F768">
        <f t="shared" ca="1" si="208"/>
        <v>0.96276484806932028</v>
      </c>
      <c r="G768">
        <f t="shared" ca="1" si="208"/>
        <v>0.87536455326753881</v>
      </c>
      <c r="H768">
        <f t="shared" ca="1" si="208"/>
        <v>0.52102579196975674</v>
      </c>
      <c r="I768">
        <f t="shared" ca="1" si="208"/>
        <v>0.20607544285681501</v>
      </c>
      <c r="J768">
        <f t="shared" ca="1" si="208"/>
        <v>0.10555711803379531</v>
      </c>
      <c r="K768">
        <f t="shared" ca="1" si="208"/>
        <v>0.11815095917930929</v>
      </c>
      <c r="L768" s="42">
        <f t="shared" ca="1" si="194"/>
        <v>0</v>
      </c>
      <c r="M768" s="42">
        <f t="shared" ca="1" si="195"/>
        <v>0.22509552775030872</v>
      </c>
      <c r="N768" s="42">
        <f t="shared" ca="1" si="196"/>
        <v>9.4803603459496538E-2</v>
      </c>
      <c r="O768" s="42">
        <f t="shared" ca="1" si="197"/>
        <v>0.23477647840453025</v>
      </c>
      <c r="P768" s="42">
        <f t="shared" ca="1" si="198"/>
        <v>0.21346334730483454</v>
      </c>
      <c r="Q768" s="42">
        <f t="shared" ca="1" si="199"/>
        <v>0.12705553265877373</v>
      </c>
      <c r="R768" s="42">
        <f t="shared" ca="1" si="200"/>
        <v>5.0252838849070121E-2</v>
      </c>
      <c r="S768" s="42">
        <f t="shared" ca="1" si="201"/>
        <v>2.574079069484414E-2</v>
      </c>
      <c r="T768" s="42">
        <f t="shared" ca="1" si="202"/>
        <v>2.8811880878141901E-2</v>
      </c>
      <c r="U768">
        <f ca="1">+(L768^2*Markiwitz!$B$4^2)+(M768^2*Markiwitz!$C$4^2)+(N768^2*Markiwitz!$D$4^2)+(O768^2*Markiwitz!$E$4^2)+(P768^2*Markiwitz!$F$4^2)+(Q768^2*Markiwitz!$G$4^2)+(R768^2*Markiwitz!$H$4^2)+(S768^2*Markiwitz!$I$4^2)+(T768^2*Markiwitz!$J$4^2)+(2*L768*M768*Markiwitz!$B$8)+(2*L768*N768*Markiwitz!$E$8)+(2*L768*O768*Markiwitz!$H$8)+(2*L768*P768*Markiwitz!$B$11)+(2*L768*Q768*Markiwitz!$E$11)+(2*L768*R768*Markiwitz!$H$11)+(2*L768*S768*Markiwitz!$K$8)+(2*L768*T768*Markiwitz!$K$11)</f>
        <v>1.7045500118741608E-2</v>
      </c>
      <c r="V768" s="5">
        <f t="shared" ca="1" si="193"/>
        <v>0.13055841649905842</v>
      </c>
      <c r="W768" s="42">
        <f ca="1">SUMPRODUCT(L768:T768,Markiwitz!$B$3:$J$3)</f>
        <v>0.54321014794006472</v>
      </c>
    </row>
    <row r="769" spans="1:23" x14ac:dyDescent="0.25">
      <c r="A769">
        <v>768</v>
      </c>
      <c r="B769" s="25">
        <f t="shared" ca="1" si="192"/>
        <v>1.0000000000000002</v>
      </c>
      <c r="C769" s="46">
        <v>0</v>
      </c>
      <c r="D769">
        <f t="shared" ca="1" si="208"/>
        <v>0.81561433306190845</v>
      </c>
      <c r="E769">
        <f t="shared" ca="1" si="208"/>
        <v>0.7829510581830339</v>
      </c>
      <c r="F769">
        <f t="shared" ca="1" si="208"/>
        <v>0.34481847612353156</v>
      </c>
      <c r="G769">
        <f t="shared" ca="1" si="208"/>
        <v>0.97678183115491091</v>
      </c>
      <c r="H769">
        <f t="shared" ca="1" si="208"/>
        <v>0.566517888566755</v>
      </c>
      <c r="I769">
        <f t="shared" ca="1" si="208"/>
        <v>0.57930403121602936</v>
      </c>
      <c r="J769">
        <f t="shared" ca="1" si="208"/>
        <v>0.11741124004746595</v>
      </c>
      <c r="K769">
        <f t="shared" ca="1" si="208"/>
        <v>0.33056194531139838</v>
      </c>
      <c r="L769" s="42">
        <f t="shared" ca="1" si="194"/>
        <v>0</v>
      </c>
      <c r="M769" s="42">
        <f t="shared" ca="1" si="195"/>
        <v>0.1806870658690001</v>
      </c>
      <c r="N769" s="42">
        <f t="shared" ca="1" si="196"/>
        <v>0.17345100948757247</v>
      </c>
      <c r="O769" s="42">
        <f t="shared" ca="1" si="197"/>
        <v>7.638933768400516E-2</v>
      </c>
      <c r="P769" s="42">
        <f t="shared" ca="1" si="198"/>
        <v>0.21639129661069045</v>
      </c>
      <c r="Q769" s="42">
        <f t="shared" ca="1" si="199"/>
        <v>0.12550350195925061</v>
      </c>
      <c r="R769" s="42">
        <f t="shared" ca="1" si="200"/>
        <v>0.12833607920247633</v>
      </c>
      <c r="S769" s="42">
        <f t="shared" ca="1" si="201"/>
        <v>2.6010691087998795E-2</v>
      </c>
      <c r="T769" s="42">
        <f t="shared" ca="1" si="202"/>
        <v>7.3231018099006145E-2</v>
      </c>
      <c r="U769">
        <f ca="1">+(L769^2*Markiwitz!$B$4^2)+(M769^2*Markiwitz!$C$4^2)+(N769^2*Markiwitz!$D$4^2)+(O769^2*Markiwitz!$E$4^2)+(P769^2*Markiwitz!$F$4^2)+(Q769^2*Markiwitz!$G$4^2)+(R769^2*Markiwitz!$H$4^2)+(S769^2*Markiwitz!$I$4^2)+(T769^2*Markiwitz!$J$4^2)+(2*L769*M769*Markiwitz!$B$8)+(2*L769*N769*Markiwitz!$E$8)+(2*L769*O769*Markiwitz!$H$8)+(2*L769*P769*Markiwitz!$B$11)+(2*L769*Q769*Markiwitz!$E$11)+(2*L769*R769*Markiwitz!$H$11)+(2*L769*S769*Markiwitz!$K$8)+(2*L769*T769*Markiwitz!$K$11)</f>
        <v>1.4985730684076702E-2</v>
      </c>
      <c r="V769" s="5">
        <f t="shared" ca="1" si="193"/>
        <v>0.12241621904011209</v>
      </c>
      <c r="W769" s="42">
        <f ca="1">SUMPRODUCT(L769:T769,Markiwitz!$B$3:$J$3)</f>
        <v>0.51087374494274707</v>
      </c>
    </row>
    <row r="770" spans="1:23" x14ac:dyDescent="0.25">
      <c r="A770">
        <v>769</v>
      </c>
      <c r="B770" s="25">
        <f t="shared" ref="B770:B833" ca="1" si="209">SUM(L770:T770)</f>
        <v>1.0000000000000002</v>
      </c>
      <c r="C770" s="46">
        <v>0</v>
      </c>
      <c r="D770">
        <f t="shared" ca="1" si="208"/>
        <v>0.93658454411352077</v>
      </c>
      <c r="E770">
        <f t="shared" ca="1" si="208"/>
        <v>0.78164664404228601</v>
      </c>
      <c r="F770">
        <f t="shared" ca="1" si="208"/>
        <v>0.89521160422433788</v>
      </c>
      <c r="G770">
        <f t="shared" ca="1" si="208"/>
        <v>0.63256009740447006</v>
      </c>
      <c r="H770">
        <f t="shared" ca="1" si="208"/>
        <v>0.67431868114472149</v>
      </c>
      <c r="I770">
        <f t="shared" ca="1" si="208"/>
        <v>0.83154250812030339</v>
      </c>
      <c r="J770">
        <f t="shared" ca="1" si="208"/>
        <v>0.24050077797487834</v>
      </c>
      <c r="K770">
        <f t="shared" ca="1" si="208"/>
        <v>0.33779229133698618</v>
      </c>
      <c r="L770" s="42">
        <f t="shared" ca="1" si="194"/>
        <v>0</v>
      </c>
      <c r="M770" s="42">
        <f t="shared" ca="1" si="195"/>
        <v>0.17571424594890753</v>
      </c>
      <c r="N770" s="42">
        <f t="shared" ca="1" si="196"/>
        <v>0.14664607858373652</v>
      </c>
      <c r="O770" s="42">
        <f t="shared" ca="1" si="197"/>
        <v>0.16795219715042117</v>
      </c>
      <c r="P770" s="42">
        <f t="shared" ca="1" si="198"/>
        <v>0.11867569375490548</v>
      </c>
      <c r="Q770" s="42">
        <f t="shared" ca="1" si="199"/>
        <v>0.12651009386318146</v>
      </c>
      <c r="R770" s="42">
        <f t="shared" ca="1" si="200"/>
        <v>0.15600712792791119</v>
      </c>
      <c r="S770" s="42">
        <f t="shared" ca="1" si="201"/>
        <v>4.5120766851838238E-2</v>
      </c>
      <c r="T770" s="42">
        <f t="shared" ca="1" si="202"/>
        <v>6.3373795919098544E-2</v>
      </c>
      <c r="U770">
        <f ca="1">+(L770^2*Markiwitz!$B$4^2)+(M770^2*Markiwitz!$C$4^2)+(N770^2*Markiwitz!$D$4^2)+(O770^2*Markiwitz!$E$4^2)+(P770^2*Markiwitz!$F$4^2)+(Q770^2*Markiwitz!$G$4^2)+(R770^2*Markiwitz!$H$4^2)+(S770^2*Markiwitz!$I$4^2)+(T770^2*Markiwitz!$J$4^2)+(2*L770*M770*Markiwitz!$B$8)+(2*L770*N770*Markiwitz!$E$8)+(2*L770*O770*Markiwitz!$H$8)+(2*L770*P770*Markiwitz!$B$11)+(2*L770*Q770*Markiwitz!$E$11)+(2*L770*R770*Markiwitz!$H$11)+(2*L770*S770*Markiwitz!$K$8)+(2*L770*T770*Markiwitz!$K$11)</f>
        <v>1.3475859542237997E-2</v>
      </c>
      <c r="V770" s="5">
        <f t="shared" ref="V770:V833" ca="1" si="210">SQRT(U770)</f>
        <v>0.11608556991391306</v>
      </c>
      <c r="W770" s="42">
        <f ca="1">SUMPRODUCT(L770:T770,Markiwitz!$B$3:$J$3)</f>
        <v>0.50197973201242652</v>
      </c>
    </row>
    <row r="771" spans="1:23" x14ac:dyDescent="0.25">
      <c r="A771">
        <v>770</v>
      </c>
      <c r="B771" s="25">
        <f t="shared" ca="1" si="209"/>
        <v>1</v>
      </c>
      <c r="C771" s="46">
        <v>0</v>
      </c>
      <c r="D771">
        <f t="shared" ca="1" si="208"/>
        <v>0.92098087201440959</v>
      </c>
      <c r="E771">
        <f t="shared" ca="1" si="208"/>
        <v>0.31897006650307191</v>
      </c>
      <c r="F771">
        <f t="shared" ca="1" si="208"/>
        <v>0.71662110609542806</v>
      </c>
      <c r="G771">
        <f t="shared" ca="1" si="208"/>
        <v>0.80936008732980691</v>
      </c>
      <c r="H771">
        <f t="shared" ca="1" si="208"/>
        <v>0.97428374556795017</v>
      </c>
      <c r="I771">
        <f t="shared" ca="1" si="208"/>
        <v>0.58958583015373733</v>
      </c>
      <c r="J771">
        <f t="shared" ca="1" si="208"/>
        <v>0.16793536428573552</v>
      </c>
      <c r="K771">
        <f t="shared" ca="1" si="208"/>
        <v>0.95824971444900275</v>
      </c>
      <c r="L771" s="42">
        <f t="shared" ref="L771:L834" ca="1" si="211">C771/SUM($C771:$K771)</f>
        <v>0</v>
      </c>
      <c r="M771" s="42">
        <f t="shared" ref="M771:M834" ca="1" si="212">D771/SUM($C771:$K771)</f>
        <v>0.16880188828724074</v>
      </c>
      <c r="N771" s="42">
        <f t="shared" ref="N771:N834" ca="1" si="213">E771/SUM($C771:$K771)</f>
        <v>5.8462397177759064E-2</v>
      </c>
      <c r="O771" s="42">
        <f t="shared" ref="O771:O834" ca="1" si="214">F771/SUM($C771:$K771)</f>
        <v>0.13134582874757764</v>
      </c>
      <c r="P771" s="42">
        <f t="shared" ref="P771:P834" ca="1" si="215">G771/SUM($C771:$K771)</f>
        <v>0.14834348377591486</v>
      </c>
      <c r="Q771" s="42">
        <f t="shared" ref="Q771:Q834" ca="1" si="216">H771/SUM($C771:$K771)</f>
        <v>0.17857150020903201</v>
      </c>
      <c r="R771" s="42">
        <f t="shared" ref="R771:R834" ca="1" si="217">I771/SUM($C771:$K771)</f>
        <v>0.10806218072658749</v>
      </c>
      <c r="S771" s="42">
        <f t="shared" ref="S771:S834" ca="1" si="218">J771/SUM($C771:$K771)</f>
        <v>3.078001667899383E-2</v>
      </c>
      <c r="T771" s="42">
        <f t="shared" ref="T771:T834" ca="1" si="219">K771/SUM($C771:$K771)</f>
        <v>0.17563270439689449</v>
      </c>
      <c r="U771">
        <f ca="1">+(L771^2*Markiwitz!$B$4^2)+(M771^2*Markiwitz!$C$4^2)+(N771^2*Markiwitz!$D$4^2)+(O771^2*Markiwitz!$E$4^2)+(P771^2*Markiwitz!$F$4^2)+(Q771^2*Markiwitz!$G$4^2)+(R771^2*Markiwitz!$H$4^2)+(S771^2*Markiwitz!$I$4^2)+(T771^2*Markiwitz!$J$4^2)+(2*L771*M771*Markiwitz!$B$8)+(2*L771*N771*Markiwitz!$E$8)+(2*L771*O771*Markiwitz!$H$8)+(2*L771*P771*Markiwitz!$B$11)+(2*L771*Q771*Markiwitz!$E$11)+(2*L771*R771*Markiwitz!$H$11)+(2*L771*S771*Markiwitz!$K$8)+(2*L771*T771*Markiwitz!$K$11)</f>
        <v>1.557567998294156E-2</v>
      </c>
      <c r="V771" s="5">
        <f t="shared" ca="1" si="210"/>
        <v>0.12480256400788231</v>
      </c>
      <c r="W771" s="42">
        <f ca="1">SUMPRODUCT(L771:T771,Markiwitz!$B$3:$J$3)</f>
        <v>0.63099322860269591</v>
      </c>
    </row>
    <row r="772" spans="1:23" x14ac:dyDescent="0.25">
      <c r="A772">
        <v>771</v>
      </c>
      <c r="B772" s="25">
        <f t="shared" ca="1" si="209"/>
        <v>1</v>
      </c>
      <c r="C772" s="46">
        <v>0</v>
      </c>
      <c r="D772">
        <f t="shared" ref="D772:K781" ca="1" si="220">RAND()</f>
        <v>0.35849496572542694</v>
      </c>
      <c r="E772">
        <f t="shared" ca="1" si="220"/>
        <v>0.68811935429054349</v>
      </c>
      <c r="F772">
        <f t="shared" ca="1" si="220"/>
        <v>0.65291624730376774</v>
      </c>
      <c r="G772">
        <f t="shared" ca="1" si="220"/>
        <v>0.64766273721387591</v>
      </c>
      <c r="H772">
        <f t="shared" ca="1" si="220"/>
        <v>0.60119831439923244</v>
      </c>
      <c r="I772">
        <f t="shared" ca="1" si="220"/>
        <v>0.5172038746828258</v>
      </c>
      <c r="J772">
        <f t="shared" ca="1" si="220"/>
        <v>0.2636350994186244</v>
      </c>
      <c r="K772">
        <f t="shared" ca="1" si="220"/>
        <v>0.54215684036463685</v>
      </c>
      <c r="L772" s="42">
        <f t="shared" ca="1" si="211"/>
        <v>0</v>
      </c>
      <c r="M772" s="42">
        <f t="shared" ca="1" si="212"/>
        <v>8.3929395615643443E-2</v>
      </c>
      <c r="N772" s="42">
        <f t="shared" ca="1" si="213"/>
        <v>0.1610997281375097</v>
      </c>
      <c r="O772" s="42">
        <f t="shared" ca="1" si="214"/>
        <v>0.15285811869896643</v>
      </c>
      <c r="P772" s="42">
        <f t="shared" ca="1" si="215"/>
        <v>0.15162818810339146</v>
      </c>
      <c r="Q772" s="42">
        <f t="shared" ca="1" si="216"/>
        <v>0.14075012481853749</v>
      </c>
      <c r="R772" s="42">
        <f t="shared" ca="1" si="217"/>
        <v>0.12108568532994526</v>
      </c>
      <c r="S772" s="42">
        <f t="shared" ca="1" si="218"/>
        <v>6.1721186272451573E-2</v>
      </c>
      <c r="T772" s="42">
        <f t="shared" ca="1" si="219"/>
        <v>0.12692757302355467</v>
      </c>
      <c r="U772">
        <f ca="1">+(L772^2*Markiwitz!$B$4^2)+(M772^2*Markiwitz!$C$4^2)+(N772^2*Markiwitz!$D$4^2)+(O772^2*Markiwitz!$E$4^2)+(P772^2*Markiwitz!$F$4^2)+(Q772^2*Markiwitz!$G$4^2)+(R772^2*Markiwitz!$H$4^2)+(S772^2*Markiwitz!$I$4^2)+(T772^2*Markiwitz!$J$4^2)+(2*L772*M772*Markiwitz!$B$8)+(2*L772*N772*Markiwitz!$E$8)+(2*L772*O772*Markiwitz!$H$8)+(2*L772*P772*Markiwitz!$B$11)+(2*L772*Q772*Markiwitz!$E$11)+(2*L772*R772*Markiwitz!$H$11)+(2*L772*S772*Markiwitz!$K$8)+(2*L772*T772*Markiwitz!$K$11)</f>
        <v>1.4339638764267483E-2</v>
      </c>
      <c r="V772" s="5">
        <f t="shared" ca="1" si="210"/>
        <v>0.1197482307354371</v>
      </c>
      <c r="W772" s="42">
        <f ca="1">SUMPRODUCT(L772:T772,Markiwitz!$B$3:$J$3)</f>
        <v>0.53876798897033917</v>
      </c>
    </row>
    <row r="773" spans="1:23" x14ac:dyDescent="0.25">
      <c r="A773">
        <v>772</v>
      </c>
      <c r="B773" s="25">
        <f t="shared" ca="1" si="209"/>
        <v>1</v>
      </c>
      <c r="C773" s="46">
        <v>0</v>
      </c>
      <c r="D773">
        <f t="shared" ca="1" si="220"/>
        <v>0.74537256375072103</v>
      </c>
      <c r="E773">
        <f t="shared" ca="1" si="220"/>
        <v>0.98242246882971529</v>
      </c>
      <c r="F773">
        <f t="shared" ca="1" si="220"/>
        <v>0.40106341073831586</v>
      </c>
      <c r="G773">
        <f t="shared" ca="1" si="220"/>
        <v>6.4011059761481359E-2</v>
      </c>
      <c r="H773">
        <f t="shared" ca="1" si="220"/>
        <v>0.98835670474676018</v>
      </c>
      <c r="I773">
        <f t="shared" ca="1" si="220"/>
        <v>0.64585289774190391</v>
      </c>
      <c r="J773">
        <f t="shared" ca="1" si="220"/>
        <v>0.7500296078687938</v>
      </c>
      <c r="K773">
        <f t="shared" ca="1" si="220"/>
        <v>0.17991446146816303</v>
      </c>
      <c r="L773" s="42">
        <f t="shared" ca="1" si="211"/>
        <v>0</v>
      </c>
      <c r="M773" s="42">
        <f t="shared" ca="1" si="212"/>
        <v>0.15668886535653101</v>
      </c>
      <c r="N773" s="42">
        <f t="shared" ca="1" si="213"/>
        <v>0.20652042941732321</v>
      </c>
      <c r="O773" s="42">
        <f t="shared" ca="1" si="214"/>
        <v>8.4309744979590776E-2</v>
      </c>
      <c r="P773" s="42">
        <f t="shared" ca="1" si="215"/>
        <v>1.3456116862989257E-2</v>
      </c>
      <c r="Q773" s="42">
        <f t="shared" ca="1" si="216"/>
        <v>0.20776789778122545</v>
      </c>
      <c r="R773" s="42">
        <f t="shared" ca="1" si="217"/>
        <v>0.1357682891159524</v>
      </c>
      <c r="S773" s="42">
        <f t="shared" ca="1" si="218"/>
        <v>0.15766784820921911</v>
      </c>
      <c r="T773" s="42">
        <f t="shared" ca="1" si="219"/>
        <v>3.7820808277168778E-2</v>
      </c>
      <c r="U773">
        <f ca="1">+(L773^2*Markiwitz!$B$4^2)+(M773^2*Markiwitz!$C$4^2)+(N773^2*Markiwitz!$D$4^2)+(O773^2*Markiwitz!$E$4^2)+(P773^2*Markiwitz!$F$4^2)+(Q773^2*Markiwitz!$G$4^2)+(R773^2*Markiwitz!$H$4^2)+(S773^2*Markiwitz!$I$4^2)+(T773^2*Markiwitz!$J$4^2)+(2*L773*M773*Markiwitz!$B$8)+(2*L773*N773*Markiwitz!$E$8)+(2*L773*O773*Markiwitz!$H$8)+(2*L773*P773*Markiwitz!$B$11)+(2*L773*Q773*Markiwitz!$E$11)+(2*L773*R773*Markiwitz!$H$11)+(2*L773*S773*Markiwitz!$K$8)+(2*L773*T773*Markiwitz!$K$11)</f>
        <v>2.0731562375622153E-2</v>
      </c>
      <c r="V773" s="5">
        <f t="shared" ca="1" si="210"/>
        <v>0.14398459075756043</v>
      </c>
      <c r="W773" s="42">
        <f ca="1">SUMPRODUCT(L773:T773,Markiwitz!$B$3:$J$3)</f>
        <v>0.66568626312736212</v>
      </c>
    </row>
    <row r="774" spans="1:23" x14ac:dyDescent="0.25">
      <c r="A774">
        <v>773</v>
      </c>
      <c r="B774" s="25">
        <f t="shared" ca="1" si="209"/>
        <v>1</v>
      </c>
      <c r="C774" s="46">
        <v>0</v>
      </c>
      <c r="D774">
        <f t="shared" ca="1" si="220"/>
        <v>0.65198596144740217</v>
      </c>
      <c r="E774">
        <f t="shared" ca="1" si="220"/>
        <v>7.92562439323381E-2</v>
      </c>
      <c r="F774">
        <f t="shared" ca="1" si="220"/>
        <v>0.84643536093679883</v>
      </c>
      <c r="G774">
        <f t="shared" ca="1" si="220"/>
        <v>2.3170615397515193E-2</v>
      </c>
      <c r="H774">
        <f t="shared" ca="1" si="220"/>
        <v>0.58763822729693693</v>
      </c>
      <c r="I774">
        <f t="shared" ca="1" si="220"/>
        <v>0.13775577428506069</v>
      </c>
      <c r="J774">
        <f t="shared" ca="1" si="220"/>
        <v>5.8655028596280689E-2</v>
      </c>
      <c r="K774">
        <f t="shared" ca="1" si="220"/>
        <v>0.81841036071281481</v>
      </c>
      <c r="L774" s="42">
        <f t="shared" ca="1" si="211"/>
        <v>0</v>
      </c>
      <c r="M774" s="42">
        <f t="shared" ca="1" si="212"/>
        <v>0.20353523558687275</v>
      </c>
      <c r="N774" s="42">
        <f t="shared" ca="1" si="213"/>
        <v>2.4742002488347237E-2</v>
      </c>
      <c r="O774" s="42">
        <f t="shared" ca="1" si="214"/>
        <v>0.26423792962485337</v>
      </c>
      <c r="P774" s="42">
        <f t="shared" ca="1" si="215"/>
        <v>7.2333408117507972E-3</v>
      </c>
      <c r="Q774" s="42">
        <f t="shared" ca="1" si="216"/>
        <v>0.18344733185237957</v>
      </c>
      <c r="R774" s="42">
        <f t="shared" ca="1" si="217"/>
        <v>4.3004229585430764E-2</v>
      </c>
      <c r="S774" s="42">
        <f t="shared" ca="1" si="218"/>
        <v>1.8310770123325507E-2</v>
      </c>
      <c r="T774" s="42">
        <f t="shared" ca="1" si="219"/>
        <v>0.25548915992704002</v>
      </c>
      <c r="U774">
        <f ca="1">+(L774^2*Markiwitz!$B$4^2)+(M774^2*Markiwitz!$C$4^2)+(N774^2*Markiwitz!$D$4^2)+(O774^2*Markiwitz!$E$4^2)+(P774^2*Markiwitz!$F$4^2)+(Q774^2*Markiwitz!$G$4^2)+(R774^2*Markiwitz!$H$4^2)+(S774^2*Markiwitz!$I$4^2)+(T774^2*Markiwitz!$J$4^2)+(2*L774*M774*Markiwitz!$B$8)+(2*L774*N774*Markiwitz!$E$8)+(2*L774*O774*Markiwitz!$H$8)+(2*L774*P774*Markiwitz!$B$11)+(2*L774*Q774*Markiwitz!$E$11)+(2*L774*R774*Markiwitz!$H$11)+(2*L774*S774*Markiwitz!$K$8)+(2*L774*T774*Markiwitz!$K$11)</f>
        <v>1.8170719400999496E-2</v>
      </c>
      <c r="V774" s="5">
        <f t="shared" ca="1" si="210"/>
        <v>0.13479881082932257</v>
      </c>
      <c r="W774" s="42">
        <f ca="1">SUMPRODUCT(L774:T774,Markiwitz!$B$3:$J$3)</f>
        <v>0.63678579757708198</v>
      </c>
    </row>
    <row r="775" spans="1:23" x14ac:dyDescent="0.25">
      <c r="A775">
        <v>774</v>
      </c>
      <c r="B775" s="25">
        <f t="shared" ca="1" si="209"/>
        <v>1</v>
      </c>
      <c r="C775" s="46">
        <v>0</v>
      </c>
      <c r="D775">
        <f t="shared" ca="1" si="220"/>
        <v>0.99348261534704085</v>
      </c>
      <c r="E775">
        <f t="shared" ca="1" si="220"/>
        <v>0.23115504136080967</v>
      </c>
      <c r="F775">
        <f t="shared" ca="1" si="220"/>
        <v>0.3274405424729141</v>
      </c>
      <c r="G775">
        <f t="shared" ca="1" si="220"/>
        <v>0.76729642212177562</v>
      </c>
      <c r="H775">
        <f t="shared" ca="1" si="220"/>
        <v>0.37761336792727995</v>
      </c>
      <c r="I775">
        <f t="shared" ca="1" si="220"/>
        <v>0.27137507560294216</v>
      </c>
      <c r="J775">
        <f t="shared" ca="1" si="220"/>
        <v>0.22367897888297539</v>
      </c>
      <c r="K775">
        <f t="shared" ca="1" si="220"/>
        <v>0.58158949912832225</v>
      </c>
      <c r="L775" s="42">
        <f t="shared" ca="1" si="211"/>
        <v>0</v>
      </c>
      <c r="M775" s="42">
        <f t="shared" ca="1" si="212"/>
        <v>0.26326963935601572</v>
      </c>
      <c r="N775" s="42">
        <f t="shared" ca="1" si="213"/>
        <v>6.1255328914967634E-2</v>
      </c>
      <c r="O775" s="42">
        <f t="shared" ca="1" si="214"/>
        <v>8.6770671369291424E-2</v>
      </c>
      <c r="P775" s="42">
        <f t="shared" ca="1" si="215"/>
        <v>0.20333103892371271</v>
      </c>
      <c r="Q775" s="42">
        <f t="shared" ca="1" si="216"/>
        <v>0.10006630579589797</v>
      </c>
      <c r="R775" s="42">
        <f t="shared" ca="1" si="217"/>
        <v>7.1913506266278404E-2</v>
      </c>
      <c r="S775" s="42">
        <f t="shared" ca="1" si="218"/>
        <v>5.927419684286294E-2</v>
      </c>
      <c r="T775" s="42">
        <f t="shared" ca="1" si="219"/>
        <v>0.15411931253097319</v>
      </c>
      <c r="U775">
        <f ca="1">+(L775^2*Markiwitz!$B$4^2)+(M775^2*Markiwitz!$C$4^2)+(N775^2*Markiwitz!$D$4^2)+(O775^2*Markiwitz!$E$4^2)+(P775^2*Markiwitz!$F$4^2)+(Q775^2*Markiwitz!$G$4^2)+(R775^2*Markiwitz!$H$4^2)+(S775^2*Markiwitz!$I$4^2)+(T775^2*Markiwitz!$J$4^2)+(2*L775*M775*Markiwitz!$B$8)+(2*L775*N775*Markiwitz!$E$8)+(2*L775*O775*Markiwitz!$H$8)+(2*L775*P775*Markiwitz!$B$11)+(2*L775*Q775*Markiwitz!$E$11)+(2*L775*R775*Markiwitz!$H$11)+(2*L775*S775*Markiwitz!$K$8)+(2*L775*T775*Markiwitz!$K$11)</f>
        <v>1.1674049996006408E-2</v>
      </c>
      <c r="V775" s="5">
        <f t="shared" ca="1" si="210"/>
        <v>0.10804651774123222</v>
      </c>
      <c r="W775" s="42">
        <f ca="1">SUMPRODUCT(L775:T775,Markiwitz!$B$3:$J$3)</f>
        <v>0.42736432323641349</v>
      </c>
    </row>
    <row r="776" spans="1:23" x14ac:dyDescent="0.25">
      <c r="A776">
        <v>775</v>
      </c>
      <c r="B776" s="25">
        <f t="shared" ca="1" si="209"/>
        <v>1</v>
      </c>
      <c r="C776" s="46">
        <v>0</v>
      </c>
      <c r="D776">
        <f t="shared" ca="1" si="220"/>
        <v>0.47019610346005669</v>
      </c>
      <c r="E776">
        <f t="shared" ca="1" si="220"/>
        <v>0.92015454532350782</v>
      </c>
      <c r="F776">
        <f t="shared" ca="1" si="220"/>
        <v>0.65024176549185397</v>
      </c>
      <c r="G776">
        <f t="shared" ca="1" si="220"/>
        <v>0.99875055830619908</v>
      </c>
      <c r="H776">
        <f t="shared" ca="1" si="220"/>
        <v>0.4520808228191564</v>
      </c>
      <c r="I776">
        <f t="shared" ca="1" si="220"/>
        <v>0.14509354179540623</v>
      </c>
      <c r="J776">
        <f t="shared" ca="1" si="220"/>
        <v>0.53386417641412931</v>
      </c>
      <c r="K776">
        <f t="shared" ca="1" si="220"/>
        <v>0.69591886482229504</v>
      </c>
      <c r="L776" s="42">
        <f t="shared" ca="1" si="211"/>
        <v>0</v>
      </c>
      <c r="M776" s="42">
        <f t="shared" ca="1" si="212"/>
        <v>9.6622909992149522E-2</v>
      </c>
      <c r="N776" s="42">
        <f t="shared" ca="1" si="213"/>
        <v>0.18908708336247054</v>
      </c>
      <c r="O776" s="42">
        <f t="shared" ca="1" si="214"/>
        <v>0.13362137865013823</v>
      </c>
      <c r="P776" s="42">
        <f t="shared" ca="1" si="215"/>
        <v>0.20523816465022418</v>
      </c>
      <c r="Q776" s="42">
        <f t="shared" ca="1" si="216"/>
        <v>9.2900311871986815E-2</v>
      </c>
      <c r="R776" s="42">
        <f t="shared" ca="1" si="217"/>
        <v>2.9815985556185434E-2</v>
      </c>
      <c r="S776" s="42">
        <f t="shared" ca="1" si="218"/>
        <v>0.10970637545931404</v>
      </c>
      <c r="T776" s="42">
        <f t="shared" ca="1" si="219"/>
        <v>0.14300779045753129</v>
      </c>
      <c r="U776">
        <f ca="1">+(L776^2*Markiwitz!$B$4^2)+(M776^2*Markiwitz!$C$4^2)+(N776^2*Markiwitz!$D$4^2)+(O776^2*Markiwitz!$E$4^2)+(P776^2*Markiwitz!$F$4^2)+(Q776^2*Markiwitz!$G$4^2)+(R776^2*Markiwitz!$H$4^2)+(S776^2*Markiwitz!$I$4^2)+(T776^2*Markiwitz!$J$4^2)+(2*L776*M776*Markiwitz!$B$8)+(2*L776*N776*Markiwitz!$E$8)+(2*L776*O776*Markiwitz!$H$8)+(2*L776*P776*Markiwitz!$B$11)+(2*L776*Q776*Markiwitz!$E$11)+(2*L776*R776*Markiwitz!$H$11)+(2*L776*S776*Markiwitz!$K$8)+(2*L776*T776*Markiwitz!$K$11)</f>
        <v>1.3565717259757956E-2</v>
      </c>
      <c r="V776" s="5">
        <f t="shared" ca="1" si="210"/>
        <v>0.11647195911359075</v>
      </c>
      <c r="W776" s="42">
        <f ca="1">SUMPRODUCT(L776:T776,Markiwitz!$B$3:$J$3)</f>
        <v>0.41820628345927091</v>
      </c>
    </row>
    <row r="777" spans="1:23" x14ac:dyDescent="0.25">
      <c r="A777">
        <v>776</v>
      </c>
      <c r="B777" s="25">
        <f t="shared" ca="1" si="209"/>
        <v>1</v>
      </c>
      <c r="C777" s="46">
        <v>0</v>
      </c>
      <c r="D777">
        <f t="shared" ca="1" si="220"/>
        <v>0.23768526558493275</v>
      </c>
      <c r="E777">
        <f t="shared" ca="1" si="220"/>
        <v>5.6959858571566824E-2</v>
      </c>
      <c r="F777">
        <f t="shared" ca="1" si="220"/>
        <v>0.94901996540565203</v>
      </c>
      <c r="G777">
        <f t="shared" ca="1" si="220"/>
        <v>0.52914117152082318</v>
      </c>
      <c r="H777">
        <f t="shared" ca="1" si="220"/>
        <v>0.83904718280872348</v>
      </c>
      <c r="I777">
        <f t="shared" ca="1" si="220"/>
        <v>0.18711883603683988</v>
      </c>
      <c r="J777">
        <f t="shared" ca="1" si="220"/>
        <v>0.23871358909206764</v>
      </c>
      <c r="K777">
        <f t="shared" ca="1" si="220"/>
        <v>0.14173996412597012</v>
      </c>
      <c r="L777" s="42">
        <f t="shared" ca="1" si="211"/>
        <v>0</v>
      </c>
      <c r="M777" s="42">
        <f t="shared" ca="1" si="212"/>
        <v>7.4757292057888086E-2</v>
      </c>
      <c r="N777" s="42">
        <f t="shared" ca="1" si="213"/>
        <v>1.7915139890272415E-2</v>
      </c>
      <c r="O777" s="42">
        <f t="shared" ca="1" si="214"/>
        <v>0.29848784504164305</v>
      </c>
      <c r="P777" s="42">
        <f t="shared" ca="1" si="215"/>
        <v>0.16642664408282457</v>
      </c>
      <c r="Q777" s="42">
        <f t="shared" ca="1" si="216"/>
        <v>0.26389896378817096</v>
      </c>
      <c r="R777" s="42">
        <f t="shared" ca="1" si="217"/>
        <v>5.8853027513981783E-2</v>
      </c>
      <c r="S777" s="42">
        <f t="shared" ca="1" si="218"/>
        <v>7.5080722627148197E-2</v>
      </c>
      <c r="T777" s="42">
        <f t="shared" ca="1" si="219"/>
        <v>4.4580364998070929E-2</v>
      </c>
      <c r="U777">
        <f ca="1">+(L777^2*Markiwitz!$B$4^2)+(M777^2*Markiwitz!$C$4^2)+(N777^2*Markiwitz!$D$4^2)+(O777^2*Markiwitz!$E$4^2)+(P777^2*Markiwitz!$F$4^2)+(Q777^2*Markiwitz!$G$4^2)+(R777^2*Markiwitz!$H$4^2)+(S777^2*Markiwitz!$I$4^2)+(T777^2*Markiwitz!$J$4^2)+(2*L777*M777*Markiwitz!$B$8)+(2*L777*N777*Markiwitz!$E$8)+(2*L777*O777*Markiwitz!$H$8)+(2*L777*P777*Markiwitz!$B$11)+(2*L777*Q777*Markiwitz!$E$11)+(2*L777*R777*Markiwitz!$H$11)+(2*L777*S777*Markiwitz!$K$8)+(2*L777*T777*Markiwitz!$K$11)</f>
        <v>3.145493753611945E-2</v>
      </c>
      <c r="V777" s="5">
        <f t="shared" ca="1" si="210"/>
        <v>0.17735539894832481</v>
      </c>
      <c r="W777" s="42">
        <f ca="1">SUMPRODUCT(L777:T777,Markiwitz!$B$3:$J$3)</f>
        <v>0.88587110433751315</v>
      </c>
    </row>
    <row r="778" spans="1:23" x14ac:dyDescent="0.25">
      <c r="A778">
        <v>777</v>
      </c>
      <c r="B778" s="25">
        <f t="shared" ca="1" si="209"/>
        <v>1</v>
      </c>
      <c r="C778" s="46">
        <v>0</v>
      </c>
      <c r="D778">
        <f t="shared" ca="1" si="220"/>
        <v>0.85299944801079142</v>
      </c>
      <c r="E778">
        <f t="shared" ca="1" si="220"/>
        <v>0.15618379520674963</v>
      </c>
      <c r="F778">
        <f t="shared" ca="1" si="220"/>
        <v>0.69877143107859852</v>
      </c>
      <c r="G778">
        <f t="shared" ca="1" si="220"/>
        <v>0.65589673248345448</v>
      </c>
      <c r="H778">
        <f t="shared" ca="1" si="220"/>
        <v>0.936027939008788</v>
      </c>
      <c r="I778">
        <f t="shared" ca="1" si="220"/>
        <v>0.86836254545189284</v>
      </c>
      <c r="J778">
        <f t="shared" ca="1" si="220"/>
        <v>0.14177115873794355</v>
      </c>
      <c r="K778">
        <f t="shared" ca="1" si="220"/>
        <v>0.14180473010550565</v>
      </c>
      <c r="L778" s="42">
        <f t="shared" ca="1" si="211"/>
        <v>0</v>
      </c>
      <c r="M778" s="42">
        <f t="shared" ca="1" si="212"/>
        <v>0.19160699969052852</v>
      </c>
      <c r="N778" s="42">
        <f t="shared" ca="1" si="213"/>
        <v>3.5083150955880396E-2</v>
      </c>
      <c r="O778" s="42">
        <f t="shared" ca="1" si="214"/>
        <v>0.15696317001219598</v>
      </c>
      <c r="P778" s="42">
        <f t="shared" ca="1" si="215"/>
        <v>0.14733234037964582</v>
      </c>
      <c r="Q778" s="42">
        <f t="shared" ca="1" si="216"/>
        <v>0.21025746902677234</v>
      </c>
      <c r="R778" s="42">
        <f t="shared" ca="1" si="217"/>
        <v>0.19505797145083548</v>
      </c>
      <c r="S778" s="42">
        <f t="shared" ca="1" si="218"/>
        <v>3.184567871852053E-2</v>
      </c>
      <c r="T778" s="42">
        <f t="shared" ca="1" si="219"/>
        <v>3.1853219765620951E-2</v>
      </c>
      <c r="U778">
        <f ca="1">+(L778^2*Markiwitz!$B$4^2)+(M778^2*Markiwitz!$C$4^2)+(N778^2*Markiwitz!$D$4^2)+(O778^2*Markiwitz!$E$4^2)+(P778^2*Markiwitz!$F$4^2)+(Q778^2*Markiwitz!$G$4^2)+(R778^2*Markiwitz!$H$4^2)+(S778^2*Markiwitz!$I$4^2)+(T778^2*Markiwitz!$J$4^2)+(2*L778*M778*Markiwitz!$B$8)+(2*L778*N778*Markiwitz!$E$8)+(2*L778*O778*Markiwitz!$H$8)+(2*L778*P778*Markiwitz!$B$11)+(2*L778*Q778*Markiwitz!$E$11)+(2*L778*R778*Markiwitz!$H$11)+(2*L778*S778*Markiwitz!$K$8)+(2*L778*T778*Markiwitz!$K$11)</f>
        <v>2.1442841150405994E-2</v>
      </c>
      <c r="V778" s="5">
        <f t="shared" ca="1" si="210"/>
        <v>0.14643374320970556</v>
      </c>
      <c r="W778" s="42">
        <f ca="1">SUMPRODUCT(L778:T778,Markiwitz!$B$3:$J$3)</f>
        <v>0.72017122068382511</v>
      </c>
    </row>
    <row r="779" spans="1:23" x14ac:dyDescent="0.25">
      <c r="A779">
        <v>778</v>
      </c>
      <c r="B779" s="25">
        <f t="shared" ca="1" si="209"/>
        <v>0.99999999999999989</v>
      </c>
      <c r="C779" s="46">
        <v>0</v>
      </c>
      <c r="D779">
        <f t="shared" ca="1" si="220"/>
        <v>0.34985554284476561</v>
      </c>
      <c r="E779">
        <f t="shared" ca="1" si="220"/>
        <v>0.47941103695751108</v>
      </c>
      <c r="F779">
        <f t="shared" ca="1" si="220"/>
        <v>0.21101250500535018</v>
      </c>
      <c r="G779">
        <f t="shared" ca="1" si="220"/>
        <v>0.73521752486528436</v>
      </c>
      <c r="H779">
        <f t="shared" ca="1" si="220"/>
        <v>0.85878738619470685</v>
      </c>
      <c r="I779">
        <f t="shared" ca="1" si="220"/>
        <v>0.3804538402509845</v>
      </c>
      <c r="J779">
        <f t="shared" ca="1" si="220"/>
        <v>0.16244549355593774</v>
      </c>
      <c r="K779">
        <f t="shared" ca="1" si="220"/>
        <v>0.35098670602621518</v>
      </c>
      <c r="L779" s="42">
        <f t="shared" ca="1" si="211"/>
        <v>0</v>
      </c>
      <c r="M779" s="42">
        <f t="shared" ca="1" si="212"/>
        <v>9.9160624149249157E-2</v>
      </c>
      <c r="N779" s="42">
        <f t="shared" ca="1" si="213"/>
        <v>0.13588093320516276</v>
      </c>
      <c r="O779" s="42">
        <f t="shared" ca="1" si="214"/>
        <v>5.9807918232444107E-2</v>
      </c>
      <c r="P779" s="42">
        <f t="shared" ca="1" si="215"/>
        <v>0.20838494670772223</v>
      </c>
      <c r="Q779" s="42">
        <f t="shared" ca="1" si="216"/>
        <v>0.24340872959773233</v>
      </c>
      <c r="R779" s="42">
        <f t="shared" ca="1" si="217"/>
        <v>0.10783319295874576</v>
      </c>
      <c r="S779" s="42">
        <f t="shared" ca="1" si="218"/>
        <v>4.6042421967248885E-2</v>
      </c>
      <c r="T779" s="42">
        <f t="shared" ca="1" si="219"/>
        <v>9.9481233181694759E-2</v>
      </c>
      <c r="U779">
        <f ca="1">+(L779^2*Markiwitz!$B$4^2)+(M779^2*Markiwitz!$C$4^2)+(N779^2*Markiwitz!$D$4^2)+(O779^2*Markiwitz!$E$4^2)+(P779^2*Markiwitz!$F$4^2)+(Q779^2*Markiwitz!$G$4^2)+(R779^2*Markiwitz!$H$4^2)+(S779^2*Markiwitz!$I$4^2)+(T779^2*Markiwitz!$J$4^2)+(2*L779*M779*Markiwitz!$B$8)+(2*L779*N779*Markiwitz!$E$8)+(2*L779*O779*Markiwitz!$H$8)+(2*L779*P779*Markiwitz!$B$11)+(2*L779*Q779*Markiwitz!$E$11)+(2*L779*R779*Markiwitz!$H$11)+(2*L779*S779*Markiwitz!$K$8)+(2*L779*T779*Markiwitz!$K$11)</f>
        <v>2.4566752989883662E-2</v>
      </c>
      <c r="V779" s="5">
        <f t="shared" ca="1" si="210"/>
        <v>0.15673784798153784</v>
      </c>
      <c r="W779" s="42">
        <f ca="1">SUMPRODUCT(L779:T779,Markiwitz!$B$3:$J$3)</f>
        <v>0.80885911096171448</v>
      </c>
    </row>
    <row r="780" spans="1:23" x14ac:dyDescent="0.25">
      <c r="A780">
        <v>779</v>
      </c>
      <c r="B780" s="25">
        <f t="shared" ca="1" si="209"/>
        <v>1</v>
      </c>
      <c r="C780" s="46">
        <v>0</v>
      </c>
      <c r="D780">
        <f t="shared" ca="1" si="220"/>
        <v>0.80207166561012144</v>
      </c>
      <c r="E780">
        <f t="shared" ca="1" si="220"/>
        <v>0.80572422488032025</v>
      </c>
      <c r="F780">
        <f t="shared" ca="1" si="220"/>
        <v>0.53318446031358835</v>
      </c>
      <c r="G780">
        <f t="shared" ca="1" si="220"/>
        <v>0.74464396580080028</v>
      </c>
      <c r="H780">
        <f t="shared" ca="1" si="220"/>
        <v>0.73725131717181769</v>
      </c>
      <c r="I780">
        <f t="shared" ca="1" si="220"/>
        <v>0.90761148360471988</v>
      </c>
      <c r="J780">
        <f t="shared" ca="1" si="220"/>
        <v>8.2005529827954726E-2</v>
      </c>
      <c r="K780">
        <f t="shared" ca="1" si="220"/>
        <v>0.12204297959707244</v>
      </c>
      <c r="L780" s="42">
        <f t="shared" ca="1" si="211"/>
        <v>0</v>
      </c>
      <c r="M780" s="42">
        <f t="shared" ca="1" si="212"/>
        <v>0.16940872956344108</v>
      </c>
      <c r="N780" s="42">
        <f t="shared" ca="1" si="213"/>
        <v>0.17018020105676313</v>
      </c>
      <c r="O780" s="42">
        <f t="shared" ca="1" si="214"/>
        <v>0.11261599919002815</v>
      </c>
      <c r="P780" s="42">
        <f t="shared" ca="1" si="215"/>
        <v>0.15727919789740563</v>
      </c>
      <c r="Q780" s="42">
        <f t="shared" ca="1" si="216"/>
        <v>0.15571776733447432</v>
      </c>
      <c r="R780" s="42">
        <f t="shared" ca="1" si="217"/>
        <v>0.19170021204739243</v>
      </c>
      <c r="S780" s="42">
        <f t="shared" ca="1" si="218"/>
        <v>1.732071237644699E-2</v>
      </c>
      <c r="T780" s="42">
        <f t="shared" ca="1" si="219"/>
        <v>2.5777180534048403E-2</v>
      </c>
      <c r="U780">
        <f ca="1">+(L780^2*Markiwitz!$B$4^2)+(M780^2*Markiwitz!$C$4^2)+(N780^2*Markiwitz!$D$4^2)+(O780^2*Markiwitz!$E$4^2)+(P780^2*Markiwitz!$F$4^2)+(Q780^2*Markiwitz!$G$4^2)+(R780^2*Markiwitz!$H$4^2)+(S780^2*Markiwitz!$I$4^2)+(T780^2*Markiwitz!$J$4^2)+(2*L780*M780*Markiwitz!$B$8)+(2*L780*N780*Markiwitz!$E$8)+(2*L780*O780*Markiwitz!$H$8)+(2*L780*P780*Markiwitz!$B$11)+(2*L780*Q780*Markiwitz!$E$11)+(2*L780*R780*Markiwitz!$H$11)+(2*L780*S780*Markiwitz!$K$8)+(2*L780*T780*Markiwitz!$K$11)</f>
        <v>1.6876031880245616E-2</v>
      </c>
      <c r="V780" s="5">
        <f t="shared" ca="1" si="210"/>
        <v>0.12990778221586888</v>
      </c>
      <c r="W780" s="42">
        <f ca="1">SUMPRODUCT(L780:T780,Markiwitz!$B$3:$J$3)</f>
        <v>0.5846925960367958</v>
      </c>
    </row>
    <row r="781" spans="1:23" x14ac:dyDescent="0.25">
      <c r="A781">
        <v>780</v>
      </c>
      <c r="B781" s="25">
        <f t="shared" ca="1" si="209"/>
        <v>1</v>
      </c>
      <c r="C781" s="46">
        <v>0</v>
      </c>
      <c r="D781">
        <f t="shared" ca="1" si="220"/>
        <v>0.77905191136242069</v>
      </c>
      <c r="E781">
        <f t="shared" ca="1" si="220"/>
        <v>0.72915592507445881</v>
      </c>
      <c r="F781">
        <f t="shared" ca="1" si="220"/>
        <v>0.46547580011235401</v>
      </c>
      <c r="G781">
        <f t="shared" ca="1" si="220"/>
        <v>0.126844375998451</v>
      </c>
      <c r="H781">
        <f t="shared" ca="1" si="220"/>
        <v>0.32757673973541079</v>
      </c>
      <c r="I781">
        <f t="shared" ca="1" si="220"/>
        <v>0.87956305387591349</v>
      </c>
      <c r="J781">
        <f t="shared" ca="1" si="220"/>
        <v>0.16862354764330556</v>
      </c>
      <c r="K781">
        <f t="shared" ca="1" si="220"/>
        <v>0.86835052168474414</v>
      </c>
      <c r="L781" s="42">
        <f t="shared" ca="1" si="211"/>
        <v>0</v>
      </c>
      <c r="M781" s="42">
        <f t="shared" ca="1" si="212"/>
        <v>0.17931326302356848</v>
      </c>
      <c r="N781" s="42">
        <f t="shared" ca="1" si="213"/>
        <v>0.16782877529870432</v>
      </c>
      <c r="O781" s="42">
        <f t="shared" ca="1" si="214"/>
        <v>0.10713789846261416</v>
      </c>
      <c r="P781" s="42">
        <f t="shared" ca="1" si="215"/>
        <v>2.9195588412964657E-2</v>
      </c>
      <c r="Q781" s="42">
        <f t="shared" ca="1" si="216"/>
        <v>7.5397869173897708E-2</v>
      </c>
      <c r="R781" s="42">
        <f t="shared" ca="1" si="217"/>
        <v>0.20244776878814888</v>
      </c>
      <c r="S781" s="42">
        <f t="shared" ca="1" si="218"/>
        <v>3.8811840532748616E-2</v>
      </c>
      <c r="T781" s="42">
        <f t="shared" ca="1" si="219"/>
        <v>0.19986699630735325</v>
      </c>
      <c r="U781">
        <f ca="1">+(L781^2*Markiwitz!$B$4^2)+(M781^2*Markiwitz!$C$4^2)+(N781^2*Markiwitz!$D$4^2)+(O781^2*Markiwitz!$E$4^2)+(P781^2*Markiwitz!$F$4^2)+(Q781^2*Markiwitz!$G$4^2)+(R781^2*Markiwitz!$H$4^2)+(S781^2*Markiwitz!$I$4^2)+(T781^2*Markiwitz!$J$4^2)+(2*L781*M781*Markiwitz!$B$8)+(2*L781*N781*Markiwitz!$E$8)+(2*L781*O781*Markiwitz!$H$8)+(2*L781*P781*Markiwitz!$B$11)+(2*L781*Q781*Markiwitz!$E$11)+(2*L781*R781*Markiwitz!$H$11)+(2*L781*S781*Markiwitz!$K$8)+(2*L781*T781*Markiwitz!$K$11)</f>
        <v>1.0267238384993363E-2</v>
      </c>
      <c r="V781" s="5">
        <f t="shared" ca="1" si="210"/>
        <v>0.10132738220734494</v>
      </c>
      <c r="W781" s="42">
        <f ca="1">SUMPRODUCT(L781:T781,Markiwitz!$B$3:$J$3)</f>
        <v>0.33040187616996347</v>
      </c>
    </row>
    <row r="782" spans="1:23" x14ac:dyDescent="0.25">
      <c r="A782">
        <v>781</v>
      </c>
      <c r="B782" s="25">
        <f t="shared" ca="1" si="209"/>
        <v>0.99999999999999989</v>
      </c>
      <c r="C782" s="46">
        <v>0</v>
      </c>
      <c r="D782">
        <f t="shared" ref="D782:K791" ca="1" si="221">RAND()</f>
        <v>0.31614408512257786</v>
      </c>
      <c r="E782">
        <f t="shared" ca="1" si="221"/>
        <v>0.12474229250358559</v>
      </c>
      <c r="F782">
        <f t="shared" ca="1" si="221"/>
        <v>0.61038101504575903</v>
      </c>
      <c r="G782">
        <f t="shared" ca="1" si="221"/>
        <v>0.31329041253055456</v>
      </c>
      <c r="H782">
        <f t="shared" ca="1" si="221"/>
        <v>0.88492285733536058</v>
      </c>
      <c r="I782">
        <f t="shared" ca="1" si="221"/>
        <v>0.6308062499290108</v>
      </c>
      <c r="J782">
        <f t="shared" ca="1" si="221"/>
        <v>0.68970354793935573</v>
      </c>
      <c r="K782">
        <f t="shared" ca="1" si="221"/>
        <v>0.80115762776674515</v>
      </c>
      <c r="L782" s="42">
        <f t="shared" ca="1" si="211"/>
        <v>0</v>
      </c>
      <c r="M782" s="42">
        <f t="shared" ca="1" si="212"/>
        <v>7.2325182937171911E-2</v>
      </c>
      <c r="N782" s="42">
        <f t="shared" ca="1" si="213"/>
        <v>2.8537649603110407E-2</v>
      </c>
      <c r="O782" s="42">
        <f t="shared" ca="1" si="214"/>
        <v>0.13963860357357186</v>
      </c>
      <c r="P782" s="42">
        <f t="shared" ca="1" si="215"/>
        <v>7.1672340129181833E-2</v>
      </c>
      <c r="Q782" s="42">
        <f t="shared" ca="1" si="216"/>
        <v>0.20244632290763689</v>
      </c>
      <c r="R782" s="42">
        <f t="shared" ca="1" si="217"/>
        <v>0.14431134274214785</v>
      </c>
      <c r="S782" s="42">
        <f t="shared" ca="1" si="218"/>
        <v>0.15778544538573108</v>
      </c>
      <c r="T782" s="42">
        <f t="shared" ca="1" si="219"/>
        <v>0.18328311272144812</v>
      </c>
      <c r="U782">
        <f ca="1">+(L782^2*Markiwitz!$B$4^2)+(M782^2*Markiwitz!$C$4^2)+(N782^2*Markiwitz!$D$4^2)+(O782^2*Markiwitz!$E$4^2)+(P782^2*Markiwitz!$F$4^2)+(Q782^2*Markiwitz!$G$4^2)+(R782^2*Markiwitz!$H$4^2)+(S782^2*Markiwitz!$I$4^2)+(T782^2*Markiwitz!$J$4^2)+(2*L782*M782*Markiwitz!$B$8)+(2*L782*N782*Markiwitz!$E$8)+(2*L782*O782*Markiwitz!$H$8)+(2*L782*P782*Markiwitz!$B$11)+(2*L782*Q782*Markiwitz!$E$11)+(2*L782*R782*Markiwitz!$H$11)+(2*L782*S782*Markiwitz!$K$8)+(2*L782*T782*Markiwitz!$K$11)</f>
        <v>1.909699220099596E-2</v>
      </c>
      <c r="V782" s="5">
        <f t="shared" ca="1" si="210"/>
        <v>0.13819186734752506</v>
      </c>
      <c r="W782" s="42">
        <f ca="1">SUMPRODUCT(L782:T782,Markiwitz!$B$3:$J$3)</f>
        <v>0.64864007915304556</v>
      </c>
    </row>
    <row r="783" spans="1:23" x14ac:dyDescent="0.25">
      <c r="A783">
        <v>782</v>
      </c>
      <c r="B783" s="25">
        <f t="shared" ca="1" si="209"/>
        <v>0.99999999999999989</v>
      </c>
      <c r="C783" s="46">
        <v>0</v>
      </c>
      <c r="D783">
        <f t="shared" ca="1" si="221"/>
        <v>0.59733966850248432</v>
      </c>
      <c r="E783">
        <f t="shared" ca="1" si="221"/>
        <v>0.10228724528020905</v>
      </c>
      <c r="F783">
        <f t="shared" ca="1" si="221"/>
        <v>0.64619627775366273</v>
      </c>
      <c r="G783">
        <f t="shared" ca="1" si="221"/>
        <v>0.47251902418132585</v>
      </c>
      <c r="H783">
        <f t="shared" ca="1" si="221"/>
        <v>0.15928421740408605</v>
      </c>
      <c r="I783">
        <f t="shared" ca="1" si="221"/>
        <v>0.93127584839758815</v>
      </c>
      <c r="J783">
        <f t="shared" ca="1" si="221"/>
        <v>0.4155573757510328</v>
      </c>
      <c r="K783">
        <f t="shared" ca="1" si="221"/>
        <v>0.81426081878299983</v>
      </c>
      <c r="L783" s="42">
        <f t="shared" ca="1" si="211"/>
        <v>0</v>
      </c>
      <c r="M783" s="42">
        <f t="shared" ca="1" si="212"/>
        <v>0.14432955111578274</v>
      </c>
      <c r="N783" s="42">
        <f t="shared" ca="1" si="213"/>
        <v>2.4714702496107775E-2</v>
      </c>
      <c r="O783" s="42">
        <f t="shared" ca="1" si="214"/>
        <v>0.15613431288548005</v>
      </c>
      <c r="P783" s="42">
        <f t="shared" ca="1" si="215"/>
        <v>0.11417031590205669</v>
      </c>
      <c r="Q783" s="42">
        <f t="shared" ca="1" si="216"/>
        <v>3.8486343382140339E-2</v>
      </c>
      <c r="R783" s="42">
        <f t="shared" ca="1" si="217"/>
        <v>0.2250154012057457</v>
      </c>
      <c r="S783" s="42">
        <f t="shared" ca="1" si="218"/>
        <v>0.10040720994699816</v>
      </c>
      <c r="T783" s="42">
        <f t="shared" ca="1" si="219"/>
        <v>0.19674216306568851</v>
      </c>
      <c r="U783">
        <f ca="1">+(L783^2*Markiwitz!$B$4^2)+(M783^2*Markiwitz!$C$4^2)+(N783^2*Markiwitz!$D$4^2)+(O783^2*Markiwitz!$E$4^2)+(P783^2*Markiwitz!$F$4^2)+(Q783^2*Markiwitz!$G$4^2)+(R783^2*Markiwitz!$H$4^2)+(S783^2*Markiwitz!$I$4^2)+(T783^2*Markiwitz!$J$4^2)+(2*L783*M783*Markiwitz!$B$8)+(2*L783*N783*Markiwitz!$E$8)+(2*L783*O783*Markiwitz!$H$8)+(2*L783*P783*Markiwitz!$B$11)+(2*L783*Q783*Markiwitz!$E$11)+(2*L783*R783*Markiwitz!$H$11)+(2*L783*S783*Markiwitz!$K$8)+(2*L783*T783*Markiwitz!$K$11)</f>
        <v>1.1212250721861645E-2</v>
      </c>
      <c r="V783" s="5">
        <f t="shared" ca="1" si="210"/>
        <v>0.10588791584435707</v>
      </c>
      <c r="W783" s="42">
        <f ca="1">SUMPRODUCT(L783:T783,Markiwitz!$B$3:$J$3)</f>
        <v>0.23413287805526065</v>
      </c>
    </row>
    <row r="784" spans="1:23" x14ac:dyDescent="0.25">
      <c r="A784">
        <v>783</v>
      </c>
      <c r="B784" s="25">
        <f t="shared" ca="1" si="209"/>
        <v>1</v>
      </c>
      <c r="C784" s="46">
        <v>0</v>
      </c>
      <c r="D784">
        <f t="shared" ca="1" si="221"/>
        <v>0.57992111673650815</v>
      </c>
      <c r="E784">
        <f t="shared" ca="1" si="221"/>
        <v>0.14366653756421432</v>
      </c>
      <c r="F784">
        <f t="shared" ca="1" si="221"/>
        <v>0.51910824217622975</v>
      </c>
      <c r="G784">
        <f t="shared" ca="1" si="221"/>
        <v>0.23861976033908883</v>
      </c>
      <c r="H784">
        <f t="shared" ca="1" si="221"/>
        <v>9.4927157157151609E-2</v>
      </c>
      <c r="I784">
        <f t="shared" ca="1" si="221"/>
        <v>0.56581011672182868</v>
      </c>
      <c r="J784">
        <f t="shared" ca="1" si="221"/>
        <v>0.72605284886416299</v>
      </c>
      <c r="K784">
        <f t="shared" ca="1" si="221"/>
        <v>0.20374592566050209</v>
      </c>
      <c r="L784" s="42">
        <f t="shared" ca="1" si="211"/>
        <v>0</v>
      </c>
      <c r="M784" s="42">
        <f t="shared" ca="1" si="212"/>
        <v>0.18878551843863653</v>
      </c>
      <c r="N784" s="42">
        <f t="shared" ca="1" si="213"/>
        <v>4.6768708697785225E-2</v>
      </c>
      <c r="O784" s="42">
        <f t="shared" ca="1" si="214"/>
        <v>0.16898870518201178</v>
      </c>
      <c r="P784" s="42">
        <f t="shared" ca="1" si="215"/>
        <v>7.7679453058761408E-2</v>
      </c>
      <c r="Q784" s="42">
        <f t="shared" ca="1" si="216"/>
        <v>3.0902259049761911E-2</v>
      </c>
      <c r="R784" s="42">
        <f t="shared" ca="1" si="217"/>
        <v>0.18419187220542088</v>
      </c>
      <c r="S784" s="42">
        <f t="shared" ca="1" si="218"/>
        <v>0.23635673806468424</v>
      </c>
      <c r="T784" s="42">
        <f t="shared" ca="1" si="219"/>
        <v>6.6326745302938056E-2</v>
      </c>
      <c r="U784">
        <f ca="1">+(L784^2*Markiwitz!$B$4^2)+(M784^2*Markiwitz!$C$4^2)+(N784^2*Markiwitz!$D$4^2)+(O784^2*Markiwitz!$E$4^2)+(P784^2*Markiwitz!$F$4^2)+(Q784^2*Markiwitz!$G$4^2)+(R784^2*Markiwitz!$H$4^2)+(S784^2*Markiwitz!$I$4^2)+(T784^2*Markiwitz!$J$4^2)+(2*L784*M784*Markiwitz!$B$8)+(2*L784*N784*Markiwitz!$E$8)+(2*L784*O784*Markiwitz!$H$8)+(2*L784*P784*Markiwitz!$B$11)+(2*L784*Q784*Markiwitz!$E$11)+(2*L784*R784*Markiwitz!$H$11)+(2*L784*S784*Markiwitz!$K$8)+(2*L784*T784*Markiwitz!$K$11)</f>
        <v>1.4218548461988161E-2</v>
      </c>
      <c r="V784" s="5">
        <f t="shared" ca="1" si="210"/>
        <v>0.1192415550971563</v>
      </c>
      <c r="W784" s="42">
        <f ca="1">SUMPRODUCT(L784:T784,Markiwitz!$B$3:$J$3)</f>
        <v>0.19521179205776384</v>
      </c>
    </row>
    <row r="785" spans="1:23" x14ac:dyDescent="0.25">
      <c r="A785">
        <v>784</v>
      </c>
      <c r="B785" s="25">
        <f t="shared" ca="1" si="209"/>
        <v>1</v>
      </c>
      <c r="C785" s="46">
        <v>0</v>
      </c>
      <c r="D785">
        <f t="shared" ca="1" si="221"/>
        <v>0.37608160451167183</v>
      </c>
      <c r="E785">
        <f t="shared" ca="1" si="221"/>
        <v>0.91118128100934781</v>
      </c>
      <c r="F785">
        <f t="shared" ca="1" si="221"/>
        <v>0.90085049855886357</v>
      </c>
      <c r="G785">
        <f t="shared" ca="1" si="221"/>
        <v>0.82750905958155596</v>
      </c>
      <c r="H785">
        <f t="shared" ca="1" si="221"/>
        <v>0.77890986885006697</v>
      </c>
      <c r="I785">
        <f t="shared" ca="1" si="221"/>
        <v>0.47737662115920754</v>
      </c>
      <c r="J785">
        <f t="shared" ca="1" si="221"/>
        <v>0.26532084157698621</v>
      </c>
      <c r="K785">
        <f t="shared" ca="1" si="221"/>
        <v>0.91348852799327707</v>
      </c>
      <c r="L785" s="42">
        <f t="shared" ca="1" si="211"/>
        <v>0</v>
      </c>
      <c r="M785" s="42">
        <f t="shared" ca="1" si="212"/>
        <v>6.8996705312775949E-2</v>
      </c>
      <c r="N785" s="42">
        <f t="shared" ca="1" si="213"/>
        <v>0.16716719344449757</v>
      </c>
      <c r="O785" s="42">
        <f t="shared" ca="1" si="214"/>
        <v>0.16527188683062585</v>
      </c>
      <c r="P785" s="42">
        <f t="shared" ca="1" si="215"/>
        <v>0.15181651546540612</v>
      </c>
      <c r="Q785" s="42">
        <f t="shared" ca="1" si="216"/>
        <v>0.14290040789430086</v>
      </c>
      <c r="R785" s="42">
        <f t="shared" ca="1" si="217"/>
        <v>8.7580497578706493E-2</v>
      </c>
      <c r="S785" s="42">
        <f t="shared" ca="1" si="218"/>
        <v>4.8676307748141641E-2</v>
      </c>
      <c r="T785" s="42">
        <f t="shared" ca="1" si="219"/>
        <v>0.16759048572554561</v>
      </c>
      <c r="U785">
        <f ca="1">+(L785^2*Markiwitz!$B$4^2)+(M785^2*Markiwitz!$C$4^2)+(N785^2*Markiwitz!$D$4^2)+(O785^2*Markiwitz!$E$4^2)+(P785^2*Markiwitz!$F$4^2)+(Q785^2*Markiwitz!$G$4^2)+(R785^2*Markiwitz!$H$4^2)+(S785^2*Markiwitz!$I$4^2)+(T785^2*Markiwitz!$J$4^2)+(2*L785*M785*Markiwitz!$B$8)+(2*L785*N785*Markiwitz!$E$8)+(2*L785*O785*Markiwitz!$H$8)+(2*L785*P785*Markiwitz!$B$11)+(2*L785*Q785*Markiwitz!$E$11)+(2*L785*R785*Markiwitz!$H$11)+(2*L785*S785*Markiwitz!$K$8)+(2*L785*T785*Markiwitz!$K$11)</f>
        <v>1.4391992645742537E-2</v>
      </c>
      <c r="V785" s="5">
        <f t="shared" ca="1" si="210"/>
        <v>0.11996663138449182</v>
      </c>
      <c r="W785" s="42">
        <f ca="1">SUMPRODUCT(L785:T785,Markiwitz!$B$3:$J$3)</f>
        <v>0.5490040540932053</v>
      </c>
    </row>
    <row r="786" spans="1:23" x14ac:dyDescent="0.25">
      <c r="A786">
        <v>785</v>
      </c>
      <c r="B786" s="25">
        <f t="shared" ca="1" si="209"/>
        <v>1</v>
      </c>
      <c r="C786" s="46">
        <v>0</v>
      </c>
      <c r="D786">
        <f t="shared" ca="1" si="221"/>
        <v>0.43898180377032026</v>
      </c>
      <c r="E786">
        <f t="shared" ca="1" si="221"/>
        <v>0.34959401591585182</v>
      </c>
      <c r="F786">
        <f t="shared" ca="1" si="221"/>
        <v>0.87088114137575756</v>
      </c>
      <c r="G786">
        <f t="shared" ca="1" si="221"/>
        <v>0.75173384419296163</v>
      </c>
      <c r="H786">
        <f t="shared" ca="1" si="221"/>
        <v>0.12497663562078654</v>
      </c>
      <c r="I786">
        <f t="shared" ca="1" si="221"/>
        <v>0.70260628324680441</v>
      </c>
      <c r="J786">
        <f t="shared" ca="1" si="221"/>
        <v>0.98800142776553923</v>
      </c>
      <c r="K786">
        <f t="shared" ca="1" si="221"/>
        <v>0.87006670477822456</v>
      </c>
      <c r="L786" s="42">
        <f t="shared" ca="1" si="211"/>
        <v>0</v>
      </c>
      <c r="M786" s="42">
        <f t="shared" ca="1" si="212"/>
        <v>8.6128197836110712E-2</v>
      </c>
      <c r="N786" s="42">
        <f t="shared" ca="1" si="213"/>
        <v>6.8590320388028495E-2</v>
      </c>
      <c r="O786" s="42">
        <f t="shared" ca="1" si="214"/>
        <v>0.17086681632798109</v>
      </c>
      <c r="P786" s="42">
        <f t="shared" ca="1" si="215"/>
        <v>0.14749012532334238</v>
      </c>
      <c r="Q786" s="42">
        <f t="shared" ca="1" si="216"/>
        <v>2.4520406780392346E-2</v>
      </c>
      <c r="R786" s="42">
        <f t="shared" ca="1" si="217"/>
        <v>0.1378513014540276</v>
      </c>
      <c r="S786" s="42">
        <f t="shared" ca="1" si="218"/>
        <v>0.19384580796308509</v>
      </c>
      <c r="T786" s="42">
        <f t="shared" ca="1" si="219"/>
        <v>0.1707070239270323</v>
      </c>
      <c r="U786">
        <f ca="1">+(L786^2*Markiwitz!$B$4^2)+(M786^2*Markiwitz!$C$4^2)+(N786^2*Markiwitz!$D$4^2)+(O786^2*Markiwitz!$E$4^2)+(P786^2*Markiwitz!$F$4^2)+(Q786^2*Markiwitz!$G$4^2)+(R786^2*Markiwitz!$H$4^2)+(S786^2*Markiwitz!$I$4^2)+(T786^2*Markiwitz!$J$4^2)+(2*L786*M786*Markiwitz!$B$8)+(2*L786*N786*Markiwitz!$E$8)+(2*L786*O786*Markiwitz!$H$8)+(2*L786*P786*Markiwitz!$B$11)+(2*L786*Q786*Markiwitz!$E$11)+(2*L786*R786*Markiwitz!$H$11)+(2*L786*S786*Markiwitz!$K$8)+(2*L786*T786*Markiwitz!$K$11)</f>
        <v>1.245724085606607E-2</v>
      </c>
      <c r="V786" s="5">
        <f t="shared" ca="1" si="210"/>
        <v>0.11161201035760475</v>
      </c>
      <c r="W786" s="42">
        <f ca="1">SUMPRODUCT(L786:T786,Markiwitz!$B$3:$J$3)</f>
        <v>0.19825243731723968</v>
      </c>
    </row>
    <row r="787" spans="1:23" x14ac:dyDescent="0.25">
      <c r="A787">
        <v>786</v>
      </c>
      <c r="B787" s="25">
        <f t="shared" ca="1" si="209"/>
        <v>1</v>
      </c>
      <c r="C787" s="46">
        <v>0</v>
      </c>
      <c r="D787">
        <f t="shared" ca="1" si="221"/>
        <v>0.95795412908659394</v>
      </c>
      <c r="E787">
        <f t="shared" ca="1" si="221"/>
        <v>0.38197576943442424</v>
      </c>
      <c r="F787">
        <f t="shared" ca="1" si="221"/>
        <v>0.33281295841771463</v>
      </c>
      <c r="G787">
        <f t="shared" ca="1" si="221"/>
        <v>0.87183166812578028</v>
      </c>
      <c r="H787">
        <f t="shared" ca="1" si="221"/>
        <v>0.61664273781033951</v>
      </c>
      <c r="I787">
        <f t="shared" ca="1" si="221"/>
        <v>5.445990103689291E-2</v>
      </c>
      <c r="J787">
        <f t="shared" ca="1" si="221"/>
        <v>0.17397413579360033</v>
      </c>
      <c r="K787">
        <f t="shared" ca="1" si="221"/>
        <v>0.50309427474426482</v>
      </c>
      <c r="L787" s="42">
        <f t="shared" ca="1" si="211"/>
        <v>0</v>
      </c>
      <c r="M787" s="42">
        <f t="shared" ca="1" si="212"/>
        <v>0.24608701256362933</v>
      </c>
      <c r="N787" s="42">
        <f t="shared" ca="1" si="213"/>
        <v>9.8125028242677062E-2</v>
      </c>
      <c r="O787" s="42">
        <f t="shared" ca="1" si="214"/>
        <v>8.5495687311845578E-2</v>
      </c>
      <c r="P787" s="42">
        <f t="shared" ca="1" si="215"/>
        <v>0.22396317751874836</v>
      </c>
      <c r="Q787" s="42">
        <f t="shared" ca="1" si="216"/>
        <v>0.15840817901322143</v>
      </c>
      <c r="R787" s="42">
        <f t="shared" ca="1" si="217"/>
        <v>1.3990100302045274E-2</v>
      </c>
      <c r="S787" s="42">
        <f t="shared" ca="1" si="218"/>
        <v>4.4691884549428393E-2</v>
      </c>
      <c r="T787" s="42">
        <f t="shared" ca="1" si="219"/>
        <v>0.12923893049840446</v>
      </c>
      <c r="U787">
        <f ca="1">+(L787^2*Markiwitz!$B$4^2)+(M787^2*Markiwitz!$C$4^2)+(N787^2*Markiwitz!$D$4^2)+(O787^2*Markiwitz!$E$4^2)+(P787^2*Markiwitz!$F$4^2)+(Q787^2*Markiwitz!$G$4^2)+(R787^2*Markiwitz!$H$4^2)+(S787^2*Markiwitz!$I$4^2)+(T787^2*Markiwitz!$J$4^2)+(2*L787*M787*Markiwitz!$B$8)+(2*L787*N787*Markiwitz!$E$8)+(2*L787*O787*Markiwitz!$H$8)+(2*L787*P787*Markiwitz!$B$11)+(2*L787*Q787*Markiwitz!$E$11)+(2*L787*R787*Markiwitz!$H$11)+(2*L787*S787*Markiwitz!$K$8)+(2*L787*T787*Markiwitz!$K$11)</f>
        <v>1.6210264316064482E-2</v>
      </c>
      <c r="V787" s="5">
        <f t="shared" ca="1" si="210"/>
        <v>0.12731953627022241</v>
      </c>
      <c r="W787" s="42">
        <f ca="1">SUMPRODUCT(L787:T787,Markiwitz!$B$3:$J$3)</f>
        <v>0.59568414033106454</v>
      </c>
    </row>
    <row r="788" spans="1:23" x14ac:dyDescent="0.25">
      <c r="A788">
        <v>787</v>
      </c>
      <c r="B788" s="25">
        <f t="shared" ca="1" si="209"/>
        <v>0.99999999999999978</v>
      </c>
      <c r="C788" s="46">
        <v>0</v>
      </c>
      <c r="D788">
        <f t="shared" ca="1" si="221"/>
        <v>0.39373800302051687</v>
      </c>
      <c r="E788">
        <f t="shared" ca="1" si="221"/>
        <v>0.13224167067178816</v>
      </c>
      <c r="F788">
        <f t="shared" ca="1" si="221"/>
        <v>0.98628515454434174</v>
      </c>
      <c r="G788">
        <f t="shared" ca="1" si="221"/>
        <v>1.8068703782777473E-2</v>
      </c>
      <c r="H788">
        <f t="shared" ca="1" si="221"/>
        <v>0.82013099405501411</v>
      </c>
      <c r="I788">
        <f t="shared" ca="1" si="221"/>
        <v>1.8205547071217243E-3</v>
      </c>
      <c r="J788">
        <f t="shared" ca="1" si="221"/>
        <v>0.98339907321353903</v>
      </c>
      <c r="K788">
        <f t="shared" ca="1" si="221"/>
        <v>0.1840572157969147</v>
      </c>
      <c r="L788" s="42">
        <f t="shared" ca="1" si="211"/>
        <v>0</v>
      </c>
      <c r="M788" s="42">
        <f t="shared" ca="1" si="212"/>
        <v>0.11186560649022441</v>
      </c>
      <c r="N788" s="42">
        <f t="shared" ca="1" si="213"/>
        <v>3.7571416981584213E-2</v>
      </c>
      <c r="O788" s="42">
        <f t="shared" ca="1" si="214"/>
        <v>0.28021523484909422</v>
      </c>
      <c r="P788" s="42">
        <f t="shared" ca="1" si="215"/>
        <v>5.1335316673694056E-3</v>
      </c>
      <c r="Q788" s="42">
        <f t="shared" ca="1" si="216"/>
        <v>0.23300887988354571</v>
      </c>
      <c r="R788" s="42">
        <f t="shared" ca="1" si="217"/>
        <v>5.172410458184611E-4</v>
      </c>
      <c r="S788" s="42">
        <f t="shared" ca="1" si="218"/>
        <v>0.27939526513325874</v>
      </c>
      <c r="T788" s="42">
        <f t="shared" ca="1" si="219"/>
        <v>5.2292823949104776E-2</v>
      </c>
      <c r="U788">
        <f ca="1">+(L788^2*Markiwitz!$B$4^2)+(M788^2*Markiwitz!$C$4^2)+(N788^2*Markiwitz!$D$4^2)+(O788^2*Markiwitz!$E$4^2)+(P788^2*Markiwitz!$F$4^2)+(Q788^2*Markiwitz!$G$4^2)+(R788^2*Markiwitz!$H$4^2)+(S788^2*Markiwitz!$I$4^2)+(T788^2*Markiwitz!$J$4^2)+(2*L788*M788*Markiwitz!$B$8)+(2*L788*N788*Markiwitz!$E$8)+(2*L788*O788*Markiwitz!$H$8)+(2*L788*P788*Markiwitz!$B$11)+(2*L788*Q788*Markiwitz!$E$11)+(2*L788*R788*Markiwitz!$H$11)+(2*L788*S788*Markiwitz!$K$8)+(2*L788*T788*Markiwitz!$K$11)</f>
        <v>3.1354971822262594E-2</v>
      </c>
      <c r="V788" s="5">
        <f t="shared" ca="1" si="210"/>
        <v>0.17707335153055243</v>
      </c>
      <c r="W788" s="42">
        <f ca="1">SUMPRODUCT(L788:T788,Markiwitz!$B$3:$J$3)</f>
        <v>0.7338136161501535</v>
      </c>
    </row>
    <row r="789" spans="1:23" x14ac:dyDescent="0.25">
      <c r="A789">
        <v>788</v>
      </c>
      <c r="B789" s="25">
        <f t="shared" ca="1" si="209"/>
        <v>1</v>
      </c>
      <c r="C789" s="46">
        <v>0</v>
      </c>
      <c r="D789">
        <f t="shared" ca="1" si="221"/>
        <v>0.15551218008895307</v>
      </c>
      <c r="E789">
        <f t="shared" ca="1" si="221"/>
        <v>0.32335115968300532</v>
      </c>
      <c r="F789">
        <f t="shared" ca="1" si="221"/>
        <v>0.43676807831737796</v>
      </c>
      <c r="G789">
        <f t="shared" ca="1" si="221"/>
        <v>0.6060810897882718</v>
      </c>
      <c r="H789">
        <f t="shared" ca="1" si="221"/>
        <v>0.81021975978402383</v>
      </c>
      <c r="I789">
        <f t="shared" ca="1" si="221"/>
        <v>0.69574964918635807</v>
      </c>
      <c r="J789">
        <f t="shared" ca="1" si="221"/>
        <v>0.53221981860146139</v>
      </c>
      <c r="K789">
        <f t="shared" ca="1" si="221"/>
        <v>0.86767809543233565</v>
      </c>
      <c r="L789" s="42">
        <f t="shared" ca="1" si="211"/>
        <v>0</v>
      </c>
      <c r="M789" s="42">
        <f t="shared" ca="1" si="212"/>
        <v>3.5123518045745004E-2</v>
      </c>
      <c r="N789" s="42">
        <f t="shared" ca="1" si="213"/>
        <v>7.3031130331670926E-2</v>
      </c>
      <c r="O789" s="42">
        <f t="shared" ca="1" si="214"/>
        <v>9.8647137940004612E-2</v>
      </c>
      <c r="P789" s="42">
        <f t="shared" ca="1" si="215"/>
        <v>0.13688767067754168</v>
      </c>
      <c r="Q789" s="42">
        <f t="shared" ca="1" si="216"/>
        <v>0.18299382297589475</v>
      </c>
      <c r="R789" s="42">
        <f t="shared" ca="1" si="217"/>
        <v>0.1571399445660123</v>
      </c>
      <c r="S789" s="42">
        <f t="shared" ca="1" si="218"/>
        <v>0.12020558384725175</v>
      </c>
      <c r="T789" s="42">
        <f t="shared" ca="1" si="219"/>
        <v>0.19597119161587895</v>
      </c>
      <c r="U789">
        <f ca="1">+(L789^2*Markiwitz!$B$4^2)+(M789^2*Markiwitz!$C$4^2)+(N789^2*Markiwitz!$D$4^2)+(O789^2*Markiwitz!$E$4^2)+(P789^2*Markiwitz!$F$4^2)+(Q789^2*Markiwitz!$G$4^2)+(R789^2*Markiwitz!$H$4^2)+(S789^2*Markiwitz!$I$4^2)+(T789^2*Markiwitz!$J$4^2)+(2*L789*M789*Markiwitz!$B$8)+(2*L789*N789*Markiwitz!$E$8)+(2*L789*O789*Markiwitz!$H$8)+(2*L789*P789*Markiwitz!$B$11)+(2*L789*Q789*Markiwitz!$E$11)+(2*L789*R789*Markiwitz!$H$11)+(2*L789*S789*Markiwitz!$K$8)+(2*L789*T789*Markiwitz!$K$11)</f>
        <v>1.7208191829034387E-2</v>
      </c>
      <c r="V789" s="5">
        <f t="shared" ca="1" si="210"/>
        <v>0.13117999782373221</v>
      </c>
      <c r="W789" s="42">
        <f ca="1">SUMPRODUCT(L789:T789,Markiwitz!$B$3:$J$3)</f>
        <v>0.6125717140641046</v>
      </c>
    </row>
    <row r="790" spans="1:23" x14ac:dyDescent="0.25">
      <c r="A790">
        <v>789</v>
      </c>
      <c r="B790" s="25">
        <f t="shared" ca="1" si="209"/>
        <v>0.99999999999999989</v>
      </c>
      <c r="C790" s="46">
        <v>0</v>
      </c>
      <c r="D790">
        <f t="shared" ca="1" si="221"/>
        <v>0.12411052812560264</v>
      </c>
      <c r="E790">
        <f t="shared" ca="1" si="221"/>
        <v>0.40598451052986162</v>
      </c>
      <c r="F790">
        <f t="shared" ca="1" si="221"/>
        <v>0.14811983426974429</v>
      </c>
      <c r="G790">
        <f t="shared" ca="1" si="221"/>
        <v>4.2122658735544105E-2</v>
      </c>
      <c r="H790">
        <f t="shared" ca="1" si="221"/>
        <v>0.86232515114892283</v>
      </c>
      <c r="I790">
        <f t="shared" ca="1" si="221"/>
        <v>0.72664245801838667</v>
      </c>
      <c r="J790">
        <f t="shared" ca="1" si="221"/>
        <v>0.38846410904571493</v>
      </c>
      <c r="K790">
        <f t="shared" ca="1" si="221"/>
        <v>0.79069176276084974</v>
      </c>
      <c r="L790" s="42">
        <f t="shared" ca="1" si="211"/>
        <v>0</v>
      </c>
      <c r="M790" s="42">
        <f t="shared" ca="1" si="212"/>
        <v>3.557744451667795E-2</v>
      </c>
      <c r="N790" s="42">
        <f t="shared" ca="1" si="213"/>
        <v>0.11637925981097483</v>
      </c>
      <c r="O790" s="42">
        <f t="shared" ca="1" si="214"/>
        <v>4.2459936841282964E-2</v>
      </c>
      <c r="P790" s="42">
        <f t="shared" ca="1" si="215"/>
        <v>1.2074854379333127E-2</v>
      </c>
      <c r="Q790" s="42">
        <f t="shared" ca="1" si="216"/>
        <v>0.24719357562711011</v>
      </c>
      <c r="R790" s="42">
        <f t="shared" ca="1" si="217"/>
        <v>0.20829886170050582</v>
      </c>
      <c r="S790" s="42">
        <f t="shared" ca="1" si="218"/>
        <v>0.11135687274094862</v>
      </c>
      <c r="T790" s="42">
        <f t="shared" ca="1" si="219"/>
        <v>0.22665919438316648</v>
      </c>
      <c r="U790">
        <f ca="1">+(L790^2*Markiwitz!$B$4^2)+(M790^2*Markiwitz!$C$4^2)+(N790^2*Markiwitz!$D$4^2)+(O790^2*Markiwitz!$E$4^2)+(P790^2*Markiwitz!$F$4^2)+(Q790^2*Markiwitz!$G$4^2)+(R790^2*Markiwitz!$H$4^2)+(S790^2*Markiwitz!$I$4^2)+(T790^2*Markiwitz!$J$4^2)+(2*L790*M790*Markiwitz!$B$8)+(2*L790*N790*Markiwitz!$E$8)+(2*L790*O790*Markiwitz!$H$8)+(2*L790*P790*Markiwitz!$B$11)+(2*L790*Q790*Markiwitz!$E$11)+(2*L790*R790*Markiwitz!$H$11)+(2*L790*S790*Markiwitz!$K$8)+(2*L790*T790*Markiwitz!$K$11)</f>
        <v>2.4153853215826717E-2</v>
      </c>
      <c r="V790" s="5">
        <f t="shared" ca="1" si="210"/>
        <v>0.15541509970342882</v>
      </c>
      <c r="W790" s="42">
        <f ca="1">SUMPRODUCT(L790:T790,Markiwitz!$B$3:$J$3)</f>
        <v>0.74661048007974762</v>
      </c>
    </row>
    <row r="791" spans="1:23" x14ac:dyDescent="0.25">
      <c r="A791">
        <v>790</v>
      </c>
      <c r="B791" s="25">
        <f t="shared" ca="1" si="209"/>
        <v>1</v>
      </c>
      <c r="C791" s="46">
        <v>0</v>
      </c>
      <c r="D791">
        <f t="shared" ca="1" si="221"/>
        <v>0.29298778845616569</v>
      </c>
      <c r="E791">
        <f t="shared" ca="1" si="221"/>
        <v>7.9285766054924434E-2</v>
      </c>
      <c r="F791">
        <f t="shared" ca="1" si="221"/>
        <v>0.25811454300967063</v>
      </c>
      <c r="G791">
        <f t="shared" ca="1" si="221"/>
        <v>0.15593573466164157</v>
      </c>
      <c r="H791">
        <f t="shared" ca="1" si="221"/>
        <v>0.38384421551411574</v>
      </c>
      <c r="I791">
        <f t="shared" ca="1" si="221"/>
        <v>0.31474371628601261</v>
      </c>
      <c r="J791">
        <f t="shared" ca="1" si="221"/>
        <v>0.14324802378077128</v>
      </c>
      <c r="K791">
        <f t="shared" ca="1" si="221"/>
        <v>0.71037800476517488</v>
      </c>
      <c r="L791" s="42">
        <f t="shared" ca="1" si="211"/>
        <v>0</v>
      </c>
      <c r="M791" s="42">
        <f t="shared" ca="1" si="212"/>
        <v>0.12528674515855526</v>
      </c>
      <c r="N791" s="42">
        <f t="shared" ca="1" si="213"/>
        <v>3.390399176281815E-2</v>
      </c>
      <c r="O791" s="42">
        <f t="shared" ca="1" si="214"/>
        <v>0.11037433041892029</v>
      </c>
      <c r="P791" s="42">
        <f t="shared" ca="1" si="215"/>
        <v>6.6680870054719329E-2</v>
      </c>
      <c r="Q791" s="42">
        <f t="shared" ca="1" si="216"/>
        <v>0.1641385556138886</v>
      </c>
      <c r="R791" s="42">
        <f t="shared" ca="1" si="217"/>
        <v>0.13458996356253236</v>
      </c>
      <c r="S791" s="42">
        <f t="shared" ca="1" si="218"/>
        <v>6.1255381135358285E-2</v>
      </c>
      <c r="T791" s="42">
        <f t="shared" ca="1" si="219"/>
        <v>0.30377016229320758</v>
      </c>
      <c r="U791">
        <f ca="1">+(L791^2*Markiwitz!$B$4^2)+(M791^2*Markiwitz!$C$4^2)+(N791^2*Markiwitz!$D$4^2)+(O791^2*Markiwitz!$E$4^2)+(P791^2*Markiwitz!$F$4^2)+(Q791^2*Markiwitz!$G$4^2)+(R791^2*Markiwitz!$H$4^2)+(S791^2*Markiwitz!$I$4^2)+(T791^2*Markiwitz!$J$4^2)+(2*L791*M791*Markiwitz!$B$8)+(2*L791*N791*Markiwitz!$E$8)+(2*L791*O791*Markiwitz!$H$8)+(2*L791*P791*Markiwitz!$B$11)+(2*L791*Q791*Markiwitz!$E$11)+(2*L791*R791*Markiwitz!$H$11)+(2*L791*S791*Markiwitz!$K$8)+(2*L791*T791*Markiwitz!$K$11)</f>
        <v>1.3309036441867641E-2</v>
      </c>
      <c r="V791" s="5">
        <f t="shared" ca="1" si="210"/>
        <v>0.11536479723844549</v>
      </c>
      <c r="W791" s="42">
        <f ca="1">SUMPRODUCT(L791:T791,Markiwitz!$B$3:$J$3)</f>
        <v>0.55483972953082616</v>
      </c>
    </row>
    <row r="792" spans="1:23" x14ac:dyDescent="0.25">
      <c r="A792">
        <v>791</v>
      </c>
      <c r="B792" s="25">
        <f t="shared" ca="1" si="209"/>
        <v>1</v>
      </c>
      <c r="C792" s="46">
        <v>0</v>
      </c>
      <c r="D792">
        <f t="shared" ref="D792:K801" ca="1" si="222">RAND()</f>
        <v>0.12435173866030713</v>
      </c>
      <c r="E792">
        <f t="shared" ca="1" si="222"/>
        <v>0.42077819718227771</v>
      </c>
      <c r="F792">
        <f t="shared" ca="1" si="222"/>
        <v>0.25338445242723739</v>
      </c>
      <c r="G792">
        <f t="shared" ca="1" si="222"/>
        <v>0.12216865130945176</v>
      </c>
      <c r="H792">
        <f t="shared" ca="1" si="222"/>
        <v>0.29801347751887552</v>
      </c>
      <c r="I792">
        <f t="shared" ca="1" si="222"/>
        <v>0.40595419936566257</v>
      </c>
      <c r="J792">
        <f t="shared" ca="1" si="222"/>
        <v>0.81729927678955372</v>
      </c>
      <c r="K792">
        <f t="shared" ca="1" si="222"/>
        <v>0.85156182896380295</v>
      </c>
      <c r="L792" s="42">
        <f t="shared" ca="1" si="211"/>
        <v>0</v>
      </c>
      <c r="M792" s="42">
        <f t="shared" ca="1" si="212"/>
        <v>3.775657880486806E-2</v>
      </c>
      <c r="N792" s="42">
        <f t="shared" ca="1" si="213"/>
        <v>0.12775973486532466</v>
      </c>
      <c r="O792" s="42">
        <f t="shared" ca="1" si="214"/>
        <v>7.6934429297618484E-2</v>
      </c>
      <c r="P792" s="42">
        <f t="shared" ca="1" si="215"/>
        <v>3.7093733954538743E-2</v>
      </c>
      <c r="Q792" s="42">
        <f t="shared" ca="1" si="216"/>
        <v>9.048501830433843E-2</v>
      </c>
      <c r="R792" s="42">
        <f t="shared" ca="1" si="217"/>
        <v>0.12325876489259939</v>
      </c>
      <c r="S792" s="42">
        <f t="shared" ca="1" si="218"/>
        <v>0.24815434736753236</v>
      </c>
      <c r="T792" s="42">
        <f t="shared" ca="1" si="219"/>
        <v>0.25855739251317994</v>
      </c>
      <c r="U792">
        <f ca="1">+(L792^2*Markiwitz!$B$4^2)+(M792^2*Markiwitz!$C$4^2)+(N792^2*Markiwitz!$D$4^2)+(O792^2*Markiwitz!$E$4^2)+(P792^2*Markiwitz!$F$4^2)+(Q792^2*Markiwitz!$G$4^2)+(R792^2*Markiwitz!$H$4^2)+(S792^2*Markiwitz!$I$4^2)+(T792^2*Markiwitz!$J$4^2)+(2*L792*M792*Markiwitz!$B$8)+(2*L792*N792*Markiwitz!$E$8)+(2*L792*O792*Markiwitz!$H$8)+(2*L792*P792*Markiwitz!$B$11)+(2*L792*Q792*Markiwitz!$E$11)+(2*L792*R792*Markiwitz!$H$11)+(2*L792*S792*Markiwitz!$K$8)+(2*L792*T792*Markiwitz!$K$11)</f>
        <v>1.3852139509640357E-2</v>
      </c>
      <c r="V792" s="5">
        <f t="shared" ca="1" si="210"/>
        <v>0.11769511251381834</v>
      </c>
      <c r="W792" s="42">
        <f ca="1">SUMPRODUCT(L792:T792,Markiwitz!$B$3:$J$3)</f>
        <v>0.32249753158734895</v>
      </c>
    </row>
    <row r="793" spans="1:23" x14ac:dyDescent="0.25">
      <c r="A793">
        <v>792</v>
      </c>
      <c r="B793" s="25">
        <f t="shared" ca="1" si="209"/>
        <v>1</v>
      </c>
      <c r="C793" s="46">
        <v>0</v>
      </c>
      <c r="D793">
        <f t="shared" ca="1" si="222"/>
        <v>0.94893388238570553</v>
      </c>
      <c r="E793">
        <f t="shared" ca="1" si="222"/>
        <v>0.70639540019949398</v>
      </c>
      <c r="F793">
        <f t="shared" ca="1" si="222"/>
        <v>0.75629992686894032</v>
      </c>
      <c r="G793">
        <f t="shared" ca="1" si="222"/>
        <v>0.65946542512711603</v>
      </c>
      <c r="H793">
        <f t="shared" ca="1" si="222"/>
        <v>0.29766524132563021</v>
      </c>
      <c r="I793">
        <f t="shared" ca="1" si="222"/>
        <v>0.88936902754043545</v>
      </c>
      <c r="J793">
        <f t="shared" ca="1" si="222"/>
        <v>0.79580623946274975</v>
      </c>
      <c r="K793">
        <f t="shared" ca="1" si="222"/>
        <v>0.7958592965982102</v>
      </c>
      <c r="L793" s="42">
        <f t="shared" ca="1" si="211"/>
        <v>0</v>
      </c>
      <c r="M793" s="42">
        <f t="shared" ca="1" si="212"/>
        <v>0.16221662012203467</v>
      </c>
      <c r="N793" s="42">
        <f t="shared" ca="1" si="213"/>
        <v>0.12075559363738458</v>
      </c>
      <c r="O793" s="42">
        <f t="shared" ca="1" si="214"/>
        <v>0.12928658172346189</v>
      </c>
      <c r="P793" s="42">
        <f t="shared" ca="1" si="215"/>
        <v>0.11273309377731724</v>
      </c>
      <c r="Q793" s="42">
        <f t="shared" ca="1" si="216"/>
        <v>5.0884735250740054E-2</v>
      </c>
      <c r="R793" s="42">
        <f t="shared" ca="1" si="217"/>
        <v>0.15203423585858403</v>
      </c>
      <c r="S793" s="42">
        <f t="shared" ca="1" si="218"/>
        <v>0.13604003485798438</v>
      </c>
      <c r="T793" s="42">
        <f t="shared" ca="1" si="219"/>
        <v>0.13604910477249318</v>
      </c>
      <c r="U793">
        <f ca="1">+(L793^2*Markiwitz!$B$4^2)+(M793^2*Markiwitz!$C$4^2)+(N793^2*Markiwitz!$D$4^2)+(O793^2*Markiwitz!$E$4^2)+(P793^2*Markiwitz!$F$4^2)+(Q793^2*Markiwitz!$G$4^2)+(R793^2*Markiwitz!$H$4^2)+(S793^2*Markiwitz!$I$4^2)+(T793^2*Markiwitz!$J$4^2)+(2*L793*M793*Markiwitz!$B$8)+(2*L793*N793*Markiwitz!$E$8)+(2*L793*O793*Markiwitz!$H$8)+(2*L793*P793*Markiwitz!$B$11)+(2*L793*Q793*Markiwitz!$E$11)+(2*L793*R793*Markiwitz!$H$11)+(2*L793*S793*Markiwitz!$K$8)+(2*L793*T793*Markiwitz!$K$11)</f>
        <v>1.0037105254374363E-2</v>
      </c>
      <c r="V793" s="5">
        <f t="shared" ca="1" si="210"/>
        <v>0.1001853544904362</v>
      </c>
      <c r="W793" s="42">
        <f ca="1">SUMPRODUCT(L793:T793,Markiwitz!$B$3:$J$3)</f>
        <v>0.27099392861831362</v>
      </c>
    </row>
    <row r="794" spans="1:23" x14ac:dyDescent="0.25">
      <c r="A794">
        <v>793</v>
      </c>
      <c r="B794" s="25">
        <f t="shared" ca="1" si="209"/>
        <v>1</v>
      </c>
      <c r="C794" s="46">
        <v>0</v>
      </c>
      <c r="D794">
        <f t="shared" ca="1" si="222"/>
        <v>0.25636643512867829</v>
      </c>
      <c r="E794">
        <f t="shared" ca="1" si="222"/>
        <v>0.83840581791324453</v>
      </c>
      <c r="F794">
        <f t="shared" ca="1" si="222"/>
        <v>0.20162216901179242</v>
      </c>
      <c r="G794">
        <f t="shared" ca="1" si="222"/>
        <v>0.94038291562768805</v>
      </c>
      <c r="H794">
        <f t="shared" ca="1" si="222"/>
        <v>0.94492601068953974</v>
      </c>
      <c r="I794">
        <f t="shared" ca="1" si="222"/>
        <v>0.77123362881675517</v>
      </c>
      <c r="J794">
        <f t="shared" ca="1" si="222"/>
        <v>0.24505370153166084</v>
      </c>
      <c r="K794">
        <f t="shared" ca="1" si="222"/>
        <v>0.99443874900583451</v>
      </c>
      <c r="L794" s="42">
        <f t="shared" ca="1" si="211"/>
        <v>0</v>
      </c>
      <c r="M794" s="42">
        <f t="shared" ca="1" si="212"/>
        <v>4.9373118825611573E-2</v>
      </c>
      <c r="N794" s="42">
        <f t="shared" ca="1" si="213"/>
        <v>0.16146696446879791</v>
      </c>
      <c r="O794" s="42">
        <f t="shared" ca="1" si="214"/>
        <v>3.8830025870977163E-2</v>
      </c>
      <c r="P794" s="42">
        <f t="shared" ca="1" si="215"/>
        <v>0.1811065376462267</v>
      </c>
      <c r="Q794" s="42">
        <f t="shared" ca="1" si="216"/>
        <v>0.18198148358917848</v>
      </c>
      <c r="R794" s="42">
        <f t="shared" ca="1" si="217"/>
        <v>0.14853040172269286</v>
      </c>
      <c r="S794" s="42">
        <f t="shared" ca="1" si="218"/>
        <v>4.7194421213158214E-2</v>
      </c>
      <c r="T794" s="42">
        <f t="shared" ca="1" si="219"/>
        <v>0.19151704666335709</v>
      </c>
      <c r="U794">
        <f ca="1">+(L794^2*Markiwitz!$B$4^2)+(M794^2*Markiwitz!$C$4^2)+(N794^2*Markiwitz!$D$4^2)+(O794^2*Markiwitz!$E$4^2)+(P794^2*Markiwitz!$F$4^2)+(Q794^2*Markiwitz!$G$4^2)+(R794^2*Markiwitz!$H$4^2)+(S794^2*Markiwitz!$I$4^2)+(T794^2*Markiwitz!$J$4^2)+(2*L794*M794*Markiwitz!$B$8)+(2*L794*N794*Markiwitz!$E$8)+(2*L794*O794*Markiwitz!$H$8)+(2*L794*P794*Markiwitz!$B$11)+(2*L794*Q794*Markiwitz!$E$11)+(2*L794*R794*Markiwitz!$H$11)+(2*L794*S794*Markiwitz!$K$8)+(2*L794*T794*Markiwitz!$K$11)</f>
        <v>1.7865524311254249E-2</v>
      </c>
      <c r="V794" s="5">
        <f t="shared" ca="1" si="210"/>
        <v>0.13366197780690756</v>
      </c>
      <c r="W794" s="42">
        <f ca="1">SUMPRODUCT(L794:T794,Markiwitz!$B$3:$J$3)</f>
        <v>0.63090885634704197</v>
      </c>
    </row>
    <row r="795" spans="1:23" x14ac:dyDescent="0.25">
      <c r="A795">
        <v>794</v>
      </c>
      <c r="B795" s="25">
        <f t="shared" ca="1" si="209"/>
        <v>0.99999999999999989</v>
      </c>
      <c r="C795" s="46">
        <v>0</v>
      </c>
      <c r="D795">
        <f t="shared" ca="1" si="222"/>
        <v>0.93320217594036148</v>
      </c>
      <c r="E795">
        <f t="shared" ca="1" si="222"/>
        <v>0.95806869782956539</v>
      </c>
      <c r="F795">
        <f t="shared" ca="1" si="222"/>
        <v>6.7528102442238169E-2</v>
      </c>
      <c r="G795">
        <f t="shared" ca="1" si="222"/>
        <v>0.84898551907061892</v>
      </c>
      <c r="H795">
        <f t="shared" ca="1" si="222"/>
        <v>0.88729620062650127</v>
      </c>
      <c r="I795">
        <f t="shared" ca="1" si="222"/>
        <v>0.26158729508683531</v>
      </c>
      <c r="J795">
        <f t="shared" ca="1" si="222"/>
        <v>0.33938196450075164</v>
      </c>
      <c r="K795">
        <f t="shared" ca="1" si="222"/>
        <v>0.72017369105013562</v>
      </c>
      <c r="L795" s="42">
        <f t="shared" ca="1" si="211"/>
        <v>0</v>
      </c>
      <c r="M795" s="42">
        <f t="shared" ca="1" si="212"/>
        <v>0.18603679614299992</v>
      </c>
      <c r="N795" s="42">
        <f t="shared" ca="1" si="213"/>
        <v>0.19099401568529867</v>
      </c>
      <c r="O795" s="42">
        <f t="shared" ca="1" si="214"/>
        <v>1.3461940136724594E-2</v>
      </c>
      <c r="P795" s="42">
        <f t="shared" ca="1" si="215"/>
        <v>0.16924794006244731</v>
      </c>
      <c r="Q795" s="42">
        <f t="shared" ca="1" si="216"/>
        <v>0.17688529522348645</v>
      </c>
      <c r="R795" s="42">
        <f t="shared" ca="1" si="217"/>
        <v>5.2148252055488557E-2</v>
      </c>
      <c r="S795" s="42">
        <f t="shared" ca="1" si="218"/>
        <v>6.7656864688313945E-2</v>
      </c>
      <c r="T795" s="42">
        <f t="shared" ca="1" si="219"/>
        <v>0.14356889600524048</v>
      </c>
      <c r="U795">
        <f ca="1">+(L795^2*Markiwitz!$B$4^2)+(M795^2*Markiwitz!$C$4^2)+(N795^2*Markiwitz!$D$4^2)+(O795^2*Markiwitz!$E$4^2)+(P795^2*Markiwitz!$F$4^2)+(Q795^2*Markiwitz!$G$4^2)+(R795^2*Markiwitz!$H$4^2)+(S795^2*Markiwitz!$I$4^2)+(T795^2*Markiwitz!$J$4^2)+(2*L795*M795*Markiwitz!$B$8)+(2*L795*N795*Markiwitz!$E$8)+(2*L795*O795*Markiwitz!$H$8)+(2*L795*P795*Markiwitz!$B$11)+(2*L795*Q795*Markiwitz!$E$11)+(2*L795*R795*Markiwitz!$H$11)+(2*L795*S795*Markiwitz!$K$8)+(2*L795*T795*Markiwitz!$K$11)</f>
        <v>1.6614938165678751E-2</v>
      </c>
      <c r="V795" s="5">
        <f t="shared" ca="1" si="210"/>
        <v>0.12889894555689255</v>
      </c>
      <c r="W795" s="42">
        <f ca="1">SUMPRODUCT(L795:T795,Markiwitz!$B$3:$J$3)</f>
        <v>0.61972101936974655</v>
      </c>
    </row>
    <row r="796" spans="1:23" x14ac:dyDescent="0.25">
      <c r="A796">
        <v>795</v>
      </c>
      <c r="B796" s="25">
        <f t="shared" ca="1" si="209"/>
        <v>0.99999999999999989</v>
      </c>
      <c r="C796" s="46">
        <v>0</v>
      </c>
      <c r="D796">
        <f t="shared" ca="1" si="222"/>
        <v>0.93611321092819111</v>
      </c>
      <c r="E796">
        <f t="shared" ca="1" si="222"/>
        <v>0.12843493766044634</v>
      </c>
      <c r="F796">
        <f t="shared" ca="1" si="222"/>
        <v>0.76626440175076149</v>
      </c>
      <c r="G796">
        <f t="shared" ca="1" si="222"/>
        <v>0.51501101681283368</v>
      </c>
      <c r="H796">
        <f t="shared" ca="1" si="222"/>
        <v>0.13442256541438835</v>
      </c>
      <c r="I796">
        <f t="shared" ca="1" si="222"/>
        <v>0.38923833284322418</v>
      </c>
      <c r="J796">
        <f t="shared" ca="1" si="222"/>
        <v>0.40507680887822384</v>
      </c>
      <c r="K796">
        <f t="shared" ca="1" si="222"/>
        <v>0.86013358151614727</v>
      </c>
      <c r="L796" s="42">
        <f t="shared" ca="1" si="211"/>
        <v>0</v>
      </c>
      <c r="M796" s="42">
        <f t="shared" ca="1" si="212"/>
        <v>0.22640442489101484</v>
      </c>
      <c r="N796" s="42">
        <f t="shared" ca="1" si="213"/>
        <v>3.106273670477798E-2</v>
      </c>
      <c r="O796" s="42">
        <f t="shared" ca="1" si="214"/>
        <v>0.18532550247936486</v>
      </c>
      <c r="P796" s="42">
        <f t="shared" ca="1" si="215"/>
        <v>0.12455840993679852</v>
      </c>
      <c r="Q796" s="42">
        <f t="shared" ca="1" si="216"/>
        <v>3.2510879303629427E-2</v>
      </c>
      <c r="R796" s="42">
        <f t="shared" ca="1" si="217"/>
        <v>9.4139554771936265E-2</v>
      </c>
      <c r="S796" s="42">
        <f t="shared" ca="1" si="218"/>
        <v>9.7970182324236987E-2</v>
      </c>
      <c r="T796" s="42">
        <f t="shared" ca="1" si="219"/>
        <v>0.20802830958824106</v>
      </c>
      <c r="U796">
        <f ca="1">+(L796^2*Markiwitz!$B$4^2)+(M796^2*Markiwitz!$C$4^2)+(N796^2*Markiwitz!$D$4^2)+(O796^2*Markiwitz!$E$4^2)+(P796^2*Markiwitz!$F$4^2)+(Q796^2*Markiwitz!$G$4^2)+(R796^2*Markiwitz!$H$4^2)+(S796^2*Markiwitz!$I$4^2)+(T796^2*Markiwitz!$J$4^2)+(2*L796*M796*Markiwitz!$B$8)+(2*L796*N796*Markiwitz!$E$8)+(2*L796*O796*Markiwitz!$H$8)+(2*L796*P796*Markiwitz!$B$11)+(2*L796*Q796*Markiwitz!$E$11)+(2*L796*R796*Markiwitz!$H$11)+(2*L796*S796*Markiwitz!$K$8)+(2*L796*T796*Markiwitz!$K$11)</f>
        <v>9.4097415417960985E-3</v>
      </c>
      <c r="V796" s="5">
        <f t="shared" ca="1" si="210"/>
        <v>9.7003822305082893E-2</v>
      </c>
      <c r="W796" s="42">
        <f ca="1">SUMPRODUCT(L796:T796,Markiwitz!$B$3:$J$3)</f>
        <v>0.23492833320679776</v>
      </c>
    </row>
    <row r="797" spans="1:23" x14ac:dyDescent="0.25">
      <c r="A797">
        <v>796</v>
      </c>
      <c r="B797" s="25">
        <f t="shared" ca="1" si="209"/>
        <v>1</v>
      </c>
      <c r="C797" s="46">
        <v>0</v>
      </c>
      <c r="D797">
        <f t="shared" ca="1" si="222"/>
        <v>0.34386719689488987</v>
      </c>
      <c r="E797">
        <f t="shared" ca="1" si="222"/>
        <v>0.58751109455819128</v>
      </c>
      <c r="F797">
        <f t="shared" ca="1" si="222"/>
        <v>0.25170797499460873</v>
      </c>
      <c r="G797">
        <f t="shared" ca="1" si="222"/>
        <v>0.19278004881045663</v>
      </c>
      <c r="H797">
        <f t="shared" ca="1" si="222"/>
        <v>0.92453286888985464</v>
      </c>
      <c r="I797">
        <f t="shared" ca="1" si="222"/>
        <v>0.5766657024716062</v>
      </c>
      <c r="J797">
        <f t="shared" ca="1" si="222"/>
        <v>0.91303993839910302</v>
      </c>
      <c r="K797">
        <f t="shared" ca="1" si="222"/>
        <v>0.71298179391121697</v>
      </c>
      <c r="L797" s="42">
        <f t="shared" ca="1" si="211"/>
        <v>0</v>
      </c>
      <c r="M797" s="42">
        <f t="shared" ca="1" si="212"/>
        <v>7.6362554397544177E-2</v>
      </c>
      <c r="N797" s="42">
        <f t="shared" ca="1" si="213"/>
        <v>0.13046853064927319</v>
      </c>
      <c r="O797" s="42">
        <f t="shared" ca="1" si="214"/>
        <v>5.5896765106957305E-2</v>
      </c>
      <c r="P797" s="42">
        <f t="shared" ca="1" si="215"/>
        <v>4.2810646368660596E-2</v>
      </c>
      <c r="Q797" s="42">
        <f t="shared" ca="1" si="216"/>
        <v>0.20531092273538193</v>
      </c>
      <c r="R797" s="42">
        <f t="shared" ca="1" si="217"/>
        <v>0.12806009550148068</v>
      </c>
      <c r="S797" s="42">
        <f t="shared" ca="1" si="218"/>
        <v>0.20275868879823358</v>
      </c>
      <c r="T797" s="42">
        <f t="shared" ca="1" si="219"/>
        <v>0.1583317964424685</v>
      </c>
      <c r="U797">
        <f ca="1">+(L797^2*Markiwitz!$B$4^2)+(M797^2*Markiwitz!$C$4^2)+(N797^2*Markiwitz!$D$4^2)+(O797^2*Markiwitz!$E$4^2)+(P797^2*Markiwitz!$F$4^2)+(Q797^2*Markiwitz!$G$4^2)+(R797^2*Markiwitz!$H$4^2)+(S797^2*Markiwitz!$I$4^2)+(T797^2*Markiwitz!$J$4^2)+(2*L797*M797*Markiwitz!$B$8)+(2*L797*N797*Markiwitz!$E$8)+(2*L797*O797*Markiwitz!$H$8)+(2*L797*P797*Markiwitz!$B$11)+(2*L797*Q797*Markiwitz!$E$11)+(2*L797*R797*Markiwitz!$H$11)+(2*L797*S797*Markiwitz!$K$8)+(2*L797*T797*Markiwitz!$K$11)</f>
        <v>2.0027733786098807E-2</v>
      </c>
      <c r="V797" s="5">
        <f t="shared" ca="1" si="210"/>
        <v>0.14151937600943132</v>
      </c>
      <c r="W797" s="42">
        <f ca="1">SUMPRODUCT(L797:T797,Markiwitz!$B$3:$J$3)</f>
        <v>0.63789237837766866</v>
      </c>
    </row>
    <row r="798" spans="1:23" x14ac:dyDescent="0.25">
      <c r="A798">
        <v>797</v>
      </c>
      <c r="B798" s="25">
        <f t="shared" ca="1" si="209"/>
        <v>0.99999999999999989</v>
      </c>
      <c r="C798" s="46">
        <v>0</v>
      </c>
      <c r="D798">
        <f t="shared" ca="1" si="222"/>
        <v>0.42061875689699213</v>
      </c>
      <c r="E798">
        <f t="shared" ca="1" si="222"/>
        <v>0.63127345215676223</v>
      </c>
      <c r="F798">
        <f t="shared" ca="1" si="222"/>
        <v>0.20066794156922552</v>
      </c>
      <c r="G798">
        <f t="shared" ca="1" si="222"/>
        <v>0.71482373129225796</v>
      </c>
      <c r="H798">
        <f t="shared" ca="1" si="222"/>
        <v>2.6871733475499315E-2</v>
      </c>
      <c r="I798">
        <f t="shared" ca="1" si="222"/>
        <v>0.34917581700133038</v>
      </c>
      <c r="J798">
        <f t="shared" ca="1" si="222"/>
        <v>0.36274196558746863</v>
      </c>
      <c r="K798">
        <f t="shared" ca="1" si="222"/>
        <v>0.11880689193366611</v>
      </c>
      <c r="L798" s="42">
        <f t="shared" ca="1" si="211"/>
        <v>0</v>
      </c>
      <c r="M798" s="42">
        <f t="shared" ca="1" si="212"/>
        <v>0.14889263418893292</v>
      </c>
      <c r="N798" s="42">
        <f t="shared" ca="1" si="213"/>
        <v>0.2234611881756379</v>
      </c>
      <c r="O798" s="42">
        <f t="shared" ca="1" si="214"/>
        <v>7.1033395272075001E-2</v>
      </c>
      <c r="P798" s="42">
        <f t="shared" ca="1" si="215"/>
        <v>0.25303671457269561</v>
      </c>
      <c r="Q798" s="42">
        <f t="shared" ca="1" si="216"/>
        <v>9.5121844111432548E-3</v>
      </c>
      <c r="R798" s="42">
        <f t="shared" ca="1" si="217"/>
        <v>0.12360292149580231</v>
      </c>
      <c r="S798" s="42">
        <f t="shared" ca="1" si="218"/>
        <v>0.12840513149159491</v>
      </c>
      <c r="T798" s="42">
        <f t="shared" ca="1" si="219"/>
        <v>4.2055830392118049E-2</v>
      </c>
      <c r="U798">
        <f ca="1">+(L798^2*Markiwitz!$B$4^2)+(M798^2*Markiwitz!$C$4^2)+(N798^2*Markiwitz!$D$4^2)+(O798^2*Markiwitz!$E$4^2)+(P798^2*Markiwitz!$F$4^2)+(Q798^2*Markiwitz!$G$4^2)+(R798^2*Markiwitz!$H$4^2)+(S798^2*Markiwitz!$I$4^2)+(T798^2*Markiwitz!$J$4^2)+(2*L798*M798*Markiwitz!$B$8)+(2*L798*N798*Markiwitz!$E$8)+(2*L798*O798*Markiwitz!$H$8)+(2*L798*P798*Markiwitz!$B$11)+(2*L798*Q798*Markiwitz!$E$11)+(2*L798*R798*Markiwitz!$H$11)+(2*L798*S798*Markiwitz!$K$8)+(2*L798*T798*Markiwitz!$K$11)</f>
        <v>1.5437407769168196E-2</v>
      </c>
      <c r="V798" s="5">
        <f t="shared" ca="1" si="210"/>
        <v>0.12424736524034703</v>
      </c>
      <c r="W798" s="42">
        <f ca="1">SUMPRODUCT(L798:T798,Markiwitz!$B$3:$J$3)</f>
        <v>0.19776241904869579</v>
      </c>
    </row>
    <row r="799" spans="1:23" x14ac:dyDescent="0.25">
      <c r="A799">
        <v>798</v>
      </c>
      <c r="B799" s="25">
        <f t="shared" ca="1" si="209"/>
        <v>1</v>
      </c>
      <c r="C799" s="46">
        <v>0</v>
      </c>
      <c r="D799">
        <f t="shared" ca="1" si="222"/>
        <v>0.27976663545373937</v>
      </c>
      <c r="E799">
        <f t="shared" ca="1" si="222"/>
        <v>6.6289167622602507E-2</v>
      </c>
      <c r="F799">
        <f t="shared" ca="1" si="222"/>
        <v>0.22842617886995853</v>
      </c>
      <c r="G799">
        <f t="shared" ca="1" si="222"/>
        <v>0.52608969843963027</v>
      </c>
      <c r="H799">
        <f t="shared" ca="1" si="222"/>
        <v>0.26248625447177287</v>
      </c>
      <c r="I799">
        <f t="shared" ca="1" si="222"/>
        <v>0.72887793647906862</v>
      </c>
      <c r="J799">
        <f t="shared" ca="1" si="222"/>
        <v>0.63069623588510215</v>
      </c>
      <c r="K799">
        <f t="shared" ca="1" si="222"/>
        <v>0.89593711633637396</v>
      </c>
      <c r="L799" s="42">
        <f t="shared" ca="1" si="211"/>
        <v>0</v>
      </c>
      <c r="M799" s="42">
        <f t="shared" ca="1" si="212"/>
        <v>7.7314158765390814E-2</v>
      </c>
      <c r="N799" s="42">
        <f t="shared" ca="1" si="213"/>
        <v>1.8319165263175032E-2</v>
      </c>
      <c r="O799" s="42">
        <f t="shared" ca="1" si="214"/>
        <v>6.3126104478758646E-2</v>
      </c>
      <c r="P799" s="42">
        <f t="shared" ca="1" si="215"/>
        <v>0.14538610869030449</v>
      </c>
      <c r="Q799" s="42">
        <f t="shared" ca="1" si="216"/>
        <v>7.2538685390592647E-2</v>
      </c>
      <c r="R799" s="42">
        <f t="shared" ca="1" si="217"/>
        <v>0.20142710874060354</v>
      </c>
      <c r="S799" s="42">
        <f t="shared" ca="1" si="218"/>
        <v>0.17429436800021184</v>
      </c>
      <c r="T799" s="42">
        <f t="shared" ca="1" si="219"/>
        <v>0.24759430067096297</v>
      </c>
      <c r="U799">
        <f ca="1">+(L799^2*Markiwitz!$B$4^2)+(M799^2*Markiwitz!$C$4^2)+(N799^2*Markiwitz!$D$4^2)+(O799^2*Markiwitz!$E$4^2)+(P799^2*Markiwitz!$F$4^2)+(Q799^2*Markiwitz!$G$4^2)+(R799^2*Markiwitz!$H$4^2)+(S799^2*Markiwitz!$I$4^2)+(T799^2*Markiwitz!$J$4^2)+(2*L799*M799*Markiwitz!$B$8)+(2*L799*N799*Markiwitz!$E$8)+(2*L799*O799*Markiwitz!$H$8)+(2*L799*P799*Markiwitz!$B$11)+(2*L799*Q799*Markiwitz!$E$11)+(2*L799*R799*Markiwitz!$H$11)+(2*L799*S799*Markiwitz!$K$8)+(2*L799*T799*Markiwitz!$K$11)</f>
        <v>1.2738015804232106E-2</v>
      </c>
      <c r="V799" s="5">
        <f t="shared" ca="1" si="210"/>
        <v>0.11286281851979467</v>
      </c>
      <c r="W799" s="42">
        <f ca="1">SUMPRODUCT(L799:T799,Markiwitz!$B$3:$J$3)</f>
        <v>0.29720136040508849</v>
      </c>
    </row>
    <row r="800" spans="1:23" x14ac:dyDescent="0.25">
      <c r="A800">
        <v>799</v>
      </c>
      <c r="B800" s="25">
        <f t="shared" ca="1" si="209"/>
        <v>1</v>
      </c>
      <c r="C800" s="46">
        <v>0</v>
      </c>
      <c r="D800">
        <f t="shared" ca="1" si="222"/>
        <v>0.88948264569288626</v>
      </c>
      <c r="E800">
        <f t="shared" ca="1" si="222"/>
        <v>0.34365042621487329</v>
      </c>
      <c r="F800">
        <f t="shared" ca="1" si="222"/>
        <v>0.50394585081191923</v>
      </c>
      <c r="G800">
        <f t="shared" ca="1" si="222"/>
        <v>0.88748233231732621</v>
      </c>
      <c r="H800">
        <f t="shared" ca="1" si="222"/>
        <v>0.80598840003427907</v>
      </c>
      <c r="I800">
        <f t="shared" ca="1" si="222"/>
        <v>0.25724004847809478</v>
      </c>
      <c r="J800">
        <f t="shared" ca="1" si="222"/>
        <v>0.81994980261655748</v>
      </c>
      <c r="K800">
        <f t="shared" ca="1" si="222"/>
        <v>0.31020119938468849</v>
      </c>
      <c r="L800" s="42">
        <f t="shared" ca="1" si="211"/>
        <v>0</v>
      </c>
      <c r="M800" s="42">
        <f t="shared" ca="1" si="212"/>
        <v>0.1846188444511441</v>
      </c>
      <c r="N800" s="42">
        <f t="shared" ca="1" si="213"/>
        <v>7.1327242740651109E-2</v>
      </c>
      <c r="O800" s="42">
        <f t="shared" ca="1" si="214"/>
        <v>0.1045977693812911</v>
      </c>
      <c r="P800" s="42">
        <f t="shared" ca="1" si="215"/>
        <v>0.18420366429476409</v>
      </c>
      <c r="Q800" s="42">
        <f t="shared" ca="1" si="216"/>
        <v>0.16728898284400234</v>
      </c>
      <c r="R800" s="42">
        <f t="shared" ca="1" si="217"/>
        <v>5.3392115885057524E-2</v>
      </c>
      <c r="S800" s="42">
        <f t="shared" ca="1" si="218"/>
        <v>0.17018677744869598</v>
      </c>
      <c r="T800" s="42">
        <f t="shared" ca="1" si="219"/>
        <v>6.4384602954393702E-2</v>
      </c>
      <c r="U800">
        <f ca="1">+(L800^2*Markiwitz!$B$4^2)+(M800^2*Markiwitz!$C$4^2)+(N800^2*Markiwitz!$D$4^2)+(O800^2*Markiwitz!$E$4^2)+(P800^2*Markiwitz!$F$4^2)+(Q800^2*Markiwitz!$G$4^2)+(R800^2*Markiwitz!$H$4^2)+(S800^2*Markiwitz!$I$4^2)+(T800^2*Markiwitz!$J$4^2)+(2*L800*M800*Markiwitz!$B$8)+(2*L800*N800*Markiwitz!$E$8)+(2*L800*O800*Markiwitz!$H$8)+(2*L800*P800*Markiwitz!$B$11)+(2*L800*Q800*Markiwitz!$E$11)+(2*L800*R800*Markiwitz!$H$11)+(2*L800*S800*Markiwitz!$K$8)+(2*L800*T800*Markiwitz!$K$11)</f>
        <v>1.747856622558374E-2</v>
      </c>
      <c r="V800" s="5">
        <f t="shared" ca="1" si="210"/>
        <v>0.13220652867987928</v>
      </c>
      <c r="W800" s="42">
        <f ca="1">SUMPRODUCT(L800:T800,Markiwitz!$B$3:$J$3)</f>
        <v>0.58842822501732195</v>
      </c>
    </row>
    <row r="801" spans="1:23" x14ac:dyDescent="0.25">
      <c r="A801">
        <v>800</v>
      </c>
      <c r="B801" s="25">
        <f t="shared" ca="1" si="209"/>
        <v>1</v>
      </c>
      <c r="C801" s="46">
        <v>0</v>
      </c>
      <c r="D801">
        <f t="shared" ca="1" si="222"/>
        <v>0.64938435721597254</v>
      </c>
      <c r="E801">
        <f t="shared" ca="1" si="222"/>
        <v>3.3292933268945779E-2</v>
      </c>
      <c r="F801">
        <f t="shared" ca="1" si="222"/>
        <v>0.99898667822463372</v>
      </c>
      <c r="G801">
        <f t="shared" ca="1" si="222"/>
        <v>2.0534969610149334E-2</v>
      </c>
      <c r="H801">
        <f t="shared" ca="1" si="222"/>
        <v>0.33634139182741252</v>
      </c>
      <c r="I801">
        <f t="shared" ca="1" si="222"/>
        <v>0.53603754751588562</v>
      </c>
      <c r="J801">
        <f t="shared" ca="1" si="222"/>
        <v>0.9078421827405565</v>
      </c>
      <c r="K801">
        <f t="shared" ca="1" si="222"/>
        <v>0.73256950152153733</v>
      </c>
      <c r="L801" s="42">
        <f t="shared" ca="1" si="211"/>
        <v>0</v>
      </c>
      <c r="M801" s="42">
        <f t="shared" ca="1" si="212"/>
        <v>0.15406547220946903</v>
      </c>
      <c r="N801" s="42">
        <f t="shared" ca="1" si="213"/>
        <v>7.8986988650429895E-3</v>
      </c>
      <c r="O801" s="42">
        <f t="shared" ca="1" si="214"/>
        <v>0.23700810252264801</v>
      </c>
      <c r="P801" s="42">
        <f t="shared" ca="1" si="215"/>
        <v>4.8718909758747988E-3</v>
      </c>
      <c r="Q801" s="42">
        <f t="shared" ca="1" si="216"/>
        <v>7.979649460242004E-2</v>
      </c>
      <c r="R801" s="42">
        <f t="shared" ca="1" si="217"/>
        <v>0.1271741103128767</v>
      </c>
      <c r="S801" s="42">
        <f t="shared" ca="1" si="218"/>
        <v>0.2153842066280045</v>
      </c>
      <c r="T801" s="42">
        <f t="shared" ca="1" si="219"/>
        <v>0.17380102388366395</v>
      </c>
      <c r="U801">
        <f ca="1">+(L801^2*Markiwitz!$B$4^2)+(M801^2*Markiwitz!$C$4^2)+(N801^2*Markiwitz!$D$4^2)+(O801^2*Markiwitz!$E$4^2)+(P801^2*Markiwitz!$F$4^2)+(Q801^2*Markiwitz!$G$4^2)+(R801^2*Markiwitz!$H$4^2)+(S801^2*Markiwitz!$I$4^2)+(T801^2*Markiwitz!$J$4^2)+(2*L801*M801*Markiwitz!$B$8)+(2*L801*N801*Markiwitz!$E$8)+(2*L801*O801*Markiwitz!$H$8)+(2*L801*P801*Markiwitz!$B$11)+(2*L801*Q801*Markiwitz!$E$11)+(2*L801*R801*Markiwitz!$H$11)+(2*L801*S801*Markiwitz!$K$8)+(2*L801*T801*Markiwitz!$K$11)</f>
        <v>1.4852607263417899E-2</v>
      </c>
      <c r="V801" s="5">
        <f t="shared" ca="1" si="210"/>
        <v>0.12187127333140448</v>
      </c>
      <c r="W801" s="42">
        <f ca="1">SUMPRODUCT(L801:T801,Markiwitz!$B$3:$J$3)</f>
        <v>0.31819820326936793</v>
      </c>
    </row>
    <row r="802" spans="1:23" x14ac:dyDescent="0.25">
      <c r="A802">
        <v>801</v>
      </c>
      <c r="B802" s="25">
        <f t="shared" ca="1" si="209"/>
        <v>1</v>
      </c>
      <c r="C802" s="46">
        <v>0</v>
      </c>
      <c r="D802">
        <f t="shared" ref="D802:K811" ca="1" si="223">RAND()</f>
        <v>0.76875066880945275</v>
      </c>
      <c r="E802">
        <f t="shared" ca="1" si="223"/>
        <v>0.44880263586076952</v>
      </c>
      <c r="F802">
        <f t="shared" ca="1" si="223"/>
        <v>0.81834809937016306</v>
      </c>
      <c r="G802">
        <f t="shared" ca="1" si="223"/>
        <v>0.62378473340957841</v>
      </c>
      <c r="H802">
        <f t="shared" ca="1" si="223"/>
        <v>0.961427408166588</v>
      </c>
      <c r="I802">
        <f t="shared" ca="1" si="223"/>
        <v>0.39276969763617031</v>
      </c>
      <c r="J802">
        <f t="shared" ca="1" si="223"/>
        <v>0.29816263999077308</v>
      </c>
      <c r="K802">
        <f t="shared" ca="1" si="223"/>
        <v>0.36201309337654641</v>
      </c>
      <c r="L802" s="42">
        <f t="shared" ca="1" si="211"/>
        <v>0</v>
      </c>
      <c r="M802" s="42">
        <f t="shared" ca="1" si="212"/>
        <v>0.16447175199431491</v>
      </c>
      <c r="N802" s="42">
        <f t="shared" ca="1" si="213"/>
        <v>9.6019891513074745E-2</v>
      </c>
      <c r="O802" s="42">
        <f t="shared" ca="1" si="214"/>
        <v>0.17508296396421089</v>
      </c>
      <c r="P802" s="42">
        <f t="shared" ca="1" si="215"/>
        <v>0.1334567527987541</v>
      </c>
      <c r="Q802" s="42">
        <f t="shared" ca="1" si="216"/>
        <v>0.20569432541945082</v>
      </c>
      <c r="R802" s="42">
        <f t="shared" ca="1" si="217"/>
        <v>8.4031823218498281E-2</v>
      </c>
      <c r="S802" s="42">
        <f t="shared" ca="1" si="218"/>
        <v>6.379094518965267E-2</v>
      </c>
      <c r="T802" s="42">
        <f t="shared" ca="1" si="219"/>
        <v>7.7451545902043673E-2</v>
      </c>
      <c r="U802">
        <f ca="1">+(L802^2*Markiwitz!$B$4^2)+(M802^2*Markiwitz!$C$4^2)+(N802^2*Markiwitz!$D$4^2)+(O802^2*Markiwitz!$E$4^2)+(P802^2*Markiwitz!$F$4^2)+(Q802^2*Markiwitz!$G$4^2)+(R802^2*Markiwitz!$H$4^2)+(S802^2*Markiwitz!$I$4^2)+(T802^2*Markiwitz!$J$4^2)+(2*L802*M802*Markiwitz!$B$8)+(2*L802*N802*Markiwitz!$E$8)+(2*L802*O802*Markiwitz!$H$8)+(2*L802*P802*Markiwitz!$B$11)+(2*L802*Q802*Markiwitz!$E$11)+(2*L802*R802*Markiwitz!$H$11)+(2*L802*S802*Markiwitz!$K$8)+(2*L802*T802*Markiwitz!$K$11)</f>
        <v>1.8996291955866603E-2</v>
      </c>
      <c r="V802" s="5">
        <f t="shared" ca="1" si="210"/>
        <v>0.13782703637482235</v>
      </c>
      <c r="W802" s="42">
        <f ca="1">SUMPRODUCT(L802:T802,Markiwitz!$B$3:$J$3)</f>
        <v>0.7107279220102608</v>
      </c>
    </row>
    <row r="803" spans="1:23" x14ac:dyDescent="0.25">
      <c r="A803">
        <v>802</v>
      </c>
      <c r="B803" s="25">
        <f t="shared" ca="1" si="209"/>
        <v>1</v>
      </c>
      <c r="C803" s="46">
        <v>0</v>
      </c>
      <c r="D803">
        <f t="shared" ca="1" si="223"/>
        <v>0.4873400778404241</v>
      </c>
      <c r="E803">
        <f t="shared" ca="1" si="223"/>
        <v>0.49127893267855416</v>
      </c>
      <c r="F803">
        <f t="shared" ca="1" si="223"/>
        <v>0.23252773880512845</v>
      </c>
      <c r="G803">
        <f t="shared" ca="1" si="223"/>
        <v>0.40587921084852019</v>
      </c>
      <c r="H803">
        <f t="shared" ca="1" si="223"/>
        <v>0.93048821812080218</v>
      </c>
      <c r="I803">
        <f t="shared" ca="1" si="223"/>
        <v>0.75010103260016425</v>
      </c>
      <c r="J803">
        <f t="shared" ca="1" si="223"/>
        <v>0.3871349841077425</v>
      </c>
      <c r="K803">
        <f t="shared" ca="1" si="223"/>
        <v>0.22320843343706254</v>
      </c>
      <c r="L803" s="42">
        <f t="shared" ca="1" si="211"/>
        <v>0</v>
      </c>
      <c r="M803" s="42">
        <f t="shared" ca="1" si="212"/>
        <v>0.12470451306572887</v>
      </c>
      <c r="N803" s="42">
        <f t="shared" ca="1" si="213"/>
        <v>0.12571241903726779</v>
      </c>
      <c r="O803" s="42">
        <f t="shared" ca="1" si="214"/>
        <v>5.9501074835596572E-2</v>
      </c>
      <c r="P803" s="42">
        <f t="shared" ca="1" si="215"/>
        <v>0.10385964884451902</v>
      </c>
      <c r="Q803" s="42">
        <f t="shared" ca="1" si="216"/>
        <v>0.23810083641868565</v>
      </c>
      <c r="R803" s="42">
        <f t="shared" ca="1" si="217"/>
        <v>0.19194190725092222</v>
      </c>
      <c r="S803" s="42">
        <f t="shared" ca="1" si="218"/>
        <v>9.906322479735151E-2</v>
      </c>
      <c r="T803" s="42">
        <f t="shared" ca="1" si="219"/>
        <v>5.7116375749928443E-2</v>
      </c>
      <c r="U803">
        <f ca="1">+(L803^2*Markiwitz!$B$4^2)+(M803^2*Markiwitz!$C$4^2)+(N803^2*Markiwitz!$D$4^2)+(O803^2*Markiwitz!$E$4^2)+(P803^2*Markiwitz!$F$4^2)+(Q803^2*Markiwitz!$G$4^2)+(R803^2*Markiwitz!$H$4^2)+(S803^2*Markiwitz!$I$4^2)+(T803^2*Markiwitz!$J$4^2)+(2*L803*M803*Markiwitz!$B$8)+(2*L803*N803*Markiwitz!$E$8)+(2*L803*O803*Markiwitz!$H$8)+(2*L803*P803*Markiwitz!$B$11)+(2*L803*Q803*Markiwitz!$E$11)+(2*L803*R803*Markiwitz!$H$11)+(2*L803*S803*Markiwitz!$K$8)+(2*L803*T803*Markiwitz!$K$11)</f>
        <v>2.3081589223584435E-2</v>
      </c>
      <c r="V803" s="5">
        <f t="shared" ca="1" si="210"/>
        <v>0.151926262455128</v>
      </c>
      <c r="W803" s="42">
        <f ca="1">SUMPRODUCT(L803:T803,Markiwitz!$B$3:$J$3)</f>
        <v>0.75994374379004848</v>
      </c>
    </row>
    <row r="804" spans="1:23" x14ac:dyDescent="0.25">
      <c r="A804">
        <v>803</v>
      </c>
      <c r="B804" s="25">
        <f t="shared" ca="1" si="209"/>
        <v>0.99999999999999989</v>
      </c>
      <c r="C804" s="46">
        <v>0</v>
      </c>
      <c r="D804">
        <f t="shared" ca="1" si="223"/>
        <v>0.38431916036152136</v>
      </c>
      <c r="E804">
        <f t="shared" ca="1" si="223"/>
        <v>0.63372109048107483</v>
      </c>
      <c r="F804">
        <f t="shared" ca="1" si="223"/>
        <v>0.86609133502425417</v>
      </c>
      <c r="G804">
        <f t="shared" ca="1" si="223"/>
        <v>0.31634548322084211</v>
      </c>
      <c r="H804">
        <f t="shared" ca="1" si="223"/>
        <v>5.9441256051273705E-2</v>
      </c>
      <c r="I804">
        <f t="shared" ca="1" si="223"/>
        <v>6.0299751407890456E-2</v>
      </c>
      <c r="J804">
        <f t="shared" ca="1" si="223"/>
        <v>0.49225275198634511</v>
      </c>
      <c r="K804">
        <f t="shared" ca="1" si="223"/>
        <v>0.39096338160159005</v>
      </c>
      <c r="L804" s="42">
        <f t="shared" ca="1" si="211"/>
        <v>0</v>
      </c>
      <c r="M804" s="42">
        <f t="shared" ca="1" si="212"/>
        <v>0.11997098587061361</v>
      </c>
      <c r="N804" s="42">
        <f t="shared" ca="1" si="213"/>
        <v>0.19782553625610735</v>
      </c>
      <c r="O804" s="42">
        <f t="shared" ca="1" si="214"/>
        <v>0.27036339072741922</v>
      </c>
      <c r="P804" s="42">
        <f t="shared" ca="1" si="215"/>
        <v>9.8751983799140103E-2</v>
      </c>
      <c r="Q804" s="42">
        <f t="shared" ca="1" si="216"/>
        <v>1.8555478949190775E-2</v>
      </c>
      <c r="R804" s="42">
        <f t="shared" ca="1" si="217"/>
        <v>1.8823471141413955E-2</v>
      </c>
      <c r="S804" s="42">
        <f t="shared" ca="1" si="218"/>
        <v>0.15366407414548791</v>
      </c>
      <c r="T804" s="42">
        <f t="shared" ca="1" si="219"/>
        <v>0.12204507911062716</v>
      </c>
      <c r="U804">
        <f ca="1">+(L804^2*Markiwitz!$B$4^2)+(M804^2*Markiwitz!$C$4^2)+(N804^2*Markiwitz!$D$4^2)+(O804^2*Markiwitz!$E$4^2)+(P804^2*Markiwitz!$F$4^2)+(Q804^2*Markiwitz!$G$4^2)+(R804^2*Markiwitz!$H$4^2)+(S804^2*Markiwitz!$I$4^2)+(T804^2*Markiwitz!$J$4^2)+(2*L804*M804*Markiwitz!$B$8)+(2*L804*N804*Markiwitz!$E$8)+(2*L804*O804*Markiwitz!$H$8)+(2*L804*P804*Markiwitz!$B$11)+(2*L804*Q804*Markiwitz!$E$11)+(2*L804*R804*Markiwitz!$H$11)+(2*L804*S804*Markiwitz!$K$8)+(2*L804*T804*Markiwitz!$K$11)</f>
        <v>1.4164020418288495E-2</v>
      </c>
      <c r="V804" s="5">
        <f t="shared" ca="1" si="210"/>
        <v>0.11901269015650598</v>
      </c>
      <c r="W804" s="42">
        <f ca="1">SUMPRODUCT(L804:T804,Markiwitz!$B$3:$J$3)</f>
        <v>0.21805353941230043</v>
      </c>
    </row>
    <row r="805" spans="1:23" x14ac:dyDescent="0.25">
      <c r="A805">
        <v>804</v>
      </c>
      <c r="B805" s="25">
        <f t="shared" ca="1" si="209"/>
        <v>1</v>
      </c>
      <c r="C805" s="46">
        <v>0</v>
      </c>
      <c r="D805">
        <f t="shared" ca="1" si="223"/>
        <v>9.6683309922227623E-2</v>
      </c>
      <c r="E805">
        <f t="shared" ca="1" si="223"/>
        <v>0.27776713614425774</v>
      </c>
      <c r="F805">
        <f t="shared" ca="1" si="223"/>
        <v>0.36288521723372091</v>
      </c>
      <c r="G805">
        <f t="shared" ca="1" si="223"/>
        <v>0.18254125163379642</v>
      </c>
      <c r="H805">
        <f t="shared" ca="1" si="223"/>
        <v>0.85391903971053562</v>
      </c>
      <c r="I805">
        <f t="shared" ca="1" si="223"/>
        <v>0.71061908584366118</v>
      </c>
      <c r="J805">
        <f t="shared" ca="1" si="223"/>
        <v>0.87901027970848755</v>
      </c>
      <c r="K805">
        <f t="shared" ca="1" si="223"/>
        <v>0.59950433045606966</v>
      </c>
      <c r="L805" s="42">
        <f t="shared" ca="1" si="211"/>
        <v>0</v>
      </c>
      <c r="M805" s="42">
        <f t="shared" ca="1" si="212"/>
        <v>2.4396928142870859E-2</v>
      </c>
      <c r="N805" s="42">
        <f t="shared" ca="1" si="213"/>
        <v>7.0091361853598669E-2</v>
      </c>
      <c r="O805" s="42">
        <f t="shared" ca="1" si="214"/>
        <v>9.1569936694169685E-2</v>
      </c>
      <c r="P805" s="42">
        <f t="shared" ca="1" si="215"/>
        <v>4.6062198354626105E-2</v>
      </c>
      <c r="Q805" s="42">
        <f t="shared" ca="1" si="216"/>
        <v>0.21547670914871822</v>
      </c>
      <c r="R805" s="42">
        <f t="shared" ca="1" si="217"/>
        <v>0.17931660374708167</v>
      </c>
      <c r="S805" s="42">
        <f t="shared" ca="1" si="218"/>
        <v>0.22180819676264016</v>
      </c>
      <c r="T805" s="42">
        <f t="shared" ca="1" si="219"/>
        <v>0.15127806529629459</v>
      </c>
      <c r="U805">
        <f ca="1">+(L805^2*Markiwitz!$B$4^2)+(M805^2*Markiwitz!$C$4^2)+(N805^2*Markiwitz!$D$4^2)+(O805^2*Markiwitz!$E$4^2)+(P805^2*Markiwitz!$F$4^2)+(Q805^2*Markiwitz!$G$4^2)+(R805^2*Markiwitz!$H$4^2)+(S805^2*Markiwitz!$I$4^2)+(T805^2*Markiwitz!$J$4^2)+(2*L805*M805*Markiwitz!$B$8)+(2*L805*N805*Markiwitz!$E$8)+(2*L805*O805*Markiwitz!$H$8)+(2*L805*P805*Markiwitz!$B$11)+(2*L805*Q805*Markiwitz!$E$11)+(2*L805*R805*Markiwitz!$H$11)+(2*L805*S805*Markiwitz!$K$8)+(2*L805*T805*Markiwitz!$K$11)</f>
        <v>2.2980492829340431E-2</v>
      </c>
      <c r="V805" s="5">
        <f t="shared" ca="1" si="210"/>
        <v>0.15159318200150174</v>
      </c>
      <c r="W805" s="42">
        <f ca="1">SUMPRODUCT(L805:T805,Markiwitz!$B$3:$J$3)</f>
        <v>0.65955599603485682</v>
      </c>
    </row>
    <row r="806" spans="1:23" x14ac:dyDescent="0.25">
      <c r="A806">
        <v>805</v>
      </c>
      <c r="B806" s="25">
        <f t="shared" ca="1" si="209"/>
        <v>1</v>
      </c>
      <c r="C806" s="46">
        <v>0</v>
      </c>
      <c r="D806">
        <f t="shared" ca="1" si="223"/>
        <v>0.28279512513242588</v>
      </c>
      <c r="E806">
        <f t="shared" ca="1" si="223"/>
        <v>0.57437559849978581</v>
      </c>
      <c r="F806">
        <f t="shared" ca="1" si="223"/>
        <v>0.79773729751152167</v>
      </c>
      <c r="G806">
        <f t="shared" ca="1" si="223"/>
        <v>0.4070004852735799</v>
      </c>
      <c r="H806">
        <f t="shared" ca="1" si="223"/>
        <v>0.56956841323619523</v>
      </c>
      <c r="I806">
        <f t="shared" ca="1" si="223"/>
        <v>0.51856900382220827</v>
      </c>
      <c r="J806">
        <f t="shared" ca="1" si="223"/>
        <v>0.39225548551314904</v>
      </c>
      <c r="K806">
        <f t="shared" ca="1" si="223"/>
        <v>0.38289667652914605</v>
      </c>
      <c r="L806" s="42">
        <f t="shared" ca="1" si="211"/>
        <v>0</v>
      </c>
      <c r="M806" s="42">
        <f t="shared" ca="1" si="212"/>
        <v>7.2046077413467691E-2</v>
      </c>
      <c r="N806" s="42">
        <f t="shared" ca="1" si="213"/>
        <v>0.14633034715341886</v>
      </c>
      <c r="O806" s="42">
        <f t="shared" ca="1" si="214"/>
        <v>0.20323491455240622</v>
      </c>
      <c r="P806" s="42">
        <f t="shared" ca="1" si="215"/>
        <v>0.103689158204577</v>
      </c>
      <c r="Q806" s="42">
        <f t="shared" ca="1" si="216"/>
        <v>0.14510564838437415</v>
      </c>
      <c r="R806" s="42">
        <f t="shared" ca="1" si="217"/>
        <v>0.13211282399618623</v>
      </c>
      <c r="S806" s="42">
        <f t="shared" ca="1" si="218"/>
        <v>9.9932659949155844E-2</v>
      </c>
      <c r="T806" s="42">
        <f t="shared" ca="1" si="219"/>
        <v>9.7548370346413948E-2</v>
      </c>
      <c r="U806">
        <f ca="1">+(L806^2*Markiwitz!$B$4^2)+(M806^2*Markiwitz!$C$4^2)+(N806^2*Markiwitz!$D$4^2)+(O806^2*Markiwitz!$E$4^2)+(P806^2*Markiwitz!$F$4^2)+(Q806^2*Markiwitz!$G$4^2)+(R806^2*Markiwitz!$H$4^2)+(S806^2*Markiwitz!$I$4^2)+(T806^2*Markiwitz!$J$4^2)+(2*L806*M806*Markiwitz!$B$8)+(2*L806*N806*Markiwitz!$E$8)+(2*L806*O806*Markiwitz!$H$8)+(2*L806*P806*Markiwitz!$B$11)+(2*L806*Q806*Markiwitz!$E$11)+(2*L806*R806*Markiwitz!$H$11)+(2*L806*S806*Markiwitz!$K$8)+(2*L806*T806*Markiwitz!$K$11)</f>
        <v>1.5349018258504644E-2</v>
      </c>
      <c r="V806" s="5">
        <f t="shared" ca="1" si="210"/>
        <v>0.12389115488405394</v>
      </c>
      <c r="W806" s="42">
        <f ca="1">SUMPRODUCT(L806:T806,Markiwitz!$B$3:$J$3)</f>
        <v>0.54131232788396466</v>
      </c>
    </row>
    <row r="807" spans="1:23" x14ac:dyDescent="0.25">
      <c r="A807">
        <v>806</v>
      </c>
      <c r="B807" s="25">
        <f t="shared" ca="1" si="209"/>
        <v>1.0000000000000002</v>
      </c>
      <c r="C807" s="46">
        <v>0</v>
      </c>
      <c r="D807">
        <f t="shared" ca="1" si="223"/>
        <v>0.7952622013873909</v>
      </c>
      <c r="E807">
        <f t="shared" ca="1" si="223"/>
        <v>0.9316915498949655</v>
      </c>
      <c r="F807">
        <f t="shared" ca="1" si="223"/>
        <v>0.2123217428540114</v>
      </c>
      <c r="G807">
        <f t="shared" ca="1" si="223"/>
        <v>0.40278840772139735</v>
      </c>
      <c r="H807">
        <f t="shared" ca="1" si="223"/>
        <v>0.40169953959602822</v>
      </c>
      <c r="I807">
        <f t="shared" ca="1" si="223"/>
        <v>0.36338602280668397</v>
      </c>
      <c r="J807">
        <f t="shared" ca="1" si="223"/>
        <v>0.69552521068759376</v>
      </c>
      <c r="K807">
        <f t="shared" ca="1" si="223"/>
        <v>0.20760696578297833</v>
      </c>
      <c r="L807" s="42">
        <f t="shared" ca="1" si="211"/>
        <v>0</v>
      </c>
      <c r="M807" s="42">
        <f t="shared" ca="1" si="212"/>
        <v>0.19830582304000466</v>
      </c>
      <c r="N807" s="42">
        <f t="shared" ca="1" si="213"/>
        <v>0.23232571508995664</v>
      </c>
      <c r="O807" s="42">
        <f t="shared" ca="1" si="214"/>
        <v>5.2944347024790631E-2</v>
      </c>
      <c r="P807" s="42">
        <f t="shared" ca="1" si="215"/>
        <v>0.10043893267505562</v>
      </c>
      <c r="Q807" s="42">
        <f t="shared" ca="1" si="216"/>
        <v>0.10016741355921351</v>
      </c>
      <c r="R807" s="42">
        <f t="shared" ca="1" si="217"/>
        <v>9.0613591603117688E-2</v>
      </c>
      <c r="S807" s="42">
        <f t="shared" ca="1" si="218"/>
        <v>0.1734355022907578</v>
      </c>
      <c r="T807" s="42">
        <f t="shared" ca="1" si="219"/>
        <v>5.1768674717103634E-2</v>
      </c>
      <c r="U807">
        <f ca="1">+(L807^2*Markiwitz!$B$4^2)+(M807^2*Markiwitz!$C$4^2)+(N807^2*Markiwitz!$D$4^2)+(O807^2*Markiwitz!$E$4^2)+(P807^2*Markiwitz!$F$4^2)+(Q807^2*Markiwitz!$G$4^2)+(R807^2*Markiwitz!$H$4^2)+(S807^2*Markiwitz!$I$4^2)+(T807^2*Markiwitz!$J$4^2)+(2*L807*M807*Markiwitz!$B$8)+(2*L807*N807*Markiwitz!$E$8)+(2*L807*O807*Markiwitz!$H$8)+(2*L807*P807*Markiwitz!$B$11)+(2*L807*Q807*Markiwitz!$E$11)+(2*L807*R807*Markiwitz!$H$11)+(2*L807*S807*Markiwitz!$K$8)+(2*L807*T807*Markiwitz!$K$11)</f>
        <v>1.339606748865186E-2</v>
      </c>
      <c r="V807" s="5">
        <f t="shared" ca="1" si="210"/>
        <v>0.11574138191957041</v>
      </c>
      <c r="W807" s="42">
        <f ca="1">SUMPRODUCT(L807:T807,Markiwitz!$B$3:$J$3)</f>
        <v>0.39622339446981297</v>
      </c>
    </row>
    <row r="808" spans="1:23" x14ac:dyDescent="0.25">
      <c r="A808">
        <v>807</v>
      </c>
      <c r="B808" s="25">
        <f t="shared" ca="1" si="209"/>
        <v>1</v>
      </c>
      <c r="C808" s="46">
        <v>0</v>
      </c>
      <c r="D808">
        <f t="shared" ca="1" si="223"/>
        <v>0.87719703724003029</v>
      </c>
      <c r="E808">
        <f t="shared" ca="1" si="223"/>
        <v>0.71965322958328481</v>
      </c>
      <c r="F808">
        <f t="shared" ca="1" si="223"/>
        <v>0.82121989347960667</v>
      </c>
      <c r="G808">
        <f t="shared" ca="1" si="223"/>
        <v>0.61412199258695743</v>
      </c>
      <c r="H808">
        <f t="shared" ca="1" si="223"/>
        <v>0.8870314716928468</v>
      </c>
      <c r="I808">
        <f t="shared" ca="1" si="223"/>
        <v>9.9539316050778259E-2</v>
      </c>
      <c r="J808">
        <f t="shared" ca="1" si="223"/>
        <v>0.87328789819867614</v>
      </c>
      <c r="K808">
        <f t="shared" ca="1" si="223"/>
        <v>0.32089951532216521</v>
      </c>
      <c r="L808" s="42">
        <f t="shared" ca="1" si="211"/>
        <v>0</v>
      </c>
      <c r="M808" s="42">
        <f t="shared" ca="1" si="212"/>
        <v>0.16827266281961953</v>
      </c>
      <c r="N808" s="42">
        <f t="shared" ca="1" si="213"/>
        <v>0.13805104224899689</v>
      </c>
      <c r="O808" s="42">
        <f t="shared" ca="1" si="214"/>
        <v>0.15753457019308723</v>
      </c>
      <c r="P808" s="42">
        <f t="shared" ca="1" si="215"/>
        <v>0.1178069904497645</v>
      </c>
      <c r="Q808" s="42">
        <f t="shared" ca="1" si="216"/>
        <v>0.17015920187805869</v>
      </c>
      <c r="R808" s="42">
        <f t="shared" ca="1" si="217"/>
        <v>1.9094621910498842E-2</v>
      </c>
      <c r="S808" s="42">
        <f t="shared" ca="1" si="218"/>
        <v>0.16752277287711531</v>
      </c>
      <c r="T808" s="42">
        <f t="shared" ca="1" si="219"/>
        <v>6.155813762285909E-2</v>
      </c>
      <c r="U808">
        <f ca="1">+(L808^2*Markiwitz!$B$4^2)+(M808^2*Markiwitz!$C$4^2)+(N808^2*Markiwitz!$D$4^2)+(O808^2*Markiwitz!$E$4^2)+(P808^2*Markiwitz!$F$4^2)+(Q808^2*Markiwitz!$G$4^2)+(R808^2*Markiwitz!$H$4^2)+(S808^2*Markiwitz!$I$4^2)+(T808^2*Markiwitz!$J$4^2)+(2*L808*M808*Markiwitz!$B$8)+(2*L808*N808*Markiwitz!$E$8)+(2*L808*O808*Markiwitz!$H$8)+(2*L808*P808*Markiwitz!$B$11)+(2*L808*Q808*Markiwitz!$E$11)+(2*L808*R808*Markiwitz!$H$11)+(2*L808*S808*Markiwitz!$K$8)+(2*L808*T808*Markiwitz!$K$11)</f>
        <v>1.7222199514722515E-2</v>
      </c>
      <c r="V808" s="5">
        <f t="shared" ca="1" si="210"/>
        <v>0.1312333780511746</v>
      </c>
      <c r="W808" s="42">
        <f ca="1">SUMPRODUCT(L808:T808,Markiwitz!$B$3:$J$3)</f>
        <v>0.5991461121008328</v>
      </c>
    </row>
    <row r="809" spans="1:23" x14ac:dyDescent="0.25">
      <c r="A809">
        <v>808</v>
      </c>
      <c r="B809" s="25">
        <f t="shared" ca="1" si="209"/>
        <v>0.99999999999999989</v>
      </c>
      <c r="C809" s="46">
        <v>0</v>
      </c>
      <c r="D809">
        <f t="shared" ca="1" si="223"/>
        <v>0.53427654156857596</v>
      </c>
      <c r="E809">
        <f t="shared" ca="1" si="223"/>
        <v>0.61821372686103027</v>
      </c>
      <c r="F809">
        <f t="shared" ca="1" si="223"/>
        <v>0.84455354423601237</v>
      </c>
      <c r="G809">
        <f t="shared" ca="1" si="223"/>
        <v>0.73582175610281686</v>
      </c>
      <c r="H809">
        <f t="shared" ca="1" si="223"/>
        <v>0.51519096754136129</v>
      </c>
      <c r="I809">
        <f t="shared" ca="1" si="223"/>
        <v>0.81798167522849963</v>
      </c>
      <c r="J809">
        <f t="shared" ca="1" si="223"/>
        <v>0.84953321157555317</v>
      </c>
      <c r="K809">
        <f t="shared" ca="1" si="223"/>
        <v>0.97749069914735909</v>
      </c>
      <c r="L809" s="42">
        <f t="shared" ca="1" si="211"/>
        <v>0</v>
      </c>
      <c r="M809" s="42">
        <f t="shared" ca="1" si="212"/>
        <v>9.0661956464081928E-2</v>
      </c>
      <c r="N809" s="42">
        <f t="shared" ca="1" si="213"/>
        <v>0.10490534700554241</v>
      </c>
      <c r="O809" s="42">
        <f t="shared" ca="1" si="214"/>
        <v>0.14331319214261928</v>
      </c>
      <c r="P809" s="42">
        <f t="shared" ca="1" si="215"/>
        <v>0.12486237898684784</v>
      </c>
      <c r="Q809" s="42">
        <f t="shared" ca="1" si="216"/>
        <v>8.7423305041230234E-2</v>
      </c>
      <c r="R809" s="42">
        <f t="shared" ca="1" si="217"/>
        <v>0.13880418333595207</v>
      </c>
      <c r="S809" s="42">
        <f t="shared" ca="1" si="218"/>
        <v>0.14415819720725792</v>
      </c>
      <c r="T809" s="42">
        <f t="shared" ca="1" si="219"/>
        <v>0.16587143981646832</v>
      </c>
      <c r="U809">
        <f ca="1">+(L809^2*Markiwitz!$B$4^2)+(M809^2*Markiwitz!$C$4^2)+(N809^2*Markiwitz!$D$4^2)+(O809^2*Markiwitz!$E$4^2)+(P809^2*Markiwitz!$F$4^2)+(Q809^2*Markiwitz!$G$4^2)+(R809^2*Markiwitz!$H$4^2)+(S809^2*Markiwitz!$I$4^2)+(T809^2*Markiwitz!$J$4^2)+(2*L809*M809*Markiwitz!$B$8)+(2*L809*N809*Markiwitz!$E$8)+(2*L809*O809*Markiwitz!$H$8)+(2*L809*P809*Markiwitz!$B$11)+(2*L809*Q809*Markiwitz!$E$11)+(2*L809*R809*Markiwitz!$H$11)+(2*L809*S809*Markiwitz!$K$8)+(2*L809*T809*Markiwitz!$K$11)</f>
        <v>1.1427436152145505E-2</v>
      </c>
      <c r="V809" s="5">
        <f t="shared" ca="1" si="210"/>
        <v>0.10689918686381812</v>
      </c>
      <c r="W809" s="42">
        <f ca="1">SUMPRODUCT(L809:T809,Markiwitz!$B$3:$J$3)</f>
        <v>0.36741273843220729</v>
      </c>
    </row>
    <row r="810" spans="1:23" x14ac:dyDescent="0.25">
      <c r="A810">
        <v>809</v>
      </c>
      <c r="B810" s="25">
        <f t="shared" ca="1" si="209"/>
        <v>0.99999999999999978</v>
      </c>
      <c r="C810" s="46">
        <v>0</v>
      </c>
      <c r="D810">
        <f t="shared" ca="1" si="223"/>
        <v>5.6869709585010364E-2</v>
      </c>
      <c r="E810">
        <f t="shared" ca="1" si="223"/>
        <v>0.82992282812772677</v>
      </c>
      <c r="F810">
        <f t="shared" ca="1" si="223"/>
        <v>0.64729727793961855</v>
      </c>
      <c r="G810">
        <f t="shared" ca="1" si="223"/>
        <v>0.82089213655722881</v>
      </c>
      <c r="H810">
        <f t="shared" ca="1" si="223"/>
        <v>9.841104731309025E-2</v>
      </c>
      <c r="I810">
        <f t="shared" ca="1" si="223"/>
        <v>0.44494312054373197</v>
      </c>
      <c r="J810">
        <f t="shared" ca="1" si="223"/>
        <v>0.20963906460182713</v>
      </c>
      <c r="K810">
        <f t="shared" ca="1" si="223"/>
        <v>0.49543037311164362</v>
      </c>
      <c r="L810" s="42">
        <f t="shared" ca="1" si="211"/>
        <v>0</v>
      </c>
      <c r="M810" s="42">
        <f t="shared" ca="1" si="212"/>
        <v>1.5782211764153686E-2</v>
      </c>
      <c r="N810" s="42">
        <f t="shared" ca="1" si="213"/>
        <v>0.23031624246010682</v>
      </c>
      <c r="O810" s="42">
        <f t="shared" ca="1" si="214"/>
        <v>0.17963486695026076</v>
      </c>
      <c r="P810" s="42">
        <f t="shared" ca="1" si="215"/>
        <v>0.22781008781675827</v>
      </c>
      <c r="Q810" s="42">
        <f t="shared" ca="1" si="216"/>
        <v>2.7310566555745406E-2</v>
      </c>
      <c r="R810" s="42">
        <f t="shared" ca="1" si="217"/>
        <v>0.12347850204734361</v>
      </c>
      <c r="S810" s="42">
        <f t="shared" ca="1" si="218"/>
        <v>5.8178037759088509E-2</v>
      </c>
      <c r="T810" s="42">
        <f t="shared" ca="1" si="219"/>
        <v>0.13748948464654284</v>
      </c>
      <c r="U810">
        <f ca="1">+(L810^2*Markiwitz!$B$4^2)+(M810^2*Markiwitz!$C$4^2)+(N810^2*Markiwitz!$D$4^2)+(O810^2*Markiwitz!$E$4^2)+(P810^2*Markiwitz!$F$4^2)+(Q810^2*Markiwitz!$G$4^2)+(R810^2*Markiwitz!$H$4^2)+(S810^2*Markiwitz!$I$4^2)+(T810^2*Markiwitz!$J$4^2)+(2*L810*M810*Markiwitz!$B$8)+(2*L810*N810*Markiwitz!$E$8)+(2*L810*O810*Markiwitz!$H$8)+(2*L810*P810*Markiwitz!$B$11)+(2*L810*Q810*Markiwitz!$E$11)+(2*L810*R810*Markiwitz!$H$11)+(2*L810*S810*Markiwitz!$K$8)+(2*L810*T810*Markiwitz!$K$11)</f>
        <v>1.5162253805124416E-2</v>
      </c>
      <c r="V810" s="5">
        <f t="shared" ca="1" si="210"/>
        <v>0.12313510387019785</v>
      </c>
      <c r="W810" s="42">
        <f ca="1">SUMPRODUCT(L810:T810,Markiwitz!$B$3:$J$3)</f>
        <v>0.2645506003421122</v>
      </c>
    </row>
    <row r="811" spans="1:23" x14ac:dyDescent="0.25">
      <c r="A811">
        <v>810</v>
      </c>
      <c r="B811" s="25">
        <f t="shared" ca="1" si="209"/>
        <v>1</v>
      </c>
      <c r="C811" s="46">
        <v>0</v>
      </c>
      <c r="D811">
        <f t="shared" ca="1" si="223"/>
        <v>0.76107669372042019</v>
      </c>
      <c r="E811">
        <f t="shared" ca="1" si="223"/>
        <v>7.9145113841382564E-2</v>
      </c>
      <c r="F811">
        <f t="shared" ca="1" si="223"/>
        <v>0.53360731375684001</v>
      </c>
      <c r="G811">
        <f t="shared" ca="1" si="223"/>
        <v>6.5942744531326092E-2</v>
      </c>
      <c r="H811">
        <f t="shared" ca="1" si="223"/>
        <v>0.32116699731966525</v>
      </c>
      <c r="I811">
        <f t="shared" ca="1" si="223"/>
        <v>0.4962906967149926</v>
      </c>
      <c r="J811">
        <f t="shared" ca="1" si="223"/>
        <v>0.72976577874046988</v>
      </c>
      <c r="K811">
        <f t="shared" ca="1" si="223"/>
        <v>0.64608107415491967</v>
      </c>
      <c r="L811" s="42">
        <f t="shared" ca="1" si="211"/>
        <v>0</v>
      </c>
      <c r="M811" s="42">
        <f t="shared" ca="1" si="212"/>
        <v>0.20948546280039487</v>
      </c>
      <c r="N811" s="42">
        <f t="shared" ca="1" si="213"/>
        <v>2.1784599289730058E-2</v>
      </c>
      <c r="O811" s="42">
        <f t="shared" ca="1" si="214"/>
        <v>0.14687478410302021</v>
      </c>
      <c r="P811" s="42">
        <f t="shared" ca="1" si="215"/>
        <v>1.8150662699898172E-2</v>
      </c>
      <c r="Q811" s="42">
        <f t="shared" ca="1" si="216"/>
        <v>8.8400837425246848E-2</v>
      </c>
      <c r="R811" s="42">
        <f t="shared" ca="1" si="217"/>
        <v>0.13660342925053778</v>
      </c>
      <c r="S811" s="42">
        <f t="shared" ca="1" si="218"/>
        <v>0.20086717036101528</v>
      </c>
      <c r="T811" s="42">
        <f t="shared" ca="1" si="219"/>
        <v>0.17783305407015673</v>
      </c>
      <c r="U811">
        <f ca="1">+(L811^2*Markiwitz!$B$4^2)+(M811^2*Markiwitz!$C$4^2)+(N811^2*Markiwitz!$D$4^2)+(O811^2*Markiwitz!$E$4^2)+(P811^2*Markiwitz!$F$4^2)+(Q811^2*Markiwitz!$G$4^2)+(R811^2*Markiwitz!$H$4^2)+(S811^2*Markiwitz!$I$4^2)+(T811^2*Markiwitz!$J$4^2)+(2*L811*M811*Markiwitz!$B$8)+(2*L811*N811*Markiwitz!$E$8)+(2*L811*O811*Markiwitz!$H$8)+(2*L811*P811*Markiwitz!$B$11)+(2*L811*Q811*Markiwitz!$E$11)+(2*L811*R811*Markiwitz!$H$11)+(2*L811*S811*Markiwitz!$K$8)+(2*L811*T811*Markiwitz!$K$11)</f>
        <v>1.2261721438080663E-2</v>
      </c>
      <c r="V811" s="5">
        <f t="shared" ca="1" si="210"/>
        <v>0.11073265750482404</v>
      </c>
      <c r="W811" s="42">
        <f ca="1">SUMPRODUCT(L811:T811,Markiwitz!$B$3:$J$3)</f>
        <v>0.33209516859696775</v>
      </c>
    </row>
    <row r="812" spans="1:23" x14ac:dyDescent="0.25">
      <c r="A812">
        <v>811</v>
      </c>
      <c r="B812" s="25">
        <f t="shared" ca="1" si="209"/>
        <v>1</v>
      </c>
      <c r="C812" s="46">
        <v>0</v>
      </c>
      <c r="D812">
        <f t="shared" ref="D812:K821" ca="1" si="224">RAND()</f>
        <v>0.48334675985784248</v>
      </c>
      <c r="E812">
        <f t="shared" ca="1" si="224"/>
        <v>6.0479858300389933E-2</v>
      </c>
      <c r="F812">
        <f t="shared" ca="1" si="224"/>
        <v>0.82356728910493537</v>
      </c>
      <c r="G812">
        <f t="shared" ca="1" si="224"/>
        <v>0.52460348886803654</v>
      </c>
      <c r="H812">
        <f t="shared" ca="1" si="224"/>
        <v>0.12022484019900426</v>
      </c>
      <c r="I812">
        <f t="shared" ca="1" si="224"/>
        <v>2.0356442232899563E-2</v>
      </c>
      <c r="J812">
        <f t="shared" ca="1" si="224"/>
        <v>0.61066151741356967</v>
      </c>
      <c r="K812">
        <f t="shared" ca="1" si="224"/>
        <v>0.99242566883557748</v>
      </c>
      <c r="L812" s="42">
        <f t="shared" ca="1" si="211"/>
        <v>0</v>
      </c>
      <c r="M812" s="42">
        <f t="shared" ca="1" si="212"/>
        <v>0.13294586956846277</v>
      </c>
      <c r="N812" s="42">
        <f t="shared" ca="1" si="213"/>
        <v>1.6635153105169387E-2</v>
      </c>
      <c r="O812" s="42">
        <f t="shared" ca="1" si="214"/>
        <v>0.22652447164515879</v>
      </c>
      <c r="P812" s="42">
        <f t="shared" ca="1" si="215"/>
        <v>0.14429364753934198</v>
      </c>
      <c r="Q812" s="42">
        <f t="shared" ca="1" si="216"/>
        <v>3.3068176413734503E-2</v>
      </c>
      <c r="R812" s="42">
        <f t="shared" ca="1" si="217"/>
        <v>5.5990960087721822E-3</v>
      </c>
      <c r="S812" s="42">
        <f t="shared" ca="1" si="218"/>
        <v>0.16796414745476179</v>
      </c>
      <c r="T812" s="42">
        <f t="shared" ca="1" si="219"/>
        <v>0.27296943826459863</v>
      </c>
      <c r="U812">
        <f ca="1">+(L812^2*Markiwitz!$B$4^2)+(M812^2*Markiwitz!$C$4^2)+(N812^2*Markiwitz!$D$4^2)+(O812^2*Markiwitz!$E$4^2)+(P812^2*Markiwitz!$F$4^2)+(Q812^2*Markiwitz!$G$4^2)+(R812^2*Markiwitz!$H$4^2)+(S812^2*Markiwitz!$I$4^2)+(T812^2*Markiwitz!$J$4^2)+(2*L812*M812*Markiwitz!$B$8)+(2*L812*N812*Markiwitz!$E$8)+(2*L812*O812*Markiwitz!$H$8)+(2*L812*P812*Markiwitz!$B$11)+(2*L812*Q812*Markiwitz!$E$11)+(2*L812*R812*Markiwitz!$H$11)+(2*L812*S812*Markiwitz!$K$8)+(2*L812*T812*Markiwitz!$K$11)</f>
        <v>1.255081728948829E-2</v>
      </c>
      <c r="V812" s="5">
        <f t="shared" ca="1" si="210"/>
        <v>0.11203043019415881</v>
      </c>
      <c r="W812" s="42">
        <f ca="1">SUMPRODUCT(L812:T812,Markiwitz!$B$3:$J$3)</f>
        <v>0.23310929188089741</v>
      </c>
    </row>
    <row r="813" spans="1:23" x14ac:dyDescent="0.25">
      <c r="A813">
        <v>812</v>
      </c>
      <c r="B813" s="25">
        <f t="shared" ca="1" si="209"/>
        <v>1</v>
      </c>
      <c r="C813" s="46">
        <v>0</v>
      </c>
      <c r="D813">
        <f t="shared" ca="1" si="224"/>
        <v>0.80516544497316467</v>
      </c>
      <c r="E813">
        <f t="shared" ca="1" si="224"/>
        <v>0.30803276942856272</v>
      </c>
      <c r="F813">
        <f t="shared" ca="1" si="224"/>
        <v>0.26795804754933095</v>
      </c>
      <c r="G813">
        <f t="shared" ca="1" si="224"/>
        <v>8.2293236249133872E-2</v>
      </c>
      <c r="H813">
        <f t="shared" ca="1" si="224"/>
        <v>5.8724916636014979E-2</v>
      </c>
      <c r="I813">
        <f t="shared" ca="1" si="224"/>
        <v>0.1973479668326068</v>
      </c>
      <c r="J813">
        <f t="shared" ca="1" si="224"/>
        <v>0.81932120677545761</v>
      </c>
      <c r="K813">
        <f t="shared" ca="1" si="224"/>
        <v>0.14944380446294403</v>
      </c>
      <c r="L813" s="42">
        <f t="shared" ca="1" si="211"/>
        <v>0</v>
      </c>
      <c r="M813" s="42">
        <f t="shared" ca="1" si="212"/>
        <v>0.29950869356361048</v>
      </c>
      <c r="N813" s="42">
        <f t="shared" ca="1" si="213"/>
        <v>0.11458327344065859</v>
      </c>
      <c r="O813" s="42">
        <f t="shared" ca="1" si="214"/>
        <v>9.9676116570092954E-2</v>
      </c>
      <c r="P813" s="42">
        <f t="shared" ca="1" si="215"/>
        <v>3.0611770328669675E-2</v>
      </c>
      <c r="Q813" s="42">
        <f t="shared" ca="1" si="216"/>
        <v>2.1844731627635849E-2</v>
      </c>
      <c r="R813" s="42">
        <f t="shared" ca="1" si="217"/>
        <v>7.3410293614176128E-2</v>
      </c>
      <c r="S813" s="42">
        <f t="shared" ca="1" si="218"/>
        <v>0.30477441100127789</v>
      </c>
      <c r="T813" s="42">
        <f t="shared" ca="1" si="219"/>
        <v>5.5590709853878317E-2</v>
      </c>
      <c r="U813">
        <f ca="1">+(L813^2*Markiwitz!$B$4^2)+(M813^2*Markiwitz!$C$4^2)+(N813^2*Markiwitz!$D$4^2)+(O813^2*Markiwitz!$E$4^2)+(P813^2*Markiwitz!$F$4^2)+(Q813^2*Markiwitz!$G$4^2)+(R813^2*Markiwitz!$H$4^2)+(S813^2*Markiwitz!$I$4^2)+(T813^2*Markiwitz!$J$4^2)+(2*L813*M813*Markiwitz!$B$8)+(2*L813*N813*Markiwitz!$E$8)+(2*L813*O813*Markiwitz!$H$8)+(2*L813*P813*Markiwitz!$B$11)+(2*L813*Q813*Markiwitz!$E$11)+(2*L813*R813*Markiwitz!$H$11)+(2*L813*S813*Markiwitz!$K$8)+(2*L813*T813*Markiwitz!$K$11)</f>
        <v>1.5695772842242082E-2</v>
      </c>
      <c r="V813" s="5">
        <f t="shared" ca="1" si="210"/>
        <v>0.12528277153001557</v>
      </c>
      <c r="W813" s="42">
        <f ca="1">SUMPRODUCT(L813:T813,Markiwitz!$B$3:$J$3)</f>
        <v>0.15091321327328447</v>
      </c>
    </row>
    <row r="814" spans="1:23" x14ac:dyDescent="0.25">
      <c r="A814">
        <v>813</v>
      </c>
      <c r="B814" s="25">
        <f t="shared" ca="1" si="209"/>
        <v>1</v>
      </c>
      <c r="C814" s="46">
        <v>0</v>
      </c>
      <c r="D814">
        <f t="shared" ca="1" si="224"/>
        <v>0.46389965886425677</v>
      </c>
      <c r="E814">
        <f t="shared" ca="1" si="224"/>
        <v>1.859563384453744E-2</v>
      </c>
      <c r="F814">
        <f t="shared" ca="1" si="224"/>
        <v>0.52094055450567989</v>
      </c>
      <c r="G814">
        <f t="shared" ca="1" si="224"/>
        <v>0.33537954038374951</v>
      </c>
      <c r="H814">
        <f t="shared" ca="1" si="224"/>
        <v>0.15866873389510783</v>
      </c>
      <c r="I814">
        <f t="shared" ca="1" si="224"/>
        <v>0.3254609284701574</v>
      </c>
      <c r="J814">
        <f t="shared" ca="1" si="224"/>
        <v>0.61226146299707251</v>
      </c>
      <c r="K814">
        <f t="shared" ca="1" si="224"/>
        <v>0.28360437817906259</v>
      </c>
      <c r="L814" s="42">
        <f t="shared" ca="1" si="211"/>
        <v>0</v>
      </c>
      <c r="M814" s="42">
        <f t="shared" ca="1" si="212"/>
        <v>0.17062593811730958</v>
      </c>
      <c r="N814" s="42">
        <f t="shared" ca="1" si="213"/>
        <v>6.8396201829038746E-3</v>
      </c>
      <c r="O814" s="42">
        <f t="shared" ca="1" si="214"/>
        <v>0.19160602754806572</v>
      </c>
      <c r="P814" s="42">
        <f t="shared" ca="1" si="215"/>
        <v>0.12335522911016844</v>
      </c>
      <c r="Q814" s="42">
        <f t="shared" ca="1" si="216"/>
        <v>5.8359606551597942E-2</v>
      </c>
      <c r="R814" s="42">
        <f t="shared" ca="1" si="217"/>
        <v>0.11970708574502449</v>
      </c>
      <c r="S814" s="42">
        <f t="shared" ca="1" si="218"/>
        <v>0.22519457494906364</v>
      </c>
      <c r="T814" s="42">
        <f t="shared" ca="1" si="219"/>
        <v>0.10431191779586635</v>
      </c>
      <c r="U814">
        <f ca="1">+(L814^2*Markiwitz!$B$4^2)+(M814^2*Markiwitz!$C$4^2)+(N814^2*Markiwitz!$D$4^2)+(O814^2*Markiwitz!$E$4^2)+(P814^2*Markiwitz!$F$4^2)+(Q814^2*Markiwitz!$G$4^2)+(R814^2*Markiwitz!$H$4^2)+(S814^2*Markiwitz!$I$4^2)+(T814^2*Markiwitz!$J$4^2)+(2*L814*M814*Markiwitz!$B$8)+(2*L814*N814*Markiwitz!$E$8)+(2*L814*O814*Markiwitz!$H$8)+(2*L814*P814*Markiwitz!$B$11)+(2*L814*Q814*Markiwitz!$E$11)+(2*L814*R814*Markiwitz!$H$11)+(2*L814*S814*Markiwitz!$K$8)+(2*L814*T814*Markiwitz!$K$11)</f>
        <v>1.4126011834174904E-2</v>
      </c>
      <c r="V814" s="5">
        <f t="shared" ca="1" si="210"/>
        <v>0.11885289998218346</v>
      </c>
      <c r="W814" s="42">
        <f ca="1">SUMPRODUCT(L814:T814,Markiwitz!$B$3:$J$3)</f>
        <v>0.28127672336914461</v>
      </c>
    </row>
    <row r="815" spans="1:23" x14ac:dyDescent="0.25">
      <c r="A815">
        <v>814</v>
      </c>
      <c r="B815" s="25">
        <f t="shared" ca="1" si="209"/>
        <v>0.99999999999999978</v>
      </c>
      <c r="C815" s="46">
        <v>0</v>
      </c>
      <c r="D815">
        <f t="shared" ca="1" si="224"/>
        <v>0.46711832133991071</v>
      </c>
      <c r="E815">
        <f t="shared" ca="1" si="224"/>
        <v>0.43369576895583173</v>
      </c>
      <c r="F815">
        <f t="shared" ca="1" si="224"/>
        <v>0.89482625040671138</v>
      </c>
      <c r="G815">
        <f t="shared" ca="1" si="224"/>
        <v>0.12907089164794194</v>
      </c>
      <c r="H815">
        <f t="shared" ca="1" si="224"/>
        <v>0.30247432520619366</v>
      </c>
      <c r="I815">
        <f t="shared" ca="1" si="224"/>
        <v>0.34555865586543055</v>
      </c>
      <c r="J815">
        <f t="shared" ca="1" si="224"/>
        <v>0.64783250559565375</v>
      </c>
      <c r="K815">
        <f t="shared" ca="1" si="224"/>
        <v>6.6882767879800964E-2</v>
      </c>
      <c r="L815" s="42">
        <f t="shared" ca="1" si="211"/>
        <v>0</v>
      </c>
      <c r="M815" s="42">
        <f t="shared" ca="1" si="212"/>
        <v>0.14209097426193729</v>
      </c>
      <c r="N815" s="42">
        <f t="shared" ca="1" si="213"/>
        <v>0.13192429311581574</v>
      </c>
      <c r="O815" s="42">
        <f t="shared" ca="1" si="214"/>
        <v>0.27219384876776065</v>
      </c>
      <c r="P815" s="42">
        <f t="shared" ca="1" si="215"/>
        <v>3.9261591561011749E-2</v>
      </c>
      <c r="Q815" s="42">
        <f t="shared" ca="1" si="216"/>
        <v>9.2008533158123393E-2</v>
      </c>
      <c r="R815" s="42">
        <f t="shared" ca="1" si="217"/>
        <v>0.10511419448443148</v>
      </c>
      <c r="S815" s="42">
        <f t="shared" ca="1" si="218"/>
        <v>0.19706174575767704</v>
      </c>
      <c r="T815" s="42">
        <f t="shared" ca="1" si="219"/>
        <v>2.0344818893242474E-2</v>
      </c>
      <c r="U815">
        <f ca="1">+(L815^2*Markiwitz!$B$4^2)+(M815^2*Markiwitz!$C$4^2)+(N815^2*Markiwitz!$D$4^2)+(O815^2*Markiwitz!$E$4^2)+(P815^2*Markiwitz!$F$4^2)+(Q815^2*Markiwitz!$G$4^2)+(R815^2*Markiwitz!$H$4^2)+(S815^2*Markiwitz!$I$4^2)+(T815^2*Markiwitz!$J$4^2)+(2*L815*M815*Markiwitz!$B$8)+(2*L815*N815*Markiwitz!$E$8)+(2*L815*O815*Markiwitz!$H$8)+(2*L815*P815*Markiwitz!$B$11)+(2*L815*Q815*Markiwitz!$E$11)+(2*L815*R815*Markiwitz!$H$11)+(2*L815*S815*Markiwitz!$K$8)+(2*L815*T815*Markiwitz!$K$11)</f>
        <v>1.650713523542242E-2</v>
      </c>
      <c r="V815" s="5">
        <f t="shared" ca="1" si="210"/>
        <v>0.1284800966508915</v>
      </c>
      <c r="W815" s="42">
        <f ca="1">SUMPRODUCT(L815:T815,Markiwitz!$B$3:$J$3)</f>
        <v>0.38717126879041658</v>
      </c>
    </row>
    <row r="816" spans="1:23" x14ac:dyDescent="0.25">
      <c r="A816">
        <v>815</v>
      </c>
      <c r="B816" s="25">
        <f t="shared" ca="1" si="209"/>
        <v>1</v>
      </c>
      <c r="C816" s="46">
        <v>0</v>
      </c>
      <c r="D816">
        <f t="shared" ca="1" si="224"/>
        <v>0.64746768736798321</v>
      </c>
      <c r="E816">
        <f t="shared" ca="1" si="224"/>
        <v>0.30332101215131535</v>
      </c>
      <c r="F816">
        <f t="shared" ca="1" si="224"/>
        <v>5.2385200067508908E-2</v>
      </c>
      <c r="G816">
        <f t="shared" ca="1" si="224"/>
        <v>0.76045305551151732</v>
      </c>
      <c r="H816">
        <f t="shared" ca="1" si="224"/>
        <v>0.71421598102557227</v>
      </c>
      <c r="I816">
        <f t="shared" ca="1" si="224"/>
        <v>0.30548934218261214</v>
      </c>
      <c r="J816">
        <f t="shared" ca="1" si="224"/>
        <v>0.98303220205207187</v>
      </c>
      <c r="K816">
        <f t="shared" ca="1" si="224"/>
        <v>0.24014873060987785</v>
      </c>
      <c r="L816" s="42">
        <f t="shared" ca="1" si="211"/>
        <v>0</v>
      </c>
      <c r="M816" s="42">
        <f t="shared" ca="1" si="212"/>
        <v>0.16160378196069311</v>
      </c>
      <c r="N816" s="42">
        <f t="shared" ca="1" si="213"/>
        <v>7.5706979156071788E-2</v>
      </c>
      <c r="O816" s="42">
        <f t="shared" ca="1" si="214"/>
        <v>1.3075009942334946E-2</v>
      </c>
      <c r="P816" s="42">
        <f t="shared" ca="1" si="215"/>
        <v>0.18980420517013591</v>
      </c>
      <c r="Q816" s="42">
        <f t="shared" ca="1" si="216"/>
        <v>0.17826372793936981</v>
      </c>
      <c r="R816" s="42">
        <f t="shared" ca="1" si="217"/>
        <v>7.6248180424386747E-2</v>
      </c>
      <c r="S816" s="42">
        <f t="shared" ca="1" si="218"/>
        <v>0.24535853254167911</v>
      </c>
      <c r="T816" s="42">
        <f t="shared" ca="1" si="219"/>
        <v>5.993958286532864E-2</v>
      </c>
      <c r="U816">
        <f ca="1">+(L816^2*Markiwitz!$B$4^2)+(M816^2*Markiwitz!$C$4^2)+(N816^2*Markiwitz!$D$4^2)+(O816^2*Markiwitz!$E$4^2)+(P816^2*Markiwitz!$F$4^2)+(Q816^2*Markiwitz!$G$4^2)+(R816^2*Markiwitz!$H$4^2)+(S816^2*Markiwitz!$I$4^2)+(T816^2*Markiwitz!$J$4^2)+(2*L816*M816*Markiwitz!$B$8)+(2*L816*N816*Markiwitz!$E$8)+(2*L816*O816*Markiwitz!$H$8)+(2*L816*P816*Markiwitz!$B$11)+(2*L816*Q816*Markiwitz!$E$11)+(2*L816*R816*Markiwitz!$H$11)+(2*L816*S816*Markiwitz!$K$8)+(2*L816*T816*Markiwitz!$K$11)</f>
        <v>2.1424020821072726E-2</v>
      </c>
      <c r="V816" s="5">
        <f t="shared" ca="1" si="210"/>
        <v>0.14636946683332808</v>
      </c>
      <c r="W816" s="42">
        <f ca="1">SUMPRODUCT(L816:T816,Markiwitz!$B$3:$J$3)</f>
        <v>0.58730971534466103</v>
      </c>
    </row>
    <row r="817" spans="1:23" x14ac:dyDescent="0.25">
      <c r="A817">
        <v>816</v>
      </c>
      <c r="B817" s="25">
        <f t="shared" ca="1" si="209"/>
        <v>0.99999999999999989</v>
      </c>
      <c r="C817" s="46">
        <v>0</v>
      </c>
      <c r="D817">
        <f t="shared" ca="1" si="224"/>
        <v>0.19869520210421432</v>
      </c>
      <c r="E817">
        <f t="shared" ca="1" si="224"/>
        <v>0.73258269701288503</v>
      </c>
      <c r="F817">
        <f t="shared" ca="1" si="224"/>
        <v>0.95690643913081985</v>
      </c>
      <c r="G817">
        <f t="shared" ca="1" si="224"/>
        <v>0.11164962205919748</v>
      </c>
      <c r="H817">
        <f t="shared" ca="1" si="224"/>
        <v>0.50672159965519048</v>
      </c>
      <c r="I817">
        <f t="shared" ca="1" si="224"/>
        <v>0.23298829312868752</v>
      </c>
      <c r="J817">
        <f t="shared" ca="1" si="224"/>
        <v>0.56691831509298696</v>
      </c>
      <c r="K817">
        <f t="shared" ca="1" si="224"/>
        <v>0.9672792170515897</v>
      </c>
      <c r="L817" s="42">
        <f t="shared" ca="1" si="211"/>
        <v>0</v>
      </c>
      <c r="M817" s="42">
        <f t="shared" ca="1" si="212"/>
        <v>4.6492097718089251E-2</v>
      </c>
      <c r="N817" s="42">
        <f t="shared" ca="1" si="213"/>
        <v>0.17141484029513979</v>
      </c>
      <c r="O817" s="42">
        <f t="shared" ca="1" si="214"/>
        <v>0.22390368365213434</v>
      </c>
      <c r="P817" s="42">
        <f t="shared" ca="1" si="215"/>
        <v>2.612456206285942E-2</v>
      </c>
      <c r="Q817" s="42">
        <f t="shared" ca="1" si="216"/>
        <v>0.11856627577086291</v>
      </c>
      <c r="R817" s="42">
        <f t="shared" ca="1" si="217"/>
        <v>5.4516235805373854E-2</v>
      </c>
      <c r="S817" s="42">
        <f t="shared" ca="1" si="218"/>
        <v>0.13265152567525748</v>
      </c>
      <c r="T817" s="42">
        <f t="shared" ca="1" si="219"/>
        <v>0.22633077902028284</v>
      </c>
      <c r="U817">
        <f ca="1">+(L817^2*Markiwitz!$B$4^2)+(M817^2*Markiwitz!$C$4^2)+(N817^2*Markiwitz!$D$4^2)+(O817^2*Markiwitz!$E$4^2)+(P817^2*Markiwitz!$F$4^2)+(Q817^2*Markiwitz!$G$4^2)+(R817^2*Markiwitz!$H$4^2)+(S817^2*Markiwitz!$I$4^2)+(T817^2*Markiwitz!$J$4^2)+(2*L817*M817*Markiwitz!$B$8)+(2*L817*N817*Markiwitz!$E$8)+(2*L817*O817*Markiwitz!$H$8)+(2*L817*P817*Markiwitz!$B$11)+(2*L817*Q817*Markiwitz!$E$11)+(2*L817*R817*Markiwitz!$H$11)+(2*L817*S817*Markiwitz!$K$8)+(2*L817*T817*Markiwitz!$K$11)</f>
        <v>1.3954284313894448E-2</v>
      </c>
      <c r="V817" s="5">
        <f t="shared" ca="1" si="210"/>
        <v>0.11812825366479625</v>
      </c>
      <c r="W817" s="42">
        <f ca="1">SUMPRODUCT(L817:T817,Markiwitz!$B$3:$J$3)</f>
        <v>0.45126659066175828</v>
      </c>
    </row>
    <row r="818" spans="1:23" x14ac:dyDescent="0.25">
      <c r="A818">
        <v>817</v>
      </c>
      <c r="B818" s="25">
        <f t="shared" ca="1" si="209"/>
        <v>1</v>
      </c>
      <c r="C818" s="46">
        <v>0</v>
      </c>
      <c r="D818">
        <f t="shared" ca="1" si="224"/>
        <v>0.71806837690222303</v>
      </c>
      <c r="E818">
        <f t="shared" ca="1" si="224"/>
        <v>0.66374728227520785</v>
      </c>
      <c r="F818">
        <f t="shared" ca="1" si="224"/>
        <v>0.29544639287064611</v>
      </c>
      <c r="G818">
        <f t="shared" ca="1" si="224"/>
        <v>0.65090245224385612</v>
      </c>
      <c r="H818">
        <f t="shared" ca="1" si="224"/>
        <v>0.26570569912309661</v>
      </c>
      <c r="I818">
        <f t="shared" ca="1" si="224"/>
        <v>0.17637119420345759</v>
      </c>
      <c r="J818">
        <f t="shared" ca="1" si="224"/>
        <v>0.95517883081886223</v>
      </c>
      <c r="K818">
        <f t="shared" ca="1" si="224"/>
        <v>0.50121680871664642</v>
      </c>
      <c r="L818" s="42">
        <f t="shared" ca="1" si="211"/>
        <v>0</v>
      </c>
      <c r="M818" s="42">
        <f t="shared" ca="1" si="212"/>
        <v>0.16989118549572313</v>
      </c>
      <c r="N818" s="42">
        <f t="shared" ca="1" si="213"/>
        <v>0.15703910140392416</v>
      </c>
      <c r="O818" s="42">
        <f t="shared" ca="1" si="214"/>
        <v>6.9901056152572971E-2</v>
      </c>
      <c r="P818" s="42">
        <f t="shared" ca="1" si="215"/>
        <v>0.15400008245849778</v>
      </c>
      <c r="Q818" s="42">
        <f t="shared" ca="1" si="216"/>
        <v>6.286456508742691E-2</v>
      </c>
      <c r="R818" s="42">
        <f t="shared" ca="1" si="217"/>
        <v>4.1728493043778625E-2</v>
      </c>
      <c r="S818" s="42">
        <f t="shared" ca="1" si="218"/>
        <v>0.22599026659313795</v>
      </c>
      <c r="T818" s="42">
        <f t="shared" ca="1" si="219"/>
        <v>0.11858524976493855</v>
      </c>
      <c r="U818">
        <f ca="1">+(L818^2*Markiwitz!$B$4^2)+(M818^2*Markiwitz!$C$4^2)+(N818^2*Markiwitz!$D$4^2)+(O818^2*Markiwitz!$E$4^2)+(P818^2*Markiwitz!$F$4^2)+(Q818^2*Markiwitz!$G$4^2)+(R818^2*Markiwitz!$H$4^2)+(S818^2*Markiwitz!$I$4^2)+(T818^2*Markiwitz!$J$4^2)+(2*L818*M818*Markiwitz!$B$8)+(2*L818*N818*Markiwitz!$E$8)+(2*L818*O818*Markiwitz!$H$8)+(2*L818*P818*Markiwitz!$B$11)+(2*L818*Q818*Markiwitz!$E$11)+(2*L818*R818*Markiwitz!$H$11)+(2*L818*S818*Markiwitz!$K$8)+(2*L818*T818*Markiwitz!$K$11)</f>
        <v>1.3111537297795418E-2</v>
      </c>
      <c r="V818" s="5">
        <f t="shared" ca="1" si="210"/>
        <v>0.11450562124976843</v>
      </c>
      <c r="W818" s="42">
        <f ca="1">SUMPRODUCT(L818:T818,Markiwitz!$B$3:$J$3)</f>
        <v>0.2943772334909745</v>
      </c>
    </row>
    <row r="819" spans="1:23" x14ac:dyDescent="0.25">
      <c r="A819">
        <v>818</v>
      </c>
      <c r="B819" s="25">
        <f t="shared" ca="1" si="209"/>
        <v>1.0000000000000002</v>
      </c>
      <c r="C819" s="46">
        <v>0</v>
      </c>
      <c r="D819">
        <f t="shared" ca="1" si="224"/>
        <v>0.66401033511642638</v>
      </c>
      <c r="E819">
        <f t="shared" ca="1" si="224"/>
        <v>0.2841203895274812</v>
      </c>
      <c r="F819">
        <f t="shared" ca="1" si="224"/>
        <v>0.28581278932880028</v>
      </c>
      <c r="G819">
        <f t="shared" ca="1" si="224"/>
        <v>0.54475364057668729</v>
      </c>
      <c r="H819">
        <f t="shared" ca="1" si="224"/>
        <v>0.39968121339035512</v>
      </c>
      <c r="I819">
        <f t="shared" ca="1" si="224"/>
        <v>0.32244256811726058</v>
      </c>
      <c r="J819">
        <f t="shared" ca="1" si="224"/>
        <v>0.75533537571551146</v>
      </c>
      <c r="K819">
        <f t="shared" ca="1" si="224"/>
        <v>0.74874950893428271</v>
      </c>
      <c r="L819" s="42">
        <f t="shared" ca="1" si="211"/>
        <v>0</v>
      </c>
      <c r="M819" s="42">
        <f t="shared" ca="1" si="212"/>
        <v>0.16579923844482283</v>
      </c>
      <c r="N819" s="42">
        <f t="shared" ca="1" si="213"/>
        <v>7.0943088863282752E-2</v>
      </c>
      <c r="O819" s="42">
        <f t="shared" ca="1" si="214"/>
        <v>7.1365670536132284E-2</v>
      </c>
      <c r="P819" s="42">
        <f t="shared" ca="1" si="215"/>
        <v>0.1360215857661658</v>
      </c>
      <c r="Q819" s="42">
        <f t="shared" ca="1" si="216"/>
        <v>9.9797905689531924E-2</v>
      </c>
      <c r="R819" s="42">
        <f t="shared" ca="1" si="217"/>
        <v>8.0511897795477849E-2</v>
      </c>
      <c r="S819" s="42">
        <f t="shared" ca="1" si="218"/>
        <v>0.18860253137793045</v>
      </c>
      <c r="T819" s="42">
        <f t="shared" ca="1" si="219"/>
        <v>0.18695808152665619</v>
      </c>
      <c r="U819">
        <f ca="1">+(L819^2*Markiwitz!$B$4^2)+(M819^2*Markiwitz!$C$4^2)+(N819^2*Markiwitz!$D$4^2)+(O819^2*Markiwitz!$E$4^2)+(P819^2*Markiwitz!$F$4^2)+(Q819^2*Markiwitz!$G$4^2)+(R819^2*Markiwitz!$H$4^2)+(S819^2*Markiwitz!$I$4^2)+(T819^2*Markiwitz!$J$4^2)+(2*L819*M819*Markiwitz!$B$8)+(2*L819*N819*Markiwitz!$E$8)+(2*L819*O819*Markiwitz!$H$8)+(2*L819*P819*Markiwitz!$B$11)+(2*L819*Q819*Markiwitz!$E$11)+(2*L819*R819*Markiwitz!$H$11)+(2*L819*S819*Markiwitz!$K$8)+(2*L819*T819*Markiwitz!$K$11)</f>
        <v>1.1749497705357109E-2</v>
      </c>
      <c r="V819" s="5">
        <f t="shared" ca="1" si="210"/>
        <v>0.10839510000621388</v>
      </c>
      <c r="W819" s="42">
        <f ca="1">SUMPRODUCT(L819:T819,Markiwitz!$B$3:$J$3)</f>
        <v>0.38213955471024497</v>
      </c>
    </row>
    <row r="820" spans="1:23" x14ac:dyDescent="0.25">
      <c r="A820">
        <v>819</v>
      </c>
      <c r="B820" s="25">
        <f t="shared" ca="1" si="209"/>
        <v>1</v>
      </c>
      <c r="C820" s="46">
        <v>0</v>
      </c>
      <c r="D820">
        <f t="shared" ca="1" si="224"/>
        <v>0.40810232808829672</v>
      </c>
      <c r="E820">
        <f t="shared" ca="1" si="224"/>
        <v>0.65986470391063012</v>
      </c>
      <c r="F820">
        <f t="shared" ca="1" si="224"/>
        <v>0.38786580004034044</v>
      </c>
      <c r="G820">
        <f t="shared" ca="1" si="224"/>
        <v>0.10318506623186308</v>
      </c>
      <c r="H820">
        <f t="shared" ca="1" si="224"/>
        <v>0.61840952127076521</v>
      </c>
      <c r="I820">
        <f t="shared" ca="1" si="224"/>
        <v>0.20466469500987816</v>
      </c>
      <c r="J820">
        <f t="shared" ca="1" si="224"/>
        <v>0.11530109679899769</v>
      </c>
      <c r="K820">
        <f t="shared" ca="1" si="224"/>
        <v>0.70475717072294275</v>
      </c>
      <c r="L820" s="42">
        <f t="shared" ca="1" si="211"/>
        <v>0</v>
      </c>
      <c r="M820" s="42">
        <f t="shared" ca="1" si="212"/>
        <v>0.12744633430488966</v>
      </c>
      <c r="N820" s="42">
        <f t="shared" ca="1" si="213"/>
        <v>0.20606924259544032</v>
      </c>
      <c r="O820" s="42">
        <f t="shared" ca="1" si="214"/>
        <v>0.12112666607155356</v>
      </c>
      <c r="P820" s="42">
        <f t="shared" ca="1" si="215"/>
        <v>3.2223679065641005E-2</v>
      </c>
      <c r="Q820" s="42">
        <f t="shared" ca="1" si="216"/>
        <v>0.19312319769013564</v>
      </c>
      <c r="R820" s="42">
        <f t="shared" ca="1" si="217"/>
        <v>6.3914766825328553E-2</v>
      </c>
      <c r="S820" s="42">
        <f t="shared" ca="1" si="218"/>
        <v>3.6007395981299498E-2</v>
      </c>
      <c r="T820" s="42">
        <f t="shared" ca="1" si="219"/>
        <v>0.22008871746571179</v>
      </c>
      <c r="U820">
        <f ca="1">+(L820^2*Markiwitz!$B$4^2)+(M820^2*Markiwitz!$C$4^2)+(N820^2*Markiwitz!$D$4^2)+(O820^2*Markiwitz!$E$4^2)+(P820^2*Markiwitz!$F$4^2)+(Q820^2*Markiwitz!$G$4^2)+(R820^2*Markiwitz!$H$4^2)+(S820^2*Markiwitz!$I$4^2)+(T820^2*Markiwitz!$J$4^2)+(2*L820*M820*Markiwitz!$B$8)+(2*L820*N820*Markiwitz!$E$8)+(2*L820*O820*Markiwitz!$H$8)+(2*L820*P820*Markiwitz!$B$11)+(2*L820*Q820*Markiwitz!$E$11)+(2*L820*R820*Markiwitz!$H$11)+(2*L820*S820*Markiwitz!$K$8)+(2*L820*T820*Markiwitz!$K$11)</f>
        <v>1.6605266091737615E-2</v>
      </c>
      <c r="V820" s="5">
        <f t="shared" ca="1" si="210"/>
        <v>0.1288614220460787</v>
      </c>
      <c r="W820" s="42">
        <f ca="1">SUMPRODUCT(L820:T820,Markiwitz!$B$3:$J$3)</f>
        <v>0.65378933625475844</v>
      </c>
    </row>
    <row r="821" spans="1:23" x14ac:dyDescent="0.25">
      <c r="A821">
        <v>820</v>
      </c>
      <c r="B821" s="25">
        <f t="shared" ca="1" si="209"/>
        <v>1</v>
      </c>
      <c r="C821" s="46">
        <v>0</v>
      </c>
      <c r="D821">
        <f t="shared" ca="1" si="224"/>
        <v>0.60842146289585652</v>
      </c>
      <c r="E821">
        <f t="shared" ca="1" si="224"/>
        <v>0.62736259454483956</v>
      </c>
      <c r="F821">
        <f t="shared" ca="1" si="224"/>
        <v>0.43463974414638207</v>
      </c>
      <c r="G821">
        <f t="shared" ca="1" si="224"/>
        <v>0.74640541567649432</v>
      </c>
      <c r="H821">
        <f t="shared" ca="1" si="224"/>
        <v>0.71373731969346177</v>
      </c>
      <c r="I821">
        <f t="shared" ca="1" si="224"/>
        <v>6.3973529611815794E-2</v>
      </c>
      <c r="J821">
        <f t="shared" ca="1" si="224"/>
        <v>0.34147194211095966</v>
      </c>
      <c r="K821">
        <f t="shared" ca="1" si="224"/>
        <v>0.61825679534943112</v>
      </c>
      <c r="L821" s="42">
        <f t="shared" ca="1" si="211"/>
        <v>0</v>
      </c>
      <c r="M821" s="42">
        <f t="shared" ca="1" si="212"/>
        <v>0.1464569317964563</v>
      </c>
      <c r="N821" s="42">
        <f t="shared" ca="1" si="213"/>
        <v>0.15101636994128986</v>
      </c>
      <c r="O821" s="42">
        <f t="shared" ca="1" si="214"/>
        <v>0.10462484847509708</v>
      </c>
      <c r="P821" s="42">
        <f t="shared" ca="1" si="215"/>
        <v>0.17967191120433829</v>
      </c>
      <c r="Q821" s="42">
        <f t="shared" ca="1" si="216"/>
        <v>0.17180816970755608</v>
      </c>
      <c r="R821" s="42">
        <f t="shared" ca="1" si="217"/>
        <v>1.5399468024256792E-2</v>
      </c>
      <c r="S821" s="42">
        <f t="shared" ca="1" si="218"/>
        <v>8.2197844727756847E-2</v>
      </c>
      <c r="T821" s="42">
        <f t="shared" ca="1" si="219"/>
        <v>0.14882445612324882</v>
      </c>
      <c r="U821">
        <f ca="1">+(L821^2*Markiwitz!$B$4^2)+(M821^2*Markiwitz!$C$4^2)+(N821^2*Markiwitz!$D$4^2)+(O821^2*Markiwitz!$E$4^2)+(P821^2*Markiwitz!$F$4^2)+(Q821^2*Markiwitz!$G$4^2)+(R821^2*Markiwitz!$H$4^2)+(S821^2*Markiwitz!$I$4^2)+(T821^2*Markiwitz!$J$4^2)+(2*L821*M821*Markiwitz!$B$8)+(2*L821*N821*Markiwitz!$E$8)+(2*L821*O821*Markiwitz!$H$8)+(2*L821*P821*Markiwitz!$B$11)+(2*L821*Q821*Markiwitz!$E$11)+(2*L821*R821*Markiwitz!$H$11)+(2*L821*S821*Markiwitz!$K$8)+(2*L821*T821*Markiwitz!$K$11)</f>
        <v>1.62334953982535E-2</v>
      </c>
      <c r="V821" s="5">
        <f t="shared" ca="1" si="210"/>
        <v>0.12741073501967368</v>
      </c>
      <c r="W821" s="42">
        <f ca="1">SUMPRODUCT(L821:T821,Markiwitz!$B$3:$J$3)</f>
        <v>0.6194508679589561</v>
      </c>
    </row>
    <row r="822" spans="1:23" x14ac:dyDescent="0.25">
      <c r="A822">
        <v>821</v>
      </c>
      <c r="B822" s="25">
        <f t="shared" ca="1" si="209"/>
        <v>0.99999999999999989</v>
      </c>
      <c r="C822" s="46">
        <v>0</v>
      </c>
      <c r="D822">
        <f t="shared" ref="D822:K831" ca="1" si="225">RAND()</f>
        <v>0.36190532350858162</v>
      </c>
      <c r="E822">
        <f t="shared" ca="1" si="225"/>
        <v>0.93680679538297529</v>
      </c>
      <c r="F822">
        <f t="shared" ca="1" si="225"/>
        <v>0.99756408034870891</v>
      </c>
      <c r="G822">
        <f t="shared" ca="1" si="225"/>
        <v>0.13507803237712357</v>
      </c>
      <c r="H822">
        <f t="shared" ca="1" si="225"/>
        <v>0.29372104311354574</v>
      </c>
      <c r="I822">
        <f t="shared" ca="1" si="225"/>
        <v>0.1860619032312022</v>
      </c>
      <c r="J822">
        <f t="shared" ca="1" si="225"/>
        <v>0.87032190157386591</v>
      </c>
      <c r="K822">
        <f t="shared" ca="1" si="225"/>
        <v>0.76086872222917634</v>
      </c>
      <c r="L822" s="42">
        <f t="shared" ca="1" si="211"/>
        <v>0</v>
      </c>
      <c r="M822" s="42">
        <f t="shared" ca="1" si="212"/>
        <v>7.9673977595351594E-2</v>
      </c>
      <c r="N822" s="42">
        <f t="shared" ca="1" si="213"/>
        <v>0.20623936366259735</v>
      </c>
      <c r="O822" s="42">
        <f t="shared" ca="1" si="214"/>
        <v>0.21961516735120892</v>
      </c>
      <c r="P822" s="42">
        <f t="shared" ca="1" si="215"/>
        <v>2.9737623146579451E-2</v>
      </c>
      <c r="Q822" s="42">
        <f t="shared" ca="1" si="216"/>
        <v>6.4663110178751024E-2</v>
      </c>
      <c r="R822" s="42">
        <f t="shared" ca="1" si="217"/>
        <v>4.0961795658802355E-2</v>
      </c>
      <c r="S822" s="42">
        <f t="shared" ca="1" si="218"/>
        <v>0.19160261864756939</v>
      </c>
      <c r="T822" s="42">
        <f t="shared" ca="1" si="219"/>
        <v>0.16750634375913986</v>
      </c>
      <c r="U822">
        <f ca="1">+(L822^2*Markiwitz!$B$4^2)+(M822^2*Markiwitz!$C$4^2)+(N822^2*Markiwitz!$D$4^2)+(O822^2*Markiwitz!$E$4^2)+(P822^2*Markiwitz!$F$4^2)+(Q822^2*Markiwitz!$G$4^2)+(R822^2*Markiwitz!$H$4^2)+(S822^2*Markiwitz!$I$4^2)+(T822^2*Markiwitz!$J$4^2)+(2*L822*M822*Markiwitz!$B$8)+(2*L822*N822*Markiwitz!$E$8)+(2*L822*O822*Markiwitz!$H$8)+(2*L822*P822*Markiwitz!$B$11)+(2*L822*Q822*Markiwitz!$E$11)+(2*L822*R822*Markiwitz!$H$11)+(2*L822*S822*Markiwitz!$K$8)+(2*L822*T822*Markiwitz!$K$11)</f>
        <v>1.3811962518641984E-2</v>
      </c>
      <c r="V822" s="5">
        <f t="shared" ca="1" si="210"/>
        <v>0.11752430607598577</v>
      </c>
      <c r="W822" s="42">
        <f ca="1">SUMPRODUCT(L822:T822,Markiwitz!$B$3:$J$3)</f>
        <v>0.30540233665974198</v>
      </c>
    </row>
    <row r="823" spans="1:23" x14ac:dyDescent="0.25">
      <c r="A823">
        <v>822</v>
      </c>
      <c r="B823" s="25">
        <f t="shared" ca="1" si="209"/>
        <v>0.99999999999999989</v>
      </c>
      <c r="C823" s="46">
        <v>0</v>
      </c>
      <c r="D823">
        <f t="shared" ca="1" si="225"/>
        <v>0.32949558794117295</v>
      </c>
      <c r="E823">
        <f t="shared" ca="1" si="225"/>
        <v>0.5219778422599306</v>
      </c>
      <c r="F823">
        <f t="shared" ca="1" si="225"/>
        <v>0.12034811265496059</v>
      </c>
      <c r="G823">
        <f t="shared" ca="1" si="225"/>
        <v>0.62752858239738174</v>
      </c>
      <c r="H823">
        <f t="shared" ca="1" si="225"/>
        <v>0.63004526091126623</v>
      </c>
      <c r="I823">
        <f t="shared" ca="1" si="225"/>
        <v>2.2231118617525136E-2</v>
      </c>
      <c r="J823">
        <f t="shared" ca="1" si="225"/>
        <v>0.84831326561737685</v>
      </c>
      <c r="K823">
        <f t="shared" ca="1" si="225"/>
        <v>0.96872434807698649</v>
      </c>
      <c r="L823" s="42">
        <f t="shared" ca="1" si="211"/>
        <v>0</v>
      </c>
      <c r="M823" s="42">
        <f t="shared" ca="1" si="212"/>
        <v>8.0983727913264927E-2</v>
      </c>
      <c r="N823" s="42">
        <f t="shared" ca="1" si="213"/>
        <v>0.12829219298037578</v>
      </c>
      <c r="O823" s="42">
        <f t="shared" ca="1" si="214"/>
        <v>2.9579269546590545E-2</v>
      </c>
      <c r="P823" s="42">
        <f t="shared" ca="1" si="215"/>
        <v>0.15423455073316361</v>
      </c>
      <c r="Q823" s="42">
        <f t="shared" ca="1" si="216"/>
        <v>0.15485310228733487</v>
      </c>
      <c r="R823" s="42">
        <f t="shared" ca="1" si="217"/>
        <v>5.4639847306562541E-3</v>
      </c>
      <c r="S823" s="42">
        <f t="shared" ca="1" si="218"/>
        <v>0.20849921274283126</v>
      </c>
      <c r="T823" s="42">
        <f t="shared" ca="1" si="219"/>
        <v>0.23809395906578265</v>
      </c>
      <c r="U823">
        <f ca="1">+(L823^2*Markiwitz!$B$4^2)+(M823^2*Markiwitz!$C$4^2)+(N823^2*Markiwitz!$D$4^2)+(O823^2*Markiwitz!$E$4^2)+(P823^2*Markiwitz!$F$4^2)+(Q823^2*Markiwitz!$G$4^2)+(R823^2*Markiwitz!$H$4^2)+(S823^2*Markiwitz!$I$4^2)+(T823^2*Markiwitz!$J$4^2)+(2*L823*M823*Markiwitz!$B$8)+(2*L823*N823*Markiwitz!$E$8)+(2*L823*O823*Markiwitz!$H$8)+(2*L823*P823*Markiwitz!$B$11)+(2*L823*Q823*Markiwitz!$E$11)+(2*L823*R823*Markiwitz!$H$11)+(2*L823*S823*Markiwitz!$K$8)+(2*L823*T823*Markiwitz!$K$11)</f>
        <v>1.6796535260835226E-2</v>
      </c>
      <c r="V823" s="5">
        <f t="shared" ca="1" si="210"/>
        <v>0.12960144775748159</v>
      </c>
      <c r="W823" s="42">
        <f ca="1">SUMPRODUCT(L823:T823,Markiwitz!$B$3:$J$3)</f>
        <v>0.52495111011396611</v>
      </c>
    </row>
    <row r="824" spans="1:23" x14ac:dyDescent="0.25">
      <c r="A824">
        <v>823</v>
      </c>
      <c r="B824" s="25">
        <f t="shared" ca="1" si="209"/>
        <v>0.99999999999999989</v>
      </c>
      <c r="C824" s="46">
        <v>0</v>
      </c>
      <c r="D824">
        <f t="shared" ca="1" si="225"/>
        <v>0.93799775726181078</v>
      </c>
      <c r="E824">
        <f t="shared" ca="1" si="225"/>
        <v>0.32944179920089067</v>
      </c>
      <c r="F824">
        <f t="shared" ca="1" si="225"/>
        <v>4.5855252505402566E-2</v>
      </c>
      <c r="G824">
        <f t="shared" ca="1" si="225"/>
        <v>0.4875139037991435</v>
      </c>
      <c r="H824">
        <f t="shared" ca="1" si="225"/>
        <v>2.3003864199451551E-2</v>
      </c>
      <c r="I824">
        <f t="shared" ca="1" si="225"/>
        <v>0.80013600982656496</v>
      </c>
      <c r="J824">
        <f t="shared" ca="1" si="225"/>
        <v>0.8146019589641964</v>
      </c>
      <c r="K824">
        <f t="shared" ca="1" si="225"/>
        <v>0.26591357582107156</v>
      </c>
      <c r="L824" s="42">
        <f t="shared" ca="1" si="211"/>
        <v>0</v>
      </c>
      <c r="M824" s="42">
        <f t="shared" ca="1" si="212"/>
        <v>0.25320740773219169</v>
      </c>
      <c r="N824" s="42">
        <f t="shared" ca="1" si="213"/>
        <v>8.8931027103728619E-2</v>
      </c>
      <c r="O824" s="42">
        <f t="shared" ca="1" si="214"/>
        <v>1.2378376736947016E-2</v>
      </c>
      <c r="P824" s="42">
        <f t="shared" ca="1" si="215"/>
        <v>0.13160173450172488</v>
      </c>
      <c r="Q824" s="42">
        <f t="shared" ca="1" si="216"/>
        <v>6.2097683887539536E-3</v>
      </c>
      <c r="R824" s="42">
        <f t="shared" ca="1" si="217"/>
        <v>0.21599237664788451</v>
      </c>
      <c r="S824" s="42">
        <f t="shared" ca="1" si="218"/>
        <v>0.21989738116753071</v>
      </c>
      <c r="T824" s="42">
        <f t="shared" ca="1" si="219"/>
        <v>7.1781927721238523E-2</v>
      </c>
      <c r="U824">
        <f ca="1">+(L824^2*Markiwitz!$B$4^2)+(M824^2*Markiwitz!$C$4^2)+(N824^2*Markiwitz!$D$4^2)+(O824^2*Markiwitz!$E$4^2)+(P824^2*Markiwitz!$F$4^2)+(Q824^2*Markiwitz!$G$4^2)+(R824^2*Markiwitz!$H$4^2)+(S824^2*Markiwitz!$I$4^2)+(T824^2*Markiwitz!$J$4^2)+(2*L824*M824*Markiwitz!$B$8)+(2*L824*N824*Markiwitz!$E$8)+(2*L824*O824*Markiwitz!$H$8)+(2*L824*P824*Markiwitz!$B$11)+(2*L824*Q824*Markiwitz!$E$11)+(2*L824*R824*Markiwitz!$H$11)+(2*L824*S824*Markiwitz!$K$8)+(2*L824*T824*Markiwitz!$K$11)</f>
        <v>1.4177581841630342E-2</v>
      </c>
      <c r="V824" s="5">
        <f t="shared" ca="1" si="210"/>
        <v>0.11906965121990717</v>
      </c>
      <c r="W824" s="42">
        <f ca="1">SUMPRODUCT(L824:T824,Markiwitz!$B$3:$J$3)</f>
        <v>0.11970192651514547</v>
      </c>
    </row>
    <row r="825" spans="1:23" x14ac:dyDescent="0.25">
      <c r="A825">
        <v>824</v>
      </c>
      <c r="B825" s="25">
        <f t="shared" ca="1" si="209"/>
        <v>1</v>
      </c>
      <c r="C825" s="46">
        <v>0</v>
      </c>
      <c r="D825">
        <f t="shared" ca="1" si="225"/>
        <v>0.29276991668799179</v>
      </c>
      <c r="E825">
        <f t="shared" ca="1" si="225"/>
        <v>3.0324846963112551E-2</v>
      </c>
      <c r="F825">
        <f t="shared" ca="1" si="225"/>
        <v>0.84418253683078692</v>
      </c>
      <c r="G825">
        <f t="shared" ca="1" si="225"/>
        <v>5.8714728529012827E-2</v>
      </c>
      <c r="H825">
        <f t="shared" ca="1" si="225"/>
        <v>0.74607220310494915</v>
      </c>
      <c r="I825">
        <f t="shared" ca="1" si="225"/>
        <v>0.5398427214213668</v>
      </c>
      <c r="J825">
        <f t="shared" ca="1" si="225"/>
        <v>0.44435018225220801</v>
      </c>
      <c r="K825">
        <f t="shared" ca="1" si="225"/>
        <v>0.30048554139780081</v>
      </c>
      <c r="L825" s="42">
        <f t="shared" ca="1" si="211"/>
        <v>0</v>
      </c>
      <c r="M825" s="42">
        <f t="shared" ca="1" si="212"/>
        <v>8.9896545630940114E-2</v>
      </c>
      <c r="N825" s="42">
        <f t="shared" ca="1" si="213"/>
        <v>9.3114040527461622E-3</v>
      </c>
      <c r="O825" s="42">
        <f t="shared" ca="1" si="214"/>
        <v>0.25921069624078719</v>
      </c>
      <c r="P825" s="42">
        <f t="shared" ca="1" si="215"/>
        <v>1.8028666784237108E-2</v>
      </c>
      <c r="Q825" s="42">
        <f t="shared" ca="1" si="216"/>
        <v>0.22908540129099605</v>
      </c>
      <c r="R825" s="42">
        <f t="shared" ca="1" si="217"/>
        <v>0.16576155224139971</v>
      </c>
      <c r="S825" s="42">
        <f t="shared" ca="1" si="218"/>
        <v>0.1364400649043549</v>
      </c>
      <c r="T825" s="42">
        <f t="shared" ca="1" si="219"/>
        <v>9.226566885453874E-2</v>
      </c>
      <c r="U825">
        <f ca="1">+(L825^2*Markiwitz!$B$4^2)+(M825^2*Markiwitz!$C$4^2)+(N825^2*Markiwitz!$D$4^2)+(O825^2*Markiwitz!$E$4^2)+(P825^2*Markiwitz!$F$4^2)+(Q825^2*Markiwitz!$G$4^2)+(R825^2*Markiwitz!$H$4^2)+(S825^2*Markiwitz!$I$4^2)+(T825^2*Markiwitz!$J$4^2)+(2*L825*M825*Markiwitz!$B$8)+(2*L825*N825*Markiwitz!$E$8)+(2*L825*O825*Markiwitz!$H$8)+(2*L825*P825*Markiwitz!$B$11)+(2*L825*Q825*Markiwitz!$E$11)+(2*L825*R825*Markiwitz!$H$11)+(2*L825*S825*Markiwitz!$K$8)+(2*L825*T825*Markiwitz!$K$11)</f>
        <v>2.5446325698176921E-2</v>
      </c>
      <c r="V825" s="5">
        <f t="shared" ca="1" si="210"/>
        <v>0.15951904493876873</v>
      </c>
      <c r="W825" s="42">
        <f ca="1">SUMPRODUCT(L825:T825,Markiwitz!$B$3:$J$3)</f>
        <v>0.73510413473344882</v>
      </c>
    </row>
    <row r="826" spans="1:23" x14ac:dyDescent="0.25">
      <c r="A826">
        <v>825</v>
      </c>
      <c r="B826" s="25">
        <f t="shared" ca="1" si="209"/>
        <v>1</v>
      </c>
      <c r="C826" s="46">
        <v>0</v>
      </c>
      <c r="D826">
        <f t="shared" ca="1" si="225"/>
        <v>0.11270002737259932</v>
      </c>
      <c r="E826">
        <f t="shared" ca="1" si="225"/>
        <v>0.3844610301233935</v>
      </c>
      <c r="F826">
        <f t="shared" ca="1" si="225"/>
        <v>0.43892237074688456</v>
      </c>
      <c r="G826">
        <f t="shared" ca="1" si="225"/>
        <v>0.24700323666385104</v>
      </c>
      <c r="H826">
        <f t="shared" ca="1" si="225"/>
        <v>0.49354973228284049</v>
      </c>
      <c r="I826">
        <f t="shared" ca="1" si="225"/>
        <v>0.74157899558359164</v>
      </c>
      <c r="J826">
        <f t="shared" ca="1" si="225"/>
        <v>0.71108671225198805</v>
      </c>
      <c r="K826">
        <f t="shared" ca="1" si="225"/>
        <v>0.24572800984236398</v>
      </c>
      <c r="L826" s="42">
        <f t="shared" ca="1" si="211"/>
        <v>0</v>
      </c>
      <c r="M826" s="42">
        <f t="shared" ca="1" si="212"/>
        <v>3.3392302746022576E-2</v>
      </c>
      <c r="N826" s="42">
        <f t="shared" ca="1" si="213"/>
        <v>0.11391336285557428</v>
      </c>
      <c r="O826" s="42">
        <f t="shared" ca="1" si="214"/>
        <v>0.13004991238844532</v>
      </c>
      <c r="P826" s="42">
        <f t="shared" ca="1" si="215"/>
        <v>7.3185491168142422E-2</v>
      </c>
      <c r="Q826" s="42">
        <f t="shared" ca="1" si="216"/>
        <v>0.14623565286386042</v>
      </c>
      <c r="R826" s="42">
        <f t="shared" ca="1" si="217"/>
        <v>0.21972514921180264</v>
      </c>
      <c r="S826" s="42">
        <f t="shared" ca="1" si="218"/>
        <v>0.21069047921070236</v>
      </c>
      <c r="T826" s="42">
        <f t="shared" ca="1" si="219"/>
        <v>7.2807649555449994E-2</v>
      </c>
      <c r="U826">
        <f ca="1">+(L826^2*Markiwitz!$B$4^2)+(M826^2*Markiwitz!$C$4^2)+(N826^2*Markiwitz!$D$4^2)+(O826^2*Markiwitz!$E$4^2)+(P826^2*Markiwitz!$F$4^2)+(Q826^2*Markiwitz!$G$4^2)+(R826^2*Markiwitz!$H$4^2)+(S826^2*Markiwitz!$I$4^2)+(T826^2*Markiwitz!$J$4^2)+(2*L826*M826*Markiwitz!$B$8)+(2*L826*N826*Markiwitz!$E$8)+(2*L826*O826*Markiwitz!$H$8)+(2*L826*P826*Markiwitz!$B$11)+(2*L826*Q826*Markiwitz!$E$11)+(2*L826*R826*Markiwitz!$H$11)+(2*L826*S826*Markiwitz!$K$8)+(2*L826*T826*Markiwitz!$K$11)</f>
        <v>1.8489327195551346E-2</v>
      </c>
      <c r="V826" s="5">
        <f t="shared" ca="1" si="210"/>
        <v>0.1359754654176677</v>
      </c>
      <c r="W826" s="42">
        <f ca="1">SUMPRODUCT(L826:T826,Markiwitz!$B$3:$J$3)</f>
        <v>0.4971814636497035</v>
      </c>
    </row>
    <row r="827" spans="1:23" x14ac:dyDescent="0.25">
      <c r="A827">
        <v>826</v>
      </c>
      <c r="B827" s="25">
        <f t="shared" ca="1" si="209"/>
        <v>1</v>
      </c>
      <c r="C827" s="46">
        <v>0</v>
      </c>
      <c r="D827">
        <f t="shared" ca="1" si="225"/>
        <v>0.28426477941759942</v>
      </c>
      <c r="E827">
        <f t="shared" ca="1" si="225"/>
        <v>1.1986980695475657E-2</v>
      </c>
      <c r="F827">
        <f t="shared" ca="1" si="225"/>
        <v>5.2897679809992271E-2</v>
      </c>
      <c r="G827">
        <f t="shared" ca="1" si="225"/>
        <v>0.21598619815235864</v>
      </c>
      <c r="H827">
        <f t="shared" ca="1" si="225"/>
        <v>0.28104571668162825</v>
      </c>
      <c r="I827">
        <f t="shared" ca="1" si="225"/>
        <v>0.40642672049207795</v>
      </c>
      <c r="J827">
        <f t="shared" ca="1" si="225"/>
        <v>0.82289316369642473</v>
      </c>
      <c r="K827">
        <f t="shared" ca="1" si="225"/>
        <v>0.61128524460293387</v>
      </c>
      <c r="L827" s="42">
        <f t="shared" ca="1" si="211"/>
        <v>0</v>
      </c>
      <c r="M827" s="42">
        <f t="shared" ca="1" si="212"/>
        <v>0.10580103076972661</v>
      </c>
      <c r="N827" s="42">
        <f t="shared" ca="1" si="213"/>
        <v>4.4614563787905544E-3</v>
      </c>
      <c r="O827" s="42">
        <f t="shared" ca="1" si="214"/>
        <v>1.9688084681790303E-2</v>
      </c>
      <c r="P827" s="42">
        <f t="shared" ca="1" si="215"/>
        <v>8.038830010306644E-2</v>
      </c>
      <c r="Q827" s="42">
        <f t="shared" ca="1" si="216"/>
        <v>0.10460292189293946</v>
      </c>
      <c r="R827" s="42">
        <f t="shared" ca="1" si="217"/>
        <v>0.1512687081689135</v>
      </c>
      <c r="S827" s="42">
        <f t="shared" ca="1" si="218"/>
        <v>0.30627411918851621</v>
      </c>
      <c r="T827" s="42">
        <f t="shared" ca="1" si="219"/>
        <v>0.227515378816257</v>
      </c>
      <c r="U827">
        <f ca="1">+(L827^2*Markiwitz!$B$4^2)+(M827^2*Markiwitz!$C$4^2)+(N827^2*Markiwitz!$D$4^2)+(O827^2*Markiwitz!$E$4^2)+(P827^2*Markiwitz!$F$4^2)+(Q827^2*Markiwitz!$G$4^2)+(R827^2*Markiwitz!$H$4^2)+(S827^2*Markiwitz!$I$4^2)+(T827^2*Markiwitz!$J$4^2)+(2*L827*M827*Markiwitz!$B$8)+(2*L827*N827*Markiwitz!$E$8)+(2*L827*O827*Markiwitz!$H$8)+(2*L827*P827*Markiwitz!$B$11)+(2*L827*Q827*Markiwitz!$E$11)+(2*L827*R827*Markiwitz!$H$11)+(2*L827*S827*Markiwitz!$K$8)+(2*L827*T827*Markiwitz!$K$11)</f>
        <v>1.7840211407780967E-2</v>
      </c>
      <c r="V827" s="5">
        <f t="shared" ca="1" si="210"/>
        <v>0.13356725424961377</v>
      </c>
      <c r="W827" s="42">
        <f ca="1">SUMPRODUCT(L827:T827,Markiwitz!$B$3:$J$3)</f>
        <v>0.33898402092978713</v>
      </c>
    </row>
    <row r="828" spans="1:23" x14ac:dyDescent="0.25">
      <c r="A828">
        <v>827</v>
      </c>
      <c r="B828" s="25">
        <f t="shared" ca="1" si="209"/>
        <v>0.99999999999999978</v>
      </c>
      <c r="C828" s="46">
        <v>0</v>
      </c>
      <c r="D828">
        <f t="shared" ca="1" si="225"/>
        <v>0.90134582220346726</v>
      </c>
      <c r="E828">
        <f t="shared" ca="1" si="225"/>
        <v>0.72217691055415811</v>
      </c>
      <c r="F828">
        <f t="shared" ca="1" si="225"/>
        <v>0.80559247471053841</v>
      </c>
      <c r="G828">
        <f t="shared" ca="1" si="225"/>
        <v>3.577483848662466E-2</v>
      </c>
      <c r="H828">
        <f t="shared" ca="1" si="225"/>
        <v>0.96299701507076307</v>
      </c>
      <c r="I828">
        <f t="shared" ca="1" si="225"/>
        <v>0.19209231715378827</v>
      </c>
      <c r="J828">
        <f t="shared" ca="1" si="225"/>
        <v>0.91763424006402461</v>
      </c>
      <c r="K828">
        <f t="shared" ca="1" si="225"/>
        <v>0.54666652783663205</v>
      </c>
      <c r="L828" s="42">
        <f t="shared" ca="1" si="211"/>
        <v>0</v>
      </c>
      <c r="M828" s="42">
        <f t="shared" ca="1" si="212"/>
        <v>0.17728091220512485</v>
      </c>
      <c r="N828" s="42">
        <f t="shared" ca="1" si="213"/>
        <v>0.14204113262935752</v>
      </c>
      <c r="O828" s="42">
        <f t="shared" ca="1" si="214"/>
        <v>0.15844769594996724</v>
      </c>
      <c r="P828" s="42">
        <f t="shared" ca="1" si="215"/>
        <v>7.0363625643656211E-3</v>
      </c>
      <c r="Q828" s="42">
        <f t="shared" ca="1" si="216"/>
        <v>0.18940675718139532</v>
      </c>
      <c r="R828" s="42">
        <f t="shared" ca="1" si="217"/>
        <v>3.778161541745341E-2</v>
      </c>
      <c r="S828" s="42">
        <f t="shared" ca="1" si="218"/>
        <v>0.1804845944162862</v>
      </c>
      <c r="T828" s="42">
        <f t="shared" ca="1" si="219"/>
        <v>0.10752092963604974</v>
      </c>
      <c r="U828">
        <f ca="1">+(L828^2*Markiwitz!$B$4^2)+(M828^2*Markiwitz!$C$4^2)+(N828^2*Markiwitz!$D$4^2)+(O828^2*Markiwitz!$E$4^2)+(P828^2*Markiwitz!$F$4^2)+(Q828^2*Markiwitz!$G$4^2)+(R828^2*Markiwitz!$H$4^2)+(S828^2*Markiwitz!$I$4^2)+(T828^2*Markiwitz!$J$4^2)+(2*L828*M828*Markiwitz!$B$8)+(2*L828*N828*Markiwitz!$E$8)+(2*L828*O828*Markiwitz!$H$8)+(2*L828*P828*Markiwitz!$B$11)+(2*L828*Q828*Markiwitz!$E$11)+(2*L828*R828*Markiwitz!$H$11)+(2*L828*S828*Markiwitz!$K$8)+(2*L828*T828*Markiwitz!$K$11)</f>
        <v>1.8460069874718182E-2</v>
      </c>
      <c r="V828" s="5">
        <f t="shared" ca="1" si="210"/>
        <v>0.13586783973670216</v>
      </c>
      <c r="W828" s="42">
        <f ca="1">SUMPRODUCT(L828:T828,Markiwitz!$B$3:$J$3)</f>
        <v>0.62121498439175249</v>
      </c>
    </row>
    <row r="829" spans="1:23" x14ac:dyDescent="0.25">
      <c r="A829">
        <v>828</v>
      </c>
      <c r="B829" s="25">
        <f t="shared" ca="1" si="209"/>
        <v>1</v>
      </c>
      <c r="C829" s="46">
        <v>0</v>
      </c>
      <c r="D829">
        <f t="shared" ca="1" si="225"/>
        <v>0.21503512544007897</v>
      </c>
      <c r="E829">
        <f t="shared" ca="1" si="225"/>
        <v>0.45149869632440609</v>
      </c>
      <c r="F829">
        <f t="shared" ca="1" si="225"/>
        <v>0.72426636820795376</v>
      </c>
      <c r="G829">
        <f t="shared" ca="1" si="225"/>
        <v>0.21237346935327994</v>
      </c>
      <c r="H829">
        <f t="shared" ca="1" si="225"/>
        <v>0.6653431979739608</v>
      </c>
      <c r="I829">
        <f t="shared" ca="1" si="225"/>
        <v>7.7733968607411219E-2</v>
      </c>
      <c r="J829">
        <f t="shared" ca="1" si="225"/>
        <v>0.21960172243593368</v>
      </c>
      <c r="K829">
        <f t="shared" ca="1" si="225"/>
        <v>7.4250142973376398E-2</v>
      </c>
      <c r="L829" s="42">
        <f t="shared" ca="1" si="211"/>
        <v>0</v>
      </c>
      <c r="M829" s="42">
        <f t="shared" ca="1" si="212"/>
        <v>8.1449530788084132E-2</v>
      </c>
      <c r="N829" s="42">
        <f t="shared" ca="1" si="213"/>
        <v>0.1710155812535008</v>
      </c>
      <c r="O829" s="42">
        <f t="shared" ca="1" si="214"/>
        <v>0.27433265023748832</v>
      </c>
      <c r="P829" s="42">
        <f t="shared" ca="1" si="215"/>
        <v>8.0441366940687778E-2</v>
      </c>
      <c r="Q829" s="42">
        <f t="shared" ca="1" si="216"/>
        <v>0.25201413572371656</v>
      </c>
      <c r="R829" s="42">
        <f t="shared" ca="1" si="217"/>
        <v>2.9443539777103036E-2</v>
      </c>
      <c r="S829" s="42">
        <f t="shared" ca="1" si="218"/>
        <v>8.3179235094994156E-2</v>
      </c>
      <c r="T829" s="42">
        <f t="shared" ca="1" si="219"/>
        <v>2.8123960184425249E-2</v>
      </c>
      <c r="U829">
        <f ca="1">+(L829^2*Markiwitz!$B$4^2)+(M829^2*Markiwitz!$C$4^2)+(N829^2*Markiwitz!$D$4^2)+(O829^2*Markiwitz!$E$4^2)+(P829^2*Markiwitz!$F$4^2)+(Q829^2*Markiwitz!$G$4^2)+(R829^2*Markiwitz!$H$4^2)+(S829^2*Markiwitz!$I$4^2)+(T829^2*Markiwitz!$J$4^2)+(2*L829*M829*Markiwitz!$B$8)+(2*L829*N829*Markiwitz!$E$8)+(2*L829*O829*Markiwitz!$H$8)+(2*L829*P829*Markiwitz!$B$11)+(2*L829*Q829*Markiwitz!$E$11)+(2*L829*R829*Markiwitz!$H$11)+(2*L829*S829*Markiwitz!$K$8)+(2*L829*T829*Markiwitz!$K$11)</f>
        <v>2.8102672120781894E-2</v>
      </c>
      <c r="V829" s="5">
        <f t="shared" ca="1" si="210"/>
        <v>0.16763851622101017</v>
      </c>
      <c r="W829" s="42">
        <f ca="1">SUMPRODUCT(L829:T829,Markiwitz!$B$3:$J$3)</f>
        <v>0.84611303440816199</v>
      </c>
    </row>
    <row r="830" spans="1:23" x14ac:dyDescent="0.25">
      <c r="A830">
        <v>829</v>
      </c>
      <c r="B830" s="25">
        <f t="shared" ca="1" si="209"/>
        <v>0.99999999999999978</v>
      </c>
      <c r="C830" s="46">
        <v>0</v>
      </c>
      <c r="D830">
        <f t="shared" ca="1" si="225"/>
        <v>0.7128058593670844</v>
      </c>
      <c r="E830">
        <f t="shared" ca="1" si="225"/>
        <v>0.67159110503929709</v>
      </c>
      <c r="F830">
        <f t="shared" ca="1" si="225"/>
        <v>0.43562974041529623</v>
      </c>
      <c r="G830">
        <f t="shared" ca="1" si="225"/>
        <v>7.83316194370689E-2</v>
      </c>
      <c r="H830">
        <f t="shared" ca="1" si="225"/>
        <v>0.25967267939953242</v>
      </c>
      <c r="I830">
        <f t="shared" ca="1" si="225"/>
        <v>0.31107649120113245</v>
      </c>
      <c r="J830">
        <f t="shared" ca="1" si="225"/>
        <v>0.62962463259850521</v>
      </c>
      <c r="K830">
        <f t="shared" ca="1" si="225"/>
        <v>0.33876564358422578</v>
      </c>
      <c r="L830" s="42">
        <f t="shared" ca="1" si="211"/>
        <v>0</v>
      </c>
      <c r="M830" s="42">
        <f t="shared" ca="1" si="212"/>
        <v>0.20736183900156646</v>
      </c>
      <c r="N830" s="42">
        <f t="shared" ca="1" si="213"/>
        <v>0.19537208451358251</v>
      </c>
      <c r="O830" s="42">
        <f t="shared" ca="1" si="214"/>
        <v>0.12672873393114281</v>
      </c>
      <c r="P830" s="42">
        <f t="shared" ca="1" si="215"/>
        <v>2.2787394975770755E-2</v>
      </c>
      <c r="Q830" s="42">
        <f t="shared" ca="1" si="216"/>
        <v>7.5541192080775574E-2</v>
      </c>
      <c r="R830" s="42">
        <f t="shared" ca="1" si="217"/>
        <v>9.0495037937675132E-2</v>
      </c>
      <c r="S830" s="42">
        <f t="shared" ca="1" si="218"/>
        <v>0.18316364825092599</v>
      </c>
      <c r="T830" s="42">
        <f t="shared" ca="1" si="219"/>
        <v>9.8550069308560598E-2</v>
      </c>
      <c r="U830">
        <f ca="1">+(L830^2*Markiwitz!$B$4^2)+(M830^2*Markiwitz!$C$4^2)+(N830^2*Markiwitz!$D$4^2)+(O830^2*Markiwitz!$E$4^2)+(P830^2*Markiwitz!$F$4^2)+(Q830^2*Markiwitz!$G$4^2)+(R830^2*Markiwitz!$H$4^2)+(S830^2*Markiwitz!$I$4^2)+(T830^2*Markiwitz!$J$4^2)+(2*L830*M830*Markiwitz!$B$8)+(2*L830*N830*Markiwitz!$E$8)+(2*L830*O830*Markiwitz!$H$8)+(2*L830*P830*Markiwitz!$B$11)+(2*L830*Q830*Markiwitz!$E$11)+(2*L830*R830*Markiwitz!$H$11)+(2*L830*S830*Markiwitz!$K$8)+(2*L830*T830*Markiwitz!$K$11)</f>
        <v>1.1796419266632172E-2</v>
      </c>
      <c r="V830" s="5">
        <f t="shared" ca="1" si="210"/>
        <v>0.1086113220002048</v>
      </c>
      <c r="W830" s="42">
        <f ca="1">SUMPRODUCT(L830:T830,Markiwitz!$B$3:$J$3)</f>
        <v>0.32040597074174793</v>
      </c>
    </row>
    <row r="831" spans="1:23" x14ac:dyDescent="0.25">
      <c r="A831">
        <v>830</v>
      </c>
      <c r="B831" s="25">
        <f t="shared" ca="1" si="209"/>
        <v>1</v>
      </c>
      <c r="C831" s="46">
        <v>0</v>
      </c>
      <c r="D831">
        <f t="shared" ca="1" si="225"/>
        <v>0.82239847046236714</v>
      </c>
      <c r="E831">
        <f t="shared" ca="1" si="225"/>
        <v>0.35016320835198778</v>
      </c>
      <c r="F831">
        <f t="shared" ca="1" si="225"/>
        <v>0.4510829371650299</v>
      </c>
      <c r="G831">
        <f t="shared" ca="1" si="225"/>
        <v>0.81091191794442163</v>
      </c>
      <c r="H831">
        <f t="shared" ca="1" si="225"/>
        <v>0.3903944072751242</v>
      </c>
      <c r="I831">
        <f t="shared" ca="1" si="225"/>
        <v>0.84084236528827472</v>
      </c>
      <c r="J831">
        <f t="shared" ca="1" si="225"/>
        <v>0.23465362139678314</v>
      </c>
      <c r="K831">
        <f t="shared" ca="1" si="225"/>
        <v>0.51286407691457636</v>
      </c>
      <c r="L831" s="42">
        <f t="shared" ca="1" si="211"/>
        <v>0</v>
      </c>
      <c r="M831" s="42">
        <f t="shared" ca="1" si="212"/>
        <v>0.18634500708610352</v>
      </c>
      <c r="N831" s="42">
        <f t="shared" ca="1" si="213"/>
        <v>7.9342518116502003E-2</v>
      </c>
      <c r="O831" s="42">
        <f t="shared" ca="1" si="214"/>
        <v>0.10220964184816578</v>
      </c>
      <c r="P831" s="42">
        <f t="shared" ca="1" si="215"/>
        <v>0.18374230074941975</v>
      </c>
      <c r="Q831" s="42">
        <f t="shared" ca="1" si="216"/>
        <v>8.8458394808489799E-2</v>
      </c>
      <c r="R831" s="42">
        <f t="shared" ca="1" si="217"/>
        <v>0.19052415847739537</v>
      </c>
      <c r="S831" s="42">
        <f t="shared" ca="1" si="218"/>
        <v>5.3169518563646608E-2</v>
      </c>
      <c r="T831" s="42">
        <f t="shared" ca="1" si="219"/>
        <v>0.11620846035027728</v>
      </c>
      <c r="U831">
        <f ca="1">+(L831^2*Markiwitz!$B$4^2)+(M831^2*Markiwitz!$C$4^2)+(N831^2*Markiwitz!$D$4^2)+(O831^2*Markiwitz!$E$4^2)+(P831^2*Markiwitz!$F$4^2)+(Q831^2*Markiwitz!$G$4^2)+(R831^2*Markiwitz!$H$4^2)+(S831^2*Markiwitz!$I$4^2)+(T831^2*Markiwitz!$J$4^2)+(2*L831*M831*Markiwitz!$B$8)+(2*L831*N831*Markiwitz!$E$8)+(2*L831*O831*Markiwitz!$H$8)+(2*L831*P831*Markiwitz!$B$11)+(2*L831*Q831*Markiwitz!$E$11)+(2*L831*R831*Markiwitz!$H$11)+(2*L831*S831*Markiwitz!$K$8)+(2*L831*T831*Markiwitz!$K$11)</f>
        <v>1.224791534062919E-2</v>
      </c>
      <c r="V831" s="5">
        <f t="shared" ca="1" si="210"/>
        <v>0.11067030017411712</v>
      </c>
      <c r="W831" s="42">
        <f ca="1">SUMPRODUCT(L831:T831,Markiwitz!$B$3:$J$3)</f>
        <v>0.39192694298792824</v>
      </c>
    </row>
    <row r="832" spans="1:23" x14ac:dyDescent="0.25">
      <c r="A832">
        <v>831</v>
      </c>
      <c r="B832" s="25">
        <f t="shared" ca="1" si="209"/>
        <v>1</v>
      </c>
      <c r="C832" s="46">
        <v>0</v>
      </c>
      <c r="D832">
        <f t="shared" ref="D832:K841" ca="1" si="226">RAND()</f>
        <v>0.88867910310905929</v>
      </c>
      <c r="E832">
        <f t="shared" ca="1" si="226"/>
        <v>0.60597419643505668</v>
      </c>
      <c r="F832">
        <f t="shared" ca="1" si="226"/>
        <v>0.48640333736957742</v>
      </c>
      <c r="G832">
        <f t="shared" ca="1" si="226"/>
        <v>0.75314945756526419</v>
      </c>
      <c r="H832">
        <f t="shared" ca="1" si="226"/>
        <v>0.30786776170687169</v>
      </c>
      <c r="I832">
        <f t="shared" ca="1" si="226"/>
        <v>0.85047212166157837</v>
      </c>
      <c r="J832">
        <f t="shared" ca="1" si="226"/>
        <v>0.63475867918001827</v>
      </c>
      <c r="K832">
        <f t="shared" ca="1" si="226"/>
        <v>9.4349059589678652E-2</v>
      </c>
      <c r="L832" s="42">
        <f t="shared" ca="1" si="211"/>
        <v>0</v>
      </c>
      <c r="M832" s="42">
        <f t="shared" ca="1" si="212"/>
        <v>0.19228595598017728</v>
      </c>
      <c r="N832" s="42">
        <f t="shared" ca="1" si="213"/>
        <v>0.13111631324871512</v>
      </c>
      <c r="O832" s="42">
        <f t="shared" ca="1" si="214"/>
        <v>0.10524443569208131</v>
      </c>
      <c r="P832" s="42">
        <f t="shared" ca="1" si="215"/>
        <v>0.16296103164486853</v>
      </c>
      <c r="Q832" s="42">
        <f t="shared" ca="1" si="216"/>
        <v>6.6614199285406558E-2</v>
      </c>
      <c r="R832" s="42">
        <f t="shared" ca="1" si="217"/>
        <v>0.18401900570865257</v>
      </c>
      <c r="S832" s="42">
        <f t="shared" ca="1" si="218"/>
        <v>0.13734449140959015</v>
      </c>
      <c r="T832" s="42">
        <f t="shared" ca="1" si="219"/>
        <v>2.0414567030508507E-2</v>
      </c>
      <c r="U832">
        <f ca="1">+(L832^2*Markiwitz!$B$4^2)+(M832^2*Markiwitz!$C$4^2)+(N832^2*Markiwitz!$D$4^2)+(O832^2*Markiwitz!$E$4^2)+(P832^2*Markiwitz!$F$4^2)+(Q832^2*Markiwitz!$G$4^2)+(R832^2*Markiwitz!$H$4^2)+(S832^2*Markiwitz!$I$4^2)+(T832^2*Markiwitz!$J$4^2)+(2*L832*M832*Markiwitz!$B$8)+(2*L832*N832*Markiwitz!$E$8)+(2*L832*O832*Markiwitz!$H$8)+(2*L832*P832*Markiwitz!$B$11)+(2*L832*Q832*Markiwitz!$E$11)+(2*L832*R832*Markiwitz!$H$11)+(2*L832*S832*Markiwitz!$K$8)+(2*L832*T832*Markiwitz!$K$11)</f>
        <v>1.2768181726521412E-2</v>
      </c>
      <c r="V832" s="5">
        <f t="shared" ca="1" si="210"/>
        <v>0.11299637926288351</v>
      </c>
      <c r="W832" s="42">
        <f ca="1">SUMPRODUCT(L832:T832,Markiwitz!$B$3:$J$3)</f>
        <v>0.32464250125577199</v>
      </c>
    </row>
    <row r="833" spans="1:23" x14ac:dyDescent="0.25">
      <c r="A833">
        <v>832</v>
      </c>
      <c r="B833" s="25">
        <f t="shared" ca="1" si="209"/>
        <v>1</v>
      </c>
      <c r="C833" s="46">
        <v>0</v>
      </c>
      <c r="D833">
        <f t="shared" ca="1" si="226"/>
        <v>0.93946913178499147</v>
      </c>
      <c r="E833">
        <f t="shared" ca="1" si="226"/>
        <v>0.84657582747509452</v>
      </c>
      <c r="F833">
        <f t="shared" ca="1" si="226"/>
        <v>0.49227868387999552</v>
      </c>
      <c r="G833">
        <f t="shared" ca="1" si="226"/>
        <v>0.70702019964184049</v>
      </c>
      <c r="H833">
        <f t="shared" ca="1" si="226"/>
        <v>0.87056645188799886</v>
      </c>
      <c r="I833">
        <f t="shared" ca="1" si="226"/>
        <v>0.99221315503762331</v>
      </c>
      <c r="J833">
        <f t="shared" ca="1" si="226"/>
        <v>0.67337092140096422</v>
      </c>
      <c r="K833">
        <f t="shared" ca="1" si="226"/>
        <v>0.39670368108921295</v>
      </c>
      <c r="L833" s="42">
        <f t="shared" ca="1" si="211"/>
        <v>0</v>
      </c>
      <c r="M833" s="42">
        <f t="shared" ca="1" si="212"/>
        <v>0.15874242860732243</v>
      </c>
      <c r="N833" s="42">
        <f t="shared" ca="1" si="213"/>
        <v>0.14304621440654877</v>
      </c>
      <c r="O833" s="42">
        <f t="shared" ca="1" si="214"/>
        <v>8.3180501824738351E-2</v>
      </c>
      <c r="P833" s="42">
        <f t="shared" ca="1" si="215"/>
        <v>0.1194654510386466</v>
      </c>
      <c r="Q833" s="42">
        <f t="shared" ca="1" si="216"/>
        <v>0.14709991862552052</v>
      </c>
      <c r="R833" s="42">
        <f t="shared" ca="1" si="217"/>
        <v>0.16765460471015586</v>
      </c>
      <c r="S833" s="42">
        <f t="shared" ca="1" si="218"/>
        <v>0.11377972069571213</v>
      </c>
      <c r="T833" s="42">
        <f t="shared" ca="1" si="219"/>
        <v>6.703116009135536E-2</v>
      </c>
      <c r="U833">
        <f ca="1">+(L833^2*Markiwitz!$B$4^2)+(M833^2*Markiwitz!$C$4^2)+(N833^2*Markiwitz!$D$4^2)+(O833^2*Markiwitz!$E$4^2)+(P833^2*Markiwitz!$F$4^2)+(Q833^2*Markiwitz!$G$4^2)+(R833^2*Markiwitz!$H$4^2)+(S833^2*Markiwitz!$I$4^2)+(T833^2*Markiwitz!$J$4^2)+(2*L833*M833*Markiwitz!$B$8)+(2*L833*N833*Markiwitz!$E$8)+(2*L833*O833*Markiwitz!$H$8)+(2*L833*P833*Markiwitz!$B$11)+(2*L833*Q833*Markiwitz!$E$11)+(2*L833*R833*Markiwitz!$H$11)+(2*L833*S833*Markiwitz!$K$8)+(2*L833*T833*Markiwitz!$K$11)</f>
        <v>1.4451573178280438E-2</v>
      </c>
      <c r="V833" s="5">
        <f t="shared" ca="1" si="210"/>
        <v>0.12021469618262336</v>
      </c>
      <c r="W833" s="42">
        <f ca="1">SUMPRODUCT(L833:T833,Markiwitz!$B$3:$J$3)</f>
        <v>0.5272675642661222</v>
      </c>
    </row>
    <row r="834" spans="1:23" x14ac:dyDescent="0.25">
      <c r="A834">
        <v>833</v>
      </c>
      <c r="B834" s="25">
        <f t="shared" ref="B834:B897" ca="1" si="227">SUM(L834:T834)</f>
        <v>1</v>
      </c>
      <c r="C834" s="46">
        <v>0</v>
      </c>
      <c r="D834">
        <f t="shared" ca="1" si="226"/>
        <v>0.34289144807295446</v>
      </c>
      <c r="E834">
        <f t="shared" ca="1" si="226"/>
        <v>0.6689128332329195</v>
      </c>
      <c r="F834">
        <f t="shared" ca="1" si="226"/>
        <v>0.3516613976670061</v>
      </c>
      <c r="G834">
        <f t="shared" ca="1" si="226"/>
        <v>0.61291361852800785</v>
      </c>
      <c r="H834">
        <f t="shared" ca="1" si="226"/>
        <v>0.91601483967542907</v>
      </c>
      <c r="I834">
        <f t="shared" ca="1" si="226"/>
        <v>7.5922352589409048E-2</v>
      </c>
      <c r="J834">
        <f t="shared" ca="1" si="226"/>
        <v>4.0102162598494417E-2</v>
      </c>
      <c r="K834">
        <f t="shared" ca="1" si="226"/>
        <v>0.80610335295252677</v>
      </c>
      <c r="L834" s="42">
        <f t="shared" ca="1" si="211"/>
        <v>0</v>
      </c>
      <c r="M834" s="42">
        <f t="shared" ca="1" si="212"/>
        <v>8.9891065668261022E-2</v>
      </c>
      <c r="N834" s="42">
        <f t="shared" ca="1" si="213"/>
        <v>0.17535954237531653</v>
      </c>
      <c r="O834" s="42">
        <f t="shared" ca="1" si="214"/>
        <v>9.2190160962986795E-2</v>
      </c>
      <c r="P834" s="42">
        <f t="shared" ca="1" si="215"/>
        <v>0.1606790097615686</v>
      </c>
      <c r="Q834" s="42">
        <f t="shared" ca="1" si="216"/>
        <v>0.24013882693524158</v>
      </c>
      <c r="R834" s="42">
        <f t="shared" ca="1" si="217"/>
        <v>1.9903503632588082E-2</v>
      </c>
      <c r="S834" s="42">
        <f t="shared" ca="1" si="218"/>
        <v>1.0513024316703199E-2</v>
      </c>
      <c r="T834" s="42">
        <f t="shared" ca="1" si="219"/>
        <v>0.21132486634733419</v>
      </c>
      <c r="U834">
        <f ca="1">+(L834^2*Markiwitz!$B$4^2)+(M834^2*Markiwitz!$C$4^2)+(N834^2*Markiwitz!$D$4^2)+(O834^2*Markiwitz!$E$4^2)+(P834^2*Markiwitz!$F$4^2)+(Q834^2*Markiwitz!$G$4^2)+(R834^2*Markiwitz!$H$4^2)+(S834^2*Markiwitz!$I$4^2)+(T834^2*Markiwitz!$J$4^2)+(2*L834*M834*Markiwitz!$B$8)+(2*L834*N834*Markiwitz!$E$8)+(2*L834*O834*Markiwitz!$H$8)+(2*L834*P834*Markiwitz!$B$11)+(2*L834*Q834*Markiwitz!$E$11)+(2*L834*R834*Markiwitz!$H$11)+(2*L834*S834*Markiwitz!$K$8)+(2*L834*T834*Markiwitz!$K$11)</f>
        <v>2.2828963606486483E-2</v>
      </c>
      <c r="V834" s="5">
        <f t="shared" ref="V834:V897" ca="1" si="228">SQRT(U834)</f>
        <v>0.15109256635085155</v>
      </c>
      <c r="W834" s="42">
        <f ca="1">SUMPRODUCT(L834:T834,Markiwitz!$B$3:$J$3)</f>
        <v>0.80446721459550419</v>
      </c>
    </row>
    <row r="835" spans="1:23" x14ac:dyDescent="0.25">
      <c r="A835">
        <v>834</v>
      </c>
      <c r="B835" s="25">
        <f t="shared" ca="1" si="227"/>
        <v>1</v>
      </c>
      <c r="C835" s="46">
        <v>0</v>
      </c>
      <c r="D835">
        <f t="shared" ca="1" si="226"/>
        <v>0.29738856573702777</v>
      </c>
      <c r="E835">
        <f t="shared" ca="1" si="226"/>
        <v>0.32399412772054337</v>
      </c>
      <c r="F835">
        <f t="shared" ca="1" si="226"/>
        <v>0.66811285952954558</v>
      </c>
      <c r="G835">
        <f t="shared" ca="1" si="226"/>
        <v>0.15988130377536314</v>
      </c>
      <c r="H835">
        <f t="shared" ca="1" si="226"/>
        <v>0.99522642887654711</v>
      </c>
      <c r="I835">
        <f t="shared" ca="1" si="226"/>
        <v>0.65426718719969079</v>
      </c>
      <c r="J835">
        <f t="shared" ca="1" si="226"/>
        <v>0.58854745391168684</v>
      </c>
      <c r="K835">
        <f t="shared" ca="1" si="226"/>
        <v>0.13326315825301072</v>
      </c>
      <c r="L835" s="42">
        <f t="shared" ref="L835:L898" ca="1" si="229">C835/SUM($C835:$K835)</f>
        <v>0</v>
      </c>
      <c r="M835" s="42">
        <f t="shared" ref="M835:M898" ca="1" si="230">D835/SUM($C835:$K835)</f>
        <v>7.7836532052965618E-2</v>
      </c>
      <c r="N835" s="42">
        <f t="shared" ref="N835:N898" ca="1" si="231">E835/SUM($C835:$K835)</f>
        <v>8.4800097289526533E-2</v>
      </c>
      <c r="O835" s="42">
        <f t="shared" ref="O835:O898" ca="1" si="232">F835/SUM($C835:$K835)</f>
        <v>0.174867476417218</v>
      </c>
      <c r="P835" s="42">
        <f t="shared" ref="P835:P898" ca="1" si="233">G835/SUM($C835:$K835)</f>
        <v>4.1846283481475198E-2</v>
      </c>
      <c r="Q835" s="42">
        <f t="shared" ref="Q835:Q898" ca="1" si="234">H835/SUM($C835:$K835)</f>
        <v>0.26048403589164199</v>
      </c>
      <c r="R835" s="42">
        <f t="shared" ref="R835:R898" ca="1" si="235">I835/SUM($C835:$K835)</f>
        <v>0.17124360098197153</v>
      </c>
      <c r="S835" s="42">
        <f t="shared" ref="S835:S898" ca="1" si="236">J835/SUM($C835:$K835)</f>
        <v>0.1540425491731825</v>
      </c>
      <c r="T835" s="42">
        <f t="shared" ref="T835:T898" ca="1" si="237">K835/SUM($C835:$K835)</f>
        <v>3.4879424712018749E-2</v>
      </c>
      <c r="U835">
        <f ca="1">+(L835^2*Markiwitz!$B$4^2)+(M835^2*Markiwitz!$C$4^2)+(N835^2*Markiwitz!$D$4^2)+(O835^2*Markiwitz!$E$4^2)+(P835^2*Markiwitz!$F$4^2)+(Q835^2*Markiwitz!$G$4^2)+(R835^2*Markiwitz!$H$4^2)+(S835^2*Markiwitz!$I$4^2)+(T835^2*Markiwitz!$J$4^2)+(2*L835*M835*Markiwitz!$B$8)+(2*L835*N835*Markiwitz!$E$8)+(2*L835*O835*Markiwitz!$H$8)+(2*L835*P835*Markiwitz!$B$11)+(2*L835*Q835*Markiwitz!$E$11)+(2*L835*R835*Markiwitz!$H$11)+(2*L835*S835*Markiwitz!$K$8)+(2*L835*T835*Markiwitz!$K$11)</f>
        <v>2.7525697272768504E-2</v>
      </c>
      <c r="V835" s="5">
        <f t="shared" ca="1" si="228"/>
        <v>0.16590870161859655</v>
      </c>
      <c r="W835" s="42">
        <f ca="1">SUMPRODUCT(L835:T835,Markiwitz!$B$3:$J$3)</f>
        <v>0.81390003386170184</v>
      </c>
    </row>
    <row r="836" spans="1:23" x14ac:dyDescent="0.25">
      <c r="A836">
        <v>835</v>
      </c>
      <c r="B836" s="25">
        <f t="shared" ca="1" si="227"/>
        <v>1.0000000000000002</v>
      </c>
      <c r="C836" s="46">
        <v>0</v>
      </c>
      <c r="D836">
        <f t="shared" ca="1" si="226"/>
        <v>0.36508986639242336</v>
      </c>
      <c r="E836">
        <f t="shared" ca="1" si="226"/>
        <v>0.23607152068108805</v>
      </c>
      <c r="F836">
        <f t="shared" ca="1" si="226"/>
        <v>0.6173980524767182</v>
      </c>
      <c r="G836">
        <f t="shared" ca="1" si="226"/>
        <v>4.1919593642094632E-3</v>
      </c>
      <c r="H836">
        <f t="shared" ca="1" si="226"/>
        <v>0.73034078469255193</v>
      </c>
      <c r="I836">
        <f t="shared" ca="1" si="226"/>
        <v>0.40013679616911413</v>
      </c>
      <c r="J836">
        <f t="shared" ca="1" si="226"/>
        <v>0.90585725995050725</v>
      </c>
      <c r="K836">
        <f t="shared" ca="1" si="226"/>
        <v>0.73197187202110181</v>
      </c>
      <c r="L836" s="42">
        <f t="shared" ca="1" si="229"/>
        <v>0</v>
      </c>
      <c r="M836" s="42">
        <f t="shared" ca="1" si="230"/>
        <v>9.1476960788362927E-2</v>
      </c>
      <c r="N836" s="42">
        <f t="shared" ca="1" si="231"/>
        <v>5.9150108585542649E-2</v>
      </c>
      <c r="O836" s="42">
        <f t="shared" ca="1" si="232"/>
        <v>0.15469533020814749</v>
      </c>
      <c r="P836" s="42">
        <f t="shared" ca="1" si="233"/>
        <v>1.0503378419548428E-3</v>
      </c>
      <c r="Q836" s="42">
        <f t="shared" ca="1" si="234"/>
        <v>0.18299427476207064</v>
      </c>
      <c r="R836" s="42">
        <f t="shared" ca="1" si="235"/>
        <v>0.10025832372405405</v>
      </c>
      <c r="S836" s="42">
        <f t="shared" ca="1" si="236"/>
        <v>0.22697170389078242</v>
      </c>
      <c r="T836" s="42">
        <f t="shared" ca="1" si="237"/>
        <v>0.18340296019908514</v>
      </c>
      <c r="U836">
        <f ca="1">+(L836^2*Markiwitz!$B$4^2)+(M836^2*Markiwitz!$C$4^2)+(N836^2*Markiwitz!$D$4^2)+(O836^2*Markiwitz!$E$4^2)+(P836^2*Markiwitz!$F$4^2)+(Q836^2*Markiwitz!$G$4^2)+(R836^2*Markiwitz!$H$4^2)+(S836^2*Markiwitz!$I$4^2)+(T836^2*Markiwitz!$J$4^2)+(2*L836*M836*Markiwitz!$B$8)+(2*L836*N836*Markiwitz!$E$8)+(2*L836*O836*Markiwitz!$H$8)+(2*L836*P836*Markiwitz!$B$11)+(2*L836*Q836*Markiwitz!$E$11)+(2*L836*R836*Markiwitz!$H$11)+(2*L836*S836*Markiwitz!$K$8)+(2*L836*T836*Markiwitz!$K$11)</f>
        <v>1.9218171751879051E-2</v>
      </c>
      <c r="V836" s="5">
        <f t="shared" ca="1" si="228"/>
        <v>0.13862962075934224</v>
      </c>
      <c r="W836" s="42">
        <f ca="1">SUMPRODUCT(L836:T836,Markiwitz!$B$3:$J$3)</f>
        <v>0.57738993517777182</v>
      </c>
    </row>
    <row r="837" spans="1:23" x14ac:dyDescent="0.25">
      <c r="A837">
        <v>836</v>
      </c>
      <c r="B837" s="25">
        <f t="shared" ca="1" si="227"/>
        <v>1</v>
      </c>
      <c r="C837" s="46">
        <v>0</v>
      </c>
      <c r="D837">
        <f t="shared" ca="1" si="226"/>
        <v>0.95279993266739549</v>
      </c>
      <c r="E837">
        <f t="shared" ca="1" si="226"/>
        <v>0.24666682076801272</v>
      </c>
      <c r="F837">
        <f t="shared" ca="1" si="226"/>
        <v>2.6875416338226765E-2</v>
      </c>
      <c r="G837">
        <f t="shared" ca="1" si="226"/>
        <v>0.86659562921748357</v>
      </c>
      <c r="H837">
        <f t="shared" ca="1" si="226"/>
        <v>8.3060384357601325E-2</v>
      </c>
      <c r="I837">
        <f t="shared" ca="1" si="226"/>
        <v>7.6613772051263407E-2</v>
      </c>
      <c r="J837">
        <f t="shared" ca="1" si="226"/>
        <v>0.58839041768431433</v>
      </c>
      <c r="K837">
        <f t="shared" ca="1" si="226"/>
        <v>0.11520730872775931</v>
      </c>
      <c r="L837" s="42">
        <f t="shared" ca="1" si="229"/>
        <v>0</v>
      </c>
      <c r="M837" s="42">
        <f t="shared" ca="1" si="230"/>
        <v>0.32230458432277415</v>
      </c>
      <c r="N837" s="42">
        <f t="shared" ca="1" si="231"/>
        <v>8.3440231687765209E-2</v>
      </c>
      <c r="O837" s="42">
        <f t="shared" ca="1" si="232"/>
        <v>9.0911739121810331E-3</v>
      </c>
      <c r="P837" s="42">
        <f t="shared" ca="1" si="233"/>
        <v>0.29314416854432657</v>
      </c>
      <c r="Q837" s="42">
        <f t="shared" ca="1" si="234"/>
        <v>2.8096919128783891E-2</v>
      </c>
      <c r="R837" s="42">
        <f t="shared" ca="1" si="235"/>
        <v>2.5916217148812579E-2</v>
      </c>
      <c r="S837" s="42">
        <f t="shared" ca="1" si="236"/>
        <v>0.19903541393033083</v>
      </c>
      <c r="T837" s="42">
        <f t="shared" ca="1" si="237"/>
        <v>3.8971291325025734E-2</v>
      </c>
      <c r="U837">
        <f ca="1">+(L837^2*Markiwitz!$B$4^2)+(M837^2*Markiwitz!$C$4^2)+(N837^2*Markiwitz!$D$4^2)+(O837^2*Markiwitz!$E$4^2)+(P837^2*Markiwitz!$F$4^2)+(Q837^2*Markiwitz!$G$4^2)+(R837^2*Markiwitz!$H$4^2)+(S837^2*Markiwitz!$I$4^2)+(T837^2*Markiwitz!$J$4^2)+(2*L837*M837*Markiwitz!$B$8)+(2*L837*N837*Markiwitz!$E$8)+(2*L837*O837*Markiwitz!$H$8)+(2*L837*P837*Markiwitz!$B$11)+(2*L837*Q837*Markiwitz!$E$11)+(2*L837*R837*Markiwitz!$H$11)+(2*L837*S837*Markiwitz!$K$8)+(2*L837*T837*Markiwitz!$K$11)</f>
        <v>1.8101145366871203E-2</v>
      </c>
      <c r="V837" s="5">
        <f t="shared" ca="1" si="228"/>
        <v>0.13454049712585131</v>
      </c>
      <c r="W837" s="42">
        <f ca="1">SUMPRODUCT(L837:T837,Markiwitz!$B$3:$J$3)</f>
        <v>0.22828445532921265</v>
      </c>
    </row>
    <row r="838" spans="1:23" x14ac:dyDescent="0.25">
      <c r="A838">
        <v>837</v>
      </c>
      <c r="B838" s="25">
        <f t="shared" ca="1" si="227"/>
        <v>1</v>
      </c>
      <c r="C838" s="46">
        <v>0</v>
      </c>
      <c r="D838">
        <f t="shared" ca="1" si="226"/>
        <v>0.71158727391273335</v>
      </c>
      <c r="E838">
        <f t="shared" ca="1" si="226"/>
        <v>0.95400804922799853</v>
      </c>
      <c r="F838">
        <f t="shared" ca="1" si="226"/>
        <v>0.59993622624511345</v>
      </c>
      <c r="G838">
        <f t="shared" ca="1" si="226"/>
        <v>0.73066362037785915</v>
      </c>
      <c r="H838">
        <f t="shared" ca="1" si="226"/>
        <v>0.51608192725208091</v>
      </c>
      <c r="I838">
        <f t="shared" ca="1" si="226"/>
        <v>0.69306180686386676</v>
      </c>
      <c r="J838">
        <f t="shared" ca="1" si="226"/>
        <v>0.69104878253594326</v>
      </c>
      <c r="K838">
        <f t="shared" ca="1" si="226"/>
        <v>8.9385491830906272E-2</v>
      </c>
      <c r="L838" s="42">
        <f t="shared" ca="1" si="229"/>
        <v>0</v>
      </c>
      <c r="M838" s="42">
        <f t="shared" ca="1" si="230"/>
        <v>0.14272355529879899</v>
      </c>
      <c r="N838" s="42">
        <f t="shared" ca="1" si="231"/>
        <v>0.19134605910081201</v>
      </c>
      <c r="O838" s="42">
        <f t="shared" ca="1" si="232"/>
        <v>0.12032962687967912</v>
      </c>
      <c r="P838" s="42">
        <f t="shared" ca="1" si="233"/>
        <v>0.14654971139999468</v>
      </c>
      <c r="Q838" s="42">
        <f t="shared" ca="1" si="234"/>
        <v>0.10351091170849996</v>
      </c>
      <c r="R838" s="42">
        <f t="shared" ca="1" si="235"/>
        <v>0.13900788946592568</v>
      </c>
      <c r="S838" s="42">
        <f t="shared" ca="1" si="236"/>
        <v>0.13860413577397945</v>
      </c>
      <c r="T838" s="42">
        <f t="shared" ca="1" si="237"/>
        <v>1.7928110372310034E-2</v>
      </c>
      <c r="U838">
        <f ca="1">+(L838^2*Markiwitz!$B$4^2)+(M838^2*Markiwitz!$C$4^2)+(N838^2*Markiwitz!$D$4^2)+(O838^2*Markiwitz!$E$4^2)+(P838^2*Markiwitz!$F$4^2)+(Q838^2*Markiwitz!$G$4^2)+(R838^2*Markiwitz!$H$4^2)+(S838^2*Markiwitz!$I$4^2)+(T838^2*Markiwitz!$J$4^2)+(2*L838*M838*Markiwitz!$B$8)+(2*L838*N838*Markiwitz!$E$8)+(2*L838*O838*Markiwitz!$H$8)+(2*L838*P838*Markiwitz!$B$11)+(2*L838*Q838*Markiwitz!$E$11)+(2*L838*R838*Markiwitz!$H$11)+(2*L838*S838*Markiwitz!$K$8)+(2*L838*T838*Markiwitz!$K$11)</f>
        <v>1.3895154828721822E-2</v>
      </c>
      <c r="V838" s="5">
        <f t="shared" ca="1" si="228"/>
        <v>0.11787771133137011</v>
      </c>
      <c r="W838" s="42">
        <f ca="1">SUMPRODUCT(L838:T838,Markiwitz!$B$3:$J$3)</f>
        <v>0.4278116046191105</v>
      </c>
    </row>
    <row r="839" spans="1:23" x14ac:dyDescent="0.25">
      <c r="A839">
        <v>838</v>
      </c>
      <c r="B839" s="25">
        <f t="shared" ca="1" si="227"/>
        <v>1.0000000000000002</v>
      </c>
      <c r="C839" s="46">
        <v>0</v>
      </c>
      <c r="D839">
        <f t="shared" ca="1" si="226"/>
        <v>1.0996907245407916E-2</v>
      </c>
      <c r="E839">
        <f t="shared" ca="1" si="226"/>
        <v>0.90619638048022233</v>
      </c>
      <c r="F839">
        <f t="shared" ca="1" si="226"/>
        <v>0.53115959495303589</v>
      </c>
      <c r="G839">
        <f t="shared" ca="1" si="226"/>
        <v>0.53271554741259253</v>
      </c>
      <c r="H839">
        <f t="shared" ca="1" si="226"/>
        <v>0.92978154515259392</v>
      </c>
      <c r="I839">
        <f t="shared" ca="1" si="226"/>
        <v>0.566401562886515</v>
      </c>
      <c r="J839">
        <f t="shared" ca="1" si="226"/>
        <v>0.81301872647631601</v>
      </c>
      <c r="K839">
        <f t="shared" ca="1" si="226"/>
        <v>0.64698207679965536</v>
      </c>
      <c r="L839" s="42">
        <f t="shared" ca="1" si="229"/>
        <v>0</v>
      </c>
      <c r="M839" s="42">
        <f t="shared" ca="1" si="230"/>
        <v>2.2273334407443982E-3</v>
      </c>
      <c r="N839" s="42">
        <f t="shared" ca="1" si="231"/>
        <v>0.18354265040909357</v>
      </c>
      <c r="O839" s="42">
        <f t="shared" ca="1" si="232"/>
        <v>0.10758202300061882</v>
      </c>
      <c r="P839" s="42">
        <f t="shared" ca="1" si="233"/>
        <v>0.10789716841996627</v>
      </c>
      <c r="Q839" s="42">
        <f t="shared" ca="1" si="234"/>
        <v>0.18831963222842946</v>
      </c>
      <c r="R839" s="42">
        <f t="shared" ca="1" si="235"/>
        <v>0.1147199947907017</v>
      </c>
      <c r="S839" s="42">
        <f t="shared" ca="1" si="236"/>
        <v>0.16467028019976265</v>
      </c>
      <c r="T839" s="42">
        <f t="shared" ca="1" si="237"/>
        <v>0.13104091751068317</v>
      </c>
      <c r="U839">
        <f ca="1">+(L839^2*Markiwitz!$B$4^2)+(M839^2*Markiwitz!$C$4^2)+(N839^2*Markiwitz!$D$4^2)+(O839^2*Markiwitz!$E$4^2)+(P839^2*Markiwitz!$F$4^2)+(Q839^2*Markiwitz!$G$4^2)+(R839^2*Markiwitz!$H$4^2)+(S839^2*Markiwitz!$I$4^2)+(T839^2*Markiwitz!$J$4^2)+(2*L839*M839*Markiwitz!$B$8)+(2*L839*N839*Markiwitz!$E$8)+(2*L839*O839*Markiwitz!$H$8)+(2*L839*P839*Markiwitz!$B$11)+(2*L839*Q839*Markiwitz!$E$11)+(2*L839*R839*Markiwitz!$H$11)+(2*L839*S839*Markiwitz!$K$8)+(2*L839*T839*Markiwitz!$K$11)</f>
        <v>1.913146242193018E-2</v>
      </c>
      <c r="V839" s="5">
        <f t="shared" ca="1" si="228"/>
        <v>0.13831652982174683</v>
      </c>
      <c r="W839" s="42">
        <f ca="1">SUMPRODUCT(L839:T839,Markiwitz!$B$3:$J$3)</f>
        <v>0.62833543136448655</v>
      </c>
    </row>
    <row r="840" spans="1:23" x14ac:dyDescent="0.25">
      <c r="A840">
        <v>839</v>
      </c>
      <c r="B840" s="25">
        <f t="shared" ca="1" si="227"/>
        <v>1</v>
      </c>
      <c r="C840" s="46">
        <v>0</v>
      </c>
      <c r="D840">
        <f t="shared" ca="1" si="226"/>
        <v>0.66570012267113032</v>
      </c>
      <c r="E840">
        <f t="shared" ca="1" si="226"/>
        <v>0.77921749162329779</v>
      </c>
      <c r="F840">
        <f t="shared" ca="1" si="226"/>
        <v>0.18914809502258412</v>
      </c>
      <c r="G840">
        <f t="shared" ca="1" si="226"/>
        <v>0.98116814362887794</v>
      </c>
      <c r="H840">
        <f t="shared" ca="1" si="226"/>
        <v>0.12800224831390072</v>
      </c>
      <c r="I840">
        <f t="shared" ca="1" si="226"/>
        <v>0.60164572241407044</v>
      </c>
      <c r="J840">
        <f t="shared" ca="1" si="226"/>
        <v>0.86626011659406554</v>
      </c>
      <c r="K840">
        <f t="shared" ca="1" si="226"/>
        <v>0.25150057413865212</v>
      </c>
      <c r="L840" s="42">
        <f t="shared" ca="1" si="229"/>
        <v>0</v>
      </c>
      <c r="M840" s="42">
        <f t="shared" ca="1" si="230"/>
        <v>0.14917173412884319</v>
      </c>
      <c r="N840" s="42">
        <f t="shared" ca="1" si="231"/>
        <v>0.17460898763631183</v>
      </c>
      <c r="O840" s="42">
        <f t="shared" ca="1" si="232"/>
        <v>4.2384774135944013E-2</v>
      </c>
      <c r="P840" s="42">
        <f t="shared" ca="1" si="233"/>
        <v>0.21986259048566187</v>
      </c>
      <c r="Q840" s="42">
        <f t="shared" ca="1" si="234"/>
        <v>2.8683061190914565E-2</v>
      </c>
      <c r="R840" s="42">
        <f t="shared" ca="1" si="235"/>
        <v>0.13481826529277227</v>
      </c>
      <c r="S840" s="42">
        <f t="shared" ca="1" si="236"/>
        <v>0.19411371486681961</v>
      </c>
      <c r="T840" s="42">
        <f t="shared" ca="1" si="237"/>
        <v>5.6356872262732768E-2</v>
      </c>
      <c r="U840">
        <f ca="1">+(L840^2*Markiwitz!$B$4^2)+(M840^2*Markiwitz!$C$4^2)+(N840^2*Markiwitz!$D$4^2)+(O840^2*Markiwitz!$E$4^2)+(P840^2*Markiwitz!$F$4^2)+(Q840^2*Markiwitz!$G$4^2)+(R840^2*Markiwitz!$H$4^2)+(S840^2*Markiwitz!$I$4^2)+(T840^2*Markiwitz!$J$4^2)+(2*L840*M840*Markiwitz!$B$8)+(2*L840*N840*Markiwitz!$E$8)+(2*L840*O840*Markiwitz!$H$8)+(2*L840*P840*Markiwitz!$B$11)+(2*L840*Q840*Markiwitz!$E$11)+(2*L840*R840*Markiwitz!$H$11)+(2*L840*S840*Markiwitz!$K$8)+(2*L840*T840*Markiwitz!$K$11)</f>
        <v>1.4815015981708148E-2</v>
      </c>
      <c r="V840" s="5">
        <f t="shared" ca="1" si="228"/>
        <v>0.1217169502645714</v>
      </c>
      <c r="W840" s="42">
        <f ca="1">SUMPRODUCT(L840:T840,Markiwitz!$B$3:$J$3)</f>
        <v>0.21847826601510251</v>
      </c>
    </row>
    <row r="841" spans="1:23" x14ac:dyDescent="0.25">
      <c r="A841">
        <v>840</v>
      </c>
      <c r="B841" s="25">
        <f t="shared" ca="1" si="227"/>
        <v>1</v>
      </c>
      <c r="C841" s="46">
        <v>0</v>
      </c>
      <c r="D841">
        <f t="shared" ca="1" si="226"/>
        <v>0.87698385714534266</v>
      </c>
      <c r="E841">
        <f t="shared" ca="1" si="226"/>
        <v>0.81308874507526951</v>
      </c>
      <c r="F841">
        <f t="shared" ca="1" si="226"/>
        <v>1.7153827397217158E-3</v>
      </c>
      <c r="G841">
        <f t="shared" ca="1" si="226"/>
        <v>0.31487104107805763</v>
      </c>
      <c r="H841">
        <f t="shared" ca="1" si="226"/>
        <v>0.47540964974350919</v>
      </c>
      <c r="I841">
        <f t="shared" ca="1" si="226"/>
        <v>0.38186266595358875</v>
      </c>
      <c r="J841">
        <f t="shared" ca="1" si="226"/>
        <v>7.2851926381336307E-2</v>
      </c>
      <c r="K841">
        <f t="shared" ca="1" si="226"/>
        <v>0.90121664097607346</v>
      </c>
      <c r="L841" s="42">
        <f t="shared" ca="1" si="229"/>
        <v>0</v>
      </c>
      <c r="M841" s="42">
        <f t="shared" ca="1" si="230"/>
        <v>0.22850022874352163</v>
      </c>
      <c r="N841" s="42">
        <f t="shared" ca="1" si="231"/>
        <v>0.21185220540232916</v>
      </c>
      <c r="O841" s="42">
        <f t="shared" ca="1" si="232"/>
        <v>4.4694705063897251E-4</v>
      </c>
      <c r="P841" s="42">
        <f t="shared" ca="1" si="233"/>
        <v>8.2040398263708278E-2</v>
      </c>
      <c r="Q841" s="42">
        <f t="shared" ca="1" si="234"/>
        <v>0.12386911438355687</v>
      </c>
      <c r="R841" s="42">
        <f t="shared" ca="1" si="235"/>
        <v>9.9495225377386989E-2</v>
      </c>
      <c r="S841" s="42">
        <f t="shared" ca="1" si="236"/>
        <v>1.898174260211347E-2</v>
      </c>
      <c r="T841" s="42">
        <f t="shared" ca="1" si="237"/>
        <v>0.23481413817674465</v>
      </c>
      <c r="U841">
        <f ca="1">+(L841^2*Markiwitz!$B$4^2)+(M841^2*Markiwitz!$C$4^2)+(N841^2*Markiwitz!$D$4^2)+(O841^2*Markiwitz!$E$4^2)+(P841^2*Markiwitz!$F$4^2)+(Q841^2*Markiwitz!$G$4^2)+(R841^2*Markiwitz!$H$4^2)+(S841^2*Markiwitz!$I$4^2)+(T841^2*Markiwitz!$J$4^2)+(2*L841*M841*Markiwitz!$B$8)+(2*L841*N841*Markiwitz!$E$8)+(2*L841*O841*Markiwitz!$H$8)+(2*L841*P841*Markiwitz!$B$11)+(2*L841*Q841*Markiwitz!$E$11)+(2*L841*R841*Markiwitz!$H$11)+(2*L841*S841*Markiwitz!$K$8)+(2*L841*T841*Markiwitz!$K$11)</f>
        <v>1.1651290154833875E-2</v>
      </c>
      <c r="V841" s="5">
        <f t="shared" ca="1" si="228"/>
        <v>0.10794114208601777</v>
      </c>
      <c r="W841" s="42">
        <f ca="1">SUMPRODUCT(L841:T841,Markiwitz!$B$3:$J$3)</f>
        <v>0.46306287809685448</v>
      </c>
    </row>
    <row r="842" spans="1:23" x14ac:dyDescent="0.25">
      <c r="A842">
        <v>841</v>
      </c>
      <c r="B842" s="25">
        <f t="shared" ca="1" si="227"/>
        <v>1</v>
      </c>
      <c r="C842" s="46">
        <v>0</v>
      </c>
      <c r="D842">
        <f t="shared" ref="D842:K851" ca="1" si="238">RAND()</f>
        <v>0.91653708208794604</v>
      </c>
      <c r="E842">
        <f t="shared" ca="1" si="238"/>
        <v>0.94557703667185178</v>
      </c>
      <c r="F842">
        <f t="shared" ca="1" si="238"/>
        <v>0.76664853981193415</v>
      </c>
      <c r="G842">
        <f t="shared" ca="1" si="238"/>
        <v>0.78264281332121721</v>
      </c>
      <c r="H842">
        <f t="shared" ca="1" si="238"/>
        <v>0.25275758314977481</v>
      </c>
      <c r="I842">
        <f t="shared" ca="1" si="238"/>
        <v>0.85041119647583474</v>
      </c>
      <c r="J842">
        <f t="shared" ca="1" si="238"/>
        <v>0.28531258211625476</v>
      </c>
      <c r="K842">
        <f t="shared" ca="1" si="238"/>
        <v>0.1411601181291311</v>
      </c>
      <c r="L842" s="42">
        <f t="shared" ca="1" si="229"/>
        <v>0</v>
      </c>
      <c r="M842" s="42">
        <f t="shared" ca="1" si="230"/>
        <v>0.18549450977403567</v>
      </c>
      <c r="N842" s="42">
        <f t="shared" ca="1" si="231"/>
        <v>0.1913717974961324</v>
      </c>
      <c r="O842" s="42">
        <f t="shared" ca="1" si="232"/>
        <v>0.15515912868187623</v>
      </c>
      <c r="P842" s="42">
        <f t="shared" ca="1" si="233"/>
        <v>0.15839614983658781</v>
      </c>
      <c r="Q842" s="42">
        <f t="shared" ca="1" si="234"/>
        <v>5.1154661272656159E-2</v>
      </c>
      <c r="R842" s="42">
        <f t="shared" ca="1" si="235"/>
        <v>0.17211153927048589</v>
      </c>
      <c r="S842" s="42">
        <f t="shared" ca="1" si="236"/>
        <v>5.774334567179102E-2</v>
      </c>
      <c r="T842" s="42">
        <f t="shared" ca="1" si="237"/>
        <v>2.8568867996434887E-2</v>
      </c>
      <c r="U842">
        <f ca="1">+(L842^2*Markiwitz!$B$4^2)+(M842^2*Markiwitz!$C$4^2)+(N842^2*Markiwitz!$D$4^2)+(O842^2*Markiwitz!$E$4^2)+(P842^2*Markiwitz!$F$4^2)+(Q842^2*Markiwitz!$G$4^2)+(R842^2*Markiwitz!$H$4^2)+(S842^2*Markiwitz!$I$4^2)+(T842^2*Markiwitz!$J$4^2)+(2*L842*M842*Markiwitz!$B$8)+(2*L842*N842*Markiwitz!$E$8)+(2*L842*O842*Markiwitz!$H$8)+(2*L842*P842*Markiwitz!$B$11)+(2*L842*Q842*Markiwitz!$E$11)+(2*L842*R842*Markiwitz!$H$11)+(2*L842*S842*Markiwitz!$K$8)+(2*L842*T842*Markiwitz!$K$11)</f>
        <v>1.249324481608711E-2</v>
      </c>
      <c r="V842" s="5">
        <f t="shared" ca="1" si="228"/>
        <v>0.11177318469153104</v>
      </c>
      <c r="W842" s="42">
        <f ca="1">SUMPRODUCT(L842:T842,Markiwitz!$B$3:$J$3)</f>
        <v>0.31173732658487552</v>
      </c>
    </row>
    <row r="843" spans="1:23" x14ac:dyDescent="0.25">
      <c r="A843">
        <v>842</v>
      </c>
      <c r="B843" s="25">
        <f t="shared" ca="1" si="227"/>
        <v>1</v>
      </c>
      <c r="C843" s="46">
        <v>0</v>
      </c>
      <c r="D843">
        <f t="shared" ca="1" si="238"/>
        <v>0.12112457547580957</v>
      </c>
      <c r="E843">
        <f t="shared" ca="1" si="238"/>
        <v>0.10028566231260616</v>
      </c>
      <c r="F843">
        <f t="shared" ca="1" si="238"/>
        <v>0.98539055618145388</v>
      </c>
      <c r="G843">
        <f t="shared" ca="1" si="238"/>
        <v>0.90752682278504071</v>
      </c>
      <c r="H843">
        <f t="shared" ca="1" si="238"/>
        <v>0.1356711431717692</v>
      </c>
      <c r="I843">
        <f t="shared" ca="1" si="238"/>
        <v>1.4974013187352808E-2</v>
      </c>
      <c r="J843">
        <f t="shared" ca="1" si="238"/>
        <v>0.43011308057129538</v>
      </c>
      <c r="K843">
        <f t="shared" ca="1" si="238"/>
        <v>0.26285524335672483</v>
      </c>
      <c r="L843" s="42">
        <f t="shared" ca="1" si="229"/>
        <v>0</v>
      </c>
      <c r="M843" s="42">
        <f t="shared" ca="1" si="230"/>
        <v>4.0948947765367741E-2</v>
      </c>
      <c r="N843" s="42">
        <f t="shared" ca="1" si="231"/>
        <v>3.3903874019970186E-2</v>
      </c>
      <c r="O843" s="42">
        <f t="shared" ca="1" si="232"/>
        <v>0.33313393467058777</v>
      </c>
      <c r="P843" s="42">
        <f t="shared" ca="1" si="233"/>
        <v>0.30681030926970437</v>
      </c>
      <c r="Q843" s="42">
        <f t="shared" ca="1" si="234"/>
        <v>4.5866749445227506E-2</v>
      </c>
      <c r="R843" s="42">
        <f t="shared" ca="1" si="235"/>
        <v>5.0623094565090745E-3</v>
      </c>
      <c r="S843" s="42">
        <f t="shared" ca="1" si="236"/>
        <v>0.1454096165070391</v>
      </c>
      <c r="T843" s="42">
        <f t="shared" ca="1" si="237"/>
        <v>8.8864258865594264E-2</v>
      </c>
      <c r="U843">
        <f ca="1">+(L843^2*Markiwitz!$B$4^2)+(M843^2*Markiwitz!$C$4^2)+(N843^2*Markiwitz!$D$4^2)+(O843^2*Markiwitz!$E$4^2)+(P843^2*Markiwitz!$F$4^2)+(Q843^2*Markiwitz!$G$4^2)+(R843^2*Markiwitz!$H$4^2)+(S843^2*Markiwitz!$I$4^2)+(T843^2*Markiwitz!$J$4^2)+(2*L843*M843*Markiwitz!$B$8)+(2*L843*N843*Markiwitz!$E$8)+(2*L843*O843*Markiwitz!$H$8)+(2*L843*P843*Markiwitz!$B$11)+(2*L843*Q843*Markiwitz!$E$11)+(2*L843*R843*Markiwitz!$H$11)+(2*L843*S843*Markiwitz!$K$8)+(2*L843*T843*Markiwitz!$K$11)</f>
        <v>2.428555808893439E-2</v>
      </c>
      <c r="V843" s="5">
        <f t="shared" ca="1" si="228"/>
        <v>0.15583824334525331</v>
      </c>
      <c r="W843" s="42">
        <f ca="1">SUMPRODUCT(L843:T843,Markiwitz!$B$3:$J$3)</f>
        <v>0.33403210055772992</v>
      </c>
    </row>
    <row r="844" spans="1:23" x14ac:dyDescent="0.25">
      <c r="A844">
        <v>843</v>
      </c>
      <c r="B844" s="25">
        <f t="shared" ca="1" si="227"/>
        <v>1</v>
      </c>
      <c r="C844" s="46">
        <v>0</v>
      </c>
      <c r="D844">
        <f t="shared" ca="1" si="238"/>
        <v>0.26474114959271389</v>
      </c>
      <c r="E844">
        <f t="shared" ca="1" si="238"/>
        <v>0.37983491107875578</v>
      </c>
      <c r="F844">
        <f t="shared" ca="1" si="238"/>
        <v>0.43483864775987158</v>
      </c>
      <c r="G844">
        <f t="shared" ca="1" si="238"/>
        <v>0.95644824582842081</v>
      </c>
      <c r="H844">
        <f t="shared" ca="1" si="238"/>
        <v>0.90135087512696321</v>
      </c>
      <c r="I844">
        <f t="shared" ca="1" si="238"/>
        <v>0.10764423605913631</v>
      </c>
      <c r="J844">
        <f t="shared" ca="1" si="238"/>
        <v>0.98767454365190266</v>
      </c>
      <c r="K844">
        <f t="shared" ca="1" si="238"/>
        <v>0.85543522722007281</v>
      </c>
      <c r="L844" s="42">
        <f t="shared" ca="1" si="229"/>
        <v>0</v>
      </c>
      <c r="M844" s="42">
        <f t="shared" ca="1" si="230"/>
        <v>5.4161802707799009E-2</v>
      </c>
      <c r="N844" s="42">
        <f t="shared" ca="1" si="231"/>
        <v>7.7708144529218065E-2</v>
      </c>
      <c r="O844" s="42">
        <f t="shared" ca="1" si="232"/>
        <v>8.8961028861319305E-2</v>
      </c>
      <c r="P844" s="42">
        <f t="shared" ca="1" si="233"/>
        <v>0.19567400561066792</v>
      </c>
      <c r="Q844" s="42">
        <f t="shared" ca="1" si="234"/>
        <v>0.18440196525637562</v>
      </c>
      <c r="R844" s="42">
        <f t="shared" ca="1" si="235"/>
        <v>2.2022288129503315E-2</v>
      </c>
      <c r="S844" s="42">
        <f t="shared" ca="1" si="236"/>
        <v>0.20206240644904272</v>
      </c>
      <c r="T844" s="42">
        <f t="shared" ca="1" si="237"/>
        <v>0.17500835845607407</v>
      </c>
      <c r="U844">
        <f ca="1">+(L844^2*Markiwitz!$B$4^2)+(M844^2*Markiwitz!$C$4^2)+(N844^2*Markiwitz!$D$4^2)+(O844^2*Markiwitz!$E$4^2)+(P844^2*Markiwitz!$F$4^2)+(Q844^2*Markiwitz!$G$4^2)+(R844^2*Markiwitz!$H$4^2)+(S844^2*Markiwitz!$I$4^2)+(T844^2*Markiwitz!$J$4^2)+(2*L844*M844*Markiwitz!$B$8)+(2*L844*N844*Markiwitz!$E$8)+(2*L844*O844*Markiwitz!$H$8)+(2*L844*P844*Markiwitz!$B$11)+(2*L844*Q844*Markiwitz!$E$11)+(2*L844*R844*Markiwitz!$H$11)+(2*L844*S844*Markiwitz!$K$8)+(2*L844*T844*Markiwitz!$K$11)</f>
        <v>2.0219167810972341E-2</v>
      </c>
      <c r="V844" s="5">
        <f t="shared" ca="1" si="228"/>
        <v>0.14219412017018263</v>
      </c>
      <c r="W844" s="42">
        <f ca="1">SUMPRODUCT(L844:T844,Markiwitz!$B$3:$J$3)</f>
        <v>0.62112079149686306</v>
      </c>
    </row>
    <row r="845" spans="1:23" x14ac:dyDescent="0.25">
      <c r="A845">
        <v>844</v>
      </c>
      <c r="B845" s="25">
        <f t="shared" ca="1" si="227"/>
        <v>0.99999999999999989</v>
      </c>
      <c r="C845" s="46">
        <v>0</v>
      </c>
      <c r="D845">
        <f t="shared" ca="1" si="238"/>
        <v>0.85742415665924832</v>
      </c>
      <c r="E845">
        <f t="shared" ca="1" si="238"/>
        <v>0.19668019092226707</v>
      </c>
      <c r="F845">
        <f t="shared" ca="1" si="238"/>
        <v>0.63344974872763138</v>
      </c>
      <c r="G845">
        <f t="shared" ca="1" si="238"/>
        <v>0.17020078189448418</v>
      </c>
      <c r="H845">
        <f t="shared" ca="1" si="238"/>
        <v>0.4806708466457762</v>
      </c>
      <c r="I845">
        <f t="shared" ca="1" si="238"/>
        <v>0.22426065366369607</v>
      </c>
      <c r="J845">
        <f t="shared" ca="1" si="238"/>
        <v>0.49539449128637014</v>
      </c>
      <c r="K845">
        <f t="shared" ca="1" si="238"/>
        <v>0.1482350249328338</v>
      </c>
      <c r="L845" s="42">
        <f t="shared" ca="1" si="229"/>
        <v>0</v>
      </c>
      <c r="M845" s="42">
        <f t="shared" ca="1" si="230"/>
        <v>0.26741724296970243</v>
      </c>
      <c r="N845" s="42">
        <f t="shared" ca="1" si="231"/>
        <v>6.1341488917356891E-2</v>
      </c>
      <c r="O845" s="42">
        <f t="shared" ca="1" si="232"/>
        <v>0.19756311278259672</v>
      </c>
      <c r="P845" s="42">
        <f t="shared" ca="1" si="233"/>
        <v>5.3082973569169828E-2</v>
      </c>
      <c r="Q845" s="42">
        <f t="shared" ca="1" si="234"/>
        <v>0.14991375223990741</v>
      </c>
      <c r="R845" s="42">
        <f t="shared" ca="1" si="235"/>
        <v>6.994340577362837E-2</v>
      </c>
      <c r="S845" s="42">
        <f t="shared" ca="1" si="236"/>
        <v>0.15450582773215182</v>
      </c>
      <c r="T845" s="42">
        <f t="shared" ca="1" si="237"/>
        <v>4.6232196015486435E-2</v>
      </c>
      <c r="U845">
        <f ca="1">+(L845^2*Markiwitz!$B$4^2)+(M845^2*Markiwitz!$C$4^2)+(N845^2*Markiwitz!$D$4^2)+(O845^2*Markiwitz!$E$4^2)+(P845^2*Markiwitz!$F$4^2)+(Q845^2*Markiwitz!$G$4^2)+(R845^2*Markiwitz!$H$4^2)+(S845^2*Markiwitz!$I$4^2)+(T845^2*Markiwitz!$J$4^2)+(2*L845*M845*Markiwitz!$B$8)+(2*L845*N845*Markiwitz!$E$8)+(2*L845*O845*Markiwitz!$H$8)+(2*L845*P845*Markiwitz!$B$11)+(2*L845*Q845*Markiwitz!$E$11)+(2*L845*R845*Markiwitz!$H$11)+(2*L845*S845*Markiwitz!$K$8)+(2*L845*T845*Markiwitz!$K$11)</f>
        <v>1.5430525092288932E-2</v>
      </c>
      <c r="V845" s="5">
        <f t="shared" ca="1" si="228"/>
        <v>0.12421966467628598</v>
      </c>
      <c r="W845" s="42">
        <f ca="1">SUMPRODUCT(L845:T845,Markiwitz!$B$3:$J$3)</f>
        <v>0.53485147161702329</v>
      </c>
    </row>
    <row r="846" spans="1:23" x14ac:dyDescent="0.25">
      <c r="A846">
        <v>845</v>
      </c>
      <c r="B846" s="25">
        <f t="shared" ca="1" si="227"/>
        <v>1</v>
      </c>
      <c r="C846" s="46">
        <v>0</v>
      </c>
      <c r="D846">
        <f t="shared" ca="1" si="238"/>
        <v>0.46076378166136456</v>
      </c>
      <c r="E846">
        <f t="shared" ca="1" si="238"/>
        <v>0.99050758332838396</v>
      </c>
      <c r="F846">
        <f t="shared" ca="1" si="238"/>
        <v>4.2935443195536882E-2</v>
      </c>
      <c r="G846">
        <f t="shared" ca="1" si="238"/>
        <v>0.15626132748925647</v>
      </c>
      <c r="H846">
        <f t="shared" ca="1" si="238"/>
        <v>0.52812174665496525</v>
      </c>
      <c r="I846">
        <f t="shared" ca="1" si="238"/>
        <v>3.5644320454607525E-2</v>
      </c>
      <c r="J846">
        <f t="shared" ca="1" si="238"/>
        <v>0.55930055483956764</v>
      </c>
      <c r="K846">
        <f t="shared" ca="1" si="238"/>
        <v>0.72430874486608832</v>
      </c>
      <c r="L846" s="42">
        <f t="shared" ca="1" si="229"/>
        <v>0</v>
      </c>
      <c r="M846" s="42">
        <f t="shared" ca="1" si="230"/>
        <v>0.13172795790703393</v>
      </c>
      <c r="N846" s="42">
        <f t="shared" ca="1" si="231"/>
        <v>0.28317664373015522</v>
      </c>
      <c r="O846" s="42">
        <f t="shared" ca="1" si="232"/>
        <v>1.2274832526090823E-2</v>
      </c>
      <c r="P846" s="42">
        <f t="shared" ca="1" si="233"/>
        <v>4.467361886774792E-2</v>
      </c>
      <c r="Q846" s="42">
        <f t="shared" ca="1" si="234"/>
        <v>0.15098495581035784</v>
      </c>
      <c r="R846" s="42">
        <f t="shared" ca="1" si="235"/>
        <v>1.0190370275066864E-2</v>
      </c>
      <c r="S846" s="42">
        <f t="shared" ca="1" si="236"/>
        <v>0.15989867884067901</v>
      </c>
      <c r="T846" s="42">
        <f t="shared" ca="1" si="237"/>
        <v>0.2070729420428685</v>
      </c>
      <c r="U846">
        <f ca="1">+(L846^2*Markiwitz!$B$4^2)+(M846^2*Markiwitz!$C$4^2)+(N846^2*Markiwitz!$D$4^2)+(O846^2*Markiwitz!$E$4^2)+(P846^2*Markiwitz!$F$4^2)+(Q846^2*Markiwitz!$G$4^2)+(R846^2*Markiwitz!$H$4^2)+(S846^2*Markiwitz!$I$4^2)+(T846^2*Markiwitz!$J$4^2)+(2*L846*M846*Markiwitz!$B$8)+(2*L846*N846*Markiwitz!$E$8)+(2*L846*O846*Markiwitz!$H$8)+(2*L846*P846*Markiwitz!$B$11)+(2*L846*Q846*Markiwitz!$E$11)+(2*L846*R846*Markiwitz!$H$11)+(2*L846*S846*Markiwitz!$K$8)+(2*L846*T846*Markiwitz!$K$11)</f>
        <v>1.653988872987688E-2</v>
      </c>
      <c r="V846" s="5">
        <f t="shared" ca="1" si="228"/>
        <v>0.12860749873112717</v>
      </c>
      <c r="W846" s="42">
        <f ca="1">SUMPRODUCT(L846:T846,Markiwitz!$B$3:$J$3)</f>
        <v>0.51308355524575466</v>
      </c>
    </row>
    <row r="847" spans="1:23" x14ac:dyDescent="0.25">
      <c r="A847">
        <v>846</v>
      </c>
      <c r="B847" s="25">
        <f t="shared" ca="1" si="227"/>
        <v>0.99999999999999989</v>
      </c>
      <c r="C847" s="46">
        <v>0</v>
      </c>
      <c r="D847">
        <f t="shared" ca="1" si="238"/>
        <v>0.94831258477173008</v>
      </c>
      <c r="E847">
        <f t="shared" ca="1" si="238"/>
        <v>0.27462387828925217</v>
      </c>
      <c r="F847">
        <f t="shared" ca="1" si="238"/>
        <v>0.94043854392785231</v>
      </c>
      <c r="G847">
        <f t="shared" ca="1" si="238"/>
        <v>0.19409187609469292</v>
      </c>
      <c r="H847">
        <f t="shared" ca="1" si="238"/>
        <v>0.6579127679849508</v>
      </c>
      <c r="I847">
        <f t="shared" ca="1" si="238"/>
        <v>0.83660774075570155</v>
      </c>
      <c r="J847">
        <f t="shared" ca="1" si="238"/>
        <v>0.38502672036039742</v>
      </c>
      <c r="K847">
        <f t="shared" ca="1" si="238"/>
        <v>0.81200454401849165</v>
      </c>
      <c r="L847" s="42">
        <f t="shared" ca="1" si="229"/>
        <v>0</v>
      </c>
      <c r="M847" s="42">
        <f t="shared" ca="1" si="230"/>
        <v>0.18782116869516066</v>
      </c>
      <c r="N847" s="42">
        <f t="shared" ca="1" si="231"/>
        <v>5.4391535660470912E-2</v>
      </c>
      <c r="O847" s="42">
        <f t="shared" ca="1" si="232"/>
        <v>0.18626164963214356</v>
      </c>
      <c r="P847" s="42">
        <f t="shared" ca="1" si="233"/>
        <v>3.8441505035089862E-2</v>
      </c>
      <c r="Q847" s="42">
        <f t="shared" ca="1" si="234"/>
        <v>0.13030507763655408</v>
      </c>
      <c r="R847" s="42">
        <f t="shared" ca="1" si="235"/>
        <v>0.16569709833174631</v>
      </c>
      <c r="S847" s="42">
        <f t="shared" ca="1" si="236"/>
        <v>7.6257733745421094E-2</v>
      </c>
      <c r="T847" s="42">
        <f t="shared" ca="1" si="237"/>
        <v>0.1608242312634135</v>
      </c>
      <c r="U847">
        <f ca="1">+(L847^2*Markiwitz!$B$4^2)+(M847^2*Markiwitz!$C$4^2)+(N847^2*Markiwitz!$D$4^2)+(O847^2*Markiwitz!$E$4^2)+(P847^2*Markiwitz!$F$4^2)+(Q847^2*Markiwitz!$G$4^2)+(R847^2*Markiwitz!$H$4^2)+(S847^2*Markiwitz!$I$4^2)+(T847^2*Markiwitz!$J$4^2)+(2*L847*M847*Markiwitz!$B$8)+(2*L847*N847*Markiwitz!$E$8)+(2*L847*O847*Markiwitz!$H$8)+(2*L847*P847*Markiwitz!$B$11)+(2*L847*Q847*Markiwitz!$E$11)+(2*L847*R847*Markiwitz!$H$11)+(2*L847*S847*Markiwitz!$K$8)+(2*L847*T847*Markiwitz!$K$11)</f>
        <v>1.2772830652155657E-2</v>
      </c>
      <c r="V847" s="5">
        <f t="shared" ca="1" si="228"/>
        <v>0.11301694851727176</v>
      </c>
      <c r="W847" s="42">
        <f ca="1">SUMPRODUCT(L847:T847,Markiwitz!$B$3:$J$3)</f>
        <v>0.47898825455895216</v>
      </c>
    </row>
    <row r="848" spans="1:23" x14ac:dyDescent="0.25">
      <c r="A848">
        <v>847</v>
      </c>
      <c r="B848" s="25">
        <f t="shared" ca="1" si="227"/>
        <v>1</v>
      </c>
      <c r="C848" s="46">
        <v>0</v>
      </c>
      <c r="D848">
        <f t="shared" ca="1" si="238"/>
        <v>0.54377205189152411</v>
      </c>
      <c r="E848">
        <f t="shared" ca="1" si="238"/>
        <v>0.16269601874531958</v>
      </c>
      <c r="F848">
        <f t="shared" ca="1" si="238"/>
        <v>0.72288765169532831</v>
      </c>
      <c r="G848">
        <f t="shared" ca="1" si="238"/>
        <v>0.88155716064091838</v>
      </c>
      <c r="H848">
        <f t="shared" ca="1" si="238"/>
        <v>0.43278289065881725</v>
      </c>
      <c r="I848">
        <f t="shared" ca="1" si="238"/>
        <v>0.17520929486800207</v>
      </c>
      <c r="J848">
        <f t="shared" ca="1" si="238"/>
        <v>0.89828380920541795</v>
      </c>
      <c r="K848">
        <f t="shared" ca="1" si="238"/>
        <v>0.18649434655372699</v>
      </c>
      <c r="L848" s="42">
        <f t="shared" ca="1" si="229"/>
        <v>0</v>
      </c>
      <c r="M848" s="42">
        <f t="shared" ca="1" si="230"/>
        <v>0.13581795097991495</v>
      </c>
      <c r="N848" s="42">
        <f t="shared" ca="1" si="231"/>
        <v>4.0636586271240047E-2</v>
      </c>
      <c r="O848" s="42">
        <f t="shared" ca="1" si="232"/>
        <v>0.1805556561805936</v>
      </c>
      <c r="P848" s="42">
        <f t="shared" ca="1" si="233"/>
        <v>0.22018654105784422</v>
      </c>
      <c r="Q848" s="42">
        <f t="shared" ca="1" si="234"/>
        <v>0.10809618704009996</v>
      </c>
      <c r="R848" s="42">
        <f t="shared" ca="1" si="235"/>
        <v>4.3762027376785625E-2</v>
      </c>
      <c r="S848" s="42">
        <f t="shared" ca="1" si="236"/>
        <v>0.2243643562414106</v>
      </c>
      <c r="T848" s="42">
        <f t="shared" ca="1" si="237"/>
        <v>4.658069485211102E-2</v>
      </c>
      <c r="U848">
        <f ca="1">+(L848^2*Markiwitz!$B$4^2)+(M848^2*Markiwitz!$C$4^2)+(N848^2*Markiwitz!$D$4^2)+(O848^2*Markiwitz!$E$4^2)+(P848^2*Markiwitz!$F$4^2)+(Q848^2*Markiwitz!$G$4^2)+(R848^2*Markiwitz!$H$4^2)+(S848^2*Markiwitz!$I$4^2)+(T848^2*Markiwitz!$J$4^2)+(2*L848*M848*Markiwitz!$B$8)+(2*L848*N848*Markiwitz!$E$8)+(2*L848*O848*Markiwitz!$H$8)+(2*L848*P848*Markiwitz!$B$11)+(2*L848*Q848*Markiwitz!$E$11)+(2*L848*R848*Markiwitz!$H$11)+(2*L848*S848*Markiwitz!$K$8)+(2*L848*T848*Markiwitz!$K$11)</f>
        <v>1.8345605729233303E-2</v>
      </c>
      <c r="V848" s="5">
        <f t="shared" ca="1" si="228"/>
        <v>0.13544595132093579</v>
      </c>
      <c r="W848" s="42">
        <f ca="1">SUMPRODUCT(L848:T848,Markiwitz!$B$3:$J$3)</f>
        <v>0.44090659666508825</v>
      </c>
    </row>
    <row r="849" spans="1:23" x14ac:dyDescent="0.25">
      <c r="A849">
        <v>848</v>
      </c>
      <c r="B849" s="25">
        <f t="shared" ca="1" si="227"/>
        <v>0.99999999999999978</v>
      </c>
      <c r="C849" s="46">
        <v>0</v>
      </c>
      <c r="D849">
        <f t="shared" ca="1" si="238"/>
        <v>0.20595334906073159</v>
      </c>
      <c r="E849">
        <f t="shared" ca="1" si="238"/>
        <v>0.61107921177227842</v>
      </c>
      <c r="F849">
        <f t="shared" ca="1" si="238"/>
        <v>0.2291990998918183</v>
      </c>
      <c r="G849">
        <f t="shared" ca="1" si="238"/>
        <v>0.23763236237162688</v>
      </c>
      <c r="H849">
        <f t="shared" ca="1" si="238"/>
        <v>0.90513162344755071</v>
      </c>
      <c r="I849">
        <f t="shared" ca="1" si="238"/>
        <v>0.36404722652692945</v>
      </c>
      <c r="J849">
        <f t="shared" ca="1" si="238"/>
        <v>0.61823282384805311</v>
      </c>
      <c r="K849">
        <f t="shared" ca="1" si="238"/>
        <v>0.59760069840673313</v>
      </c>
      <c r="L849" s="42">
        <f t="shared" ca="1" si="229"/>
        <v>0</v>
      </c>
      <c r="M849" s="42">
        <f t="shared" ca="1" si="230"/>
        <v>5.4645822111906175E-2</v>
      </c>
      <c r="N849" s="42">
        <f t="shared" ca="1" si="231"/>
        <v>0.1621383000329111</v>
      </c>
      <c r="O849" s="42">
        <f t="shared" ca="1" si="232"/>
        <v>6.0813642011735426E-2</v>
      </c>
      <c r="P849" s="42">
        <f t="shared" ca="1" si="233"/>
        <v>6.3051248554170131E-2</v>
      </c>
      <c r="Q849" s="42">
        <f t="shared" ca="1" si="234"/>
        <v>0.24015954053842761</v>
      </c>
      <c r="R849" s="42">
        <f t="shared" ca="1" si="235"/>
        <v>9.6593039500693673E-2</v>
      </c>
      <c r="S849" s="42">
        <f t="shared" ca="1" si="236"/>
        <v>0.16403637556668207</v>
      </c>
      <c r="T849" s="42">
        <f t="shared" ca="1" si="237"/>
        <v>0.15856203168347366</v>
      </c>
      <c r="U849">
        <f ca="1">+(L849^2*Markiwitz!$B$4^2)+(M849^2*Markiwitz!$C$4^2)+(N849^2*Markiwitz!$D$4^2)+(O849^2*Markiwitz!$E$4^2)+(P849^2*Markiwitz!$F$4^2)+(Q849^2*Markiwitz!$G$4^2)+(R849^2*Markiwitz!$H$4^2)+(S849^2*Markiwitz!$I$4^2)+(T849^2*Markiwitz!$J$4^2)+(2*L849*M849*Markiwitz!$B$8)+(2*L849*N849*Markiwitz!$E$8)+(2*L849*O849*Markiwitz!$H$8)+(2*L849*P849*Markiwitz!$B$11)+(2*L849*Q849*Markiwitz!$E$11)+(2*L849*R849*Markiwitz!$H$11)+(2*L849*S849*Markiwitz!$K$8)+(2*L849*T849*Markiwitz!$K$11)</f>
        <v>2.2893778521570502E-2</v>
      </c>
      <c r="V849" s="5">
        <f t="shared" ca="1" si="228"/>
        <v>0.15130690176449488</v>
      </c>
      <c r="W849" s="42">
        <f ca="1">SUMPRODUCT(L849:T849,Markiwitz!$B$3:$J$3)</f>
        <v>0.74633878125868514</v>
      </c>
    </row>
    <row r="850" spans="1:23" x14ac:dyDescent="0.25">
      <c r="A850">
        <v>849</v>
      </c>
      <c r="B850" s="25">
        <f t="shared" ca="1" si="227"/>
        <v>1</v>
      </c>
      <c r="C850" s="46">
        <v>0</v>
      </c>
      <c r="D850">
        <f t="shared" ca="1" si="238"/>
        <v>0.75033380595093235</v>
      </c>
      <c r="E850">
        <f t="shared" ca="1" si="238"/>
        <v>2.3952949789280642E-2</v>
      </c>
      <c r="F850">
        <f t="shared" ca="1" si="238"/>
        <v>2.5169073156579347E-2</v>
      </c>
      <c r="G850">
        <f t="shared" ca="1" si="238"/>
        <v>0.65054904200709207</v>
      </c>
      <c r="H850">
        <f t="shared" ca="1" si="238"/>
        <v>0.93456664552344371</v>
      </c>
      <c r="I850">
        <f t="shared" ca="1" si="238"/>
        <v>0.50126231380512232</v>
      </c>
      <c r="J850">
        <f t="shared" ca="1" si="238"/>
        <v>0.29335984112070967</v>
      </c>
      <c r="K850">
        <f t="shared" ca="1" si="238"/>
        <v>0.44497919989328849</v>
      </c>
      <c r="L850" s="42">
        <f t="shared" ca="1" si="229"/>
        <v>0</v>
      </c>
      <c r="M850" s="42">
        <f t="shared" ca="1" si="230"/>
        <v>0.2070358762143906</v>
      </c>
      <c r="N850" s="42">
        <f t="shared" ca="1" si="231"/>
        <v>6.6092183348424515E-3</v>
      </c>
      <c r="O850" s="42">
        <f t="shared" ca="1" si="232"/>
        <v>6.9447772086884581E-3</v>
      </c>
      <c r="P850" s="42">
        <f t="shared" ca="1" si="233"/>
        <v>0.17950276245607208</v>
      </c>
      <c r="Q850" s="42">
        <f t="shared" ca="1" si="234"/>
        <v>0.25787032758236544</v>
      </c>
      <c r="R850" s="42">
        <f t="shared" ca="1" si="235"/>
        <v>0.13831081783709864</v>
      </c>
      <c r="S850" s="42">
        <f t="shared" ca="1" si="236"/>
        <v>8.0945322296343838E-2</v>
      </c>
      <c r="T850" s="42">
        <f t="shared" ca="1" si="237"/>
        <v>0.12278089807019839</v>
      </c>
      <c r="U850">
        <f ca="1">+(L850^2*Markiwitz!$B$4^2)+(M850^2*Markiwitz!$C$4^2)+(N850^2*Markiwitz!$D$4^2)+(O850^2*Markiwitz!$E$4^2)+(P850^2*Markiwitz!$F$4^2)+(Q850^2*Markiwitz!$G$4^2)+(R850^2*Markiwitz!$H$4^2)+(S850^2*Markiwitz!$I$4^2)+(T850^2*Markiwitz!$J$4^2)+(2*L850*M850*Markiwitz!$B$8)+(2*L850*N850*Markiwitz!$E$8)+(2*L850*O850*Markiwitz!$H$8)+(2*L850*P850*Markiwitz!$B$11)+(2*L850*Q850*Markiwitz!$E$11)+(2*L850*R850*Markiwitz!$H$11)+(2*L850*S850*Markiwitz!$K$8)+(2*L850*T850*Markiwitz!$K$11)</f>
        <v>2.5754554219813708E-2</v>
      </c>
      <c r="V850" s="5">
        <f t="shared" ca="1" si="228"/>
        <v>0.16048225515555828</v>
      </c>
      <c r="W850" s="42">
        <f ca="1">SUMPRODUCT(L850:T850,Markiwitz!$B$3:$J$3)</f>
        <v>0.81325616905537779</v>
      </c>
    </row>
    <row r="851" spans="1:23" x14ac:dyDescent="0.25">
      <c r="A851">
        <v>850</v>
      </c>
      <c r="B851" s="25">
        <f t="shared" ca="1" si="227"/>
        <v>1</v>
      </c>
      <c r="C851" s="46">
        <v>0</v>
      </c>
      <c r="D851">
        <f t="shared" ca="1" si="238"/>
        <v>5.5394314945845124E-2</v>
      </c>
      <c r="E851">
        <f t="shared" ca="1" si="238"/>
        <v>0.60694698980359152</v>
      </c>
      <c r="F851">
        <f t="shared" ca="1" si="238"/>
        <v>0.27036732763245686</v>
      </c>
      <c r="G851">
        <f t="shared" ca="1" si="238"/>
        <v>0.77130290539424962</v>
      </c>
      <c r="H851">
        <f t="shared" ca="1" si="238"/>
        <v>0.87809892045083648</v>
      </c>
      <c r="I851">
        <f t="shared" ca="1" si="238"/>
        <v>0.47051261541891098</v>
      </c>
      <c r="J851">
        <f t="shared" ca="1" si="238"/>
        <v>0.98517477841129408</v>
      </c>
      <c r="K851">
        <f t="shared" ca="1" si="238"/>
        <v>0.75044543935322072</v>
      </c>
      <c r="L851" s="42">
        <f t="shared" ca="1" si="229"/>
        <v>0</v>
      </c>
      <c r="M851" s="42">
        <f t="shared" ca="1" si="230"/>
        <v>1.1568817951505635E-2</v>
      </c>
      <c r="N851" s="42">
        <f t="shared" ca="1" si="231"/>
        <v>0.12675775913316462</v>
      </c>
      <c r="O851" s="42">
        <f t="shared" ca="1" si="232"/>
        <v>5.6464826696978158E-2</v>
      </c>
      <c r="P851" s="42">
        <f t="shared" ca="1" si="233"/>
        <v>0.16108264732034069</v>
      </c>
      <c r="Q851" s="42">
        <f t="shared" ca="1" si="234"/>
        <v>0.18338644613694791</v>
      </c>
      <c r="R851" s="42">
        <f t="shared" ca="1" si="235"/>
        <v>9.8264141311064979E-2</v>
      </c>
      <c r="S851" s="42">
        <f t="shared" ca="1" si="236"/>
        <v>0.20574868870564531</v>
      </c>
      <c r="T851" s="42">
        <f t="shared" ca="1" si="237"/>
        <v>0.15672667274435267</v>
      </c>
      <c r="U851">
        <f ca="1">+(L851^2*Markiwitz!$B$4^2)+(M851^2*Markiwitz!$C$4^2)+(N851^2*Markiwitz!$D$4^2)+(O851^2*Markiwitz!$E$4^2)+(P851^2*Markiwitz!$F$4^2)+(Q851^2*Markiwitz!$G$4^2)+(R851^2*Markiwitz!$H$4^2)+(S851^2*Markiwitz!$I$4^2)+(T851^2*Markiwitz!$J$4^2)+(2*L851*M851*Markiwitz!$B$8)+(2*L851*N851*Markiwitz!$E$8)+(2*L851*O851*Markiwitz!$H$8)+(2*L851*P851*Markiwitz!$B$11)+(2*L851*Q851*Markiwitz!$E$11)+(2*L851*R851*Markiwitz!$H$11)+(2*L851*S851*Markiwitz!$K$8)+(2*L851*T851*Markiwitz!$K$11)</f>
        <v>1.979929509305842E-2</v>
      </c>
      <c r="V851" s="5">
        <f t="shared" ca="1" si="228"/>
        <v>0.14070996799466062</v>
      </c>
      <c r="W851" s="42">
        <f ca="1">SUMPRODUCT(L851:T851,Markiwitz!$B$3:$J$3)</f>
        <v>0.6047842691379739</v>
      </c>
    </row>
    <row r="852" spans="1:23" x14ac:dyDescent="0.25">
      <c r="A852">
        <v>851</v>
      </c>
      <c r="B852" s="25">
        <f t="shared" ca="1" si="227"/>
        <v>0.99999999999999989</v>
      </c>
      <c r="C852" s="46">
        <v>0</v>
      </c>
      <c r="D852">
        <f t="shared" ref="D852:K861" ca="1" si="239">RAND()</f>
        <v>0.79458434945814149</v>
      </c>
      <c r="E852">
        <f t="shared" ca="1" si="239"/>
        <v>0.59706358615143706</v>
      </c>
      <c r="F852">
        <f t="shared" ca="1" si="239"/>
        <v>0.97148183642221342</v>
      </c>
      <c r="G852">
        <f t="shared" ca="1" si="239"/>
        <v>0.61456023695751505</v>
      </c>
      <c r="H852">
        <f t="shared" ca="1" si="239"/>
        <v>0.74970730824262299</v>
      </c>
      <c r="I852">
        <f t="shared" ca="1" si="239"/>
        <v>9.0911218979835895E-2</v>
      </c>
      <c r="J852">
        <f t="shared" ca="1" si="239"/>
        <v>0.30789360017388001</v>
      </c>
      <c r="K852">
        <f t="shared" ca="1" si="239"/>
        <v>0.68813159867080942</v>
      </c>
      <c r="L852" s="42">
        <f t="shared" ca="1" si="229"/>
        <v>0</v>
      </c>
      <c r="M852" s="42">
        <f t="shared" ca="1" si="230"/>
        <v>0.16504554797940774</v>
      </c>
      <c r="N852" s="42">
        <f t="shared" ca="1" si="231"/>
        <v>0.1240179054899765</v>
      </c>
      <c r="O852" s="42">
        <f t="shared" ca="1" si="232"/>
        <v>0.20178946659808605</v>
      </c>
      <c r="P852" s="42">
        <f t="shared" ca="1" si="233"/>
        <v>0.12765218839784243</v>
      </c>
      <c r="Q852" s="42">
        <f t="shared" ca="1" si="234"/>
        <v>0.15572400034993245</v>
      </c>
      <c r="R852" s="42">
        <f t="shared" ca="1" si="235"/>
        <v>1.8883447634269548E-2</v>
      </c>
      <c r="S852" s="42">
        <f t="shared" ca="1" si="236"/>
        <v>6.3953522360092371E-2</v>
      </c>
      <c r="T852" s="42">
        <f t="shared" ca="1" si="237"/>
        <v>0.14293392119039294</v>
      </c>
      <c r="U852">
        <f ca="1">+(L852^2*Markiwitz!$B$4^2)+(M852^2*Markiwitz!$C$4^2)+(N852^2*Markiwitz!$D$4^2)+(O852^2*Markiwitz!$E$4^2)+(P852^2*Markiwitz!$F$4^2)+(Q852^2*Markiwitz!$G$4^2)+(R852^2*Markiwitz!$H$4^2)+(S852^2*Markiwitz!$I$4^2)+(T852^2*Markiwitz!$J$4^2)+(2*L852*M852*Markiwitz!$B$8)+(2*L852*N852*Markiwitz!$E$8)+(2*L852*O852*Markiwitz!$H$8)+(2*L852*P852*Markiwitz!$B$11)+(2*L852*Q852*Markiwitz!$E$11)+(2*L852*R852*Markiwitz!$H$11)+(2*L852*S852*Markiwitz!$K$8)+(2*L852*T852*Markiwitz!$K$11)</f>
        <v>1.4957474470017178E-2</v>
      </c>
      <c r="V852" s="5">
        <f t="shared" ca="1" si="228"/>
        <v>0.12230075416781852</v>
      </c>
      <c r="W852" s="42">
        <f ca="1">SUMPRODUCT(L852:T852,Markiwitz!$B$3:$J$3)</f>
        <v>0.58465749275599621</v>
      </c>
    </row>
    <row r="853" spans="1:23" x14ac:dyDescent="0.25">
      <c r="A853">
        <v>852</v>
      </c>
      <c r="B853" s="25">
        <f t="shared" ca="1" si="227"/>
        <v>1.0000000000000002</v>
      </c>
      <c r="C853" s="46">
        <v>0</v>
      </c>
      <c r="D853">
        <f t="shared" ca="1" si="239"/>
        <v>1.5933370023272553E-2</v>
      </c>
      <c r="E853">
        <f t="shared" ca="1" si="239"/>
        <v>0.63988498757290191</v>
      </c>
      <c r="F853">
        <f t="shared" ca="1" si="239"/>
        <v>0.28713057144276621</v>
      </c>
      <c r="G853">
        <f t="shared" ca="1" si="239"/>
        <v>0.90352394046500284</v>
      </c>
      <c r="H853">
        <f t="shared" ca="1" si="239"/>
        <v>8.1150266098951485E-2</v>
      </c>
      <c r="I853">
        <f t="shared" ca="1" si="239"/>
        <v>0.21431938470440282</v>
      </c>
      <c r="J853">
        <f t="shared" ca="1" si="239"/>
        <v>0.53824575025673038</v>
      </c>
      <c r="K853">
        <f t="shared" ca="1" si="239"/>
        <v>0.71404869460384923</v>
      </c>
      <c r="L853" s="42">
        <f t="shared" ca="1" si="229"/>
        <v>0</v>
      </c>
      <c r="M853" s="42">
        <f t="shared" ca="1" si="230"/>
        <v>4.6942420893953396E-3</v>
      </c>
      <c r="N853" s="42">
        <f t="shared" ca="1" si="231"/>
        <v>0.18852101197986146</v>
      </c>
      <c r="O853" s="42">
        <f t="shared" ca="1" si="232"/>
        <v>8.4593555013789345E-2</v>
      </c>
      <c r="P853" s="42">
        <f t="shared" ca="1" si="233"/>
        <v>0.26619353620182939</v>
      </c>
      <c r="Q853" s="42">
        <f t="shared" ca="1" si="234"/>
        <v>2.390825005199301E-2</v>
      </c>
      <c r="R853" s="42">
        <f t="shared" ca="1" si="235"/>
        <v>6.3142139722057594E-2</v>
      </c>
      <c r="S853" s="42">
        <f t="shared" ca="1" si="236"/>
        <v>0.15857636216336152</v>
      </c>
      <c r="T853" s="42">
        <f t="shared" ca="1" si="237"/>
        <v>0.21037090277771245</v>
      </c>
      <c r="U853">
        <f ca="1">+(L853^2*Markiwitz!$B$4^2)+(M853^2*Markiwitz!$C$4^2)+(N853^2*Markiwitz!$D$4^2)+(O853^2*Markiwitz!$E$4^2)+(P853^2*Markiwitz!$F$4^2)+(Q853^2*Markiwitz!$G$4^2)+(R853^2*Markiwitz!$H$4^2)+(S853^2*Markiwitz!$I$4^2)+(T853^2*Markiwitz!$J$4^2)+(2*L853*M853*Markiwitz!$B$8)+(2*L853*N853*Markiwitz!$E$8)+(2*L853*O853*Markiwitz!$H$8)+(2*L853*P853*Markiwitz!$B$11)+(2*L853*Q853*Markiwitz!$E$11)+(2*L853*R853*Markiwitz!$H$11)+(2*L853*S853*Markiwitz!$K$8)+(2*L853*T853*Markiwitz!$K$11)</f>
        <v>1.5685385849078106E-2</v>
      </c>
      <c r="V853" s="5">
        <f t="shared" ca="1" si="228"/>
        <v>0.12524131047333426</v>
      </c>
      <c r="W853" s="42">
        <f ca="1">SUMPRODUCT(L853:T853,Markiwitz!$B$3:$J$3)</f>
        <v>0.2238247963010862</v>
      </c>
    </row>
    <row r="854" spans="1:23" x14ac:dyDescent="0.25">
      <c r="A854">
        <v>853</v>
      </c>
      <c r="B854" s="25">
        <f t="shared" ca="1" si="227"/>
        <v>0.99999999999999978</v>
      </c>
      <c r="C854" s="46">
        <v>0</v>
      </c>
      <c r="D854">
        <f t="shared" ca="1" si="239"/>
        <v>0.39463292206602851</v>
      </c>
      <c r="E854">
        <f t="shared" ca="1" si="239"/>
        <v>0.38951790423323851</v>
      </c>
      <c r="F854">
        <f t="shared" ca="1" si="239"/>
        <v>0.41920353098107521</v>
      </c>
      <c r="G854">
        <f t="shared" ca="1" si="239"/>
        <v>0.46781949827145453</v>
      </c>
      <c r="H854">
        <f t="shared" ca="1" si="239"/>
        <v>0.40131391851851039</v>
      </c>
      <c r="I854">
        <f t="shared" ca="1" si="239"/>
        <v>0.33967057972663162</v>
      </c>
      <c r="J854">
        <f t="shared" ca="1" si="239"/>
        <v>0.22511472849761993</v>
      </c>
      <c r="K854">
        <f t="shared" ca="1" si="239"/>
        <v>0.25316499060785724</v>
      </c>
      <c r="L854" s="42">
        <f t="shared" ca="1" si="229"/>
        <v>0</v>
      </c>
      <c r="M854" s="42">
        <f t="shared" ca="1" si="230"/>
        <v>0.13653048849780761</v>
      </c>
      <c r="N854" s="42">
        <f t="shared" ca="1" si="231"/>
        <v>0.13476085437876426</v>
      </c>
      <c r="O854" s="42">
        <f t="shared" ca="1" si="232"/>
        <v>0.1450311407502789</v>
      </c>
      <c r="P854" s="42">
        <f t="shared" ca="1" si="233"/>
        <v>0.16185072520917093</v>
      </c>
      <c r="Q854" s="42">
        <f t="shared" ca="1" si="234"/>
        <v>0.13884190160681539</v>
      </c>
      <c r="R854" s="42">
        <f t="shared" ca="1" si="235"/>
        <v>0.11751525933422037</v>
      </c>
      <c r="S854" s="42">
        <f t="shared" ca="1" si="236"/>
        <v>7.7882564102669846E-2</v>
      </c>
      <c r="T854" s="42">
        <f t="shared" ca="1" si="237"/>
        <v>8.7587066120272603E-2</v>
      </c>
      <c r="U854">
        <f ca="1">+(L854^2*Markiwitz!$B$4^2)+(M854^2*Markiwitz!$C$4^2)+(N854^2*Markiwitz!$D$4^2)+(O854^2*Markiwitz!$E$4^2)+(P854^2*Markiwitz!$F$4^2)+(Q854^2*Markiwitz!$G$4^2)+(R854^2*Markiwitz!$H$4^2)+(S854^2*Markiwitz!$I$4^2)+(T854^2*Markiwitz!$J$4^2)+(2*L854*M854*Markiwitz!$B$8)+(2*L854*N854*Markiwitz!$E$8)+(2*L854*O854*Markiwitz!$H$8)+(2*L854*P854*Markiwitz!$B$11)+(2*L854*Q854*Markiwitz!$E$11)+(2*L854*R854*Markiwitz!$H$11)+(2*L854*S854*Markiwitz!$K$8)+(2*L854*T854*Markiwitz!$K$11)</f>
        <v>1.4115094345508474E-2</v>
      </c>
      <c r="V854" s="5">
        <f t="shared" ca="1" si="228"/>
        <v>0.11880696252959451</v>
      </c>
      <c r="W854" s="42">
        <f ca="1">SUMPRODUCT(L854:T854,Markiwitz!$B$3:$J$3)</f>
        <v>0.53259799687451781</v>
      </c>
    </row>
    <row r="855" spans="1:23" x14ac:dyDescent="0.25">
      <c r="A855">
        <v>854</v>
      </c>
      <c r="B855" s="25">
        <f t="shared" ca="1" si="227"/>
        <v>0.99999999999999989</v>
      </c>
      <c r="C855" s="46">
        <v>0</v>
      </c>
      <c r="D855">
        <f t="shared" ca="1" si="239"/>
        <v>8.9264778242693854E-2</v>
      </c>
      <c r="E855">
        <f t="shared" ca="1" si="239"/>
        <v>0.70301596760444474</v>
      </c>
      <c r="F855">
        <f t="shared" ca="1" si="239"/>
        <v>0.24618943480510058</v>
      </c>
      <c r="G855">
        <f t="shared" ca="1" si="239"/>
        <v>5.0335332618938855E-2</v>
      </c>
      <c r="H855">
        <f t="shared" ca="1" si="239"/>
        <v>0.9382555398344703</v>
      </c>
      <c r="I855">
        <f t="shared" ca="1" si="239"/>
        <v>0.64332626813150606</v>
      </c>
      <c r="J855">
        <f t="shared" ca="1" si="239"/>
        <v>0.80156798976440147</v>
      </c>
      <c r="K855">
        <f t="shared" ca="1" si="239"/>
        <v>0.93635927097103844</v>
      </c>
      <c r="L855" s="42">
        <f t="shared" ca="1" si="229"/>
        <v>0</v>
      </c>
      <c r="M855" s="42">
        <f t="shared" ca="1" si="230"/>
        <v>2.0249185166533741E-2</v>
      </c>
      <c r="N855" s="42">
        <f t="shared" ca="1" si="231"/>
        <v>0.15947499991932637</v>
      </c>
      <c r="O855" s="42">
        <f t="shared" ca="1" si="232"/>
        <v>5.5846612175063481E-2</v>
      </c>
      <c r="P855" s="42">
        <f t="shared" ca="1" si="233"/>
        <v>1.1418271469277775E-2</v>
      </c>
      <c r="Q855" s="42">
        <f t="shared" ca="1" si="234"/>
        <v>0.21283770075560893</v>
      </c>
      <c r="R855" s="42">
        <f t="shared" ca="1" si="235"/>
        <v>0.14593474584648086</v>
      </c>
      <c r="S855" s="42">
        <f t="shared" ca="1" si="236"/>
        <v>0.1818309412495972</v>
      </c>
      <c r="T855" s="42">
        <f t="shared" ca="1" si="237"/>
        <v>0.21240754341811163</v>
      </c>
      <c r="U855">
        <f ca="1">+(L855^2*Markiwitz!$B$4^2)+(M855^2*Markiwitz!$C$4^2)+(N855^2*Markiwitz!$D$4^2)+(O855^2*Markiwitz!$E$4^2)+(P855^2*Markiwitz!$F$4^2)+(Q855^2*Markiwitz!$G$4^2)+(R855^2*Markiwitz!$H$4^2)+(S855^2*Markiwitz!$I$4^2)+(T855^2*Markiwitz!$J$4^2)+(2*L855*M855*Markiwitz!$B$8)+(2*L855*N855*Markiwitz!$E$8)+(2*L855*O855*Markiwitz!$H$8)+(2*L855*P855*Markiwitz!$B$11)+(2*L855*Q855*Markiwitz!$E$11)+(2*L855*R855*Markiwitz!$H$11)+(2*L855*S855*Markiwitz!$K$8)+(2*L855*T855*Markiwitz!$K$11)</f>
        <v>2.1063970126845293E-2</v>
      </c>
      <c r="V855" s="5">
        <f t="shared" ca="1" si="228"/>
        <v>0.14513431753670561</v>
      </c>
      <c r="W855" s="42">
        <f ca="1">SUMPRODUCT(L855:T855,Markiwitz!$B$3:$J$3)</f>
        <v>0.6524858869342246</v>
      </c>
    </row>
    <row r="856" spans="1:23" x14ac:dyDescent="0.25">
      <c r="A856">
        <v>855</v>
      </c>
      <c r="B856" s="25">
        <f t="shared" ca="1" si="227"/>
        <v>0.99999999999999989</v>
      </c>
      <c r="C856" s="46">
        <v>0</v>
      </c>
      <c r="D856">
        <f t="shared" ca="1" si="239"/>
        <v>0.5700511843455951</v>
      </c>
      <c r="E856">
        <f t="shared" ca="1" si="239"/>
        <v>0.2597201632125965</v>
      </c>
      <c r="F856">
        <f t="shared" ca="1" si="239"/>
        <v>0.86591250846537893</v>
      </c>
      <c r="G856">
        <f t="shared" ca="1" si="239"/>
        <v>0.5669480327740164</v>
      </c>
      <c r="H856">
        <f t="shared" ca="1" si="239"/>
        <v>0.69121892933192974</v>
      </c>
      <c r="I856">
        <f t="shared" ca="1" si="239"/>
        <v>0.85966144050058568</v>
      </c>
      <c r="J856">
        <f t="shared" ca="1" si="239"/>
        <v>0.87686853372430185</v>
      </c>
      <c r="K856">
        <f t="shared" ca="1" si="239"/>
        <v>0.70581801316216597</v>
      </c>
      <c r="L856" s="42">
        <f t="shared" ca="1" si="229"/>
        <v>0</v>
      </c>
      <c r="M856" s="42">
        <f t="shared" ca="1" si="230"/>
        <v>0.10563939634003623</v>
      </c>
      <c r="N856" s="42">
        <f t="shared" ca="1" si="231"/>
        <v>4.8130206571908141E-2</v>
      </c>
      <c r="O856" s="42">
        <f t="shared" ca="1" si="232"/>
        <v>0.16046712503997271</v>
      </c>
      <c r="P856" s="42">
        <f t="shared" ca="1" si="233"/>
        <v>0.10506433384078095</v>
      </c>
      <c r="Q856" s="42">
        <f t="shared" ca="1" si="234"/>
        <v>0.12809367375888597</v>
      </c>
      <c r="R856" s="42">
        <f t="shared" ca="1" si="235"/>
        <v>0.15930870442018333</v>
      </c>
      <c r="S856" s="42">
        <f t="shared" ca="1" si="236"/>
        <v>0.16249744780119538</v>
      </c>
      <c r="T856" s="42">
        <f t="shared" ca="1" si="237"/>
        <v>0.13079911222703719</v>
      </c>
      <c r="U856">
        <f ca="1">+(L856^2*Markiwitz!$B$4^2)+(M856^2*Markiwitz!$C$4^2)+(N856^2*Markiwitz!$D$4^2)+(O856^2*Markiwitz!$E$4^2)+(P856^2*Markiwitz!$F$4^2)+(Q856^2*Markiwitz!$G$4^2)+(R856^2*Markiwitz!$H$4^2)+(S856^2*Markiwitz!$I$4^2)+(T856^2*Markiwitz!$J$4^2)+(2*L856*M856*Markiwitz!$B$8)+(2*L856*N856*Markiwitz!$E$8)+(2*L856*O856*Markiwitz!$H$8)+(2*L856*P856*Markiwitz!$B$11)+(2*L856*Q856*Markiwitz!$E$11)+(2*L856*R856*Markiwitz!$H$11)+(2*L856*S856*Markiwitz!$K$8)+(2*L856*T856*Markiwitz!$K$11)</f>
        <v>1.419935143838969E-2</v>
      </c>
      <c r="V856" s="5">
        <f t="shared" ca="1" si="228"/>
        <v>0.11916103154299097</v>
      </c>
      <c r="W856" s="42">
        <f ca="1">SUMPRODUCT(L856:T856,Markiwitz!$B$3:$J$3)</f>
        <v>0.46644455887407216</v>
      </c>
    </row>
    <row r="857" spans="1:23" x14ac:dyDescent="0.25">
      <c r="A857">
        <v>856</v>
      </c>
      <c r="B857" s="25">
        <f t="shared" ca="1" si="227"/>
        <v>1</v>
      </c>
      <c r="C857" s="46">
        <v>0</v>
      </c>
      <c r="D857">
        <f t="shared" ca="1" si="239"/>
        <v>0.20728018423910055</v>
      </c>
      <c r="E857">
        <f t="shared" ca="1" si="239"/>
        <v>0.62119704950467924</v>
      </c>
      <c r="F857">
        <f t="shared" ca="1" si="239"/>
        <v>0.11700400845588932</v>
      </c>
      <c r="G857">
        <f t="shared" ca="1" si="239"/>
        <v>0.62947144439924885</v>
      </c>
      <c r="H857">
        <f t="shared" ca="1" si="239"/>
        <v>0.72276758113335393</v>
      </c>
      <c r="I857">
        <f t="shared" ca="1" si="239"/>
        <v>8.1735124221501865E-2</v>
      </c>
      <c r="J857">
        <f t="shared" ca="1" si="239"/>
        <v>0.85478076268512881</v>
      </c>
      <c r="K857">
        <f t="shared" ca="1" si="239"/>
        <v>0.6790109138014303</v>
      </c>
      <c r="L857" s="42">
        <f t="shared" ca="1" si="229"/>
        <v>0</v>
      </c>
      <c r="M857" s="42">
        <f t="shared" ca="1" si="230"/>
        <v>5.2968846743866427E-2</v>
      </c>
      <c r="N857" s="42">
        <f t="shared" ca="1" si="231"/>
        <v>0.15874209796629685</v>
      </c>
      <c r="O857" s="42">
        <f t="shared" ca="1" si="232"/>
        <v>2.9899468755629207E-2</v>
      </c>
      <c r="P857" s="42">
        <f t="shared" ca="1" si="233"/>
        <v>0.16085655553819442</v>
      </c>
      <c r="Q857" s="42">
        <f t="shared" ca="1" si="234"/>
        <v>0.18469766117308326</v>
      </c>
      <c r="R857" s="42">
        <f t="shared" ca="1" si="235"/>
        <v>2.0886778368961582E-2</v>
      </c>
      <c r="S857" s="42">
        <f t="shared" ca="1" si="236"/>
        <v>0.21843260794310415</v>
      </c>
      <c r="T857" s="42">
        <f t="shared" ca="1" si="237"/>
        <v>0.17351598351086417</v>
      </c>
      <c r="U857">
        <f ca="1">+(L857^2*Markiwitz!$B$4^2)+(M857^2*Markiwitz!$C$4^2)+(N857^2*Markiwitz!$D$4^2)+(O857^2*Markiwitz!$E$4^2)+(P857^2*Markiwitz!$F$4^2)+(Q857^2*Markiwitz!$G$4^2)+(R857^2*Markiwitz!$H$4^2)+(S857^2*Markiwitz!$I$4^2)+(T857^2*Markiwitz!$J$4^2)+(2*L857*M857*Markiwitz!$B$8)+(2*L857*N857*Markiwitz!$E$8)+(2*L857*O857*Markiwitz!$H$8)+(2*L857*P857*Markiwitz!$B$11)+(2*L857*Q857*Markiwitz!$E$11)+(2*L857*R857*Markiwitz!$H$11)+(2*L857*S857*Markiwitz!$K$8)+(2*L857*T857*Markiwitz!$K$11)</f>
        <v>2.034267086506308E-2</v>
      </c>
      <c r="V857" s="5">
        <f t="shared" ca="1" si="228"/>
        <v>0.14262773525883063</v>
      </c>
      <c r="W857" s="42">
        <f ca="1">SUMPRODUCT(L857:T857,Markiwitz!$B$3:$J$3)</f>
        <v>0.60804702007532985</v>
      </c>
    </row>
    <row r="858" spans="1:23" x14ac:dyDescent="0.25">
      <c r="A858">
        <v>857</v>
      </c>
      <c r="B858" s="25">
        <f t="shared" ca="1" si="227"/>
        <v>1</v>
      </c>
      <c r="C858" s="46">
        <v>0</v>
      </c>
      <c r="D858">
        <f t="shared" ca="1" si="239"/>
        <v>0.46920813582680576</v>
      </c>
      <c r="E858">
        <f t="shared" ca="1" si="239"/>
        <v>0.80927885568085556</v>
      </c>
      <c r="F858">
        <f t="shared" ca="1" si="239"/>
        <v>0.57054016221249004</v>
      </c>
      <c r="G858">
        <f t="shared" ca="1" si="239"/>
        <v>0.842735248916061</v>
      </c>
      <c r="H858">
        <f t="shared" ca="1" si="239"/>
        <v>0.16300538089503824</v>
      </c>
      <c r="I858">
        <f t="shared" ca="1" si="239"/>
        <v>0.49109242454108737</v>
      </c>
      <c r="J858">
        <f t="shared" ca="1" si="239"/>
        <v>0.27354190068143347</v>
      </c>
      <c r="K858">
        <f t="shared" ca="1" si="239"/>
        <v>0.99640922225873085</v>
      </c>
      <c r="L858" s="42">
        <f t="shared" ca="1" si="229"/>
        <v>0</v>
      </c>
      <c r="M858" s="42">
        <f t="shared" ca="1" si="230"/>
        <v>0.1016523644877579</v>
      </c>
      <c r="N858" s="42">
        <f t="shared" ca="1" si="231"/>
        <v>0.17532754214703489</v>
      </c>
      <c r="O858" s="42">
        <f t="shared" ca="1" si="232"/>
        <v>0.12360560718311231</v>
      </c>
      <c r="P858" s="42">
        <f t="shared" ca="1" si="233"/>
        <v>0.18257575721388999</v>
      </c>
      <c r="Q858" s="42">
        <f t="shared" ca="1" si="234"/>
        <v>3.5314567517057111E-2</v>
      </c>
      <c r="R858" s="42">
        <f t="shared" ca="1" si="235"/>
        <v>0.10639352203188161</v>
      </c>
      <c r="S858" s="42">
        <f t="shared" ca="1" si="236"/>
        <v>5.926193274919464E-2</v>
      </c>
      <c r="T858" s="42">
        <f t="shared" ca="1" si="237"/>
        <v>0.21586870667007169</v>
      </c>
      <c r="U858">
        <f ca="1">+(L858^2*Markiwitz!$B$4^2)+(M858^2*Markiwitz!$C$4^2)+(N858^2*Markiwitz!$D$4^2)+(O858^2*Markiwitz!$E$4^2)+(P858^2*Markiwitz!$F$4^2)+(Q858^2*Markiwitz!$G$4^2)+(R858^2*Markiwitz!$H$4^2)+(S858^2*Markiwitz!$I$4^2)+(T858^2*Markiwitz!$J$4^2)+(2*L858*M858*Markiwitz!$B$8)+(2*L858*N858*Markiwitz!$E$8)+(2*L858*O858*Markiwitz!$H$8)+(2*L858*P858*Markiwitz!$B$11)+(2*L858*Q858*Markiwitz!$E$11)+(2*L858*R858*Markiwitz!$H$11)+(2*L858*S858*Markiwitz!$K$8)+(2*L858*T858*Markiwitz!$K$11)</f>
        <v>1.0437776559146831E-2</v>
      </c>
      <c r="V858" s="5">
        <f t="shared" ca="1" si="228"/>
        <v>0.10216543720430521</v>
      </c>
      <c r="W858" s="42">
        <f ca="1">SUMPRODUCT(L858:T858,Markiwitz!$B$3:$J$3)</f>
        <v>0.2597387789334526</v>
      </c>
    </row>
    <row r="859" spans="1:23" x14ac:dyDescent="0.25">
      <c r="A859">
        <v>858</v>
      </c>
      <c r="B859" s="25">
        <f t="shared" ca="1" si="227"/>
        <v>1</v>
      </c>
      <c r="C859" s="46">
        <v>0</v>
      </c>
      <c r="D859">
        <f t="shared" ca="1" si="239"/>
        <v>0.52942531126865655</v>
      </c>
      <c r="E859">
        <f t="shared" ca="1" si="239"/>
        <v>0.61877255545889731</v>
      </c>
      <c r="F859">
        <f t="shared" ca="1" si="239"/>
        <v>0.75244499386035535</v>
      </c>
      <c r="G859">
        <f t="shared" ca="1" si="239"/>
        <v>0.84483491814679956</v>
      </c>
      <c r="H859">
        <f t="shared" ca="1" si="239"/>
        <v>0.15303311877700365</v>
      </c>
      <c r="I859">
        <f t="shared" ca="1" si="239"/>
        <v>0.70896552146728387</v>
      </c>
      <c r="J859">
        <f t="shared" ca="1" si="239"/>
        <v>0.35746160375218861</v>
      </c>
      <c r="K859">
        <f t="shared" ca="1" si="239"/>
        <v>0.88194241542240026</v>
      </c>
      <c r="L859" s="42">
        <f t="shared" ca="1" si="229"/>
        <v>0</v>
      </c>
      <c r="M859" s="42">
        <f t="shared" ca="1" si="230"/>
        <v>0.10923011574643683</v>
      </c>
      <c r="N859" s="42">
        <f t="shared" ca="1" si="231"/>
        <v>0.12766408483858088</v>
      </c>
      <c r="O859" s="42">
        <f t="shared" ca="1" si="232"/>
        <v>0.15524315143762832</v>
      </c>
      <c r="P859" s="42">
        <f t="shared" ca="1" si="233"/>
        <v>0.17430488103161024</v>
      </c>
      <c r="Q859" s="42">
        <f t="shared" ca="1" si="234"/>
        <v>3.1573528732493653E-2</v>
      </c>
      <c r="R859" s="42">
        <f t="shared" ca="1" si="235"/>
        <v>0.14627254179543236</v>
      </c>
      <c r="S859" s="42">
        <f t="shared" ca="1" si="236"/>
        <v>7.3750860643957472E-2</v>
      </c>
      <c r="T859" s="42">
        <f t="shared" ca="1" si="237"/>
        <v>0.18196083577386024</v>
      </c>
      <c r="U859">
        <f ca="1">+(L859^2*Markiwitz!$B$4^2)+(M859^2*Markiwitz!$C$4^2)+(N859^2*Markiwitz!$D$4^2)+(O859^2*Markiwitz!$E$4^2)+(P859^2*Markiwitz!$F$4^2)+(Q859^2*Markiwitz!$G$4^2)+(R859^2*Markiwitz!$H$4^2)+(S859^2*Markiwitz!$I$4^2)+(T859^2*Markiwitz!$J$4^2)+(2*L859*M859*Markiwitz!$B$8)+(2*L859*N859*Markiwitz!$E$8)+(2*L859*O859*Markiwitz!$H$8)+(2*L859*P859*Markiwitz!$B$11)+(2*L859*Q859*Markiwitz!$E$11)+(2*L859*R859*Markiwitz!$H$11)+(2*L859*S859*Markiwitz!$K$8)+(2*L859*T859*Markiwitz!$K$11)</f>
        <v>1.0690167606397152E-2</v>
      </c>
      <c r="V859" s="5">
        <f t="shared" ca="1" si="228"/>
        <v>0.10339326673626843</v>
      </c>
      <c r="W859" s="42">
        <f ca="1">SUMPRODUCT(L859:T859,Markiwitz!$B$3:$J$3)</f>
        <v>0.24668437044665581</v>
      </c>
    </row>
    <row r="860" spans="1:23" x14ac:dyDescent="0.25">
      <c r="A860">
        <v>859</v>
      </c>
      <c r="B860" s="25">
        <f t="shared" ca="1" si="227"/>
        <v>1.0000000000000002</v>
      </c>
      <c r="C860" s="46">
        <v>0</v>
      </c>
      <c r="D860">
        <f t="shared" ca="1" si="239"/>
        <v>0.20002524952081924</v>
      </c>
      <c r="E860">
        <f t="shared" ca="1" si="239"/>
        <v>0.47404540728472977</v>
      </c>
      <c r="F860">
        <f t="shared" ca="1" si="239"/>
        <v>0.84555005679442563</v>
      </c>
      <c r="G860">
        <f t="shared" ca="1" si="239"/>
        <v>0.6740753917265947</v>
      </c>
      <c r="H860">
        <f t="shared" ca="1" si="239"/>
        <v>0.47917221213331174</v>
      </c>
      <c r="I860">
        <f t="shared" ca="1" si="239"/>
        <v>3.4023496651047314E-2</v>
      </c>
      <c r="J860">
        <f t="shared" ca="1" si="239"/>
        <v>0.76322907515169969</v>
      </c>
      <c r="K860">
        <f t="shared" ca="1" si="239"/>
        <v>0.45381089417542597</v>
      </c>
      <c r="L860" s="42">
        <f t="shared" ca="1" si="229"/>
        <v>0</v>
      </c>
      <c r="M860" s="42">
        <f t="shared" ca="1" si="230"/>
        <v>5.0975720415190801E-2</v>
      </c>
      <c r="N860" s="42">
        <f t="shared" ca="1" si="231"/>
        <v>0.12080877891036697</v>
      </c>
      <c r="O860" s="42">
        <f t="shared" ca="1" si="232"/>
        <v>0.21548541194403112</v>
      </c>
      <c r="P860" s="42">
        <f t="shared" ca="1" si="233"/>
        <v>0.17178570600327467</v>
      </c>
      <c r="Q860" s="42">
        <f t="shared" ca="1" si="234"/>
        <v>0.1221153268147472</v>
      </c>
      <c r="R860" s="42">
        <f t="shared" ca="1" si="235"/>
        <v>8.6707666006458333E-3</v>
      </c>
      <c r="S860" s="42">
        <f t="shared" ca="1" si="236"/>
        <v>0.19450620379617733</v>
      </c>
      <c r="T860" s="42">
        <f t="shared" ca="1" si="237"/>
        <v>0.1156520855155662</v>
      </c>
      <c r="U860">
        <f ca="1">+(L860^2*Markiwitz!$B$4^2)+(M860^2*Markiwitz!$C$4^2)+(N860^2*Markiwitz!$D$4^2)+(O860^2*Markiwitz!$E$4^2)+(P860^2*Markiwitz!$F$4^2)+(Q860^2*Markiwitz!$G$4^2)+(R860^2*Markiwitz!$H$4^2)+(S860^2*Markiwitz!$I$4^2)+(T860^2*Markiwitz!$J$4^2)+(2*L860*M860*Markiwitz!$B$8)+(2*L860*N860*Markiwitz!$E$8)+(2*L860*O860*Markiwitz!$H$8)+(2*L860*P860*Markiwitz!$B$11)+(2*L860*Q860*Markiwitz!$E$11)+(2*L860*R860*Markiwitz!$H$11)+(2*L860*S860*Markiwitz!$K$8)+(2*L860*T860*Markiwitz!$K$11)</f>
        <v>1.743162137442452E-2</v>
      </c>
      <c r="V860" s="5">
        <f t="shared" ca="1" si="228"/>
        <v>0.13202886568635103</v>
      </c>
      <c r="W860" s="42">
        <f ca="1">SUMPRODUCT(L860:T860,Markiwitz!$B$3:$J$3)</f>
        <v>0.48278444857462138</v>
      </c>
    </row>
    <row r="861" spans="1:23" x14ac:dyDescent="0.25">
      <c r="A861">
        <v>860</v>
      </c>
      <c r="B861" s="25">
        <f t="shared" ca="1" si="227"/>
        <v>1</v>
      </c>
      <c r="C861" s="46">
        <v>0</v>
      </c>
      <c r="D861">
        <f t="shared" ca="1" si="239"/>
        <v>0.63123727124813722</v>
      </c>
      <c r="E861">
        <f t="shared" ca="1" si="239"/>
        <v>0.85008675087317143</v>
      </c>
      <c r="F861">
        <f t="shared" ca="1" si="239"/>
        <v>0.40377450661931935</v>
      </c>
      <c r="G861">
        <f t="shared" ca="1" si="239"/>
        <v>0.54180963646632752</v>
      </c>
      <c r="H861">
        <f t="shared" ca="1" si="239"/>
        <v>0.53518542065887464</v>
      </c>
      <c r="I861">
        <f t="shared" ca="1" si="239"/>
        <v>0.21770050169982669</v>
      </c>
      <c r="J861">
        <f t="shared" ca="1" si="239"/>
        <v>0.97213259276749164</v>
      </c>
      <c r="K861">
        <f t="shared" ca="1" si="239"/>
        <v>0.72946491500876431</v>
      </c>
      <c r="L861" s="42">
        <f t="shared" ca="1" si="229"/>
        <v>0</v>
      </c>
      <c r="M861" s="42">
        <f t="shared" ca="1" si="230"/>
        <v>0.12931502398834338</v>
      </c>
      <c r="N861" s="42">
        <f t="shared" ca="1" si="231"/>
        <v>0.1741484439978899</v>
      </c>
      <c r="O861" s="42">
        <f t="shared" ca="1" si="232"/>
        <v>8.2717089734128849E-2</v>
      </c>
      <c r="P861" s="42">
        <f t="shared" ca="1" si="233"/>
        <v>0.11099491320945272</v>
      </c>
      <c r="Q861" s="42">
        <f t="shared" ca="1" si="234"/>
        <v>0.10963787891337738</v>
      </c>
      <c r="R861" s="42">
        <f t="shared" ca="1" si="235"/>
        <v>4.4598040834824285E-2</v>
      </c>
      <c r="S861" s="42">
        <f t="shared" ca="1" si="236"/>
        <v>0.19915070810855517</v>
      </c>
      <c r="T861" s="42">
        <f t="shared" ca="1" si="237"/>
        <v>0.1494379012134284</v>
      </c>
      <c r="U861">
        <f ca="1">+(L861^2*Markiwitz!$B$4^2)+(M861^2*Markiwitz!$C$4^2)+(N861^2*Markiwitz!$D$4^2)+(O861^2*Markiwitz!$E$4^2)+(P861^2*Markiwitz!$F$4^2)+(Q861^2*Markiwitz!$G$4^2)+(R861^2*Markiwitz!$H$4^2)+(S861^2*Markiwitz!$I$4^2)+(T861^2*Markiwitz!$J$4^2)+(2*L861*M861*Markiwitz!$B$8)+(2*L861*N861*Markiwitz!$E$8)+(2*L861*O861*Markiwitz!$H$8)+(2*L861*P861*Markiwitz!$B$11)+(2*L861*Q861*Markiwitz!$E$11)+(2*L861*R861*Markiwitz!$H$11)+(2*L861*S861*Markiwitz!$K$8)+(2*L861*T861*Markiwitz!$K$11)</f>
        <v>1.3131422206704241E-2</v>
      </c>
      <c r="V861" s="5">
        <f t="shared" ca="1" si="228"/>
        <v>0.11459241775398685</v>
      </c>
      <c r="W861" s="42">
        <f ca="1">SUMPRODUCT(L861:T861,Markiwitz!$B$3:$J$3)</f>
        <v>0.41491148650736148</v>
      </c>
    </row>
    <row r="862" spans="1:23" x14ac:dyDescent="0.25">
      <c r="A862">
        <v>861</v>
      </c>
      <c r="B862" s="25">
        <f t="shared" ca="1" si="227"/>
        <v>0.99999999999999989</v>
      </c>
      <c r="C862" s="46">
        <v>0</v>
      </c>
      <c r="D862">
        <f t="shared" ref="D862:K871" ca="1" si="240">RAND()</f>
        <v>3.9670144137271546E-2</v>
      </c>
      <c r="E862">
        <f t="shared" ca="1" si="240"/>
        <v>0.86893768690698303</v>
      </c>
      <c r="F862">
        <f t="shared" ca="1" si="240"/>
        <v>0.64473341793267458</v>
      </c>
      <c r="G862">
        <f t="shared" ca="1" si="240"/>
        <v>0.13498329042145962</v>
      </c>
      <c r="H862">
        <f t="shared" ca="1" si="240"/>
        <v>0.33823277199905677</v>
      </c>
      <c r="I862">
        <f t="shared" ca="1" si="240"/>
        <v>0.44182002881709004</v>
      </c>
      <c r="J862">
        <f t="shared" ca="1" si="240"/>
        <v>0.97657474323360116</v>
      </c>
      <c r="K862">
        <f t="shared" ca="1" si="240"/>
        <v>0.31659218766325459</v>
      </c>
      <c r="L862" s="42">
        <f t="shared" ca="1" si="229"/>
        <v>0</v>
      </c>
      <c r="M862" s="42">
        <f t="shared" ca="1" si="230"/>
        <v>1.054623879929786E-2</v>
      </c>
      <c r="N862" s="42">
        <f t="shared" ca="1" si="231"/>
        <v>0.23100557225403742</v>
      </c>
      <c r="O862" s="42">
        <f t="shared" ca="1" si="232"/>
        <v>0.17140125742616361</v>
      </c>
      <c r="P862" s="42">
        <f t="shared" ca="1" si="233"/>
        <v>3.5885072909583822E-2</v>
      </c>
      <c r="Q862" s="42">
        <f t="shared" ca="1" si="234"/>
        <v>8.9918593965962287E-2</v>
      </c>
      <c r="R862" s="42">
        <f t="shared" ca="1" si="235"/>
        <v>0.11745708596606501</v>
      </c>
      <c r="S862" s="42">
        <f t="shared" ca="1" si="236"/>
        <v>0.25962069640750524</v>
      </c>
      <c r="T862" s="42">
        <f t="shared" ca="1" si="237"/>
        <v>8.416548227138472E-2</v>
      </c>
      <c r="U862">
        <f ca="1">+(L862^2*Markiwitz!$B$4^2)+(M862^2*Markiwitz!$C$4^2)+(N862^2*Markiwitz!$D$4^2)+(O862^2*Markiwitz!$E$4^2)+(P862^2*Markiwitz!$F$4^2)+(Q862^2*Markiwitz!$G$4^2)+(R862^2*Markiwitz!$H$4^2)+(S862^2*Markiwitz!$I$4^2)+(T862^2*Markiwitz!$J$4^2)+(2*L862*M862*Markiwitz!$B$8)+(2*L862*N862*Markiwitz!$E$8)+(2*L862*O862*Markiwitz!$H$8)+(2*L862*P862*Markiwitz!$B$11)+(2*L862*Q862*Markiwitz!$E$11)+(2*L862*R862*Markiwitz!$H$11)+(2*L862*S862*Markiwitz!$K$8)+(2*L862*T862*Markiwitz!$K$11)</f>
        <v>1.8016430515731603E-2</v>
      </c>
      <c r="V862" s="5">
        <f t="shared" ca="1" si="228"/>
        <v>0.1342252975997133</v>
      </c>
      <c r="W862" s="42">
        <f ca="1">SUMPRODUCT(L862:T862,Markiwitz!$B$3:$J$3)</f>
        <v>0.35320393421413088</v>
      </c>
    </row>
    <row r="863" spans="1:23" x14ac:dyDescent="0.25">
      <c r="A863">
        <v>862</v>
      </c>
      <c r="B863" s="25">
        <f t="shared" ca="1" si="227"/>
        <v>1</v>
      </c>
      <c r="C863" s="46">
        <v>0</v>
      </c>
      <c r="D863">
        <f t="shared" ca="1" si="240"/>
        <v>0.53876884980916406</v>
      </c>
      <c r="E863">
        <f t="shared" ca="1" si="240"/>
        <v>0.80272266144411475</v>
      </c>
      <c r="F863">
        <f t="shared" ca="1" si="240"/>
        <v>0.76040887231690324</v>
      </c>
      <c r="G863">
        <f t="shared" ca="1" si="240"/>
        <v>0.40316118947176349</v>
      </c>
      <c r="H863">
        <f t="shared" ca="1" si="240"/>
        <v>0.74107479367986961</v>
      </c>
      <c r="I863">
        <f t="shared" ca="1" si="240"/>
        <v>8.7299118998183767E-2</v>
      </c>
      <c r="J863">
        <f t="shared" ca="1" si="240"/>
        <v>0.33762429124710347</v>
      </c>
      <c r="K863">
        <f t="shared" ca="1" si="240"/>
        <v>0.50394066653743985</v>
      </c>
      <c r="L863" s="42">
        <f t="shared" ca="1" si="229"/>
        <v>0</v>
      </c>
      <c r="M863" s="42">
        <f t="shared" ca="1" si="230"/>
        <v>0.12904641738359085</v>
      </c>
      <c r="N863" s="42">
        <f t="shared" ca="1" si="231"/>
        <v>0.19226888052023783</v>
      </c>
      <c r="O863" s="42">
        <f t="shared" ca="1" si="232"/>
        <v>0.18213384228496213</v>
      </c>
      <c r="P863" s="42">
        <f t="shared" ca="1" si="233"/>
        <v>9.6565544106468518E-2</v>
      </c>
      <c r="Q863" s="42">
        <f t="shared" ca="1" si="234"/>
        <v>0.17750292573808762</v>
      </c>
      <c r="R863" s="42">
        <f t="shared" ca="1" si="235"/>
        <v>2.0909966401082322E-2</v>
      </c>
      <c r="S863" s="42">
        <f t="shared" ca="1" si="236"/>
        <v>8.0868085121374944E-2</v>
      </c>
      <c r="T863" s="42">
        <f t="shared" ca="1" si="237"/>
        <v>0.1207043384441958</v>
      </c>
      <c r="U863">
        <f ca="1">+(L863^2*Markiwitz!$B$4^2)+(M863^2*Markiwitz!$C$4^2)+(N863^2*Markiwitz!$D$4^2)+(O863^2*Markiwitz!$E$4^2)+(P863^2*Markiwitz!$F$4^2)+(Q863^2*Markiwitz!$G$4^2)+(R863^2*Markiwitz!$H$4^2)+(S863^2*Markiwitz!$I$4^2)+(T863^2*Markiwitz!$J$4^2)+(2*L863*M863*Markiwitz!$B$8)+(2*L863*N863*Markiwitz!$E$8)+(2*L863*O863*Markiwitz!$H$8)+(2*L863*P863*Markiwitz!$B$11)+(2*L863*Q863*Markiwitz!$E$11)+(2*L863*R863*Markiwitz!$H$11)+(2*L863*S863*Markiwitz!$K$8)+(2*L863*T863*Markiwitz!$K$11)</f>
        <v>1.6902876157805741E-2</v>
      </c>
      <c r="V863" s="5">
        <f t="shared" ca="1" si="228"/>
        <v>0.13001106167478882</v>
      </c>
      <c r="W863" s="42">
        <f ca="1">SUMPRODUCT(L863:T863,Markiwitz!$B$3:$J$3)</f>
        <v>0.63513771316581746</v>
      </c>
    </row>
    <row r="864" spans="1:23" x14ac:dyDescent="0.25">
      <c r="A864">
        <v>863</v>
      </c>
      <c r="B864" s="25">
        <f t="shared" ca="1" si="227"/>
        <v>0.99999999999999978</v>
      </c>
      <c r="C864" s="46">
        <v>0</v>
      </c>
      <c r="D864">
        <f t="shared" ca="1" si="240"/>
        <v>0.3113952167768993</v>
      </c>
      <c r="E864">
        <f t="shared" ca="1" si="240"/>
        <v>0.25519204136668761</v>
      </c>
      <c r="F864">
        <f t="shared" ca="1" si="240"/>
        <v>0.63611160899495345</v>
      </c>
      <c r="G864">
        <f t="shared" ca="1" si="240"/>
        <v>0.66750719198722352</v>
      </c>
      <c r="H864">
        <f t="shared" ca="1" si="240"/>
        <v>0.2190974635391707</v>
      </c>
      <c r="I864">
        <f t="shared" ca="1" si="240"/>
        <v>0.75649564071013076</v>
      </c>
      <c r="J864">
        <f t="shared" ca="1" si="240"/>
        <v>0.67405016194744538</v>
      </c>
      <c r="K864">
        <f t="shared" ca="1" si="240"/>
        <v>0.65811824240300154</v>
      </c>
      <c r="L864" s="42">
        <f t="shared" ca="1" si="229"/>
        <v>0</v>
      </c>
      <c r="M864" s="42">
        <f t="shared" ca="1" si="230"/>
        <v>7.4532703217326066E-2</v>
      </c>
      <c r="N864" s="42">
        <f t="shared" ca="1" si="231"/>
        <v>6.1080426602165866E-2</v>
      </c>
      <c r="O864" s="42">
        <f t="shared" ca="1" si="232"/>
        <v>0.15225384081697238</v>
      </c>
      <c r="P864" s="42">
        <f t="shared" ca="1" si="233"/>
        <v>0.15976839962657124</v>
      </c>
      <c r="Q864" s="42">
        <f t="shared" ca="1" si="234"/>
        <v>5.2441159484262694E-2</v>
      </c>
      <c r="R864" s="42">
        <f t="shared" ca="1" si="235"/>
        <v>0.18106785858128796</v>
      </c>
      <c r="S864" s="42">
        <f t="shared" ca="1" si="236"/>
        <v>0.16133446490930961</v>
      </c>
      <c r="T864" s="42">
        <f t="shared" ca="1" si="237"/>
        <v>0.1575211467621041</v>
      </c>
      <c r="U864">
        <f ca="1">+(L864^2*Markiwitz!$B$4^2)+(M864^2*Markiwitz!$C$4^2)+(N864^2*Markiwitz!$D$4^2)+(O864^2*Markiwitz!$E$4^2)+(P864^2*Markiwitz!$F$4^2)+(Q864^2*Markiwitz!$G$4^2)+(R864^2*Markiwitz!$H$4^2)+(S864^2*Markiwitz!$I$4^2)+(T864^2*Markiwitz!$J$4^2)+(2*L864*M864*Markiwitz!$B$8)+(2*L864*N864*Markiwitz!$E$8)+(2*L864*O864*Markiwitz!$H$8)+(2*L864*P864*Markiwitz!$B$11)+(2*L864*Q864*Markiwitz!$E$11)+(2*L864*R864*Markiwitz!$H$11)+(2*L864*S864*Markiwitz!$K$8)+(2*L864*T864*Markiwitz!$K$11)</f>
        <v>1.2648571882526055E-2</v>
      </c>
      <c r="V864" s="5">
        <f t="shared" ca="1" si="228"/>
        <v>0.11246586985626375</v>
      </c>
      <c r="W864" s="42">
        <f ca="1">SUMPRODUCT(L864:T864,Markiwitz!$B$3:$J$3)</f>
        <v>0.27486020336975853</v>
      </c>
    </row>
    <row r="865" spans="1:23" x14ac:dyDescent="0.25">
      <c r="A865">
        <v>864</v>
      </c>
      <c r="B865" s="25">
        <f t="shared" ca="1" si="227"/>
        <v>0.99999999999999978</v>
      </c>
      <c r="C865" s="46">
        <v>0</v>
      </c>
      <c r="D865">
        <f t="shared" ca="1" si="240"/>
        <v>0.67161696650341463</v>
      </c>
      <c r="E865">
        <f t="shared" ca="1" si="240"/>
        <v>0.22241437541960518</v>
      </c>
      <c r="F865">
        <f t="shared" ca="1" si="240"/>
        <v>0.63211991207748142</v>
      </c>
      <c r="G865">
        <f t="shared" ca="1" si="240"/>
        <v>0.99553765922733983</v>
      </c>
      <c r="H865">
        <f t="shared" ca="1" si="240"/>
        <v>0.81706038555150473</v>
      </c>
      <c r="I865">
        <f t="shared" ca="1" si="240"/>
        <v>0.87009351485566377</v>
      </c>
      <c r="J865">
        <f t="shared" ca="1" si="240"/>
        <v>0.27442016296666671</v>
      </c>
      <c r="K865">
        <f t="shared" ca="1" si="240"/>
        <v>0.21564278859964159</v>
      </c>
      <c r="L865" s="42">
        <f t="shared" ca="1" si="229"/>
        <v>0</v>
      </c>
      <c r="M865" s="42">
        <f t="shared" ca="1" si="230"/>
        <v>0.14293050341149799</v>
      </c>
      <c r="N865" s="42">
        <f t="shared" ca="1" si="231"/>
        <v>4.7333227464730003E-2</v>
      </c>
      <c r="O865" s="42">
        <f t="shared" ca="1" si="232"/>
        <v>0.13452491785614668</v>
      </c>
      <c r="P865" s="42">
        <f t="shared" ca="1" si="233"/>
        <v>0.2118658489812654</v>
      </c>
      <c r="Q865" s="42">
        <f t="shared" ca="1" si="234"/>
        <v>0.17388311798087291</v>
      </c>
      <c r="R865" s="42">
        <f t="shared" ca="1" si="235"/>
        <v>0.1851693901374474</v>
      </c>
      <c r="S865" s="42">
        <f t="shared" ca="1" si="236"/>
        <v>5.8400865367196728E-2</v>
      </c>
      <c r="T865" s="42">
        <f t="shared" ca="1" si="237"/>
        <v>4.5892128800842778E-2</v>
      </c>
      <c r="U865">
        <f ca="1">+(L865^2*Markiwitz!$B$4^2)+(M865^2*Markiwitz!$C$4^2)+(N865^2*Markiwitz!$D$4^2)+(O865^2*Markiwitz!$E$4^2)+(P865^2*Markiwitz!$F$4^2)+(Q865^2*Markiwitz!$G$4^2)+(R865^2*Markiwitz!$H$4^2)+(S865^2*Markiwitz!$I$4^2)+(T865^2*Markiwitz!$J$4^2)+(2*L865*M865*Markiwitz!$B$8)+(2*L865*N865*Markiwitz!$E$8)+(2*L865*O865*Markiwitz!$H$8)+(2*L865*P865*Markiwitz!$B$11)+(2*L865*Q865*Markiwitz!$E$11)+(2*L865*R865*Markiwitz!$H$11)+(2*L865*S865*Markiwitz!$K$8)+(2*L865*T865*Markiwitz!$K$11)</f>
        <v>1.931063522605804E-2</v>
      </c>
      <c r="V865" s="5">
        <f t="shared" ca="1" si="228"/>
        <v>0.13896271163897903</v>
      </c>
      <c r="W865" s="42">
        <f ca="1">SUMPRODUCT(L865:T865,Markiwitz!$B$3:$J$3)</f>
        <v>0.62875566879529765</v>
      </c>
    </row>
    <row r="866" spans="1:23" x14ac:dyDescent="0.25">
      <c r="A866">
        <v>865</v>
      </c>
      <c r="B866" s="25">
        <f t="shared" ca="1" si="227"/>
        <v>1</v>
      </c>
      <c r="C866" s="46">
        <v>0</v>
      </c>
      <c r="D866">
        <f t="shared" ca="1" si="240"/>
        <v>0.96635501399430968</v>
      </c>
      <c r="E866">
        <f t="shared" ca="1" si="240"/>
        <v>0.31838064087126805</v>
      </c>
      <c r="F866">
        <f t="shared" ca="1" si="240"/>
        <v>0.49956018041537043</v>
      </c>
      <c r="G866">
        <f t="shared" ca="1" si="240"/>
        <v>0.61452166490064697</v>
      </c>
      <c r="H866">
        <f t="shared" ca="1" si="240"/>
        <v>3.0255196041250598E-2</v>
      </c>
      <c r="I866">
        <f t="shared" ca="1" si="240"/>
        <v>0.3030767035247085</v>
      </c>
      <c r="J866">
        <f t="shared" ca="1" si="240"/>
        <v>0.31361655317219017</v>
      </c>
      <c r="K866">
        <f t="shared" ca="1" si="240"/>
        <v>0.54675559425393438</v>
      </c>
      <c r="L866" s="42">
        <f t="shared" ca="1" si="229"/>
        <v>0</v>
      </c>
      <c r="M866" s="42">
        <f t="shared" ca="1" si="230"/>
        <v>0.26899073570054549</v>
      </c>
      <c r="N866" s="42">
        <f t="shared" ca="1" si="231"/>
        <v>8.8623168070277994E-2</v>
      </c>
      <c r="O866" s="42">
        <f t="shared" ca="1" si="232"/>
        <v>0.13905558362158918</v>
      </c>
      <c r="P866" s="42">
        <f t="shared" ca="1" si="233"/>
        <v>0.17105580490786637</v>
      </c>
      <c r="Q866" s="42">
        <f t="shared" ca="1" si="234"/>
        <v>8.4217159574319252E-3</v>
      </c>
      <c r="R866" s="42">
        <f t="shared" ca="1" si="235"/>
        <v>8.4363224978607598E-2</v>
      </c>
      <c r="S866" s="42">
        <f t="shared" ca="1" si="236"/>
        <v>8.729705557894836E-2</v>
      </c>
      <c r="T866" s="42">
        <f t="shared" ca="1" si="237"/>
        <v>0.15219271118473315</v>
      </c>
      <c r="U866">
        <f ca="1">+(L866^2*Markiwitz!$B$4^2)+(M866^2*Markiwitz!$C$4^2)+(N866^2*Markiwitz!$D$4^2)+(O866^2*Markiwitz!$E$4^2)+(P866^2*Markiwitz!$F$4^2)+(Q866^2*Markiwitz!$G$4^2)+(R866^2*Markiwitz!$H$4^2)+(S866^2*Markiwitz!$I$4^2)+(T866^2*Markiwitz!$J$4^2)+(2*L866*M866*Markiwitz!$B$8)+(2*L866*N866*Markiwitz!$E$8)+(2*L866*O866*Markiwitz!$H$8)+(2*L866*P866*Markiwitz!$B$11)+(2*L866*Q866*Markiwitz!$E$11)+(2*L866*R866*Markiwitz!$H$11)+(2*L866*S866*Markiwitz!$K$8)+(2*L866*T866*Markiwitz!$K$11)</f>
        <v>9.6660075372606846E-3</v>
      </c>
      <c r="V866" s="5">
        <f t="shared" ca="1" si="228"/>
        <v>9.8315855980918382E-2</v>
      </c>
      <c r="W866" s="42">
        <f ca="1">SUMPRODUCT(L866:T866,Markiwitz!$B$3:$J$3)</f>
        <v>0.18428347819220997</v>
      </c>
    </row>
    <row r="867" spans="1:23" x14ac:dyDescent="0.25">
      <c r="A867">
        <v>866</v>
      </c>
      <c r="B867" s="25">
        <f t="shared" ca="1" si="227"/>
        <v>0.99999999999999989</v>
      </c>
      <c r="C867" s="46">
        <v>0</v>
      </c>
      <c r="D867">
        <f t="shared" ca="1" si="240"/>
        <v>0.17508769421192272</v>
      </c>
      <c r="E867">
        <f t="shared" ca="1" si="240"/>
        <v>0.46699996547038891</v>
      </c>
      <c r="F867">
        <f t="shared" ca="1" si="240"/>
        <v>0.54347324348076209</v>
      </c>
      <c r="G867">
        <f t="shared" ca="1" si="240"/>
        <v>0.10183053746651216</v>
      </c>
      <c r="H867">
        <f t="shared" ca="1" si="240"/>
        <v>0.20464742068149677</v>
      </c>
      <c r="I867">
        <f t="shared" ca="1" si="240"/>
        <v>0.63008730805053037</v>
      </c>
      <c r="J867">
        <f t="shared" ca="1" si="240"/>
        <v>0.67659054411396913</v>
      </c>
      <c r="K867">
        <f t="shared" ca="1" si="240"/>
        <v>0.73497187385733553</v>
      </c>
      <c r="L867" s="42">
        <f t="shared" ca="1" si="229"/>
        <v>0</v>
      </c>
      <c r="M867" s="42">
        <f t="shared" ca="1" si="230"/>
        <v>4.9548139255833991E-2</v>
      </c>
      <c r="N867" s="42">
        <f t="shared" ca="1" si="231"/>
        <v>0.13215651405854673</v>
      </c>
      <c r="O867" s="42">
        <f t="shared" ca="1" si="232"/>
        <v>0.15379771874322215</v>
      </c>
      <c r="P867" s="42">
        <f t="shared" ca="1" si="233"/>
        <v>2.8817066062793505E-2</v>
      </c>
      <c r="Q867" s="42">
        <f t="shared" ca="1" si="234"/>
        <v>5.7913258518333725E-2</v>
      </c>
      <c r="R867" s="42">
        <f t="shared" ca="1" si="235"/>
        <v>0.17830866882531213</v>
      </c>
      <c r="S867" s="42">
        <f t="shared" ca="1" si="236"/>
        <v>0.19146863890024662</v>
      </c>
      <c r="T867" s="42">
        <f t="shared" ca="1" si="237"/>
        <v>0.20798999563571105</v>
      </c>
      <c r="U867">
        <f ca="1">+(L867^2*Markiwitz!$B$4^2)+(M867^2*Markiwitz!$C$4^2)+(N867^2*Markiwitz!$D$4^2)+(O867^2*Markiwitz!$E$4^2)+(P867^2*Markiwitz!$F$4^2)+(Q867^2*Markiwitz!$G$4^2)+(R867^2*Markiwitz!$H$4^2)+(S867^2*Markiwitz!$I$4^2)+(T867^2*Markiwitz!$J$4^2)+(2*L867*M867*Markiwitz!$B$8)+(2*L867*N867*Markiwitz!$E$8)+(2*L867*O867*Markiwitz!$H$8)+(2*L867*P867*Markiwitz!$B$11)+(2*L867*Q867*Markiwitz!$E$11)+(2*L867*R867*Markiwitz!$H$11)+(2*L867*S867*Markiwitz!$K$8)+(2*L867*T867*Markiwitz!$K$11)</f>
        <v>1.2401882143727762E-2</v>
      </c>
      <c r="V867" s="5">
        <f t="shared" ca="1" si="228"/>
        <v>0.11136373801075358</v>
      </c>
      <c r="W867" s="42">
        <f ca="1">SUMPRODUCT(L867:T867,Markiwitz!$B$3:$J$3)</f>
        <v>0.25914253144308813</v>
      </c>
    </row>
    <row r="868" spans="1:23" x14ac:dyDescent="0.25">
      <c r="A868">
        <v>867</v>
      </c>
      <c r="B868" s="25">
        <f t="shared" ca="1" si="227"/>
        <v>1</v>
      </c>
      <c r="C868" s="46">
        <v>0</v>
      </c>
      <c r="D868">
        <f t="shared" ca="1" si="240"/>
        <v>0.90023647380042204</v>
      </c>
      <c r="E868">
        <f t="shared" ca="1" si="240"/>
        <v>0.26896395609681434</v>
      </c>
      <c r="F868">
        <f t="shared" ca="1" si="240"/>
        <v>0.97373295863019038</v>
      </c>
      <c r="G868">
        <f t="shared" ca="1" si="240"/>
        <v>0.21937526925725781</v>
      </c>
      <c r="H868">
        <f t="shared" ca="1" si="240"/>
        <v>0.5734755352788341</v>
      </c>
      <c r="I868">
        <f t="shared" ca="1" si="240"/>
        <v>0.39656922924283533</v>
      </c>
      <c r="J868">
        <f t="shared" ca="1" si="240"/>
        <v>0.56641027507166841</v>
      </c>
      <c r="K868">
        <f t="shared" ca="1" si="240"/>
        <v>0.59101960353208971</v>
      </c>
      <c r="L868" s="42">
        <f t="shared" ca="1" si="229"/>
        <v>0</v>
      </c>
      <c r="M868" s="42">
        <f t="shared" ca="1" si="230"/>
        <v>0.20050777809653697</v>
      </c>
      <c r="N868" s="42">
        <f t="shared" ca="1" si="231"/>
        <v>5.9905776753700644E-2</v>
      </c>
      <c r="O868" s="42">
        <f t="shared" ca="1" si="232"/>
        <v>0.21687749572074169</v>
      </c>
      <c r="P868" s="42">
        <f t="shared" ca="1" si="233"/>
        <v>4.8860992737174827E-2</v>
      </c>
      <c r="Q868" s="42">
        <f t="shared" ca="1" si="234"/>
        <v>0.12772900089912723</v>
      </c>
      <c r="R868" s="42">
        <f t="shared" ca="1" si="235"/>
        <v>8.8327031098014874E-2</v>
      </c>
      <c r="S868" s="42">
        <f t="shared" ca="1" si="236"/>
        <v>0.1261553703397785</v>
      </c>
      <c r="T868" s="42">
        <f t="shared" ca="1" si="237"/>
        <v>0.13163655435492527</v>
      </c>
      <c r="U868">
        <f ca="1">+(L868^2*Markiwitz!$B$4^2)+(M868^2*Markiwitz!$C$4^2)+(N868^2*Markiwitz!$D$4^2)+(O868^2*Markiwitz!$E$4^2)+(P868^2*Markiwitz!$F$4^2)+(Q868^2*Markiwitz!$G$4^2)+(R868^2*Markiwitz!$H$4^2)+(S868^2*Markiwitz!$I$4^2)+(T868^2*Markiwitz!$J$4^2)+(2*L868*M868*Markiwitz!$B$8)+(2*L868*N868*Markiwitz!$E$8)+(2*L868*O868*Markiwitz!$H$8)+(2*L868*P868*Markiwitz!$B$11)+(2*L868*Q868*Markiwitz!$E$11)+(2*L868*R868*Markiwitz!$H$11)+(2*L868*S868*Markiwitz!$K$8)+(2*L868*T868*Markiwitz!$K$11)</f>
        <v>1.3219341789229502E-2</v>
      </c>
      <c r="V868" s="5">
        <f t="shared" ca="1" si="228"/>
        <v>0.11497539645171702</v>
      </c>
      <c r="W868" s="42">
        <f ca="1">SUMPRODUCT(L868:T868,Markiwitz!$B$3:$J$3)</f>
        <v>0.47702518139769412</v>
      </c>
    </row>
    <row r="869" spans="1:23" x14ac:dyDescent="0.25">
      <c r="A869">
        <v>868</v>
      </c>
      <c r="B869" s="25">
        <f t="shared" ca="1" si="227"/>
        <v>1</v>
      </c>
      <c r="C869" s="46">
        <v>0</v>
      </c>
      <c r="D869">
        <f t="shared" ca="1" si="240"/>
        <v>0.68178670595083535</v>
      </c>
      <c r="E869">
        <f t="shared" ca="1" si="240"/>
        <v>0.89812734391570703</v>
      </c>
      <c r="F869">
        <f t="shared" ca="1" si="240"/>
        <v>0.18005055703435535</v>
      </c>
      <c r="G869">
        <f t="shared" ca="1" si="240"/>
        <v>0.35813976867816244</v>
      </c>
      <c r="H869">
        <f t="shared" ca="1" si="240"/>
        <v>0.6298490599270784</v>
      </c>
      <c r="I869">
        <f t="shared" ca="1" si="240"/>
        <v>0.36970811967173067</v>
      </c>
      <c r="J869">
        <f t="shared" ca="1" si="240"/>
        <v>0.3367165680184826</v>
      </c>
      <c r="K869">
        <f t="shared" ca="1" si="240"/>
        <v>0.82753462666735789</v>
      </c>
      <c r="L869" s="42">
        <f t="shared" ca="1" si="229"/>
        <v>0</v>
      </c>
      <c r="M869" s="42">
        <f t="shared" ca="1" si="230"/>
        <v>0.15922480110612627</v>
      </c>
      <c r="N869" s="42">
        <f t="shared" ca="1" si="231"/>
        <v>0.20974909961542162</v>
      </c>
      <c r="O869" s="42">
        <f t="shared" ca="1" si="232"/>
        <v>4.2049095241393289E-2</v>
      </c>
      <c r="P869" s="42">
        <f t="shared" ca="1" si="233"/>
        <v>8.3640136920015901E-2</v>
      </c>
      <c r="Q869" s="42">
        <f t="shared" ca="1" si="234"/>
        <v>0.147095257825402</v>
      </c>
      <c r="R869" s="42">
        <f t="shared" ca="1" si="235"/>
        <v>8.6341815274843761E-2</v>
      </c>
      <c r="S869" s="42">
        <f t="shared" ca="1" si="236"/>
        <v>7.8636952149293587E-2</v>
      </c>
      <c r="T869" s="42">
        <f t="shared" ca="1" si="237"/>
        <v>0.1932628418675037</v>
      </c>
      <c r="U869">
        <f ca="1">+(L869^2*Markiwitz!$B$4^2)+(M869^2*Markiwitz!$C$4^2)+(N869^2*Markiwitz!$D$4^2)+(O869^2*Markiwitz!$E$4^2)+(P869^2*Markiwitz!$F$4^2)+(Q869^2*Markiwitz!$G$4^2)+(R869^2*Markiwitz!$H$4^2)+(S869^2*Markiwitz!$I$4^2)+(T869^2*Markiwitz!$J$4^2)+(2*L869*M869*Markiwitz!$B$8)+(2*L869*N869*Markiwitz!$E$8)+(2*L869*O869*Markiwitz!$H$8)+(2*L869*P869*Markiwitz!$B$11)+(2*L869*Q869*Markiwitz!$E$11)+(2*L869*R869*Markiwitz!$H$11)+(2*L869*S869*Markiwitz!$K$8)+(2*L869*T869*Markiwitz!$K$11)</f>
        <v>1.2862901924800678E-2</v>
      </c>
      <c r="V869" s="5">
        <f t="shared" ca="1" si="228"/>
        <v>0.11341473416095758</v>
      </c>
      <c r="W869" s="42">
        <f ca="1">SUMPRODUCT(L869:T869,Markiwitz!$B$3:$J$3)</f>
        <v>0.52235611143389649</v>
      </c>
    </row>
    <row r="870" spans="1:23" x14ac:dyDescent="0.25">
      <c r="A870">
        <v>869</v>
      </c>
      <c r="B870" s="25">
        <f t="shared" ca="1" si="227"/>
        <v>1.0000000000000002</v>
      </c>
      <c r="C870" s="46">
        <v>0</v>
      </c>
      <c r="D870">
        <f t="shared" ca="1" si="240"/>
        <v>0.26187640551470825</v>
      </c>
      <c r="E870">
        <f t="shared" ca="1" si="240"/>
        <v>0.76383372697217644</v>
      </c>
      <c r="F870">
        <f t="shared" ca="1" si="240"/>
        <v>0.70556920252163469</v>
      </c>
      <c r="G870">
        <f t="shared" ca="1" si="240"/>
        <v>0.58942823072967454</v>
      </c>
      <c r="H870">
        <f t="shared" ca="1" si="240"/>
        <v>0.32649021271947942</v>
      </c>
      <c r="I870">
        <f t="shared" ca="1" si="240"/>
        <v>0.64033822739831048</v>
      </c>
      <c r="J870">
        <f t="shared" ca="1" si="240"/>
        <v>0.33292073460831884</v>
      </c>
      <c r="K870">
        <f t="shared" ca="1" si="240"/>
        <v>0.63598455878672255</v>
      </c>
      <c r="L870" s="42">
        <f t="shared" ca="1" si="229"/>
        <v>0</v>
      </c>
      <c r="M870" s="42">
        <f t="shared" ca="1" si="230"/>
        <v>6.1524730896861841E-2</v>
      </c>
      <c r="N870" s="42">
        <f t="shared" ca="1" si="231"/>
        <v>0.17945360296794949</v>
      </c>
      <c r="O870" s="42">
        <f t="shared" ca="1" si="232"/>
        <v>0.16576504946650825</v>
      </c>
      <c r="P870" s="42">
        <f t="shared" ca="1" si="233"/>
        <v>0.13847911654118006</v>
      </c>
      <c r="Q870" s="42">
        <f t="shared" ca="1" si="234"/>
        <v>7.6704972479458261E-2</v>
      </c>
      <c r="R870" s="42">
        <f t="shared" ca="1" si="235"/>
        <v>0.15043981165932824</v>
      </c>
      <c r="S870" s="42">
        <f t="shared" ca="1" si="236"/>
        <v>7.8215746724123861E-2</v>
      </c>
      <c r="T870" s="42">
        <f t="shared" ca="1" si="237"/>
        <v>0.14941696926459017</v>
      </c>
      <c r="U870">
        <f ca="1">+(L870^2*Markiwitz!$B$4^2)+(M870^2*Markiwitz!$C$4^2)+(N870^2*Markiwitz!$D$4^2)+(O870^2*Markiwitz!$E$4^2)+(P870^2*Markiwitz!$F$4^2)+(Q870^2*Markiwitz!$G$4^2)+(R870^2*Markiwitz!$H$4^2)+(S870^2*Markiwitz!$I$4^2)+(T870^2*Markiwitz!$J$4^2)+(2*L870*M870*Markiwitz!$B$8)+(2*L870*N870*Markiwitz!$E$8)+(2*L870*O870*Markiwitz!$H$8)+(2*L870*P870*Markiwitz!$B$11)+(2*L870*Q870*Markiwitz!$E$11)+(2*L870*R870*Markiwitz!$H$11)+(2*L870*S870*Markiwitz!$K$8)+(2*L870*T870*Markiwitz!$K$11)</f>
        <v>1.1956110373597487E-2</v>
      </c>
      <c r="V870" s="5">
        <f t="shared" ca="1" si="228"/>
        <v>0.10934400017192296</v>
      </c>
      <c r="W870" s="42">
        <f ca="1">SUMPRODUCT(L870:T870,Markiwitz!$B$3:$J$3)</f>
        <v>0.36429555342285919</v>
      </c>
    </row>
    <row r="871" spans="1:23" x14ac:dyDescent="0.25">
      <c r="A871">
        <v>870</v>
      </c>
      <c r="B871" s="25">
        <f t="shared" ca="1" si="227"/>
        <v>1</v>
      </c>
      <c r="C871" s="46">
        <v>0</v>
      </c>
      <c r="D871">
        <f t="shared" ca="1" si="240"/>
        <v>8.0780486710581911E-2</v>
      </c>
      <c r="E871">
        <f t="shared" ca="1" si="240"/>
        <v>0.68612161189942156</v>
      </c>
      <c r="F871">
        <f t="shared" ca="1" si="240"/>
        <v>4.9056237565709315E-2</v>
      </c>
      <c r="G871">
        <f t="shared" ca="1" si="240"/>
        <v>0.54099150167316967</v>
      </c>
      <c r="H871">
        <f t="shared" ca="1" si="240"/>
        <v>0.80583755869385232</v>
      </c>
      <c r="I871">
        <f t="shared" ca="1" si="240"/>
        <v>0.80219125218038845</v>
      </c>
      <c r="J871">
        <f t="shared" ca="1" si="240"/>
        <v>0.78734427743248114</v>
      </c>
      <c r="K871">
        <f t="shared" ca="1" si="240"/>
        <v>0.56214615953062264</v>
      </c>
      <c r="L871" s="42">
        <f t="shared" ca="1" si="229"/>
        <v>0</v>
      </c>
      <c r="M871" s="42">
        <f t="shared" ca="1" si="230"/>
        <v>1.8723158077219963E-2</v>
      </c>
      <c r="N871" s="42">
        <f t="shared" ca="1" si="231"/>
        <v>0.15902805148742705</v>
      </c>
      <c r="O871" s="42">
        <f t="shared" ca="1" si="232"/>
        <v>1.1370167821681541E-2</v>
      </c>
      <c r="P871" s="42">
        <f t="shared" ca="1" si="233"/>
        <v>0.12539005169094256</v>
      </c>
      <c r="Q871" s="42">
        <f t="shared" ca="1" si="234"/>
        <v>0.18677560151428965</v>
      </c>
      <c r="R871" s="42">
        <f t="shared" ca="1" si="235"/>
        <v>0.18593046705138183</v>
      </c>
      <c r="S871" s="42">
        <f t="shared" ca="1" si="236"/>
        <v>0.18248926155122794</v>
      </c>
      <c r="T871" s="42">
        <f t="shared" ca="1" si="237"/>
        <v>0.13029324080582952</v>
      </c>
      <c r="U871">
        <f ca="1">+(L871^2*Markiwitz!$B$4^2)+(M871^2*Markiwitz!$C$4^2)+(N871^2*Markiwitz!$D$4^2)+(O871^2*Markiwitz!$E$4^2)+(P871^2*Markiwitz!$F$4^2)+(Q871^2*Markiwitz!$G$4^2)+(R871^2*Markiwitz!$H$4^2)+(S871^2*Markiwitz!$I$4^2)+(T871^2*Markiwitz!$J$4^2)+(2*L871*M871*Markiwitz!$B$8)+(2*L871*N871*Markiwitz!$E$8)+(2*L871*O871*Markiwitz!$H$8)+(2*L871*P871*Markiwitz!$B$11)+(2*L871*Q871*Markiwitz!$E$11)+(2*L871*R871*Markiwitz!$H$11)+(2*L871*S871*Markiwitz!$K$8)+(2*L871*T871*Markiwitz!$K$11)</f>
        <v>2.0430359070481543E-2</v>
      </c>
      <c r="V871" s="5">
        <f t="shared" ca="1" si="228"/>
        <v>0.14293480706420511</v>
      </c>
      <c r="W871" s="42">
        <f ca="1">SUMPRODUCT(L871:T871,Markiwitz!$B$3:$J$3)</f>
        <v>0.60201911647300843</v>
      </c>
    </row>
    <row r="872" spans="1:23" x14ac:dyDescent="0.25">
      <c r="A872">
        <v>871</v>
      </c>
      <c r="B872" s="25">
        <f t="shared" ca="1" si="227"/>
        <v>0.99999999999999978</v>
      </c>
      <c r="C872" s="46">
        <v>0</v>
      </c>
      <c r="D872">
        <f t="shared" ref="D872:K881" ca="1" si="241">RAND()</f>
        <v>7.9848048851414388E-2</v>
      </c>
      <c r="E872">
        <f t="shared" ca="1" si="241"/>
        <v>0.41832274690294191</v>
      </c>
      <c r="F872">
        <f t="shared" ca="1" si="241"/>
        <v>2.5562974542114536E-2</v>
      </c>
      <c r="G872">
        <f t="shared" ca="1" si="241"/>
        <v>0.44333056246560343</v>
      </c>
      <c r="H872">
        <f t="shared" ca="1" si="241"/>
        <v>0.86772615192348412</v>
      </c>
      <c r="I872">
        <f t="shared" ca="1" si="241"/>
        <v>0.70883999753882276</v>
      </c>
      <c r="J872">
        <f t="shared" ca="1" si="241"/>
        <v>0.13866585613896754</v>
      </c>
      <c r="K872">
        <f t="shared" ca="1" si="241"/>
        <v>0.30914629217425371</v>
      </c>
      <c r="L872" s="42">
        <f t="shared" ca="1" si="229"/>
        <v>0</v>
      </c>
      <c r="M872" s="42">
        <f t="shared" ca="1" si="230"/>
        <v>2.6692154493052945E-2</v>
      </c>
      <c r="N872" s="42">
        <f t="shared" ca="1" si="231"/>
        <v>0.13983980258640749</v>
      </c>
      <c r="O872" s="42">
        <f t="shared" ca="1" si="232"/>
        <v>8.5453668010074865E-3</v>
      </c>
      <c r="P872" s="42">
        <f t="shared" ca="1" si="233"/>
        <v>0.14819958702866079</v>
      </c>
      <c r="Q872" s="42">
        <f t="shared" ca="1" si="234"/>
        <v>0.29006946115745563</v>
      </c>
      <c r="R872" s="42">
        <f t="shared" ca="1" si="235"/>
        <v>0.23695590558975038</v>
      </c>
      <c r="S872" s="42">
        <f t="shared" ca="1" si="236"/>
        <v>4.6354175314419252E-2</v>
      </c>
      <c r="T872" s="42">
        <f t="shared" ca="1" si="237"/>
        <v>0.10334354702924586</v>
      </c>
      <c r="U872">
        <f ca="1">+(L872^2*Markiwitz!$B$4^2)+(M872^2*Markiwitz!$C$4^2)+(N872^2*Markiwitz!$D$4^2)+(O872^2*Markiwitz!$E$4^2)+(P872^2*Markiwitz!$F$4^2)+(Q872^2*Markiwitz!$G$4^2)+(R872^2*Markiwitz!$H$4^2)+(S872^2*Markiwitz!$I$4^2)+(T872^2*Markiwitz!$J$4^2)+(2*L872*M872*Markiwitz!$B$8)+(2*L872*N872*Markiwitz!$E$8)+(2*L872*O872*Markiwitz!$H$8)+(2*L872*P872*Markiwitz!$B$11)+(2*L872*Q872*Markiwitz!$E$11)+(2*L872*R872*Markiwitz!$H$11)+(2*L872*S872*Markiwitz!$K$8)+(2*L872*T872*Markiwitz!$K$11)</f>
        <v>3.2406439543494966E-2</v>
      </c>
      <c r="V872" s="5">
        <f t="shared" ca="1" si="228"/>
        <v>0.1800178867321105</v>
      </c>
      <c r="W872" s="42">
        <f ca="1">SUMPRODUCT(L872:T872,Markiwitz!$B$3:$J$3)</f>
        <v>0.90180617276983688</v>
      </c>
    </row>
    <row r="873" spans="1:23" x14ac:dyDescent="0.25">
      <c r="A873">
        <v>872</v>
      </c>
      <c r="B873" s="25">
        <f t="shared" ca="1" si="227"/>
        <v>1</v>
      </c>
      <c r="C873" s="46">
        <v>0</v>
      </c>
      <c r="D873">
        <f t="shared" ca="1" si="241"/>
        <v>0.73429317380808901</v>
      </c>
      <c r="E873">
        <f t="shared" ca="1" si="241"/>
        <v>0.46168678268362595</v>
      </c>
      <c r="F873">
        <f t="shared" ca="1" si="241"/>
        <v>0.99030566105189377</v>
      </c>
      <c r="G873">
        <f t="shared" ca="1" si="241"/>
        <v>8.9754680870240411E-2</v>
      </c>
      <c r="H873">
        <f t="shared" ca="1" si="241"/>
        <v>7.500550209910728E-2</v>
      </c>
      <c r="I873">
        <f t="shared" ca="1" si="241"/>
        <v>0.88465673065195005</v>
      </c>
      <c r="J873">
        <f t="shared" ca="1" si="241"/>
        <v>0.7553693809647436</v>
      </c>
      <c r="K873">
        <f t="shared" ca="1" si="241"/>
        <v>2.8078915804804483E-2</v>
      </c>
      <c r="L873" s="42">
        <f t="shared" ca="1" si="229"/>
        <v>0</v>
      </c>
      <c r="M873" s="42">
        <f t="shared" ca="1" si="230"/>
        <v>0.18269858615519069</v>
      </c>
      <c r="N873" s="42">
        <f t="shared" ca="1" si="231"/>
        <v>0.11487172351799961</v>
      </c>
      <c r="O873" s="42">
        <f t="shared" ca="1" si="232"/>
        <v>0.24639673987075458</v>
      </c>
      <c r="P873" s="42">
        <f t="shared" ca="1" si="233"/>
        <v>2.233175233096879E-2</v>
      </c>
      <c r="Q873" s="42">
        <f t="shared" ca="1" si="234"/>
        <v>1.8662027206790478E-2</v>
      </c>
      <c r="R873" s="42">
        <f t="shared" ca="1" si="235"/>
        <v>0.22011035876118087</v>
      </c>
      <c r="S873" s="42">
        <f t="shared" ca="1" si="236"/>
        <v>0.18794253147074536</v>
      </c>
      <c r="T873" s="42">
        <f t="shared" ca="1" si="237"/>
        <v>6.9862806863695039E-3</v>
      </c>
      <c r="U873">
        <f ca="1">+(L873^2*Markiwitz!$B$4^2)+(M873^2*Markiwitz!$C$4^2)+(N873^2*Markiwitz!$D$4^2)+(O873^2*Markiwitz!$E$4^2)+(P873^2*Markiwitz!$F$4^2)+(Q873^2*Markiwitz!$G$4^2)+(R873^2*Markiwitz!$H$4^2)+(S873^2*Markiwitz!$I$4^2)+(T873^2*Markiwitz!$J$4^2)+(2*L873*M873*Markiwitz!$B$8)+(2*L873*N873*Markiwitz!$E$8)+(2*L873*O873*Markiwitz!$H$8)+(2*L873*P873*Markiwitz!$B$11)+(2*L873*Q873*Markiwitz!$E$11)+(2*L873*R873*Markiwitz!$H$11)+(2*L873*S873*Markiwitz!$K$8)+(2*L873*T873*Markiwitz!$K$11)</f>
        <v>1.5973605542265797E-2</v>
      </c>
      <c r="V873" s="5">
        <f t="shared" ca="1" si="228"/>
        <v>0.12638673008771845</v>
      </c>
      <c r="W873" s="42">
        <f ca="1">SUMPRODUCT(L873:T873,Markiwitz!$B$3:$J$3)</f>
        <v>0.18071149726661231</v>
      </c>
    </row>
    <row r="874" spans="1:23" x14ac:dyDescent="0.25">
      <c r="A874">
        <v>873</v>
      </c>
      <c r="B874" s="25">
        <f t="shared" ca="1" si="227"/>
        <v>1</v>
      </c>
      <c r="C874" s="46">
        <v>0</v>
      </c>
      <c r="D874">
        <f t="shared" ca="1" si="241"/>
        <v>0.79683122331478651</v>
      </c>
      <c r="E874">
        <f t="shared" ca="1" si="241"/>
        <v>0.84462642327750626</v>
      </c>
      <c r="F874">
        <f t="shared" ca="1" si="241"/>
        <v>0.31013905466852831</v>
      </c>
      <c r="G874">
        <f t="shared" ca="1" si="241"/>
        <v>0.76477917763105496</v>
      </c>
      <c r="H874">
        <f t="shared" ca="1" si="241"/>
        <v>9.1123455174145662E-2</v>
      </c>
      <c r="I874">
        <f t="shared" ca="1" si="241"/>
        <v>0.77219265911334378</v>
      </c>
      <c r="J874">
        <f t="shared" ca="1" si="241"/>
        <v>0.8483134018166919</v>
      </c>
      <c r="K874">
        <f t="shared" ca="1" si="241"/>
        <v>0.23638818716899246</v>
      </c>
      <c r="L874" s="42">
        <f t="shared" ca="1" si="229"/>
        <v>0</v>
      </c>
      <c r="M874" s="42">
        <f t="shared" ca="1" si="230"/>
        <v>0.17083275870234887</v>
      </c>
      <c r="N874" s="42">
        <f t="shared" ca="1" si="231"/>
        <v>0.18107957838443386</v>
      </c>
      <c r="O874" s="42">
        <f t="shared" ca="1" si="232"/>
        <v>6.6490755808941093E-2</v>
      </c>
      <c r="P874" s="42">
        <f t="shared" ca="1" si="233"/>
        <v>0.16396111609348177</v>
      </c>
      <c r="Q874" s="42">
        <f t="shared" ca="1" si="234"/>
        <v>1.9535970446955576E-2</v>
      </c>
      <c r="R874" s="42">
        <f t="shared" ca="1" si="235"/>
        <v>0.165550493437331</v>
      </c>
      <c r="S874" s="42">
        <f t="shared" ca="1" si="236"/>
        <v>0.18187003023508458</v>
      </c>
      <c r="T874" s="42">
        <f t="shared" ca="1" si="237"/>
        <v>5.0679296891423406E-2</v>
      </c>
      <c r="U874">
        <f ca="1">+(L874^2*Markiwitz!$B$4^2)+(M874^2*Markiwitz!$C$4^2)+(N874^2*Markiwitz!$D$4^2)+(O874^2*Markiwitz!$E$4^2)+(P874^2*Markiwitz!$F$4^2)+(Q874^2*Markiwitz!$G$4^2)+(R874^2*Markiwitz!$H$4^2)+(S874^2*Markiwitz!$I$4^2)+(T874^2*Markiwitz!$J$4^2)+(2*L874*M874*Markiwitz!$B$8)+(2*L874*N874*Markiwitz!$E$8)+(2*L874*O874*Markiwitz!$H$8)+(2*L874*P874*Markiwitz!$B$11)+(2*L874*Q874*Markiwitz!$E$11)+(2*L874*R874*Markiwitz!$H$11)+(2*L874*S874*Markiwitz!$K$8)+(2*L874*T874*Markiwitz!$K$11)</f>
        <v>1.3106336592912016E-2</v>
      </c>
      <c r="V874" s="5">
        <f t="shared" ca="1" si="228"/>
        <v>0.114482909610614</v>
      </c>
      <c r="W874" s="42">
        <f ca="1">SUMPRODUCT(L874:T874,Markiwitz!$B$3:$J$3)</f>
        <v>0.18857034636393238</v>
      </c>
    </row>
    <row r="875" spans="1:23" x14ac:dyDescent="0.25">
      <c r="A875">
        <v>874</v>
      </c>
      <c r="B875" s="25">
        <f t="shared" ca="1" si="227"/>
        <v>1.0000000000000002</v>
      </c>
      <c r="C875" s="46">
        <v>0</v>
      </c>
      <c r="D875">
        <f t="shared" ca="1" si="241"/>
        <v>0.36508589769228361</v>
      </c>
      <c r="E875">
        <f t="shared" ca="1" si="241"/>
        <v>0.294812707386787</v>
      </c>
      <c r="F875">
        <f t="shared" ca="1" si="241"/>
        <v>7.8466958477570903E-2</v>
      </c>
      <c r="G875">
        <f t="shared" ca="1" si="241"/>
        <v>0.87951727457288176</v>
      </c>
      <c r="H875">
        <f t="shared" ca="1" si="241"/>
        <v>0.77278827689474983</v>
      </c>
      <c r="I875">
        <f t="shared" ca="1" si="241"/>
        <v>0.85169505239533416</v>
      </c>
      <c r="J875">
        <f t="shared" ca="1" si="241"/>
        <v>0.91431191080788954</v>
      </c>
      <c r="K875">
        <f t="shared" ca="1" si="241"/>
        <v>0.63420765632173515</v>
      </c>
      <c r="L875" s="42">
        <f t="shared" ca="1" si="229"/>
        <v>0</v>
      </c>
      <c r="M875" s="42">
        <f t="shared" ca="1" si="230"/>
        <v>7.6204259070402167E-2</v>
      </c>
      <c r="N875" s="42">
        <f t="shared" ca="1" si="231"/>
        <v>6.1536159224328812E-2</v>
      </c>
      <c r="O875" s="42">
        <f t="shared" ca="1" si="232"/>
        <v>1.6378382375457294E-2</v>
      </c>
      <c r="P875" s="42">
        <f t="shared" ca="1" si="233"/>
        <v>0.18358135077826782</v>
      </c>
      <c r="Q875" s="42">
        <f t="shared" ca="1" si="234"/>
        <v>0.16130384227739478</v>
      </c>
      <c r="R875" s="42">
        <f t="shared" ca="1" si="235"/>
        <v>0.17777402751507473</v>
      </c>
      <c r="S875" s="42">
        <f t="shared" ca="1" si="236"/>
        <v>0.19084402372913534</v>
      </c>
      <c r="T875" s="42">
        <f t="shared" ca="1" si="237"/>
        <v>0.13237795502993915</v>
      </c>
      <c r="U875">
        <f ca="1">+(L875^2*Markiwitz!$B$4^2)+(M875^2*Markiwitz!$C$4^2)+(N875^2*Markiwitz!$D$4^2)+(O875^2*Markiwitz!$E$4^2)+(P875^2*Markiwitz!$F$4^2)+(Q875^2*Markiwitz!$G$4^2)+(R875^2*Markiwitz!$H$4^2)+(S875^2*Markiwitz!$I$4^2)+(T875^2*Markiwitz!$J$4^2)+(2*L875*M875*Markiwitz!$B$8)+(2*L875*N875*Markiwitz!$E$8)+(2*L875*O875*Markiwitz!$H$8)+(2*L875*P875*Markiwitz!$B$11)+(2*L875*Q875*Markiwitz!$E$11)+(2*L875*R875*Markiwitz!$H$11)+(2*L875*S875*Markiwitz!$K$8)+(2*L875*T875*Markiwitz!$K$11)</f>
        <v>1.8783527185383099E-2</v>
      </c>
      <c r="V875" s="5">
        <f t="shared" ca="1" si="228"/>
        <v>0.13705300866957681</v>
      </c>
      <c r="W875" s="42">
        <f ca="1">SUMPRODUCT(L875:T875,Markiwitz!$B$3:$J$3)</f>
        <v>0.53958719707474556</v>
      </c>
    </row>
    <row r="876" spans="1:23" x14ac:dyDescent="0.25">
      <c r="A876">
        <v>875</v>
      </c>
      <c r="B876" s="25">
        <f t="shared" ca="1" si="227"/>
        <v>0.99999999999999989</v>
      </c>
      <c r="C876" s="46">
        <v>0</v>
      </c>
      <c r="D876">
        <f t="shared" ca="1" si="241"/>
        <v>0.45878434761591202</v>
      </c>
      <c r="E876">
        <f t="shared" ca="1" si="241"/>
        <v>0.40613291854884503</v>
      </c>
      <c r="F876">
        <f t="shared" ca="1" si="241"/>
        <v>9.4578291554416327E-2</v>
      </c>
      <c r="G876">
        <f t="shared" ca="1" si="241"/>
        <v>0.22794383457626177</v>
      </c>
      <c r="H876">
        <f t="shared" ca="1" si="241"/>
        <v>0.71097566337390283</v>
      </c>
      <c r="I876">
        <f t="shared" ca="1" si="241"/>
        <v>0.85142649385949543</v>
      </c>
      <c r="J876">
        <f t="shared" ca="1" si="241"/>
        <v>0.28306842804805854</v>
      </c>
      <c r="K876">
        <f t="shared" ca="1" si="241"/>
        <v>0.70851009709888124</v>
      </c>
      <c r="L876" s="42">
        <f t="shared" ca="1" si="229"/>
        <v>0</v>
      </c>
      <c r="M876" s="42">
        <f t="shared" ca="1" si="230"/>
        <v>0.12262305179823191</v>
      </c>
      <c r="N876" s="42">
        <f t="shared" ca="1" si="231"/>
        <v>0.10855047293347299</v>
      </c>
      <c r="O876" s="42">
        <f t="shared" ca="1" si="232"/>
        <v>2.5278714944248104E-2</v>
      </c>
      <c r="P876" s="42">
        <f t="shared" ca="1" si="233"/>
        <v>6.092441640518409E-2</v>
      </c>
      <c r="Q876" s="42">
        <f t="shared" ca="1" si="234"/>
        <v>0.1900282911791227</v>
      </c>
      <c r="R876" s="42">
        <f t="shared" ca="1" si="235"/>
        <v>0.22756773547628942</v>
      </c>
      <c r="S876" s="42">
        <f t="shared" ca="1" si="236"/>
        <v>7.5658018185137607E-2</v>
      </c>
      <c r="T876" s="42">
        <f t="shared" ca="1" si="237"/>
        <v>0.18936929907831315</v>
      </c>
      <c r="U876">
        <f ca="1">+(L876^2*Markiwitz!$B$4^2)+(M876^2*Markiwitz!$C$4^2)+(N876^2*Markiwitz!$D$4^2)+(O876^2*Markiwitz!$E$4^2)+(P876^2*Markiwitz!$F$4^2)+(Q876^2*Markiwitz!$G$4^2)+(R876^2*Markiwitz!$H$4^2)+(S876^2*Markiwitz!$I$4^2)+(T876^2*Markiwitz!$J$4^2)+(2*L876*M876*Markiwitz!$B$8)+(2*L876*N876*Markiwitz!$E$8)+(2*L876*O876*Markiwitz!$H$8)+(2*L876*P876*Markiwitz!$B$11)+(2*L876*Q876*Markiwitz!$E$11)+(2*L876*R876*Markiwitz!$H$11)+(2*L876*S876*Markiwitz!$K$8)+(2*L876*T876*Markiwitz!$K$11)</f>
        <v>1.7600879422375395E-2</v>
      </c>
      <c r="V876" s="5">
        <f t="shared" ca="1" si="228"/>
        <v>0.13266830602059934</v>
      </c>
      <c r="W876" s="42">
        <f ca="1">SUMPRODUCT(L876:T876,Markiwitz!$B$3:$J$3)</f>
        <v>0.61161537343262962</v>
      </c>
    </row>
    <row r="877" spans="1:23" x14ac:dyDescent="0.25">
      <c r="A877">
        <v>876</v>
      </c>
      <c r="B877" s="25">
        <f t="shared" ca="1" si="227"/>
        <v>0.99999999999999989</v>
      </c>
      <c r="C877" s="46">
        <v>0</v>
      </c>
      <c r="D877">
        <f t="shared" ca="1" si="241"/>
        <v>0.34349402937991913</v>
      </c>
      <c r="E877">
        <f t="shared" ca="1" si="241"/>
        <v>0.45224675841583373</v>
      </c>
      <c r="F877">
        <f t="shared" ca="1" si="241"/>
        <v>0.23713117879944889</v>
      </c>
      <c r="G877">
        <f t="shared" ca="1" si="241"/>
        <v>0.63779394417848534</v>
      </c>
      <c r="H877">
        <f t="shared" ca="1" si="241"/>
        <v>0.14608388996108723</v>
      </c>
      <c r="I877">
        <f t="shared" ca="1" si="241"/>
        <v>0.16150919958483467</v>
      </c>
      <c r="J877">
        <f t="shared" ca="1" si="241"/>
        <v>0.29615280001034117</v>
      </c>
      <c r="K877">
        <f t="shared" ca="1" si="241"/>
        <v>0.41298953519826676</v>
      </c>
      <c r="L877" s="42">
        <f t="shared" ca="1" si="229"/>
        <v>0</v>
      </c>
      <c r="M877" s="42">
        <f t="shared" ca="1" si="230"/>
        <v>0.12781642430508219</v>
      </c>
      <c r="N877" s="42">
        <f t="shared" ca="1" si="231"/>
        <v>0.16828404170117867</v>
      </c>
      <c r="O877" s="42">
        <f t="shared" ca="1" si="232"/>
        <v>8.8238096656612711E-2</v>
      </c>
      <c r="P877" s="42">
        <f t="shared" ca="1" si="233"/>
        <v>0.23732738975257112</v>
      </c>
      <c r="Q877" s="42">
        <f t="shared" ca="1" si="234"/>
        <v>5.4358791904214776E-2</v>
      </c>
      <c r="R877" s="42">
        <f t="shared" ca="1" si="235"/>
        <v>6.0098652720617755E-2</v>
      </c>
      <c r="S877" s="42">
        <f t="shared" ca="1" si="236"/>
        <v>0.11020043641979191</v>
      </c>
      <c r="T877" s="42">
        <f t="shared" ca="1" si="237"/>
        <v>0.1536761665399308</v>
      </c>
      <c r="U877">
        <f ca="1">+(L877^2*Markiwitz!$B$4^2)+(M877^2*Markiwitz!$C$4^2)+(N877^2*Markiwitz!$D$4^2)+(O877^2*Markiwitz!$E$4^2)+(P877^2*Markiwitz!$F$4^2)+(Q877^2*Markiwitz!$G$4^2)+(R877^2*Markiwitz!$H$4^2)+(S877^2*Markiwitz!$I$4^2)+(T877^2*Markiwitz!$J$4^2)+(2*L877*M877*Markiwitz!$B$8)+(2*L877*N877*Markiwitz!$E$8)+(2*L877*O877*Markiwitz!$H$8)+(2*L877*P877*Markiwitz!$B$11)+(2*L877*Q877*Markiwitz!$E$11)+(2*L877*R877*Markiwitz!$H$11)+(2*L877*S877*Markiwitz!$K$8)+(2*L877*T877*Markiwitz!$K$11)</f>
        <v>1.2709397679155398E-2</v>
      </c>
      <c r="V877" s="5">
        <f t="shared" ca="1" si="228"/>
        <v>0.11273596444416217</v>
      </c>
      <c r="W877" s="42">
        <f ca="1">SUMPRODUCT(L877:T877,Markiwitz!$B$3:$J$3)</f>
        <v>0.31171935700236147</v>
      </c>
    </row>
    <row r="878" spans="1:23" x14ac:dyDescent="0.25">
      <c r="A878">
        <v>877</v>
      </c>
      <c r="B878" s="25">
        <f t="shared" ca="1" si="227"/>
        <v>1</v>
      </c>
      <c r="C878" s="46">
        <v>0</v>
      </c>
      <c r="D878">
        <f t="shared" ca="1" si="241"/>
        <v>0.63990148537431268</v>
      </c>
      <c r="E878">
        <f t="shared" ca="1" si="241"/>
        <v>0.44135950030225446</v>
      </c>
      <c r="F878">
        <f t="shared" ca="1" si="241"/>
        <v>0.37769026097687042</v>
      </c>
      <c r="G878">
        <f t="shared" ca="1" si="241"/>
        <v>0.41364591868826894</v>
      </c>
      <c r="H878">
        <f t="shared" ca="1" si="241"/>
        <v>0.35233155194222232</v>
      </c>
      <c r="I878">
        <f t="shared" ca="1" si="241"/>
        <v>0.76350488626341817</v>
      </c>
      <c r="J878">
        <f t="shared" ca="1" si="241"/>
        <v>3.9445153826566881E-2</v>
      </c>
      <c r="K878">
        <f t="shared" ca="1" si="241"/>
        <v>3.173008629827645E-2</v>
      </c>
      <c r="L878" s="42">
        <f t="shared" ca="1" si="229"/>
        <v>0</v>
      </c>
      <c r="M878" s="42">
        <f t="shared" ca="1" si="230"/>
        <v>0.20914486722632589</v>
      </c>
      <c r="N878" s="42">
        <f t="shared" ca="1" si="231"/>
        <v>0.14425357058797356</v>
      </c>
      <c r="O878" s="42">
        <f t="shared" ca="1" si="232"/>
        <v>0.12344396956427955</v>
      </c>
      <c r="P878" s="42">
        <f t="shared" ca="1" si="233"/>
        <v>0.1351956867113133</v>
      </c>
      <c r="Q878" s="42">
        <f t="shared" ca="1" si="234"/>
        <v>0.11515575027536805</v>
      </c>
      <c r="R878" s="42">
        <f t="shared" ca="1" si="235"/>
        <v>0.24954329957650656</v>
      </c>
      <c r="S878" s="42">
        <f t="shared" ca="1" si="236"/>
        <v>1.289222114393688E-2</v>
      </c>
      <c r="T878" s="42">
        <f t="shared" ca="1" si="237"/>
        <v>1.0370634914296269E-2</v>
      </c>
      <c r="U878">
        <f ca="1">+(L878^2*Markiwitz!$B$4^2)+(M878^2*Markiwitz!$C$4^2)+(N878^2*Markiwitz!$D$4^2)+(O878^2*Markiwitz!$E$4^2)+(P878^2*Markiwitz!$F$4^2)+(Q878^2*Markiwitz!$G$4^2)+(R878^2*Markiwitz!$H$4^2)+(S878^2*Markiwitz!$I$4^2)+(T878^2*Markiwitz!$J$4^2)+(2*L878*M878*Markiwitz!$B$8)+(2*L878*N878*Markiwitz!$E$8)+(2*L878*O878*Markiwitz!$H$8)+(2*L878*P878*Markiwitz!$B$11)+(2*L878*Q878*Markiwitz!$E$11)+(2*L878*R878*Markiwitz!$H$11)+(2*L878*S878*Markiwitz!$K$8)+(2*L878*T878*Markiwitz!$K$11)</f>
        <v>1.5462497290188219E-2</v>
      </c>
      <c r="V878" s="5">
        <f t="shared" ca="1" si="228"/>
        <v>0.12434829025840372</v>
      </c>
      <c r="W878" s="42">
        <f ca="1">SUMPRODUCT(L878:T878,Markiwitz!$B$3:$J$3)</f>
        <v>0.47180909766009788</v>
      </c>
    </row>
    <row r="879" spans="1:23" x14ac:dyDescent="0.25">
      <c r="A879">
        <v>878</v>
      </c>
      <c r="B879" s="25">
        <f t="shared" ca="1" si="227"/>
        <v>1</v>
      </c>
      <c r="C879" s="46">
        <v>0</v>
      </c>
      <c r="D879">
        <f t="shared" ca="1" si="241"/>
        <v>0.33471621371256011</v>
      </c>
      <c r="E879">
        <f t="shared" ca="1" si="241"/>
        <v>0.50887526370726077</v>
      </c>
      <c r="F879">
        <f t="shared" ca="1" si="241"/>
        <v>0.61146651602121327</v>
      </c>
      <c r="G879">
        <f t="shared" ca="1" si="241"/>
        <v>0.32447166499293023</v>
      </c>
      <c r="H879">
        <f t="shared" ca="1" si="241"/>
        <v>0.72446055267894593</v>
      </c>
      <c r="I879">
        <f t="shared" ca="1" si="241"/>
        <v>0.69995929113747157</v>
      </c>
      <c r="J879">
        <f t="shared" ca="1" si="241"/>
        <v>0.82110219393465411</v>
      </c>
      <c r="K879">
        <f t="shared" ca="1" si="241"/>
        <v>0.49598036151251201</v>
      </c>
      <c r="L879" s="42">
        <f t="shared" ca="1" si="229"/>
        <v>0</v>
      </c>
      <c r="M879" s="42">
        <f t="shared" ca="1" si="230"/>
        <v>7.4035355078420517E-2</v>
      </c>
      <c r="N879" s="42">
        <f t="shared" ca="1" si="231"/>
        <v>0.1125573225787783</v>
      </c>
      <c r="O879" s="42">
        <f t="shared" ca="1" si="232"/>
        <v>0.13524932099964324</v>
      </c>
      <c r="P879" s="42">
        <f t="shared" ca="1" si="233"/>
        <v>7.1769379392141661E-2</v>
      </c>
      <c r="Q879" s="42">
        <f t="shared" ca="1" si="234"/>
        <v>0.16024229499666412</v>
      </c>
      <c r="R879" s="42">
        <f t="shared" ca="1" si="235"/>
        <v>0.15482289933019053</v>
      </c>
      <c r="S879" s="42">
        <f t="shared" ca="1" si="236"/>
        <v>0.18161830826583911</v>
      </c>
      <c r="T879" s="42">
        <f t="shared" ca="1" si="237"/>
        <v>0.10970511935832253</v>
      </c>
      <c r="U879">
        <f ca="1">+(L879^2*Markiwitz!$B$4^2)+(M879^2*Markiwitz!$C$4^2)+(N879^2*Markiwitz!$D$4^2)+(O879^2*Markiwitz!$E$4^2)+(P879^2*Markiwitz!$F$4^2)+(Q879^2*Markiwitz!$G$4^2)+(R879^2*Markiwitz!$H$4^2)+(S879^2*Markiwitz!$I$4^2)+(T879^2*Markiwitz!$J$4^2)+(2*L879*M879*Markiwitz!$B$8)+(2*L879*N879*Markiwitz!$E$8)+(2*L879*O879*Markiwitz!$H$8)+(2*L879*P879*Markiwitz!$B$11)+(2*L879*Q879*Markiwitz!$E$11)+(2*L879*R879*Markiwitz!$H$11)+(2*L879*S879*Markiwitz!$K$8)+(2*L879*T879*Markiwitz!$K$11)</f>
        <v>1.6489505503253322E-2</v>
      </c>
      <c r="V879" s="5">
        <f t="shared" ca="1" si="228"/>
        <v>0.12841146951597945</v>
      </c>
      <c r="W879" s="42">
        <f ca="1">SUMPRODUCT(L879:T879,Markiwitz!$B$3:$J$3)</f>
        <v>0.54251178700708069</v>
      </c>
    </row>
    <row r="880" spans="1:23" x14ac:dyDescent="0.25">
      <c r="A880">
        <v>879</v>
      </c>
      <c r="B880" s="25">
        <f t="shared" ca="1" si="227"/>
        <v>0.99999999999999989</v>
      </c>
      <c r="C880" s="46">
        <v>0</v>
      </c>
      <c r="D880">
        <f t="shared" ca="1" si="241"/>
        <v>0.76824792755828319</v>
      </c>
      <c r="E880">
        <f t="shared" ca="1" si="241"/>
        <v>0.527825844557815</v>
      </c>
      <c r="F880">
        <f t="shared" ca="1" si="241"/>
        <v>0.75499406191148521</v>
      </c>
      <c r="G880">
        <f t="shared" ca="1" si="241"/>
        <v>0.90705298951251123</v>
      </c>
      <c r="H880">
        <f t="shared" ca="1" si="241"/>
        <v>0.59389139603769536</v>
      </c>
      <c r="I880">
        <f t="shared" ca="1" si="241"/>
        <v>0.95174633359603522</v>
      </c>
      <c r="J880">
        <f t="shared" ca="1" si="241"/>
        <v>0.17160770970707528</v>
      </c>
      <c r="K880">
        <f t="shared" ca="1" si="241"/>
        <v>0.75676365319403394</v>
      </c>
      <c r="L880" s="42">
        <f t="shared" ca="1" si="229"/>
        <v>0</v>
      </c>
      <c r="M880" s="42">
        <f t="shared" ca="1" si="230"/>
        <v>0.14142664837320237</v>
      </c>
      <c r="N880" s="42">
        <f t="shared" ca="1" si="231"/>
        <v>9.7167382355097157E-2</v>
      </c>
      <c r="O880" s="42">
        <f t="shared" ca="1" si="232"/>
        <v>0.13898674618905604</v>
      </c>
      <c r="P880" s="42">
        <f t="shared" ca="1" si="233"/>
        <v>0.16697925188208967</v>
      </c>
      <c r="Q880" s="42">
        <f t="shared" ca="1" si="234"/>
        <v>0.10932938004303482</v>
      </c>
      <c r="R880" s="42">
        <f t="shared" ca="1" si="235"/>
        <v>0.17520684304320422</v>
      </c>
      <c r="S880" s="42">
        <f t="shared" ca="1" si="236"/>
        <v>3.1591238125444718E-2</v>
      </c>
      <c r="T880" s="42">
        <f t="shared" ca="1" si="237"/>
        <v>0.13931250998887093</v>
      </c>
      <c r="U880">
        <f ca="1">+(L880^2*Markiwitz!$B$4^2)+(M880^2*Markiwitz!$C$4^2)+(N880^2*Markiwitz!$D$4^2)+(O880^2*Markiwitz!$E$4^2)+(P880^2*Markiwitz!$F$4^2)+(Q880^2*Markiwitz!$G$4^2)+(R880^2*Markiwitz!$H$4^2)+(S880^2*Markiwitz!$I$4^2)+(T880^2*Markiwitz!$J$4^2)+(2*L880*M880*Markiwitz!$B$8)+(2*L880*N880*Markiwitz!$E$8)+(2*L880*O880*Markiwitz!$H$8)+(2*L880*P880*Markiwitz!$B$11)+(2*L880*Q880*Markiwitz!$E$11)+(2*L880*R880*Markiwitz!$H$11)+(2*L880*S880*Markiwitz!$K$8)+(2*L880*T880*Markiwitz!$K$11)</f>
        <v>1.2731041772519821E-2</v>
      </c>
      <c r="V880" s="5">
        <f t="shared" ca="1" si="228"/>
        <v>0.11283191823469023</v>
      </c>
      <c r="W880" s="42">
        <f ca="1">SUMPRODUCT(L880:T880,Markiwitz!$B$3:$J$3)</f>
        <v>0.45425495171061164</v>
      </c>
    </row>
    <row r="881" spans="1:23" x14ac:dyDescent="0.25">
      <c r="A881">
        <v>880</v>
      </c>
      <c r="B881" s="25">
        <f t="shared" ca="1" si="227"/>
        <v>1</v>
      </c>
      <c r="C881" s="46">
        <v>0</v>
      </c>
      <c r="D881">
        <f t="shared" ca="1" si="241"/>
        <v>0.26958066513879941</v>
      </c>
      <c r="E881">
        <f t="shared" ca="1" si="241"/>
        <v>0.57861660920669311</v>
      </c>
      <c r="F881">
        <f t="shared" ca="1" si="241"/>
        <v>0.72153477668208799</v>
      </c>
      <c r="G881">
        <f t="shared" ca="1" si="241"/>
        <v>0.83118669828735559</v>
      </c>
      <c r="H881">
        <f t="shared" ca="1" si="241"/>
        <v>8.9092631188988247E-2</v>
      </c>
      <c r="I881">
        <f t="shared" ca="1" si="241"/>
        <v>0.63463090103379649</v>
      </c>
      <c r="J881">
        <f t="shared" ca="1" si="241"/>
        <v>0.96797611777269588</v>
      </c>
      <c r="K881">
        <f t="shared" ca="1" si="241"/>
        <v>0.9743470562607579</v>
      </c>
      <c r="L881" s="42">
        <f t="shared" ca="1" si="229"/>
        <v>0</v>
      </c>
      <c r="M881" s="42">
        <f t="shared" ca="1" si="230"/>
        <v>5.3203572730576451E-2</v>
      </c>
      <c r="N881" s="42">
        <f t="shared" ca="1" si="231"/>
        <v>0.11419391236829904</v>
      </c>
      <c r="O881" s="42">
        <f t="shared" ca="1" si="232"/>
        <v>0.14239978208036805</v>
      </c>
      <c r="P881" s="42">
        <f t="shared" ca="1" si="233"/>
        <v>0.16404033253738848</v>
      </c>
      <c r="Q881" s="42">
        <f t="shared" ca="1" si="234"/>
        <v>1.7583035047343789E-2</v>
      </c>
      <c r="R881" s="42">
        <f t="shared" ca="1" si="235"/>
        <v>0.12524871278449592</v>
      </c>
      <c r="S881" s="42">
        <f t="shared" ca="1" si="236"/>
        <v>0.19103665226460098</v>
      </c>
      <c r="T881" s="42">
        <f t="shared" ca="1" si="237"/>
        <v>0.19229400018692736</v>
      </c>
      <c r="U881">
        <f ca="1">+(L881^2*Markiwitz!$B$4^2)+(M881^2*Markiwitz!$C$4^2)+(N881^2*Markiwitz!$D$4^2)+(O881^2*Markiwitz!$E$4^2)+(P881^2*Markiwitz!$F$4^2)+(Q881^2*Markiwitz!$G$4^2)+(R881^2*Markiwitz!$H$4^2)+(S881^2*Markiwitz!$I$4^2)+(T881^2*Markiwitz!$J$4^2)+(2*L881*M881*Markiwitz!$B$8)+(2*L881*N881*Markiwitz!$E$8)+(2*L881*O881*Markiwitz!$H$8)+(2*L881*P881*Markiwitz!$B$11)+(2*L881*Q881*Markiwitz!$E$11)+(2*L881*R881*Markiwitz!$H$11)+(2*L881*S881*Markiwitz!$K$8)+(2*L881*T881*Markiwitz!$K$11)</f>
        <v>1.2373159463251496E-2</v>
      </c>
      <c r="V881" s="5">
        <f t="shared" ca="1" si="228"/>
        <v>0.11123470440133104</v>
      </c>
      <c r="W881" s="42">
        <f ca="1">SUMPRODUCT(L881:T881,Markiwitz!$B$3:$J$3)</f>
        <v>0.18171880114377414</v>
      </c>
    </row>
    <row r="882" spans="1:23" x14ac:dyDescent="0.25">
      <c r="A882">
        <v>881</v>
      </c>
      <c r="B882" s="25">
        <f t="shared" ca="1" si="227"/>
        <v>0.99999999999999989</v>
      </c>
      <c r="C882" s="46">
        <v>0</v>
      </c>
      <c r="D882">
        <f t="shared" ref="D882:K891" ca="1" si="242">RAND()</f>
        <v>0.28366789784582269</v>
      </c>
      <c r="E882">
        <f t="shared" ca="1" si="242"/>
        <v>0.21394588999199216</v>
      </c>
      <c r="F882">
        <f t="shared" ca="1" si="242"/>
        <v>0.24941172294254521</v>
      </c>
      <c r="G882">
        <f t="shared" ca="1" si="242"/>
        <v>0.3608439154384957</v>
      </c>
      <c r="H882">
        <f t="shared" ca="1" si="242"/>
        <v>0.3363829883397903</v>
      </c>
      <c r="I882">
        <f t="shared" ca="1" si="242"/>
        <v>0.5713707033248776</v>
      </c>
      <c r="J882">
        <f t="shared" ca="1" si="242"/>
        <v>0.27381275805585314</v>
      </c>
      <c r="K882">
        <f t="shared" ca="1" si="242"/>
        <v>0.50216174758391785</v>
      </c>
      <c r="L882" s="42">
        <f t="shared" ca="1" si="229"/>
        <v>0</v>
      </c>
      <c r="M882" s="42">
        <f t="shared" ca="1" si="230"/>
        <v>0.10161489444449499</v>
      </c>
      <c r="N882" s="42">
        <f t="shared" ca="1" si="231"/>
        <v>7.6639229160099923E-2</v>
      </c>
      <c r="O882" s="42">
        <f t="shared" ca="1" si="232"/>
        <v>8.9343722333364406E-2</v>
      </c>
      <c r="P882" s="42">
        <f t="shared" ca="1" si="233"/>
        <v>0.12926071880770268</v>
      </c>
      <c r="Q882" s="42">
        <f t="shared" ca="1" si="234"/>
        <v>0.12049837895879814</v>
      </c>
      <c r="R882" s="42">
        <f t="shared" ca="1" si="235"/>
        <v>0.20467516468356445</v>
      </c>
      <c r="S882" s="42">
        <f t="shared" ca="1" si="236"/>
        <v>9.8084607806146543E-2</v>
      </c>
      <c r="T882" s="42">
        <f t="shared" ca="1" si="237"/>
        <v>0.17988328380582871</v>
      </c>
      <c r="U882">
        <f ca="1">+(L882^2*Markiwitz!$B$4^2)+(M882^2*Markiwitz!$C$4^2)+(N882^2*Markiwitz!$D$4^2)+(O882^2*Markiwitz!$E$4^2)+(P882^2*Markiwitz!$F$4^2)+(Q882^2*Markiwitz!$G$4^2)+(R882^2*Markiwitz!$H$4^2)+(S882^2*Markiwitz!$I$4^2)+(T882^2*Markiwitz!$J$4^2)+(2*L882*M882*Markiwitz!$B$8)+(2*L882*N882*Markiwitz!$E$8)+(2*L882*O882*Markiwitz!$H$8)+(2*L882*P882*Markiwitz!$B$11)+(2*L882*Q882*Markiwitz!$E$11)+(2*L882*R882*Markiwitz!$H$11)+(2*L882*S882*Markiwitz!$K$8)+(2*L882*T882*Markiwitz!$K$11)</f>
        <v>1.2823561940980036E-2</v>
      </c>
      <c r="V882" s="5">
        <f t="shared" ca="1" si="228"/>
        <v>0.11324116716539104</v>
      </c>
      <c r="W882" s="42">
        <f ca="1">SUMPRODUCT(L882:T882,Markiwitz!$B$3:$J$3)</f>
        <v>0.44822552456182718</v>
      </c>
    </row>
    <row r="883" spans="1:23" x14ac:dyDescent="0.25">
      <c r="A883">
        <v>882</v>
      </c>
      <c r="B883" s="25">
        <f t="shared" ca="1" si="227"/>
        <v>1</v>
      </c>
      <c r="C883" s="46">
        <v>0</v>
      </c>
      <c r="D883">
        <f t="shared" ca="1" si="242"/>
        <v>0.32101656061080319</v>
      </c>
      <c r="E883">
        <f t="shared" ca="1" si="242"/>
        <v>0.34601695832094748</v>
      </c>
      <c r="F883">
        <f t="shared" ca="1" si="242"/>
        <v>0.86069496372281407</v>
      </c>
      <c r="G883">
        <f t="shared" ca="1" si="242"/>
        <v>0.80951855475879952</v>
      </c>
      <c r="H883">
        <f t="shared" ca="1" si="242"/>
        <v>0.57507110051195476</v>
      </c>
      <c r="I883">
        <f t="shared" ca="1" si="242"/>
        <v>0.62848848834341242</v>
      </c>
      <c r="J883">
        <f t="shared" ca="1" si="242"/>
        <v>0.545021132539523</v>
      </c>
      <c r="K883">
        <f t="shared" ca="1" si="242"/>
        <v>0.92592708418690084</v>
      </c>
      <c r="L883" s="42">
        <f t="shared" ca="1" si="229"/>
        <v>0</v>
      </c>
      <c r="M883" s="42">
        <f t="shared" ca="1" si="230"/>
        <v>6.4052726174242666E-2</v>
      </c>
      <c r="N883" s="42">
        <f t="shared" ca="1" si="231"/>
        <v>6.9041078257163657E-2</v>
      </c>
      <c r="O883" s="42">
        <f t="shared" ca="1" si="232"/>
        <v>0.17173524856783304</v>
      </c>
      <c r="P883" s="42">
        <f t="shared" ca="1" si="233"/>
        <v>0.16152397316286327</v>
      </c>
      <c r="Q883" s="42">
        <f t="shared" ca="1" si="234"/>
        <v>0.11474445948123776</v>
      </c>
      <c r="R883" s="42">
        <f t="shared" ca="1" si="235"/>
        <v>0.12540287943689826</v>
      </c>
      <c r="S883" s="42">
        <f t="shared" ca="1" si="236"/>
        <v>0.10874856205332745</v>
      </c>
      <c r="T883" s="42">
        <f t="shared" ca="1" si="237"/>
        <v>0.18475107286643389</v>
      </c>
      <c r="U883">
        <f ca="1">+(L883^2*Markiwitz!$B$4^2)+(M883^2*Markiwitz!$C$4^2)+(N883^2*Markiwitz!$D$4^2)+(O883^2*Markiwitz!$E$4^2)+(P883^2*Markiwitz!$F$4^2)+(Q883^2*Markiwitz!$G$4^2)+(R883^2*Markiwitz!$H$4^2)+(S883^2*Markiwitz!$I$4^2)+(T883^2*Markiwitz!$J$4^2)+(2*L883*M883*Markiwitz!$B$8)+(2*L883*N883*Markiwitz!$E$8)+(2*L883*O883*Markiwitz!$H$8)+(2*L883*P883*Markiwitz!$B$11)+(2*L883*Q883*Markiwitz!$E$11)+(2*L883*R883*Markiwitz!$H$11)+(2*L883*S883*Markiwitz!$K$8)+(2*L883*T883*Markiwitz!$K$11)</f>
        <v>1.3178846212950989E-2</v>
      </c>
      <c r="V883" s="5">
        <f t="shared" ca="1" si="228"/>
        <v>0.11479915597664901</v>
      </c>
      <c r="W883" s="42">
        <f ca="1">SUMPRODUCT(L883:T883,Markiwitz!$B$3:$J$3)</f>
        <v>0.45514705329908151</v>
      </c>
    </row>
    <row r="884" spans="1:23" x14ac:dyDescent="0.25">
      <c r="A884">
        <v>883</v>
      </c>
      <c r="B884" s="25">
        <f t="shared" ca="1" si="227"/>
        <v>0.99999999999999978</v>
      </c>
      <c r="C884" s="46">
        <v>0</v>
      </c>
      <c r="D884">
        <f t="shared" ca="1" si="242"/>
        <v>0.72846055339207338</v>
      </c>
      <c r="E884">
        <f t="shared" ca="1" si="242"/>
        <v>0.28962354656022449</v>
      </c>
      <c r="F884">
        <f t="shared" ca="1" si="242"/>
        <v>3.0383629569879278E-2</v>
      </c>
      <c r="G884">
        <f t="shared" ca="1" si="242"/>
        <v>0.3510348912136998</v>
      </c>
      <c r="H884">
        <f t="shared" ca="1" si="242"/>
        <v>2.0891374572020505E-2</v>
      </c>
      <c r="I884">
        <f t="shared" ca="1" si="242"/>
        <v>0.36258550524459143</v>
      </c>
      <c r="J884">
        <f t="shared" ca="1" si="242"/>
        <v>0.11543691281088109</v>
      </c>
      <c r="K884">
        <f t="shared" ca="1" si="242"/>
        <v>0.24903255121712242</v>
      </c>
      <c r="L884" s="42">
        <f t="shared" ca="1" si="229"/>
        <v>0</v>
      </c>
      <c r="M884" s="42">
        <f t="shared" ca="1" si="230"/>
        <v>0.3392213577165869</v>
      </c>
      <c r="N884" s="42">
        <f t="shared" ca="1" si="231"/>
        <v>0.13486865175247734</v>
      </c>
      <c r="O884" s="42">
        <f t="shared" ca="1" si="232"/>
        <v>1.4148708570503684E-2</v>
      </c>
      <c r="P884" s="42">
        <f t="shared" ca="1" si="233"/>
        <v>0.1634659994270341</v>
      </c>
      <c r="Q884" s="42">
        <f t="shared" ca="1" si="234"/>
        <v>9.7284614985491246E-3</v>
      </c>
      <c r="R884" s="42">
        <f t="shared" ca="1" si="235"/>
        <v>0.16884476009674254</v>
      </c>
      <c r="S884" s="42">
        <f t="shared" ca="1" si="236"/>
        <v>5.3755369610579716E-2</v>
      </c>
      <c r="T884" s="42">
        <f t="shared" ca="1" si="237"/>
        <v>0.11596669132752652</v>
      </c>
      <c r="U884">
        <f ca="1">+(L884^2*Markiwitz!$B$4^2)+(M884^2*Markiwitz!$C$4^2)+(N884^2*Markiwitz!$D$4^2)+(O884^2*Markiwitz!$E$4^2)+(P884^2*Markiwitz!$F$4^2)+(Q884^2*Markiwitz!$G$4^2)+(R884^2*Markiwitz!$H$4^2)+(S884^2*Markiwitz!$I$4^2)+(T884^2*Markiwitz!$J$4^2)+(2*L884*M884*Markiwitz!$B$8)+(2*L884*N884*Markiwitz!$E$8)+(2*L884*O884*Markiwitz!$H$8)+(2*L884*P884*Markiwitz!$B$11)+(2*L884*Q884*Markiwitz!$E$11)+(2*L884*R884*Markiwitz!$H$11)+(2*L884*S884*Markiwitz!$K$8)+(2*L884*T884*Markiwitz!$K$11)</f>
        <v>1.0750590190294939E-2</v>
      </c>
      <c r="V884" s="5">
        <f t="shared" ca="1" si="228"/>
        <v>0.10368505287790974</v>
      </c>
      <c r="W884" s="42">
        <f ca="1">SUMPRODUCT(L884:T884,Markiwitz!$B$3:$J$3)</f>
        <v>0.1729612973718859</v>
      </c>
    </row>
    <row r="885" spans="1:23" x14ac:dyDescent="0.25">
      <c r="A885">
        <v>884</v>
      </c>
      <c r="B885" s="25">
        <f t="shared" ca="1" si="227"/>
        <v>1</v>
      </c>
      <c r="C885" s="46">
        <v>0</v>
      </c>
      <c r="D885">
        <f t="shared" ca="1" si="242"/>
        <v>0.13239555677179105</v>
      </c>
      <c r="E885">
        <f t="shared" ca="1" si="242"/>
        <v>0.12370369471415832</v>
      </c>
      <c r="F885">
        <f t="shared" ca="1" si="242"/>
        <v>0.98437160198230522</v>
      </c>
      <c r="G885">
        <f t="shared" ca="1" si="242"/>
        <v>0.81046523012510585</v>
      </c>
      <c r="H885">
        <f t="shared" ca="1" si="242"/>
        <v>8.1916501279200471E-2</v>
      </c>
      <c r="I885">
        <f t="shared" ca="1" si="242"/>
        <v>0.11138049293940477</v>
      </c>
      <c r="J885">
        <f t="shared" ca="1" si="242"/>
        <v>0.51922084670571833</v>
      </c>
      <c r="K885">
        <f t="shared" ca="1" si="242"/>
        <v>0.58619164263770462</v>
      </c>
      <c r="L885" s="42">
        <f t="shared" ca="1" si="229"/>
        <v>0</v>
      </c>
      <c r="M885" s="42">
        <f t="shared" ca="1" si="230"/>
        <v>3.9525243527250259E-2</v>
      </c>
      <c r="N885" s="42">
        <f t="shared" ca="1" si="231"/>
        <v>3.6930383299989232E-2</v>
      </c>
      <c r="O885" s="42">
        <f t="shared" ca="1" si="232"/>
        <v>0.29387336129961378</v>
      </c>
      <c r="P885" s="42">
        <f t="shared" ca="1" si="233"/>
        <v>0.24195551853964517</v>
      </c>
      <c r="Q885" s="42">
        <f t="shared" ca="1" si="234"/>
        <v>2.44552743378059E-2</v>
      </c>
      <c r="R885" s="42">
        <f t="shared" ca="1" si="235"/>
        <v>3.3251426369265737E-2</v>
      </c>
      <c r="S885" s="42">
        <f t="shared" ca="1" si="236"/>
        <v>0.15500769747011026</v>
      </c>
      <c r="T885" s="42">
        <f t="shared" ca="1" si="237"/>
        <v>0.1750010951563197</v>
      </c>
      <c r="U885">
        <f ca="1">+(L885^2*Markiwitz!$B$4^2)+(M885^2*Markiwitz!$C$4^2)+(N885^2*Markiwitz!$D$4^2)+(O885^2*Markiwitz!$E$4^2)+(P885^2*Markiwitz!$F$4^2)+(Q885^2*Markiwitz!$G$4^2)+(R885^2*Markiwitz!$H$4^2)+(S885^2*Markiwitz!$I$4^2)+(T885^2*Markiwitz!$J$4^2)+(2*L885*M885*Markiwitz!$B$8)+(2*L885*N885*Markiwitz!$E$8)+(2*L885*O885*Markiwitz!$H$8)+(2*L885*P885*Markiwitz!$B$11)+(2*L885*Q885*Markiwitz!$E$11)+(2*L885*R885*Markiwitz!$H$11)+(2*L885*S885*Markiwitz!$K$8)+(2*L885*T885*Markiwitz!$K$11)</f>
        <v>1.8391551681974636E-2</v>
      </c>
      <c r="V885" s="5">
        <f t="shared" ca="1" si="228"/>
        <v>0.1356154551737177</v>
      </c>
      <c r="W885" s="42">
        <f ca="1">SUMPRODUCT(L885:T885,Markiwitz!$B$3:$J$3)</f>
        <v>0.2490309536379611</v>
      </c>
    </row>
    <row r="886" spans="1:23" x14ac:dyDescent="0.25">
      <c r="A886">
        <v>885</v>
      </c>
      <c r="B886" s="25">
        <f t="shared" ca="1" si="227"/>
        <v>0.99999999999999989</v>
      </c>
      <c r="C886" s="46">
        <v>0</v>
      </c>
      <c r="D886">
        <f t="shared" ca="1" si="242"/>
        <v>0.89945228174206426</v>
      </c>
      <c r="E886">
        <f t="shared" ca="1" si="242"/>
        <v>0.26550807953621525</v>
      </c>
      <c r="F886">
        <f t="shared" ca="1" si="242"/>
        <v>0.36496464071615098</v>
      </c>
      <c r="G886">
        <f t="shared" ca="1" si="242"/>
        <v>3.1324523890839728E-2</v>
      </c>
      <c r="H886">
        <f t="shared" ca="1" si="242"/>
        <v>0.56869229634940066</v>
      </c>
      <c r="I886">
        <f t="shared" ca="1" si="242"/>
        <v>0.12842798957536561</v>
      </c>
      <c r="J886">
        <f t="shared" ca="1" si="242"/>
        <v>0.73138038461352017</v>
      </c>
      <c r="K886">
        <f t="shared" ca="1" si="242"/>
        <v>0.34130519698356543</v>
      </c>
      <c r="L886" s="42">
        <f t="shared" ca="1" si="229"/>
        <v>0</v>
      </c>
      <c r="M886" s="42">
        <f t="shared" ca="1" si="230"/>
        <v>0.2700202114687959</v>
      </c>
      <c r="N886" s="42">
        <f t="shared" ca="1" si="231"/>
        <v>7.9706894115814789E-2</v>
      </c>
      <c r="O886" s="42">
        <f t="shared" ca="1" si="232"/>
        <v>0.10956426645996185</v>
      </c>
      <c r="P886" s="42">
        <f t="shared" ca="1" si="233"/>
        <v>9.4037835434492394E-3</v>
      </c>
      <c r="Q886" s="42">
        <f t="shared" ca="1" si="234"/>
        <v>0.17072435885484388</v>
      </c>
      <c r="R886" s="42">
        <f t="shared" ca="1" si="235"/>
        <v>3.8554744490155383E-2</v>
      </c>
      <c r="S886" s="42">
        <f t="shared" ca="1" si="236"/>
        <v>0.21956416157506112</v>
      </c>
      <c r="T886" s="42">
        <f t="shared" ca="1" si="237"/>
        <v>0.10246157949191782</v>
      </c>
      <c r="U886">
        <f ca="1">+(L886^2*Markiwitz!$B$4^2)+(M886^2*Markiwitz!$C$4^2)+(N886^2*Markiwitz!$D$4^2)+(O886^2*Markiwitz!$E$4^2)+(P886^2*Markiwitz!$F$4^2)+(Q886^2*Markiwitz!$G$4^2)+(R886^2*Markiwitz!$H$4^2)+(S886^2*Markiwitz!$I$4^2)+(T886^2*Markiwitz!$J$4^2)+(2*L886*M886*Markiwitz!$B$8)+(2*L886*N886*Markiwitz!$E$8)+(2*L886*O886*Markiwitz!$H$8)+(2*L886*P886*Markiwitz!$B$11)+(2*L886*Q886*Markiwitz!$E$11)+(2*L886*R886*Markiwitz!$H$11)+(2*L886*S886*Markiwitz!$K$8)+(2*L886*T886*Markiwitz!$K$11)</f>
        <v>1.7323605145972736E-2</v>
      </c>
      <c r="V886" s="5">
        <f t="shared" ca="1" si="228"/>
        <v>0.13161916709192753</v>
      </c>
      <c r="W886" s="42">
        <f ca="1">SUMPRODUCT(L886:T886,Markiwitz!$B$3:$J$3)</f>
        <v>0.55318737323071754</v>
      </c>
    </row>
    <row r="887" spans="1:23" x14ac:dyDescent="0.25">
      <c r="A887">
        <v>886</v>
      </c>
      <c r="B887" s="25">
        <f t="shared" ca="1" si="227"/>
        <v>0.99999999999999978</v>
      </c>
      <c r="C887" s="46">
        <v>0</v>
      </c>
      <c r="D887">
        <f t="shared" ca="1" si="242"/>
        <v>0.22071699737210493</v>
      </c>
      <c r="E887">
        <f t="shared" ca="1" si="242"/>
        <v>0.13906066718741583</v>
      </c>
      <c r="F887">
        <f t="shared" ca="1" si="242"/>
        <v>0.60776851151545874</v>
      </c>
      <c r="G887">
        <f t="shared" ca="1" si="242"/>
        <v>0.8963984581645833</v>
      </c>
      <c r="H887">
        <f t="shared" ca="1" si="242"/>
        <v>0.69839034251657872</v>
      </c>
      <c r="I887">
        <f t="shared" ca="1" si="242"/>
        <v>2.1072241706993178E-2</v>
      </c>
      <c r="J887">
        <f t="shared" ca="1" si="242"/>
        <v>0.2211651084702424</v>
      </c>
      <c r="K887">
        <f t="shared" ca="1" si="242"/>
        <v>0.49944550598109083</v>
      </c>
      <c r="L887" s="42">
        <f t="shared" ca="1" si="229"/>
        <v>0</v>
      </c>
      <c r="M887" s="42">
        <f t="shared" ca="1" si="230"/>
        <v>6.6802604747871724E-2</v>
      </c>
      <c r="N887" s="42">
        <f t="shared" ca="1" si="231"/>
        <v>4.2088352490746293E-2</v>
      </c>
      <c r="O887" s="42">
        <f t="shared" ca="1" si="232"/>
        <v>0.18394831452206395</v>
      </c>
      <c r="P887" s="42">
        <f t="shared" ca="1" si="233"/>
        <v>0.27130557505916114</v>
      </c>
      <c r="Q887" s="42">
        <f t="shared" ca="1" si="234"/>
        <v>0.21137608143613734</v>
      </c>
      <c r="R887" s="42">
        <f t="shared" ca="1" si="235"/>
        <v>6.3777627036611332E-3</v>
      </c>
      <c r="S887" s="42">
        <f t="shared" ca="1" si="236"/>
        <v>6.6938230861530501E-2</v>
      </c>
      <c r="T887" s="42">
        <f t="shared" ca="1" si="237"/>
        <v>0.15116307817882774</v>
      </c>
      <c r="U887">
        <f ca="1">+(L887^2*Markiwitz!$B$4^2)+(M887^2*Markiwitz!$C$4^2)+(N887^2*Markiwitz!$D$4^2)+(O887^2*Markiwitz!$E$4^2)+(P887^2*Markiwitz!$F$4^2)+(Q887^2*Markiwitz!$G$4^2)+(R887^2*Markiwitz!$H$4^2)+(S887^2*Markiwitz!$I$4^2)+(T887^2*Markiwitz!$J$4^2)+(2*L887*M887*Markiwitz!$B$8)+(2*L887*N887*Markiwitz!$E$8)+(2*L887*O887*Markiwitz!$H$8)+(2*L887*P887*Markiwitz!$B$11)+(2*L887*Q887*Markiwitz!$E$11)+(2*L887*R887*Markiwitz!$H$11)+(2*L887*S887*Markiwitz!$K$8)+(2*L887*T887*Markiwitz!$K$11)</f>
        <v>2.4961867275618686E-2</v>
      </c>
      <c r="V887" s="5">
        <f t="shared" ca="1" si="228"/>
        <v>0.15799325072805701</v>
      </c>
      <c r="W887" s="42">
        <f ca="1">SUMPRODUCT(L887:T887,Markiwitz!$B$3:$J$3)</f>
        <v>0.74980567034448198</v>
      </c>
    </row>
    <row r="888" spans="1:23" x14ac:dyDescent="0.25">
      <c r="A888">
        <v>887</v>
      </c>
      <c r="B888" s="25">
        <f t="shared" ca="1" si="227"/>
        <v>0.99999999999999989</v>
      </c>
      <c r="C888" s="46">
        <v>0</v>
      </c>
      <c r="D888">
        <f t="shared" ca="1" si="242"/>
        <v>0.1086892188652745</v>
      </c>
      <c r="E888">
        <f t="shared" ca="1" si="242"/>
        <v>0.50976944257495216</v>
      </c>
      <c r="F888">
        <f t="shared" ca="1" si="242"/>
        <v>0.27249955824342831</v>
      </c>
      <c r="G888">
        <f t="shared" ca="1" si="242"/>
        <v>0.58877731141588741</v>
      </c>
      <c r="H888">
        <f t="shared" ca="1" si="242"/>
        <v>2.6720794958712268E-3</v>
      </c>
      <c r="I888">
        <f t="shared" ca="1" si="242"/>
        <v>0.36204540685611186</v>
      </c>
      <c r="J888">
        <f t="shared" ca="1" si="242"/>
        <v>0.29675443421895165</v>
      </c>
      <c r="K888">
        <f t="shared" ca="1" si="242"/>
        <v>0.98951227120965857</v>
      </c>
      <c r="L888" s="42">
        <f t="shared" ca="1" si="229"/>
        <v>0</v>
      </c>
      <c r="M888" s="42">
        <f t="shared" ca="1" si="230"/>
        <v>3.4717007105728649E-2</v>
      </c>
      <c r="N888" s="42">
        <f t="shared" ca="1" si="231"/>
        <v>0.16282819533458104</v>
      </c>
      <c r="O888" s="42">
        <f t="shared" ca="1" si="232"/>
        <v>8.7040547338661067E-2</v>
      </c>
      <c r="P888" s="42">
        <f t="shared" ca="1" si="233"/>
        <v>0.18806452302738746</v>
      </c>
      <c r="Q888" s="42">
        <f t="shared" ca="1" si="234"/>
        <v>8.5350326199530298E-4</v>
      </c>
      <c r="R888" s="42">
        <f t="shared" ca="1" si="235"/>
        <v>0.1156428677438569</v>
      </c>
      <c r="S888" s="42">
        <f t="shared" ca="1" si="236"/>
        <v>9.4787927533145494E-2</v>
      </c>
      <c r="T888" s="42">
        <f t="shared" ca="1" si="237"/>
        <v>0.31606542865464404</v>
      </c>
      <c r="U888">
        <f ca="1">+(L888^2*Markiwitz!$B$4^2)+(M888^2*Markiwitz!$C$4^2)+(N888^2*Markiwitz!$D$4^2)+(O888^2*Markiwitz!$E$4^2)+(P888^2*Markiwitz!$F$4^2)+(Q888^2*Markiwitz!$G$4^2)+(R888^2*Markiwitz!$H$4^2)+(S888^2*Markiwitz!$I$4^2)+(T888^2*Markiwitz!$J$4^2)+(2*L888*M888*Markiwitz!$B$8)+(2*L888*N888*Markiwitz!$E$8)+(2*L888*O888*Markiwitz!$H$8)+(2*L888*P888*Markiwitz!$B$11)+(2*L888*Q888*Markiwitz!$E$11)+(2*L888*R888*Markiwitz!$H$11)+(2*L888*S888*Markiwitz!$K$8)+(2*L888*T888*Markiwitz!$K$11)</f>
        <v>1.0911343732641108E-2</v>
      </c>
      <c r="V888" s="5">
        <f t="shared" ca="1" si="228"/>
        <v>0.10445737758837864</v>
      </c>
      <c r="W888" s="42">
        <f ca="1">SUMPRODUCT(L888:T888,Markiwitz!$B$3:$J$3)</f>
        <v>0.14851932158909228</v>
      </c>
    </row>
    <row r="889" spans="1:23" x14ac:dyDescent="0.25">
      <c r="A889">
        <v>888</v>
      </c>
      <c r="B889" s="25">
        <f t="shared" ca="1" si="227"/>
        <v>1</v>
      </c>
      <c r="C889" s="46">
        <v>0</v>
      </c>
      <c r="D889">
        <f t="shared" ca="1" si="242"/>
        <v>0.16655167074347421</v>
      </c>
      <c r="E889">
        <f t="shared" ca="1" si="242"/>
        <v>0.87055069972813437</v>
      </c>
      <c r="F889">
        <f t="shared" ca="1" si="242"/>
        <v>6.2991038368137797E-2</v>
      </c>
      <c r="G889">
        <f t="shared" ca="1" si="242"/>
        <v>0.88517398101948452</v>
      </c>
      <c r="H889">
        <f t="shared" ca="1" si="242"/>
        <v>0.41483168351081701</v>
      </c>
      <c r="I889">
        <f t="shared" ca="1" si="242"/>
        <v>0.95151182819521096</v>
      </c>
      <c r="J889">
        <f t="shared" ca="1" si="242"/>
        <v>0.58804234176272818</v>
      </c>
      <c r="K889">
        <f t="shared" ca="1" si="242"/>
        <v>0.52952253772117552</v>
      </c>
      <c r="L889" s="42">
        <f t="shared" ca="1" si="229"/>
        <v>0</v>
      </c>
      <c r="M889" s="42">
        <f t="shared" ca="1" si="230"/>
        <v>3.726675317845192E-2</v>
      </c>
      <c r="N889" s="42">
        <f t="shared" ca="1" si="231"/>
        <v>0.19478998866403238</v>
      </c>
      <c r="O889" s="42">
        <f t="shared" ca="1" si="232"/>
        <v>1.4094553773257567E-2</v>
      </c>
      <c r="P889" s="42">
        <f t="shared" ca="1" si="233"/>
        <v>0.19806201957258557</v>
      </c>
      <c r="Q889" s="42">
        <f t="shared" ca="1" si="234"/>
        <v>9.2820623719891623E-2</v>
      </c>
      <c r="R889" s="42">
        <f t="shared" ca="1" si="235"/>
        <v>0.21290543823090322</v>
      </c>
      <c r="S889" s="42">
        <f t="shared" ca="1" si="236"/>
        <v>0.13157735801223783</v>
      </c>
      <c r="T889" s="42">
        <f t="shared" ca="1" si="237"/>
        <v>0.11848326484864002</v>
      </c>
      <c r="U889">
        <f ca="1">+(L889^2*Markiwitz!$B$4^2)+(M889^2*Markiwitz!$C$4^2)+(N889^2*Markiwitz!$D$4^2)+(O889^2*Markiwitz!$E$4^2)+(P889^2*Markiwitz!$F$4^2)+(Q889^2*Markiwitz!$G$4^2)+(R889^2*Markiwitz!$H$4^2)+(S889^2*Markiwitz!$I$4^2)+(T889^2*Markiwitz!$J$4^2)+(2*L889*M889*Markiwitz!$B$8)+(2*L889*N889*Markiwitz!$E$8)+(2*L889*O889*Markiwitz!$H$8)+(2*L889*P889*Markiwitz!$B$11)+(2*L889*Q889*Markiwitz!$E$11)+(2*L889*R889*Markiwitz!$H$11)+(2*L889*S889*Markiwitz!$K$8)+(2*L889*T889*Markiwitz!$K$11)</f>
        <v>1.6048356117751128E-2</v>
      </c>
      <c r="V889" s="5">
        <f t="shared" ca="1" si="228"/>
        <v>0.12668210654133885</v>
      </c>
      <c r="W889" s="42">
        <f ca="1">SUMPRODUCT(L889:T889,Markiwitz!$B$3:$J$3)</f>
        <v>0.38183439767595562</v>
      </c>
    </row>
    <row r="890" spans="1:23" x14ac:dyDescent="0.25">
      <c r="A890">
        <v>889</v>
      </c>
      <c r="B890" s="25">
        <f t="shared" ca="1" si="227"/>
        <v>1</v>
      </c>
      <c r="C890" s="46">
        <v>0</v>
      </c>
      <c r="D890">
        <f t="shared" ca="1" si="242"/>
        <v>0.60578302365018089</v>
      </c>
      <c r="E890">
        <f t="shared" ca="1" si="242"/>
        <v>0.78762577618551499</v>
      </c>
      <c r="F890">
        <f t="shared" ca="1" si="242"/>
        <v>0.99164703187586467</v>
      </c>
      <c r="G890">
        <f t="shared" ca="1" si="242"/>
        <v>1.2829078256059501E-2</v>
      </c>
      <c r="H890">
        <f t="shared" ca="1" si="242"/>
        <v>8.3264307875179466E-2</v>
      </c>
      <c r="I890">
        <f t="shared" ca="1" si="242"/>
        <v>0.99933074347634698</v>
      </c>
      <c r="J890">
        <f t="shared" ca="1" si="242"/>
        <v>0.32484155007686666</v>
      </c>
      <c r="K890">
        <f t="shared" ca="1" si="242"/>
        <v>0.12460802354519718</v>
      </c>
      <c r="L890" s="42">
        <f t="shared" ca="1" si="229"/>
        <v>0</v>
      </c>
      <c r="M890" s="42">
        <f t="shared" ca="1" si="230"/>
        <v>0.154146026859803</v>
      </c>
      <c r="N890" s="42">
        <f t="shared" ca="1" si="231"/>
        <v>0.20041727699763898</v>
      </c>
      <c r="O890" s="42">
        <f t="shared" ca="1" si="232"/>
        <v>0.25233201335013233</v>
      </c>
      <c r="P890" s="42">
        <f t="shared" ca="1" si="233"/>
        <v>3.2644550346247921E-3</v>
      </c>
      <c r="Q890" s="42">
        <f t="shared" ca="1" si="234"/>
        <v>2.1187226675407823E-2</v>
      </c>
      <c r="R890" s="42">
        <f t="shared" ca="1" si="235"/>
        <v>0.25428719130743815</v>
      </c>
      <c r="S890" s="42">
        <f t="shared" ca="1" si="236"/>
        <v>8.2658365039037812E-2</v>
      </c>
      <c r="T890" s="42">
        <f t="shared" ca="1" si="237"/>
        <v>3.1707444735917197E-2</v>
      </c>
      <c r="U890">
        <f ca="1">+(L890^2*Markiwitz!$B$4^2)+(M890^2*Markiwitz!$C$4^2)+(N890^2*Markiwitz!$D$4^2)+(O890^2*Markiwitz!$E$4^2)+(P890^2*Markiwitz!$F$4^2)+(Q890^2*Markiwitz!$G$4^2)+(R890^2*Markiwitz!$H$4^2)+(S890^2*Markiwitz!$I$4^2)+(T890^2*Markiwitz!$J$4^2)+(2*L890*M890*Markiwitz!$B$8)+(2*L890*N890*Markiwitz!$E$8)+(2*L890*O890*Markiwitz!$H$8)+(2*L890*P890*Markiwitz!$B$11)+(2*L890*Q890*Markiwitz!$E$11)+(2*L890*R890*Markiwitz!$H$11)+(2*L890*S890*Markiwitz!$K$8)+(2*L890*T890*Markiwitz!$K$11)</f>
        <v>1.6154343891457576E-2</v>
      </c>
      <c r="V890" s="5">
        <f t="shared" ca="1" si="228"/>
        <v>0.12709973993465754</v>
      </c>
      <c r="W890" s="42">
        <f ca="1">SUMPRODUCT(L890:T890,Markiwitz!$B$3:$J$3)</f>
        <v>0.20756712988155682</v>
      </c>
    </row>
    <row r="891" spans="1:23" x14ac:dyDescent="0.25">
      <c r="A891">
        <v>890</v>
      </c>
      <c r="B891" s="25">
        <f t="shared" ca="1" si="227"/>
        <v>1</v>
      </c>
      <c r="C891" s="46">
        <v>0</v>
      </c>
      <c r="D891">
        <f t="shared" ca="1" si="242"/>
        <v>0.53363754568150723</v>
      </c>
      <c r="E891">
        <f t="shared" ca="1" si="242"/>
        <v>3.3936012926680581E-2</v>
      </c>
      <c r="F891">
        <f t="shared" ca="1" si="242"/>
        <v>0.75485629997714543</v>
      </c>
      <c r="G891">
        <f t="shared" ca="1" si="242"/>
        <v>0.89542635033245832</v>
      </c>
      <c r="H891">
        <f t="shared" ca="1" si="242"/>
        <v>0.57874113511541203</v>
      </c>
      <c r="I891">
        <f t="shared" ca="1" si="242"/>
        <v>4.1943425820930247E-2</v>
      </c>
      <c r="J891">
        <f t="shared" ca="1" si="242"/>
        <v>0.54870903126850334</v>
      </c>
      <c r="K891">
        <f t="shared" ca="1" si="242"/>
        <v>0.47746153090855037</v>
      </c>
      <c r="L891" s="42">
        <f t="shared" ca="1" si="229"/>
        <v>0</v>
      </c>
      <c r="M891" s="42">
        <f t="shared" ca="1" si="230"/>
        <v>0.13807953552925303</v>
      </c>
      <c r="N891" s="42">
        <f t="shared" ca="1" si="231"/>
        <v>8.7809955288031122E-3</v>
      </c>
      <c r="O891" s="42">
        <f t="shared" ca="1" si="232"/>
        <v>0.19532022837535279</v>
      </c>
      <c r="P891" s="42">
        <f t="shared" ca="1" si="233"/>
        <v>0.23169294506191396</v>
      </c>
      <c r="Q891" s="42">
        <f t="shared" ca="1" si="234"/>
        <v>0.14975015865188601</v>
      </c>
      <c r="R891" s="42">
        <f t="shared" ca="1" si="235"/>
        <v>1.0852925928334709E-2</v>
      </c>
      <c r="S891" s="42">
        <f t="shared" ca="1" si="236"/>
        <v>0.14197930560058589</v>
      </c>
      <c r="T891" s="42">
        <f t="shared" ca="1" si="237"/>
        <v>0.12354390532387047</v>
      </c>
      <c r="U891">
        <f ca="1">+(L891^2*Markiwitz!$B$4^2)+(M891^2*Markiwitz!$C$4^2)+(N891^2*Markiwitz!$D$4^2)+(O891^2*Markiwitz!$E$4^2)+(P891^2*Markiwitz!$F$4^2)+(Q891^2*Markiwitz!$G$4^2)+(R891^2*Markiwitz!$H$4^2)+(S891^2*Markiwitz!$I$4^2)+(T891^2*Markiwitz!$J$4^2)+(2*L891*M891*Markiwitz!$B$8)+(2*L891*N891*Markiwitz!$E$8)+(2*L891*O891*Markiwitz!$H$8)+(2*L891*P891*Markiwitz!$B$11)+(2*L891*Q891*Markiwitz!$E$11)+(2*L891*R891*Markiwitz!$H$11)+(2*L891*S891*Markiwitz!$K$8)+(2*L891*T891*Markiwitz!$K$11)</f>
        <v>1.8920821955333608E-2</v>
      </c>
      <c r="V891" s="5">
        <f t="shared" ca="1" si="228"/>
        <v>0.1375529787221404</v>
      </c>
      <c r="W891" s="42">
        <f ca="1">SUMPRODUCT(L891:T891,Markiwitz!$B$3:$J$3)</f>
        <v>0.56639419260573487</v>
      </c>
    </row>
    <row r="892" spans="1:23" x14ac:dyDescent="0.25">
      <c r="A892">
        <v>891</v>
      </c>
      <c r="B892" s="25">
        <f t="shared" ca="1" si="227"/>
        <v>1</v>
      </c>
      <c r="C892" s="46">
        <v>0</v>
      </c>
      <c r="D892">
        <f t="shared" ref="D892:K901" ca="1" si="243">RAND()</f>
        <v>0.24522307636080209</v>
      </c>
      <c r="E892">
        <f t="shared" ca="1" si="243"/>
        <v>0.32160018000082125</v>
      </c>
      <c r="F892">
        <f t="shared" ca="1" si="243"/>
        <v>0.42404716406888343</v>
      </c>
      <c r="G892">
        <f t="shared" ca="1" si="243"/>
        <v>0.83247481762705844</v>
      </c>
      <c r="H892">
        <f t="shared" ca="1" si="243"/>
        <v>0.42281892388347431</v>
      </c>
      <c r="I892">
        <f t="shared" ca="1" si="243"/>
        <v>0.78331506088566638</v>
      </c>
      <c r="J892">
        <f t="shared" ca="1" si="243"/>
        <v>0.16176431078028419</v>
      </c>
      <c r="K892">
        <f t="shared" ca="1" si="243"/>
        <v>1.2947191764606236E-3</v>
      </c>
      <c r="L892" s="42">
        <f t="shared" ca="1" si="229"/>
        <v>0</v>
      </c>
      <c r="M892" s="42">
        <f t="shared" ca="1" si="230"/>
        <v>7.6811319691158467E-2</v>
      </c>
      <c r="N892" s="42">
        <f t="shared" ca="1" si="231"/>
        <v>0.10073494960332284</v>
      </c>
      <c r="O892" s="42">
        <f t="shared" ca="1" si="232"/>
        <v>0.13282445831280898</v>
      </c>
      <c r="P892" s="42">
        <f t="shared" ca="1" si="233"/>
        <v>0.26075641126657007</v>
      </c>
      <c r="Q892" s="42">
        <f t="shared" ca="1" si="234"/>
        <v>0.13243973616129262</v>
      </c>
      <c r="R892" s="42">
        <f t="shared" ca="1" si="235"/>
        <v>0.24535808152109823</v>
      </c>
      <c r="S892" s="42">
        <f t="shared" ca="1" si="236"/>
        <v>5.0669498051980476E-2</v>
      </c>
      <c r="T892" s="42">
        <f t="shared" ca="1" si="237"/>
        <v>4.0554539176838623E-4</v>
      </c>
      <c r="U892">
        <f ca="1">+(L892^2*Markiwitz!$B$4^2)+(M892^2*Markiwitz!$C$4^2)+(N892^2*Markiwitz!$D$4^2)+(O892^2*Markiwitz!$E$4^2)+(P892^2*Markiwitz!$F$4^2)+(Q892^2*Markiwitz!$G$4^2)+(R892^2*Markiwitz!$H$4^2)+(S892^2*Markiwitz!$I$4^2)+(T892^2*Markiwitz!$J$4^2)+(2*L892*M892*Markiwitz!$B$8)+(2*L892*N892*Markiwitz!$E$8)+(2*L892*O892*Markiwitz!$H$8)+(2*L892*P892*Markiwitz!$B$11)+(2*L892*Q892*Markiwitz!$E$11)+(2*L892*R892*Markiwitz!$H$11)+(2*L892*S892*Markiwitz!$K$8)+(2*L892*T892*Markiwitz!$K$11)</f>
        <v>2.0871269765743307E-2</v>
      </c>
      <c r="V892" s="5">
        <f t="shared" ca="1" si="228"/>
        <v>0.1444689231833037</v>
      </c>
      <c r="W892" s="42">
        <f ca="1">SUMPRODUCT(L892:T892,Markiwitz!$B$3:$J$3)</f>
        <v>0.53318570170650614</v>
      </c>
    </row>
    <row r="893" spans="1:23" x14ac:dyDescent="0.25">
      <c r="A893">
        <v>892</v>
      </c>
      <c r="B893" s="25">
        <f t="shared" ca="1" si="227"/>
        <v>1.0000000000000002</v>
      </c>
      <c r="C893" s="46">
        <v>0</v>
      </c>
      <c r="D893">
        <f t="shared" ca="1" si="243"/>
        <v>0.35010876927530621</v>
      </c>
      <c r="E893">
        <f t="shared" ca="1" si="243"/>
        <v>0.58363517759672512</v>
      </c>
      <c r="F893">
        <f t="shared" ca="1" si="243"/>
        <v>0.88810152416035237</v>
      </c>
      <c r="G893">
        <f t="shared" ca="1" si="243"/>
        <v>0.7681013604125182</v>
      </c>
      <c r="H893">
        <f t="shared" ca="1" si="243"/>
        <v>0.28794099397034345</v>
      </c>
      <c r="I893">
        <f t="shared" ca="1" si="243"/>
        <v>3.963067236357698E-2</v>
      </c>
      <c r="J893">
        <f t="shared" ca="1" si="243"/>
        <v>7.7426465052716331E-2</v>
      </c>
      <c r="K893">
        <f t="shared" ca="1" si="243"/>
        <v>0.15794094854962415</v>
      </c>
      <c r="L893" s="42">
        <f t="shared" ca="1" si="229"/>
        <v>0</v>
      </c>
      <c r="M893" s="42">
        <f t="shared" ca="1" si="230"/>
        <v>0.11104390679393043</v>
      </c>
      <c r="N893" s="42">
        <f t="shared" ca="1" si="231"/>
        <v>0.18511141665162764</v>
      </c>
      <c r="O893" s="42">
        <f t="shared" ca="1" si="232"/>
        <v>0.28167892817006751</v>
      </c>
      <c r="P893" s="42">
        <f t="shared" ca="1" si="233"/>
        <v>0.24361850761546949</v>
      </c>
      <c r="Q893" s="42">
        <f t="shared" ca="1" si="234"/>
        <v>9.1326169757981246E-2</v>
      </c>
      <c r="R893" s="42">
        <f t="shared" ca="1" si="235"/>
        <v>1.2569649989718865E-2</v>
      </c>
      <c r="S893" s="42">
        <f t="shared" ca="1" si="236"/>
        <v>2.4557331672936642E-2</v>
      </c>
      <c r="T893" s="42">
        <f t="shared" ca="1" si="237"/>
        <v>5.0094089348268256E-2</v>
      </c>
      <c r="U893">
        <f ca="1">+(L893^2*Markiwitz!$B$4^2)+(M893^2*Markiwitz!$C$4^2)+(N893^2*Markiwitz!$D$4^2)+(O893^2*Markiwitz!$E$4^2)+(P893^2*Markiwitz!$F$4^2)+(Q893^2*Markiwitz!$G$4^2)+(R893^2*Markiwitz!$H$4^2)+(S893^2*Markiwitz!$I$4^2)+(T893^2*Markiwitz!$J$4^2)+(2*L893*M893*Markiwitz!$B$8)+(2*L893*N893*Markiwitz!$E$8)+(2*L893*O893*Markiwitz!$H$8)+(2*L893*P893*Markiwitz!$B$11)+(2*L893*Q893*Markiwitz!$E$11)+(2*L893*R893*Markiwitz!$H$11)+(2*L893*S893*Markiwitz!$K$8)+(2*L893*T893*Markiwitz!$K$11)</f>
        <v>1.9347282551817037E-2</v>
      </c>
      <c r="V893" s="5">
        <f t="shared" ca="1" si="228"/>
        <v>0.13909450942369017</v>
      </c>
      <c r="W893" s="42">
        <f ca="1">SUMPRODUCT(L893:T893,Markiwitz!$B$3:$J$3)</f>
        <v>0.47011787339876154</v>
      </c>
    </row>
    <row r="894" spans="1:23" x14ac:dyDescent="0.25">
      <c r="A894">
        <v>893</v>
      </c>
      <c r="B894" s="25">
        <f t="shared" ca="1" si="227"/>
        <v>0.99999999999999989</v>
      </c>
      <c r="C894" s="46">
        <v>0</v>
      </c>
      <c r="D894">
        <f t="shared" ca="1" si="243"/>
        <v>0.68850491323177632</v>
      </c>
      <c r="E894">
        <f t="shared" ca="1" si="243"/>
        <v>0.25777935764943105</v>
      </c>
      <c r="F894">
        <f t="shared" ca="1" si="243"/>
        <v>0.17731272557812094</v>
      </c>
      <c r="G894">
        <f t="shared" ca="1" si="243"/>
        <v>0.89147872196095235</v>
      </c>
      <c r="H894">
        <f t="shared" ca="1" si="243"/>
        <v>0.23593315873490706</v>
      </c>
      <c r="I894">
        <f t="shared" ca="1" si="243"/>
        <v>0.93850291736843039</v>
      </c>
      <c r="J894">
        <f t="shared" ca="1" si="243"/>
        <v>0.99388583842412292</v>
      </c>
      <c r="K894">
        <f t="shared" ca="1" si="243"/>
        <v>7.8662421677606398E-2</v>
      </c>
      <c r="L894" s="42">
        <f t="shared" ca="1" si="229"/>
        <v>0</v>
      </c>
      <c r="M894" s="42">
        <f t="shared" ca="1" si="230"/>
        <v>0.16154275266125942</v>
      </c>
      <c r="N894" s="42">
        <f t="shared" ca="1" si="231"/>
        <v>6.0482338199265684E-2</v>
      </c>
      <c r="O894" s="42">
        <f t="shared" ca="1" si="232"/>
        <v>4.1602587318236989E-2</v>
      </c>
      <c r="P894" s="42">
        <f t="shared" ca="1" si="233"/>
        <v>0.20916615686667439</v>
      </c>
      <c r="Q894" s="42">
        <f t="shared" ca="1" si="234"/>
        <v>5.5356601200131736E-2</v>
      </c>
      <c r="R894" s="42">
        <f t="shared" ca="1" si="235"/>
        <v>0.22019936494088857</v>
      </c>
      <c r="S894" s="42">
        <f t="shared" ca="1" si="236"/>
        <v>0.23319376679019824</v>
      </c>
      <c r="T894" s="42">
        <f t="shared" ca="1" si="237"/>
        <v>1.8456432023344904E-2</v>
      </c>
      <c r="U894">
        <f ca="1">+(L894^2*Markiwitz!$B$4^2)+(M894^2*Markiwitz!$C$4^2)+(N894^2*Markiwitz!$D$4^2)+(O894^2*Markiwitz!$E$4^2)+(P894^2*Markiwitz!$F$4^2)+(Q894^2*Markiwitz!$G$4^2)+(R894^2*Markiwitz!$H$4^2)+(S894^2*Markiwitz!$I$4^2)+(T894^2*Markiwitz!$J$4^2)+(2*L894*M894*Markiwitz!$B$8)+(2*L894*N894*Markiwitz!$E$8)+(2*L894*O894*Markiwitz!$H$8)+(2*L894*P894*Markiwitz!$B$11)+(2*L894*Q894*Markiwitz!$E$11)+(2*L894*R894*Markiwitz!$H$11)+(2*L894*S894*Markiwitz!$K$8)+(2*L894*T894*Markiwitz!$K$11)</f>
        <v>1.7617768691609734E-2</v>
      </c>
      <c r="V894" s="5">
        <f t="shared" ca="1" si="228"/>
        <v>0.13273194299643826</v>
      </c>
      <c r="W894" s="42">
        <f ca="1">SUMPRODUCT(L894:T894,Markiwitz!$B$3:$J$3)</f>
        <v>0.26707006274315642</v>
      </c>
    </row>
    <row r="895" spans="1:23" x14ac:dyDescent="0.25">
      <c r="A895">
        <v>894</v>
      </c>
      <c r="B895" s="25">
        <f t="shared" ca="1" si="227"/>
        <v>0.99999999999999978</v>
      </c>
      <c r="C895" s="46">
        <v>0</v>
      </c>
      <c r="D895">
        <f t="shared" ca="1" si="243"/>
        <v>0.92159821808314757</v>
      </c>
      <c r="E895">
        <f t="shared" ca="1" si="243"/>
        <v>0.94263293774305279</v>
      </c>
      <c r="F895">
        <f t="shared" ca="1" si="243"/>
        <v>0.41721325110485041</v>
      </c>
      <c r="G895">
        <f t="shared" ca="1" si="243"/>
        <v>0.1318213050138447</v>
      </c>
      <c r="H895">
        <f t="shared" ca="1" si="243"/>
        <v>0.39051278265612488</v>
      </c>
      <c r="I895">
        <f t="shared" ca="1" si="243"/>
        <v>0.8857418468076429</v>
      </c>
      <c r="J895">
        <f t="shared" ca="1" si="243"/>
        <v>0.28414165839207883</v>
      </c>
      <c r="K895">
        <f t="shared" ca="1" si="243"/>
        <v>0.52514016800779806</v>
      </c>
      <c r="L895" s="42">
        <f t="shared" ca="1" si="229"/>
        <v>0</v>
      </c>
      <c r="M895" s="42">
        <f t="shared" ca="1" si="230"/>
        <v>0.20485413310185122</v>
      </c>
      <c r="N895" s="42">
        <f t="shared" ca="1" si="231"/>
        <v>0.20952975982987682</v>
      </c>
      <c r="O895" s="42">
        <f t="shared" ca="1" si="232"/>
        <v>9.2738741456613899E-2</v>
      </c>
      <c r="P895" s="42">
        <f t="shared" ca="1" si="233"/>
        <v>2.930142293366449E-2</v>
      </c>
      <c r="Q895" s="42">
        <f t="shared" ca="1" si="234"/>
        <v>8.6803724211405295E-2</v>
      </c>
      <c r="R895" s="42">
        <f t="shared" ca="1" si="235"/>
        <v>0.1968839290479639</v>
      </c>
      <c r="S895" s="42">
        <f t="shared" ca="1" si="236"/>
        <v>6.3159402835108458E-2</v>
      </c>
      <c r="T895" s="42">
        <f t="shared" ca="1" si="237"/>
        <v>0.11672888658351577</v>
      </c>
      <c r="U895">
        <f ca="1">+(L895^2*Markiwitz!$B$4^2)+(M895^2*Markiwitz!$C$4^2)+(N895^2*Markiwitz!$D$4^2)+(O895^2*Markiwitz!$E$4^2)+(P895^2*Markiwitz!$F$4^2)+(Q895^2*Markiwitz!$G$4^2)+(R895^2*Markiwitz!$H$4^2)+(S895^2*Markiwitz!$I$4^2)+(T895^2*Markiwitz!$J$4^2)+(2*L895*M895*Markiwitz!$B$8)+(2*L895*N895*Markiwitz!$E$8)+(2*L895*O895*Markiwitz!$H$8)+(2*L895*P895*Markiwitz!$B$11)+(2*L895*Q895*Markiwitz!$E$11)+(2*L895*R895*Markiwitz!$H$11)+(2*L895*S895*Markiwitz!$K$8)+(2*L895*T895*Markiwitz!$K$11)</f>
        <v>1.1501742377585509E-2</v>
      </c>
      <c r="V895" s="5">
        <f t="shared" ca="1" si="228"/>
        <v>0.10724617651732629</v>
      </c>
      <c r="W895" s="42">
        <f ca="1">SUMPRODUCT(L895:T895,Markiwitz!$B$3:$J$3)</f>
        <v>0.36228397864459538</v>
      </c>
    </row>
    <row r="896" spans="1:23" x14ac:dyDescent="0.25">
      <c r="A896">
        <v>895</v>
      </c>
      <c r="B896" s="25">
        <f t="shared" ca="1" si="227"/>
        <v>1</v>
      </c>
      <c r="C896" s="46">
        <v>0</v>
      </c>
      <c r="D896">
        <f t="shared" ca="1" si="243"/>
        <v>0.5691674723030693</v>
      </c>
      <c r="E896">
        <f t="shared" ca="1" si="243"/>
        <v>0.13618082758592331</v>
      </c>
      <c r="F896">
        <f t="shared" ca="1" si="243"/>
        <v>0.78675208682803</v>
      </c>
      <c r="G896">
        <f t="shared" ca="1" si="243"/>
        <v>0.26942001963335682</v>
      </c>
      <c r="H896">
        <f t="shared" ca="1" si="243"/>
        <v>0.66245571492760646</v>
      </c>
      <c r="I896">
        <f t="shared" ca="1" si="243"/>
        <v>0.78296695181588871</v>
      </c>
      <c r="J896">
        <f t="shared" ca="1" si="243"/>
        <v>0.16692055082061696</v>
      </c>
      <c r="K896">
        <f t="shared" ca="1" si="243"/>
        <v>0.98595653781227643</v>
      </c>
      <c r="L896" s="42">
        <f t="shared" ca="1" si="229"/>
        <v>0</v>
      </c>
      <c r="M896" s="42">
        <f t="shared" ca="1" si="230"/>
        <v>0.13054838300432156</v>
      </c>
      <c r="N896" s="42">
        <f t="shared" ca="1" si="231"/>
        <v>3.1235423144606724E-2</v>
      </c>
      <c r="O896" s="42">
        <f t="shared" ca="1" si="232"/>
        <v>0.18045516962709438</v>
      </c>
      <c r="P896" s="42">
        <f t="shared" ca="1" si="233"/>
        <v>6.1796131408927021E-2</v>
      </c>
      <c r="Q896" s="42">
        <f t="shared" ca="1" si="234"/>
        <v>0.15194565150715564</v>
      </c>
      <c r="R896" s="42">
        <f t="shared" ca="1" si="235"/>
        <v>0.17958698358461272</v>
      </c>
      <c r="S896" s="42">
        <f t="shared" ca="1" si="236"/>
        <v>3.8286109203758016E-2</v>
      </c>
      <c r="T896" s="42">
        <f t="shared" ca="1" si="237"/>
        <v>0.22614614851952392</v>
      </c>
      <c r="U896">
        <f ca="1">+(L896^2*Markiwitz!$B$4^2)+(M896^2*Markiwitz!$C$4^2)+(N896^2*Markiwitz!$D$4^2)+(O896^2*Markiwitz!$E$4^2)+(P896^2*Markiwitz!$F$4^2)+(Q896^2*Markiwitz!$G$4^2)+(R896^2*Markiwitz!$H$4^2)+(S896^2*Markiwitz!$I$4^2)+(T896^2*Markiwitz!$J$4^2)+(2*L896*M896*Markiwitz!$B$8)+(2*L896*N896*Markiwitz!$E$8)+(2*L896*O896*Markiwitz!$H$8)+(2*L896*P896*Markiwitz!$B$11)+(2*L896*Q896*Markiwitz!$E$11)+(2*L896*R896*Markiwitz!$H$11)+(2*L896*S896*Markiwitz!$K$8)+(2*L896*T896*Markiwitz!$K$11)</f>
        <v>1.4294057358985627E-2</v>
      </c>
      <c r="V896" s="5">
        <f t="shared" ca="1" si="228"/>
        <v>0.11955775741868709</v>
      </c>
      <c r="W896" s="42">
        <f ca="1">SUMPRODUCT(L896:T896,Markiwitz!$B$3:$J$3)</f>
        <v>0.53981272451631201</v>
      </c>
    </row>
    <row r="897" spans="1:23" x14ac:dyDescent="0.25">
      <c r="A897">
        <v>896</v>
      </c>
      <c r="B897" s="25">
        <f t="shared" ca="1" si="227"/>
        <v>0.99999999999999978</v>
      </c>
      <c r="C897" s="46">
        <v>0</v>
      </c>
      <c r="D897">
        <f t="shared" ca="1" si="243"/>
        <v>0.58889962741145463</v>
      </c>
      <c r="E897">
        <f t="shared" ca="1" si="243"/>
        <v>0.45693337823590074</v>
      </c>
      <c r="F897">
        <f t="shared" ca="1" si="243"/>
        <v>0.92896436696292095</v>
      </c>
      <c r="G897">
        <f t="shared" ca="1" si="243"/>
        <v>0.84520416499001461</v>
      </c>
      <c r="H897">
        <f t="shared" ca="1" si="243"/>
        <v>0.24715457306405397</v>
      </c>
      <c r="I897">
        <f t="shared" ca="1" si="243"/>
        <v>7.6256187354207361E-2</v>
      </c>
      <c r="J897">
        <f t="shared" ca="1" si="243"/>
        <v>0.15346542977194877</v>
      </c>
      <c r="K897">
        <f t="shared" ca="1" si="243"/>
        <v>0.85964778744872028</v>
      </c>
      <c r="L897" s="42">
        <f t="shared" ca="1" si="229"/>
        <v>0</v>
      </c>
      <c r="M897" s="42">
        <f t="shared" ca="1" si="230"/>
        <v>0.14168074398974584</v>
      </c>
      <c r="N897" s="42">
        <f t="shared" ca="1" si="231"/>
        <v>0.10993157062566539</v>
      </c>
      <c r="O897" s="42">
        <f t="shared" ca="1" si="232"/>
        <v>0.22349540825793676</v>
      </c>
      <c r="P897" s="42">
        <f t="shared" ca="1" si="233"/>
        <v>0.20334391353817305</v>
      </c>
      <c r="Q897" s="42">
        <f t="shared" ca="1" si="234"/>
        <v>5.9461820252973807E-2</v>
      </c>
      <c r="R897" s="42">
        <f t="shared" ca="1" si="235"/>
        <v>1.8346137194304835E-2</v>
      </c>
      <c r="S897" s="42">
        <f t="shared" ca="1" si="236"/>
        <v>3.6921565670484359E-2</v>
      </c>
      <c r="T897" s="42">
        <f t="shared" ca="1" si="237"/>
        <v>0.20681884047071575</v>
      </c>
      <c r="U897">
        <f ca="1">+(L897^2*Markiwitz!$B$4^2)+(M897^2*Markiwitz!$C$4^2)+(N897^2*Markiwitz!$D$4^2)+(O897^2*Markiwitz!$E$4^2)+(P897^2*Markiwitz!$F$4^2)+(Q897^2*Markiwitz!$G$4^2)+(R897^2*Markiwitz!$H$4^2)+(S897^2*Markiwitz!$I$4^2)+(T897^2*Markiwitz!$J$4^2)+(2*L897*M897*Markiwitz!$B$8)+(2*L897*N897*Markiwitz!$E$8)+(2*L897*O897*Markiwitz!$H$8)+(2*L897*P897*Markiwitz!$B$11)+(2*L897*Q897*Markiwitz!$E$11)+(2*L897*R897*Markiwitz!$H$11)+(2*L897*S897*Markiwitz!$K$8)+(2*L897*T897*Markiwitz!$K$11)</f>
        <v>1.2742360936435302E-2</v>
      </c>
      <c r="V897" s="5">
        <f t="shared" ca="1" si="228"/>
        <v>0.11288206649612374</v>
      </c>
      <c r="W897" s="42">
        <f ca="1">SUMPRODUCT(L897:T897,Markiwitz!$B$3:$J$3)</f>
        <v>0.35029062346175344</v>
      </c>
    </row>
    <row r="898" spans="1:23" x14ac:dyDescent="0.25">
      <c r="A898">
        <v>897</v>
      </c>
      <c r="B898" s="25">
        <f t="shared" ref="B898:B961" ca="1" si="244">SUM(L898:T898)</f>
        <v>0.99999999999999989</v>
      </c>
      <c r="C898" s="46">
        <v>0</v>
      </c>
      <c r="D898">
        <f t="shared" ca="1" si="243"/>
        <v>0.87256065102610714</v>
      </c>
      <c r="E898">
        <f t="shared" ca="1" si="243"/>
        <v>0.2475131630921763</v>
      </c>
      <c r="F898">
        <f t="shared" ca="1" si="243"/>
        <v>0.66062841634935088</v>
      </c>
      <c r="G898">
        <f t="shared" ca="1" si="243"/>
        <v>0.14169520357775445</v>
      </c>
      <c r="H898">
        <f t="shared" ca="1" si="243"/>
        <v>0.74829628364483791</v>
      </c>
      <c r="I898">
        <f t="shared" ca="1" si="243"/>
        <v>0.77266195418804617</v>
      </c>
      <c r="J898">
        <f t="shared" ca="1" si="243"/>
        <v>0.87657897486495195</v>
      </c>
      <c r="K898">
        <f t="shared" ca="1" si="243"/>
        <v>0.27437051173748639</v>
      </c>
      <c r="L898" s="42">
        <f t="shared" ca="1" si="229"/>
        <v>0</v>
      </c>
      <c r="M898" s="42">
        <f t="shared" ca="1" si="230"/>
        <v>0.18992222347604218</v>
      </c>
      <c r="N898" s="42">
        <f t="shared" ca="1" si="231"/>
        <v>5.3873905749444451E-2</v>
      </c>
      <c r="O898" s="42">
        <f t="shared" ca="1" si="232"/>
        <v>0.14379289001512771</v>
      </c>
      <c r="P898" s="42">
        <f t="shared" ca="1" si="233"/>
        <v>3.0841487165082341E-2</v>
      </c>
      <c r="Q898" s="42">
        <f t="shared" ca="1" si="234"/>
        <v>0.16287474554526363</v>
      </c>
      <c r="R898" s="42">
        <f t="shared" ca="1" si="235"/>
        <v>0.16817819616569774</v>
      </c>
      <c r="S898" s="42">
        <f t="shared" ca="1" si="236"/>
        <v>0.19079685493830528</v>
      </c>
      <c r="T898" s="42">
        <f t="shared" ca="1" si="237"/>
        <v>5.9719696945036586E-2</v>
      </c>
      <c r="U898">
        <f ca="1">+(L898^2*Markiwitz!$B$4^2)+(M898^2*Markiwitz!$C$4^2)+(N898^2*Markiwitz!$D$4^2)+(O898^2*Markiwitz!$E$4^2)+(P898^2*Markiwitz!$F$4^2)+(Q898^2*Markiwitz!$G$4^2)+(R898^2*Markiwitz!$H$4^2)+(S898^2*Markiwitz!$I$4^2)+(T898^2*Markiwitz!$J$4^2)+(2*L898*M898*Markiwitz!$B$8)+(2*L898*N898*Markiwitz!$E$8)+(2*L898*O898*Markiwitz!$H$8)+(2*L898*P898*Markiwitz!$B$11)+(2*L898*Q898*Markiwitz!$E$11)+(2*L898*R898*Markiwitz!$H$11)+(2*L898*S898*Markiwitz!$K$8)+(2*L898*T898*Markiwitz!$K$11)</f>
        <v>1.7185832073314089E-2</v>
      </c>
      <c r="V898" s="5">
        <f t="shared" ref="V898:V961" ca="1" si="245">SQRT(U898)</f>
        <v>0.13109474464414692</v>
      </c>
      <c r="W898" s="42">
        <f ca="1">SUMPRODUCT(L898:T898,Markiwitz!$B$3:$J$3)</f>
        <v>0.53979174333336399</v>
      </c>
    </row>
    <row r="899" spans="1:23" x14ac:dyDescent="0.25">
      <c r="A899">
        <v>898</v>
      </c>
      <c r="B899" s="25">
        <f t="shared" ca="1" si="244"/>
        <v>1.0000000000000002</v>
      </c>
      <c r="C899" s="46">
        <v>0</v>
      </c>
      <c r="D899">
        <f t="shared" ca="1" si="243"/>
        <v>0.98224041757201164</v>
      </c>
      <c r="E899">
        <f t="shared" ca="1" si="243"/>
        <v>0.31533880760830058</v>
      </c>
      <c r="F899">
        <f t="shared" ca="1" si="243"/>
        <v>0.66180410081311292</v>
      </c>
      <c r="G899">
        <f t="shared" ca="1" si="243"/>
        <v>0.87613638297801588</v>
      </c>
      <c r="H899">
        <f t="shared" ca="1" si="243"/>
        <v>0.36588548646488273</v>
      </c>
      <c r="I899">
        <f t="shared" ca="1" si="243"/>
        <v>0.64742128213284778</v>
      </c>
      <c r="J899">
        <f t="shared" ca="1" si="243"/>
        <v>9.8268602940904115E-2</v>
      </c>
      <c r="K899">
        <f t="shared" ca="1" si="243"/>
        <v>0.99786185692682483</v>
      </c>
      <c r="L899" s="42">
        <f t="shared" ref="L899:L962" ca="1" si="246">C899/SUM($C899:$K899)</f>
        <v>0</v>
      </c>
      <c r="M899" s="42">
        <f t="shared" ref="M899:M962" ca="1" si="247">D899/SUM($C899:$K899)</f>
        <v>0.19863477680376573</v>
      </c>
      <c r="N899" s="42">
        <f t="shared" ref="N899:N962" ca="1" si="248">E899/SUM($C899:$K899)</f>
        <v>6.3769778300991412E-2</v>
      </c>
      <c r="O899" s="42">
        <f t="shared" ref="O899:O962" ca="1" si="249">F899/SUM($C899:$K899)</f>
        <v>0.13383414844379682</v>
      </c>
      <c r="P899" s="42">
        <f t="shared" ref="P899:P962" ca="1" si="250">G899/SUM($C899:$K899)</f>
        <v>0.17717775787793619</v>
      </c>
      <c r="Q899" s="42">
        <f t="shared" ref="Q899:Q962" ca="1" si="251">H899/SUM($C899:$K899)</f>
        <v>7.3991642615705108E-2</v>
      </c>
      <c r="R899" s="42">
        <f t="shared" ref="R899:R962" ca="1" si="252">I899/SUM($C899:$K899)</f>
        <v>0.13092556524231799</v>
      </c>
      <c r="S899" s="42">
        <f t="shared" ref="S899:S962" ca="1" si="253">J899/SUM($C899:$K899)</f>
        <v>1.9872489120570439E-2</v>
      </c>
      <c r="T899" s="42">
        <f t="shared" ref="T899:T962" ca="1" si="254">K899/SUM($C899:$K899)</f>
        <v>0.20179384159491642</v>
      </c>
      <c r="U899">
        <f ca="1">+(L899^2*Markiwitz!$B$4^2)+(M899^2*Markiwitz!$C$4^2)+(N899^2*Markiwitz!$D$4^2)+(O899^2*Markiwitz!$E$4^2)+(P899^2*Markiwitz!$F$4^2)+(Q899^2*Markiwitz!$G$4^2)+(R899^2*Markiwitz!$H$4^2)+(S899^2*Markiwitz!$I$4^2)+(T899^2*Markiwitz!$J$4^2)+(2*L899*M899*Markiwitz!$B$8)+(2*L899*N899*Markiwitz!$E$8)+(2*L899*O899*Markiwitz!$H$8)+(2*L899*P899*Markiwitz!$B$11)+(2*L899*Q899*Markiwitz!$E$11)+(2*L899*R899*Markiwitz!$H$11)+(2*L899*S899*Markiwitz!$K$8)+(2*L899*T899*Markiwitz!$K$11)</f>
        <v>1.0499873145179516E-2</v>
      </c>
      <c r="V899" s="5">
        <f t="shared" ca="1" si="245"/>
        <v>0.10246888866958359</v>
      </c>
      <c r="W899" s="42">
        <f ca="1">SUMPRODUCT(L899:T899,Markiwitz!$B$3:$J$3)</f>
        <v>0.36173083312700866</v>
      </c>
    </row>
    <row r="900" spans="1:23" x14ac:dyDescent="0.25">
      <c r="A900">
        <v>899</v>
      </c>
      <c r="B900" s="25">
        <f t="shared" ca="1" si="244"/>
        <v>1</v>
      </c>
      <c r="C900" s="46">
        <v>0</v>
      </c>
      <c r="D900">
        <f t="shared" ca="1" si="243"/>
        <v>0.87301828045182095</v>
      </c>
      <c r="E900">
        <f t="shared" ca="1" si="243"/>
        <v>0.84416575502813462</v>
      </c>
      <c r="F900">
        <f t="shared" ca="1" si="243"/>
        <v>0.48748681461270205</v>
      </c>
      <c r="G900">
        <f t="shared" ca="1" si="243"/>
        <v>0.50467666154159085</v>
      </c>
      <c r="H900">
        <f t="shared" ca="1" si="243"/>
        <v>0.74118316398715889</v>
      </c>
      <c r="I900">
        <f t="shared" ca="1" si="243"/>
        <v>0.26353321194522339</v>
      </c>
      <c r="J900">
        <f t="shared" ca="1" si="243"/>
        <v>0.38127462415145041</v>
      </c>
      <c r="K900">
        <f t="shared" ca="1" si="243"/>
        <v>0.96507668698119542</v>
      </c>
      <c r="L900" s="42">
        <f t="shared" ca="1" si="246"/>
        <v>0</v>
      </c>
      <c r="M900" s="42">
        <f t="shared" ca="1" si="247"/>
        <v>0.17251910093784806</v>
      </c>
      <c r="N900" s="42">
        <f t="shared" ca="1" si="248"/>
        <v>0.16681748866083521</v>
      </c>
      <c r="O900" s="42">
        <f t="shared" ca="1" si="249"/>
        <v>9.6333363068312083E-2</v>
      </c>
      <c r="P900" s="42">
        <f t="shared" ca="1" si="250"/>
        <v>9.9730287283800817E-2</v>
      </c>
      <c r="Q900" s="42">
        <f t="shared" ca="1" si="251"/>
        <v>0.14646686781307428</v>
      </c>
      <c r="R900" s="42">
        <f t="shared" ca="1" si="252"/>
        <v>5.2077389225485229E-2</v>
      </c>
      <c r="S900" s="42">
        <f t="shared" ca="1" si="253"/>
        <v>7.5344533833795455E-2</v>
      </c>
      <c r="T900" s="42">
        <f t="shared" ca="1" si="254"/>
        <v>0.1907109691768489</v>
      </c>
      <c r="U900">
        <f ca="1">+(L900^2*Markiwitz!$B$4^2)+(M900^2*Markiwitz!$C$4^2)+(N900^2*Markiwitz!$D$4^2)+(O900^2*Markiwitz!$E$4^2)+(P900^2*Markiwitz!$F$4^2)+(Q900^2*Markiwitz!$G$4^2)+(R900^2*Markiwitz!$H$4^2)+(S900^2*Markiwitz!$I$4^2)+(T900^2*Markiwitz!$J$4^2)+(2*L900*M900*Markiwitz!$B$8)+(2*L900*N900*Markiwitz!$E$8)+(2*L900*O900*Markiwitz!$H$8)+(2*L900*P900*Markiwitz!$B$11)+(2*L900*Q900*Markiwitz!$E$11)+(2*L900*R900*Markiwitz!$H$11)+(2*L900*S900*Markiwitz!$K$8)+(2*L900*T900*Markiwitz!$K$11)</f>
        <v>1.2272114266288513E-2</v>
      </c>
      <c r="V900" s="5">
        <f t="shared" ca="1" si="245"/>
        <v>0.1107795751313775</v>
      </c>
      <c r="W900" s="42">
        <f ca="1">SUMPRODUCT(L900:T900,Markiwitz!$B$3:$J$3)</f>
        <v>0.53293823416826158</v>
      </c>
    </row>
    <row r="901" spans="1:23" x14ac:dyDescent="0.25">
      <c r="A901">
        <v>900</v>
      </c>
      <c r="B901" s="25">
        <f t="shared" ca="1" si="244"/>
        <v>0.99999999999999978</v>
      </c>
      <c r="C901" s="46">
        <v>0</v>
      </c>
      <c r="D901">
        <f t="shared" ca="1" si="243"/>
        <v>0.89541555242742898</v>
      </c>
      <c r="E901">
        <f t="shared" ca="1" si="243"/>
        <v>5.3872797212894397E-2</v>
      </c>
      <c r="F901">
        <f t="shared" ca="1" si="243"/>
        <v>0.52424990461506604</v>
      </c>
      <c r="G901">
        <f t="shared" ca="1" si="243"/>
        <v>0.83047205817117753</v>
      </c>
      <c r="H901">
        <f t="shared" ca="1" si="243"/>
        <v>0.3523906437471247</v>
      </c>
      <c r="I901">
        <f t="shared" ca="1" si="243"/>
        <v>0.3701864884066528</v>
      </c>
      <c r="J901">
        <f t="shared" ca="1" si="243"/>
        <v>0.63071890310414824</v>
      </c>
      <c r="K901">
        <f t="shared" ca="1" si="243"/>
        <v>0.72141169732848709</v>
      </c>
      <c r="L901" s="42">
        <f t="shared" ca="1" si="246"/>
        <v>0</v>
      </c>
      <c r="M901" s="42">
        <f t="shared" ca="1" si="247"/>
        <v>0.20449262620305908</v>
      </c>
      <c r="N901" s="42">
        <f t="shared" ca="1" si="248"/>
        <v>1.2303326375227866E-2</v>
      </c>
      <c r="O901" s="42">
        <f t="shared" ca="1" si="249"/>
        <v>0.11972680113809703</v>
      </c>
      <c r="P901" s="42">
        <f t="shared" ca="1" si="250"/>
        <v>0.18966100343387507</v>
      </c>
      <c r="Q901" s="42">
        <f t="shared" ca="1" si="251"/>
        <v>8.0478039491140629E-2</v>
      </c>
      <c r="R901" s="42">
        <f t="shared" ca="1" si="252"/>
        <v>8.4542207239917275E-2</v>
      </c>
      <c r="S901" s="42">
        <f t="shared" ca="1" si="253"/>
        <v>0.14404190829836327</v>
      </c>
      <c r="T901" s="42">
        <f t="shared" ca="1" si="254"/>
        <v>0.16475408782031969</v>
      </c>
      <c r="U901">
        <f ca="1">+(L901^2*Markiwitz!$B$4^2)+(M901^2*Markiwitz!$C$4^2)+(N901^2*Markiwitz!$D$4^2)+(O901^2*Markiwitz!$E$4^2)+(P901^2*Markiwitz!$F$4^2)+(Q901^2*Markiwitz!$G$4^2)+(R901^2*Markiwitz!$H$4^2)+(S901^2*Markiwitz!$I$4^2)+(T901^2*Markiwitz!$J$4^2)+(2*L901*M901*Markiwitz!$B$8)+(2*L901*N901*Markiwitz!$E$8)+(2*L901*O901*Markiwitz!$H$8)+(2*L901*P901*Markiwitz!$B$11)+(2*L901*Q901*Markiwitz!$E$11)+(2*L901*R901*Markiwitz!$H$11)+(2*L901*S901*Markiwitz!$K$8)+(2*L901*T901*Markiwitz!$K$11)</f>
        <v>1.1913855675407575E-2</v>
      </c>
      <c r="V901" s="5">
        <f t="shared" ca="1" si="245"/>
        <v>0.10915061005513242</v>
      </c>
      <c r="W901" s="42">
        <f ca="1">SUMPRODUCT(L901:T901,Markiwitz!$B$3:$J$3)</f>
        <v>0.35609873271386916</v>
      </c>
    </row>
    <row r="902" spans="1:23" x14ac:dyDescent="0.25">
      <c r="A902">
        <v>901</v>
      </c>
      <c r="B902" s="25">
        <f t="shared" ca="1" si="244"/>
        <v>1</v>
      </c>
      <c r="C902" s="46">
        <v>0</v>
      </c>
      <c r="D902">
        <f t="shared" ref="D902:K911" ca="1" si="255">RAND()</f>
        <v>2.6473544771748236E-2</v>
      </c>
      <c r="E902">
        <f t="shared" ca="1" si="255"/>
        <v>0.82940205127192013</v>
      </c>
      <c r="F902">
        <f t="shared" ca="1" si="255"/>
        <v>0.54715995119768346</v>
      </c>
      <c r="G902">
        <f t="shared" ca="1" si="255"/>
        <v>0.48502135087009179</v>
      </c>
      <c r="H902">
        <f t="shared" ca="1" si="255"/>
        <v>0.94538844506214126</v>
      </c>
      <c r="I902">
        <f t="shared" ca="1" si="255"/>
        <v>0.36153828866229731</v>
      </c>
      <c r="J902">
        <f t="shared" ca="1" si="255"/>
        <v>0.63536746974772584</v>
      </c>
      <c r="K902">
        <f t="shared" ca="1" si="255"/>
        <v>0.37900365973756467</v>
      </c>
      <c r="L902" s="42">
        <f t="shared" ca="1" si="246"/>
        <v>0</v>
      </c>
      <c r="M902" s="42">
        <f t="shared" ca="1" si="247"/>
        <v>6.2892168213066211E-3</v>
      </c>
      <c r="N902" s="42">
        <f t="shared" ca="1" si="248"/>
        <v>0.19703781180268093</v>
      </c>
      <c r="O902" s="42">
        <f t="shared" ca="1" si="249"/>
        <v>0.12998665644089089</v>
      </c>
      <c r="P902" s="42">
        <f t="shared" ca="1" si="250"/>
        <v>0.11522463141544767</v>
      </c>
      <c r="Q902" s="42">
        <f t="shared" ca="1" si="251"/>
        <v>0.2245922471893094</v>
      </c>
      <c r="R902" s="42">
        <f t="shared" ca="1" si="252"/>
        <v>8.5889241739468589E-2</v>
      </c>
      <c r="S902" s="42">
        <f t="shared" ca="1" si="253"/>
        <v>0.15094177273580658</v>
      </c>
      <c r="T902" s="42">
        <f t="shared" ca="1" si="254"/>
        <v>9.0038421855089354E-2</v>
      </c>
      <c r="U902">
        <f ca="1">+(L902^2*Markiwitz!$B$4^2)+(M902^2*Markiwitz!$C$4^2)+(N902^2*Markiwitz!$D$4^2)+(O902^2*Markiwitz!$E$4^2)+(P902^2*Markiwitz!$F$4^2)+(Q902^2*Markiwitz!$G$4^2)+(R902^2*Markiwitz!$H$4^2)+(S902^2*Markiwitz!$I$4^2)+(T902^2*Markiwitz!$J$4^2)+(2*L902*M902*Markiwitz!$B$8)+(2*L902*N902*Markiwitz!$E$8)+(2*L902*O902*Markiwitz!$H$8)+(2*L902*P902*Markiwitz!$B$11)+(2*L902*Q902*Markiwitz!$E$11)+(2*L902*R902*Markiwitz!$H$11)+(2*L902*S902*Markiwitz!$K$8)+(2*L902*T902*Markiwitz!$K$11)</f>
        <v>2.3066715538107463E-2</v>
      </c>
      <c r="V902" s="5">
        <f t="shared" ca="1" si="245"/>
        <v>0.15187730422320336</v>
      </c>
      <c r="W902" s="42">
        <f ca="1">SUMPRODUCT(L902:T902,Markiwitz!$B$3:$J$3)</f>
        <v>0.7372411200981821</v>
      </c>
    </row>
    <row r="903" spans="1:23" x14ac:dyDescent="0.25">
      <c r="A903">
        <v>902</v>
      </c>
      <c r="B903" s="25">
        <f t="shared" ca="1" si="244"/>
        <v>0.99999999999999989</v>
      </c>
      <c r="C903" s="46">
        <v>0</v>
      </c>
      <c r="D903">
        <f t="shared" ca="1" si="255"/>
        <v>0.8581589964762234</v>
      </c>
      <c r="E903">
        <f t="shared" ca="1" si="255"/>
        <v>3.2222522741033321E-3</v>
      </c>
      <c r="F903">
        <f t="shared" ca="1" si="255"/>
        <v>0.151429222459736</v>
      </c>
      <c r="G903">
        <f t="shared" ca="1" si="255"/>
        <v>0.80808691940364563</v>
      </c>
      <c r="H903">
        <f t="shared" ca="1" si="255"/>
        <v>0.67584817585105084</v>
      </c>
      <c r="I903">
        <f t="shared" ca="1" si="255"/>
        <v>3.3807655976794471E-2</v>
      </c>
      <c r="J903">
        <f t="shared" ca="1" si="255"/>
        <v>0.39212424496812881</v>
      </c>
      <c r="K903">
        <f t="shared" ca="1" si="255"/>
        <v>0.24697277949292706</v>
      </c>
      <c r="L903" s="42">
        <f t="shared" ca="1" si="246"/>
        <v>0</v>
      </c>
      <c r="M903" s="42">
        <f t="shared" ca="1" si="247"/>
        <v>0.27074248880134916</v>
      </c>
      <c r="N903" s="42">
        <f t="shared" ca="1" si="248"/>
        <v>1.016595530453912E-3</v>
      </c>
      <c r="O903" s="42">
        <f t="shared" ca="1" si="249"/>
        <v>4.7774741900218493E-2</v>
      </c>
      <c r="P903" s="42">
        <f t="shared" ca="1" si="250"/>
        <v>0.25494513793542684</v>
      </c>
      <c r="Q903" s="42">
        <f t="shared" ca="1" si="251"/>
        <v>0.2132248428707525</v>
      </c>
      <c r="R903" s="42">
        <f t="shared" ca="1" si="252"/>
        <v>1.0666052511576441E-2</v>
      </c>
      <c r="S903" s="42">
        <f t="shared" ca="1" si="253"/>
        <v>0.12371214942447155</v>
      </c>
      <c r="T903" s="42">
        <f t="shared" ca="1" si="254"/>
        <v>7.7917991025751018E-2</v>
      </c>
      <c r="U903">
        <f ca="1">+(L903^2*Markiwitz!$B$4^2)+(M903^2*Markiwitz!$C$4^2)+(N903^2*Markiwitz!$D$4^2)+(O903^2*Markiwitz!$E$4^2)+(P903^2*Markiwitz!$F$4^2)+(Q903^2*Markiwitz!$G$4^2)+(R903^2*Markiwitz!$H$4^2)+(S903^2*Markiwitz!$I$4^2)+(T903^2*Markiwitz!$J$4^2)+(2*L903*M903*Markiwitz!$B$8)+(2*L903*N903*Markiwitz!$E$8)+(2*L903*O903*Markiwitz!$H$8)+(2*L903*P903*Markiwitz!$B$11)+(2*L903*Q903*Markiwitz!$E$11)+(2*L903*R903*Markiwitz!$H$11)+(2*L903*S903*Markiwitz!$K$8)+(2*L903*T903*Markiwitz!$K$11)</f>
        <v>2.3958602101429322E-2</v>
      </c>
      <c r="V903" s="5">
        <f t="shared" ca="1" si="245"/>
        <v>0.15478566503856009</v>
      </c>
      <c r="W903" s="42">
        <f ca="1">SUMPRODUCT(L903:T903,Markiwitz!$B$3:$J$3)</f>
        <v>0.72078902092715158</v>
      </c>
    </row>
    <row r="904" spans="1:23" x14ac:dyDescent="0.25">
      <c r="A904">
        <v>903</v>
      </c>
      <c r="B904" s="25">
        <f t="shared" ca="1" si="244"/>
        <v>1</v>
      </c>
      <c r="C904" s="46">
        <v>0</v>
      </c>
      <c r="D904">
        <f t="shared" ca="1" si="255"/>
        <v>0.64374477083670334</v>
      </c>
      <c r="E904">
        <f t="shared" ca="1" si="255"/>
        <v>0.28700062746047639</v>
      </c>
      <c r="F904">
        <f t="shared" ca="1" si="255"/>
        <v>0.69112674893141668</v>
      </c>
      <c r="G904">
        <f t="shared" ca="1" si="255"/>
        <v>0.72278834127970326</v>
      </c>
      <c r="H904">
        <f t="shared" ca="1" si="255"/>
        <v>0.17096018444345051</v>
      </c>
      <c r="I904">
        <f t="shared" ca="1" si="255"/>
        <v>7.8792795655826531E-2</v>
      </c>
      <c r="J904">
        <f t="shared" ca="1" si="255"/>
        <v>0.40665892838732864</v>
      </c>
      <c r="K904">
        <f t="shared" ca="1" si="255"/>
        <v>0.29948150574528187</v>
      </c>
      <c r="L904" s="42">
        <f t="shared" ca="1" si="246"/>
        <v>0</v>
      </c>
      <c r="M904" s="42">
        <f t="shared" ca="1" si="247"/>
        <v>0.19504143540944849</v>
      </c>
      <c r="N904" s="42">
        <f t="shared" ca="1" si="248"/>
        <v>8.695529172306582E-2</v>
      </c>
      <c r="O904" s="42">
        <f t="shared" ca="1" si="249"/>
        <v>0.20939720098424361</v>
      </c>
      <c r="P904" s="42">
        <f t="shared" ca="1" si="250"/>
        <v>0.21899001276107916</v>
      </c>
      <c r="Q904" s="42">
        <f t="shared" ca="1" si="251"/>
        <v>5.1797422336146634E-2</v>
      </c>
      <c r="R904" s="42">
        <f t="shared" ca="1" si="252"/>
        <v>2.3872597745006115E-2</v>
      </c>
      <c r="S904" s="42">
        <f t="shared" ca="1" si="253"/>
        <v>0.12320929770294377</v>
      </c>
      <c r="T904" s="42">
        <f t="shared" ca="1" si="254"/>
        <v>9.0736741338066376E-2</v>
      </c>
      <c r="U904">
        <f ca="1">+(L904^2*Markiwitz!$B$4^2)+(M904^2*Markiwitz!$C$4^2)+(N904^2*Markiwitz!$D$4^2)+(O904^2*Markiwitz!$E$4^2)+(P904^2*Markiwitz!$F$4^2)+(Q904^2*Markiwitz!$G$4^2)+(R904^2*Markiwitz!$H$4^2)+(S904^2*Markiwitz!$I$4^2)+(T904^2*Markiwitz!$J$4^2)+(2*L904*M904*Markiwitz!$B$8)+(2*L904*N904*Markiwitz!$E$8)+(2*L904*O904*Markiwitz!$H$8)+(2*L904*P904*Markiwitz!$B$11)+(2*L904*Q904*Markiwitz!$E$11)+(2*L904*R904*Markiwitz!$H$11)+(2*L904*S904*Markiwitz!$K$8)+(2*L904*T904*Markiwitz!$K$11)</f>
        <v>1.3807240836203211E-2</v>
      </c>
      <c r="V904" s="5">
        <f t="shared" ca="1" si="245"/>
        <v>0.11750421624862323</v>
      </c>
      <c r="W904" s="42">
        <f ca="1">SUMPRODUCT(L904:T904,Markiwitz!$B$3:$J$3)</f>
        <v>0.31977408760282539</v>
      </c>
    </row>
    <row r="905" spans="1:23" x14ac:dyDescent="0.25">
      <c r="A905">
        <v>904</v>
      </c>
      <c r="B905" s="25">
        <f t="shared" ca="1" si="244"/>
        <v>1</v>
      </c>
      <c r="C905" s="46">
        <v>0</v>
      </c>
      <c r="D905">
        <f t="shared" ca="1" si="255"/>
        <v>0.82362349706342719</v>
      </c>
      <c r="E905">
        <f t="shared" ca="1" si="255"/>
        <v>0.98371886657655161</v>
      </c>
      <c r="F905">
        <f t="shared" ca="1" si="255"/>
        <v>0.53950390315890251</v>
      </c>
      <c r="G905">
        <f t="shared" ca="1" si="255"/>
        <v>0.69077684708869458</v>
      </c>
      <c r="H905">
        <f t="shared" ca="1" si="255"/>
        <v>8.0343525061922216E-3</v>
      </c>
      <c r="I905">
        <f t="shared" ca="1" si="255"/>
        <v>0.68504614595537971</v>
      </c>
      <c r="J905">
        <f t="shared" ca="1" si="255"/>
        <v>0.6406871403304466</v>
      </c>
      <c r="K905">
        <f t="shared" ca="1" si="255"/>
        <v>0.25761915438094085</v>
      </c>
      <c r="L905" s="42">
        <f t="shared" ca="1" si="246"/>
        <v>0</v>
      </c>
      <c r="M905" s="42">
        <f t="shared" ca="1" si="247"/>
        <v>0.17792649261933333</v>
      </c>
      <c r="N905" s="42">
        <f t="shared" ca="1" si="248"/>
        <v>0.21251172201556648</v>
      </c>
      <c r="O905" s="42">
        <f t="shared" ca="1" si="249"/>
        <v>0.11654844426580468</v>
      </c>
      <c r="P905" s="42">
        <f t="shared" ca="1" si="250"/>
        <v>0.14922777461224843</v>
      </c>
      <c r="Q905" s="42">
        <f t="shared" ca="1" si="251"/>
        <v>1.7356524759079878E-3</v>
      </c>
      <c r="R905" s="42">
        <f t="shared" ca="1" si="252"/>
        <v>0.14798977744905939</v>
      </c>
      <c r="S905" s="42">
        <f t="shared" ca="1" si="253"/>
        <v>0.13840694947600338</v>
      </c>
      <c r="T905" s="42">
        <f t="shared" ca="1" si="254"/>
        <v>5.5653187086076347E-2</v>
      </c>
      <c r="U905">
        <f ca="1">+(L905^2*Markiwitz!$B$4^2)+(M905^2*Markiwitz!$C$4^2)+(N905^2*Markiwitz!$D$4^2)+(O905^2*Markiwitz!$E$4^2)+(P905^2*Markiwitz!$F$4^2)+(Q905^2*Markiwitz!$G$4^2)+(R905^2*Markiwitz!$H$4^2)+(S905^2*Markiwitz!$I$4^2)+(T905^2*Markiwitz!$J$4^2)+(2*L905*M905*Markiwitz!$B$8)+(2*L905*N905*Markiwitz!$E$8)+(2*L905*O905*Markiwitz!$H$8)+(2*L905*P905*Markiwitz!$B$11)+(2*L905*Q905*Markiwitz!$E$11)+(2*L905*R905*Markiwitz!$H$11)+(2*L905*S905*Markiwitz!$K$8)+(2*L905*T905*Markiwitz!$K$11)</f>
        <v>1.2202228045682021E-2</v>
      </c>
      <c r="V905" s="5">
        <f t="shared" ca="1" si="245"/>
        <v>0.11046369560032844</v>
      </c>
      <c r="W905" s="42">
        <f ca="1">SUMPRODUCT(L905:T905,Markiwitz!$B$3:$J$3)</f>
        <v>0.15889445162225069</v>
      </c>
    </row>
    <row r="906" spans="1:23" x14ac:dyDescent="0.25">
      <c r="A906">
        <v>905</v>
      </c>
      <c r="B906" s="25">
        <f t="shared" ca="1" si="244"/>
        <v>1</v>
      </c>
      <c r="C906" s="46">
        <v>0</v>
      </c>
      <c r="D906">
        <f t="shared" ca="1" si="255"/>
        <v>0.58856669854835131</v>
      </c>
      <c r="E906">
        <f t="shared" ca="1" si="255"/>
        <v>0.58170647377449425</v>
      </c>
      <c r="F906">
        <f t="shared" ca="1" si="255"/>
        <v>0.38382561117358993</v>
      </c>
      <c r="G906">
        <f t="shared" ca="1" si="255"/>
        <v>0.67422735194348482</v>
      </c>
      <c r="H906">
        <f t="shared" ca="1" si="255"/>
        <v>0.96217942448584071</v>
      </c>
      <c r="I906">
        <f t="shared" ca="1" si="255"/>
        <v>0.77273255848290801</v>
      </c>
      <c r="J906">
        <f t="shared" ca="1" si="255"/>
        <v>0.93521674525391829</v>
      </c>
      <c r="K906">
        <f t="shared" ca="1" si="255"/>
        <v>0.11503649901110402</v>
      </c>
      <c r="L906" s="42">
        <f t="shared" ca="1" si="246"/>
        <v>0</v>
      </c>
      <c r="M906" s="42">
        <f t="shared" ca="1" si="247"/>
        <v>0.11739657176440593</v>
      </c>
      <c r="N906" s="42">
        <f t="shared" ca="1" si="248"/>
        <v>0.11602821899832108</v>
      </c>
      <c r="O906" s="42">
        <f t="shared" ca="1" si="249"/>
        <v>7.655854641163598E-2</v>
      </c>
      <c r="P906" s="42">
        <f t="shared" ca="1" si="250"/>
        <v>0.1344825996835706</v>
      </c>
      <c r="Q906" s="42">
        <f t="shared" ca="1" si="251"/>
        <v>0.19191803772704838</v>
      </c>
      <c r="R906" s="42">
        <f t="shared" ca="1" si="252"/>
        <v>0.15413062526367061</v>
      </c>
      <c r="S906" s="42">
        <f t="shared" ca="1" si="253"/>
        <v>0.18654001325638425</v>
      </c>
      <c r="T906" s="42">
        <f t="shared" ca="1" si="254"/>
        <v>2.2945386894963182E-2</v>
      </c>
      <c r="U906">
        <f ca="1">+(L906^2*Markiwitz!$B$4^2)+(M906^2*Markiwitz!$C$4^2)+(N906^2*Markiwitz!$D$4^2)+(O906^2*Markiwitz!$E$4^2)+(P906^2*Markiwitz!$F$4^2)+(Q906^2*Markiwitz!$G$4^2)+(R906^2*Markiwitz!$H$4^2)+(S906^2*Markiwitz!$I$4^2)+(T906^2*Markiwitz!$J$4^2)+(2*L906*M906*Markiwitz!$B$8)+(2*L906*N906*Markiwitz!$E$8)+(2*L906*O906*Markiwitz!$H$8)+(2*L906*P906*Markiwitz!$B$11)+(2*L906*Q906*Markiwitz!$E$11)+(2*L906*R906*Markiwitz!$H$11)+(2*L906*S906*Markiwitz!$K$8)+(2*L906*T906*Markiwitz!$K$11)</f>
        <v>2.013416538396148E-2</v>
      </c>
      <c r="V906" s="5">
        <f t="shared" ca="1" si="245"/>
        <v>0.14189490964781465</v>
      </c>
      <c r="W906" s="42">
        <f ca="1">SUMPRODUCT(L906:T906,Markiwitz!$B$3:$J$3)</f>
        <v>0.63407175034784657</v>
      </c>
    </row>
    <row r="907" spans="1:23" x14ac:dyDescent="0.25">
      <c r="A907">
        <v>906</v>
      </c>
      <c r="B907" s="25">
        <f t="shared" ca="1" si="244"/>
        <v>1.0000000000000002</v>
      </c>
      <c r="C907" s="46">
        <v>0</v>
      </c>
      <c r="D907">
        <f t="shared" ca="1" si="255"/>
        <v>0.33009034228571832</v>
      </c>
      <c r="E907">
        <f t="shared" ca="1" si="255"/>
        <v>0.19955535233475585</v>
      </c>
      <c r="F907">
        <f t="shared" ca="1" si="255"/>
        <v>0.79272698827936483</v>
      </c>
      <c r="G907">
        <f t="shared" ca="1" si="255"/>
        <v>0.60452829466972979</v>
      </c>
      <c r="H907">
        <f t="shared" ca="1" si="255"/>
        <v>0.23461806870900559</v>
      </c>
      <c r="I907">
        <f t="shared" ca="1" si="255"/>
        <v>0.9331244077382792</v>
      </c>
      <c r="J907">
        <f t="shared" ca="1" si="255"/>
        <v>2.2848607535724597E-2</v>
      </c>
      <c r="K907">
        <f t="shared" ca="1" si="255"/>
        <v>0.36593876443028206</v>
      </c>
      <c r="L907" s="42">
        <f t="shared" ca="1" si="246"/>
        <v>0</v>
      </c>
      <c r="M907" s="42">
        <f t="shared" ca="1" si="247"/>
        <v>9.4760125512922275E-2</v>
      </c>
      <c r="N907" s="42">
        <f t="shared" ca="1" si="248"/>
        <v>5.7287014527825669E-2</v>
      </c>
      <c r="O907" s="42">
        <f t="shared" ca="1" si="249"/>
        <v>0.22757075649857197</v>
      </c>
      <c r="P907" s="42">
        <f t="shared" ca="1" si="250"/>
        <v>0.17354393552487452</v>
      </c>
      <c r="Q907" s="42">
        <f t="shared" ca="1" si="251"/>
        <v>6.7352584400124399E-2</v>
      </c>
      <c r="R907" s="42">
        <f t="shared" ca="1" si="252"/>
        <v>0.26787510771797673</v>
      </c>
      <c r="S907" s="42">
        <f t="shared" ca="1" si="253"/>
        <v>6.5592252802315369E-3</v>
      </c>
      <c r="T907" s="42">
        <f t="shared" ca="1" si="254"/>
        <v>0.10505125053747305</v>
      </c>
      <c r="U907">
        <f ca="1">+(L907^2*Markiwitz!$B$4^2)+(M907^2*Markiwitz!$C$4^2)+(N907^2*Markiwitz!$D$4^2)+(O907^2*Markiwitz!$E$4^2)+(P907^2*Markiwitz!$F$4^2)+(Q907^2*Markiwitz!$G$4^2)+(R907^2*Markiwitz!$H$4^2)+(S907^2*Markiwitz!$I$4^2)+(T907^2*Markiwitz!$J$4^2)+(2*L907*M907*Markiwitz!$B$8)+(2*L907*N907*Markiwitz!$E$8)+(2*L907*O907*Markiwitz!$H$8)+(2*L907*P907*Markiwitz!$B$11)+(2*L907*Q907*Markiwitz!$E$11)+(2*L907*R907*Markiwitz!$H$11)+(2*L907*S907*Markiwitz!$K$8)+(2*L907*T907*Markiwitz!$K$11)</f>
        <v>1.6620675536968523E-2</v>
      </c>
      <c r="V907" s="5">
        <f t="shared" ca="1" si="245"/>
        <v>0.12892119894326348</v>
      </c>
      <c r="W907" s="42">
        <f ca="1">SUMPRODUCT(L907:T907,Markiwitz!$B$3:$J$3)</f>
        <v>0.35749127132191855</v>
      </c>
    </row>
    <row r="908" spans="1:23" x14ac:dyDescent="0.25">
      <c r="A908">
        <v>907</v>
      </c>
      <c r="B908" s="25">
        <f t="shared" ca="1" si="244"/>
        <v>1.0000000000000002</v>
      </c>
      <c r="C908" s="46">
        <v>0</v>
      </c>
      <c r="D908">
        <f t="shared" ca="1" si="255"/>
        <v>0.26025066240030914</v>
      </c>
      <c r="E908">
        <f t="shared" ca="1" si="255"/>
        <v>7.0677123901836225E-2</v>
      </c>
      <c r="F908">
        <f t="shared" ca="1" si="255"/>
        <v>0.64336436083918136</v>
      </c>
      <c r="G908">
        <f t="shared" ca="1" si="255"/>
        <v>0.60162290865466661</v>
      </c>
      <c r="H908">
        <f t="shared" ca="1" si="255"/>
        <v>0.28075491365196692</v>
      </c>
      <c r="I908">
        <f t="shared" ca="1" si="255"/>
        <v>0.86156309317943425</v>
      </c>
      <c r="J908">
        <f t="shared" ca="1" si="255"/>
        <v>0.77013582449994655</v>
      </c>
      <c r="K908">
        <f t="shared" ca="1" si="255"/>
        <v>0.22082359094950221</v>
      </c>
      <c r="L908" s="42">
        <f t="shared" ca="1" si="246"/>
        <v>0</v>
      </c>
      <c r="M908" s="42">
        <f t="shared" ca="1" si="247"/>
        <v>7.0163698416439407E-2</v>
      </c>
      <c r="N908" s="42">
        <f t="shared" ca="1" si="248"/>
        <v>1.9054585147460772E-2</v>
      </c>
      <c r="O908" s="42">
        <f t="shared" ca="1" si="249"/>
        <v>0.17345132792158457</v>
      </c>
      <c r="P908" s="42">
        <f t="shared" ca="1" si="250"/>
        <v>0.16219781319264362</v>
      </c>
      <c r="Q908" s="42">
        <f t="shared" ca="1" si="251"/>
        <v>7.5691653995139635E-2</v>
      </c>
      <c r="R908" s="42">
        <f t="shared" ca="1" si="252"/>
        <v>0.23227780663087644</v>
      </c>
      <c r="S908" s="42">
        <f t="shared" ca="1" si="253"/>
        <v>0.20762897289688501</v>
      </c>
      <c r="T908" s="42">
        <f t="shared" ca="1" si="254"/>
        <v>5.953414179897068E-2</v>
      </c>
      <c r="U908">
        <f ca="1">+(L908^2*Markiwitz!$B$4^2)+(M908^2*Markiwitz!$C$4^2)+(N908^2*Markiwitz!$D$4^2)+(O908^2*Markiwitz!$E$4^2)+(P908^2*Markiwitz!$F$4^2)+(Q908^2*Markiwitz!$G$4^2)+(R908^2*Markiwitz!$H$4^2)+(S908^2*Markiwitz!$I$4^2)+(T908^2*Markiwitz!$J$4^2)+(2*L908*M908*Markiwitz!$B$8)+(2*L908*N908*Markiwitz!$E$8)+(2*L908*O908*Markiwitz!$H$8)+(2*L908*P908*Markiwitz!$B$11)+(2*L908*Q908*Markiwitz!$E$11)+(2*L908*R908*Markiwitz!$H$11)+(2*L908*S908*Markiwitz!$K$8)+(2*L908*T908*Markiwitz!$K$11)</f>
        <v>1.7367047769771996E-2</v>
      </c>
      <c r="V908" s="5">
        <f t="shared" ca="1" si="245"/>
        <v>0.1317840952838088</v>
      </c>
      <c r="W908" s="42">
        <f ca="1">SUMPRODUCT(L908:T908,Markiwitz!$B$3:$J$3)</f>
        <v>0.33064791116488645</v>
      </c>
    </row>
    <row r="909" spans="1:23" x14ac:dyDescent="0.25">
      <c r="A909">
        <v>908</v>
      </c>
      <c r="B909" s="25">
        <f t="shared" ca="1" si="244"/>
        <v>1</v>
      </c>
      <c r="C909" s="46">
        <v>0</v>
      </c>
      <c r="D909">
        <f t="shared" ca="1" si="255"/>
        <v>0.72266253638061484</v>
      </c>
      <c r="E909">
        <f t="shared" ca="1" si="255"/>
        <v>0.28705275401775632</v>
      </c>
      <c r="F909">
        <f t="shared" ca="1" si="255"/>
        <v>0.1274866115284724</v>
      </c>
      <c r="G909">
        <f t="shared" ca="1" si="255"/>
        <v>0.15471108495521058</v>
      </c>
      <c r="H909">
        <f t="shared" ca="1" si="255"/>
        <v>0.69948595653669732</v>
      </c>
      <c r="I909">
        <f t="shared" ca="1" si="255"/>
        <v>0.47595457801594621</v>
      </c>
      <c r="J909">
        <f t="shared" ca="1" si="255"/>
        <v>0.95727696099950965</v>
      </c>
      <c r="K909">
        <f t="shared" ca="1" si="255"/>
        <v>0.26125494249550774</v>
      </c>
      <c r="L909" s="42">
        <f t="shared" ca="1" si="246"/>
        <v>0</v>
      </c>
      <c r="M909" s="42">
        <f t="shared" ca="1" si="247"/>
        <v>0.19606212702457917</v>
      </c>
      <c r="N909" s="42">
        <f t="shared" ca="1" si="248"/>
        <v>7.7878913998860946E-2</v>
      </c>
      <c r="O909" s="42">
        <f t="shared" ca="1" si="249"/>
        <v>3.4587784706005452E-2</v>
      </c>
      <c r="P909" s="42">
        <f t="shared" ca="1" si="250"/>
        <v>4.1973926782642924E-2</v>
      </c>
      <c r="Q909" s="42">
        <f t="shared" ca="1" si="251"/>
        <v>0.1897741996551712</v>
      </c>
      <c r="R909" s="42">
        <f t="shared" ca="1" si="252"/>
        <v>0.12912896716669428</v>
      </c>
      <c r="S909" s="42">
        <f t="shared" ca="1" si="253"/>
        <v>0.25971424790496944</v>
      </c>
      <c r="T909" s="42">
        <f t="shared" ca="1" si="254"/>
        <v>7.0879832761076539E-2</v>
      </c>
      <c r="U909">
        <f ca="1">+(L909^2*Markiwitz!$B$4^2)+(M909^2*Markiwitz!$C$4^2)+(N909^2*Markiwitz!$D$4^2)+(O909^2*Markiwitz!$E$4^2)+(P909^2*Markiwitz!$F$4^2)+(Q909^2*Markiwitz!$G$4^2)+(R909^2*Markiwitz!$H$4^2)+(S909^2*Markiwitz!$I$4^2)+(T909^2*Markiwitz!$J$4^2)+(2*L909*M909*Markiwitz!$B$8)+(2*L909*N909*Markiwitz!$E$8)+(2*L909*O909*Markiwitz!$H$8)+(2*L909*P909*Markiwitz!$B$11)+(2*L909*Q909*Markiwitz!$E$11)+(2*L909*R909*Markiwitz!$H$11)+(2*L909*S909*Markiwitz!$K$8)+(2*L909*T909*Markiwitz!$K$11)</f>
        <v>2.0904007722883044E-2</v>
      </c>
      <c r="V909" s="5">
        <f t="shared" ca="1" si="245"/>
        <v>0.14458218328301398</v>
      </c>
      <c r="W909" s="42">
        <f ca="1">SUMPRODUCT(L909:T909,Markiwitz!$B$3:$J$3)</f>
        <v>0.58478288599031092</v>
      </c>
    </row>
    <row r="910" spans="1:23" x14ac:dyDescent="0.25">
      <c r="A910">
        <v>909</v>
      </c>
      <c r="B910" s="25">
        <f t="shared" ca="1" si="244"/>
        <v>1.0000000000000002</v>
      </c>
      <c r="C910" s="46">
        <v>0</v>
      </c>
      <c r="D910">
        <f t="shared" ca="1" si="255"/>
        <v>0.38707743691808394</v>
      </c>
      <c r="E910">
        <f t="shared" ca="1" si="255"/>
        <v>0.3186863945727374</v>
      </c>
      <c r="F910">
        <f t="shared" ca="1" si="255"/>
        <v>0.21323880602285628</v>
      </c>
      <c r="G910">
        <f t="shared" ca="1" si="255"/>
        <v>0.72877468564403991</v>
      </c>
      <c r="H910">
        <f t="shared" ca="1" si="255"/>
        <v>0.76288621394749712</v>
      </c>
      <c r="I910">
        <f t="shared" ca="1" si="255"/>
        <v>0.31197987530429538</v>
      </c>
      <c r="J910">
        <f t="shared" ca="1" si="255"/>
        <v>0.91032694198955222</v>
      </c>
      <c r="K910">
        <f t="shared" ca="1" si="255"/>
        <v>0.22697006222585703</v>
      </c>
      <c r="L910" s="42">
        <f t="shared" ca="1" si="246"/>
        <v>0</v>
      </c>
      <c r="M910" s="42">
        <f t="shared" ca="1" si="247"/>
        <v>0.10028067667856369</v>
      </c>
      <c r="N910" s="42">
        <f t="shared" ca="1" si="248"/>
        <v>8.2562516561173388E-2</v>
      </c>
      <c r="O910" s="42">
        <f t="shared" ca="1" si="249"/>
        <v>5.5244066748913571E-2</v>
      </c>
      <c r="P910" s="42">
        <f t="shared" ca="1" si="250"/>
        <v>0.18880464644096007</v>
      </c>
      <c r="Q910" s="42">
        <f t="shared" ca="1" si="251"/>
        <v>0.19764196635308551</v>
      </c>
      <c r="R910" s="42">
        <f t="shared" ca="1" si="252"/>
        <v>8.0825049516460273E-2</v>
      </c>
      <c r="S910" s="42">
        <f t="shared" ca="1" si="253"/>
        <v>0.23583963578005956</v>
      </c>
      <c r="T910" s="42">
        <f t="shared" ca="1" si="254"/>
        <v>5.8801441920784014E-2</v>
      </c>
      <c r="U910">
        <f ca="1">+(L910^2*Markiwitz!$B$4^2)+(M910^2*Markiwitz!$C$4^2)+(N910^2*Markiwitz!$D$4^2)+(O910^2*Markiwitz!$E$4^2)+(P910^2*Markiwitz!$F$4^2)+(Q910^2*Markiwitz!$G$4^2)+(R910^2*Markiwitz!$H$4^2)+(S910^2*Markiwitz!$I$4^2)+(T910^2*Markiwitz!$J$4^2)+(2*L910*M910*Markiwitz!$B$8)+(2*L910*N910*Markiwitz!$E$8)+(2*L910*O910*Markiwitz!$H$8)+(2*L910*P910*Markiwitz!$B$11)+(2*L910*Q910*Markiwitz!$E$11)+(2*L910*R910*Markiwitz!$H$11)+(2*L910*S910*Markiwitz!$K$8)+(2*L910*T910*Markiwitz!$K$11)</f>
        <v>2.2807634008832123E-2</v>
      </c>
      <c r="V910" s="5">
        <f t="shared" ca="1" si="245"/>
        <v>0.15102196531906253</v>
      </c>
      <c r="W910" s="42">
        <f ca="1">SUMPRODUCT(L910:T910,Markiwitz!$B$3:$J$3)</f>
        <v>0.64668773653108191</v>
      </c>
    </row>
    <row r="911" spans="1:23" x14ac:dyDescent="0.25">
      <c r="A911">
        <v>910</v>
      </c>
      <c r="B911" s="25">
        <f t="shared" ca="1" si="244"/>
        <v>1</v>
      </c>
      <c r="C911" s="46">
        <v>0</v>
      </c>
      <c r="D911">
        <f t="shared" ca="1" si="255"/>
        <v>0.33430527488326611</v>
      </c>
      <c r="E911">
        <f t="shared" ca="1" si="255"/>
        <v>0.47377980247279716</v>
      </c>
      <c r="F911">
        <f t="shared" ca="1" si="255"/>
        <v>0.29388154479370521</v>
      </c>
      <c r="G911">
        <f t="shared" ca="1" si="255"/>
        <v>0.6590283741985673</v>
      </c>
      <c r="H911">
        <f t="shared" ca="1" si="255"/>
        <v>0.76075955237532056</v>
      </c>
      <c r="I911">
        <f t="shared" ca="1" si="255"/>
        <v>0.74958472511172092</v>
      </c>
      <c r="J911">
        <f t="shared" ca="1" si="255"/>
        <v>0.56601788132851749</v>
      </c>
      <c r="K911">
        <f t="shared" ca="1" si="255"/>
        <v>0.66897424780175574</v>
      </c>
      <c r="L911" s="42">
        <f t="shared" ca="1" si="246"/>
        <v>0</v>
      </c>
      <c r="M911" s="42">
        <f t="shared" ca="1" si="247"/>
        <v>7.4185683428266577E-2</v>
      </c>
      <c r="N911" s="42">
        <f t="shared" ca="1" si="248"/>
        <v>0.10513647579514439</v>
      </c>
      <c r="O911" s="42">
        <f t="shared" ca="1" si="249"/>
        <v>6.521525349873282E-2</v>
      </c>
      <c r="P911" s="42">
        <f t="shared" ca="1" si="250"/>
        <v>0.14624498627971652</v>
      </c>
      <c r="Q911" s="42">
        <f t="shared" ca="1" si="251"/>
        <v>0.16882015199207476</v>
      </c>
      <c r="R911" s="42">
        <f t="shared" ca="1" si="252"/>
        <v>0.16634034607805667</v>
      </c>
      <c r="S911" s="42">
        <f t="shared" ca="1" si="253"/>
        <v>0.12560502784061039</v>
      </c>
      <c r="T911" s="42">
        <f t="shared" ca="1" si="254"/>
        <v>0.14845207508739788</v>
      </c>
      <c r="U911">
        <f ca="1">+(L911^2*Markiwitz!$B$4^2)+(M911^2*Markiwitz!$C$4^2)+(N911^2*Markiwitz!$D$4^2)+(O911^2*Markiwitz!$E$4^2)+(P911^2*Markiwitz!$F$4^2)+(Q911^2*Markiwitz!$G$4^2)+(R911^2*Markiwitz!$H$4^2)+(S911^2*Markiwitz!$I$4^2)+(T911^2*Markiwitz!$J$4^2)+(2*L911*M911*Markiwitz!$B$8)+(2*L911*N911*Markiwitz!$E$8)+(2*L911*O911*Markiwitz!$H$8)+(2*L911*P911*Markiwitz!$B$11)+(2*L911*Q911*Markiwitz!$E$11)+(2*L911*R911*Markiwitz!$H$11)+(2*L911*S911*Markiwitz!$K$8)+(2*L911*T911*Markiwitz!$K$11)</f>
        <v>1.6296529311759463E-2</v>
      </c>
      <c r="V911" s="5">
        <f t="shared" ca="1" si="245"/>
        <v>0.12765786036025931</v>
      </c>
      <c r="W911" s="42">
        <f ca="1">SUMPRODUCT(L911:T911,Markiwitz!$B$3:$J$3)</f>
        <v>0.5757594087903174</v>
      </c>
    </row>
    <row r="912" spans="1:23" x14ac:dyDescent="0.25">
      <c r="A912">
        <v>911</v>
      </c>
      <c r="B912" s="25">
        <f t="shared" ca="1" si="244"/>
        <v>1</v>
      </c>
      <c r="C912" s="46">
        <v>0</v>
      </c>
      <c r="D912">
        <f t="shared" ref="D912:K921" ca="1" si="256">RAND()</f>
        <v>0.84458603295874413</v>
      </c>
      <c r="E912">
        <f t="shared" ca="1" si="256"/>
        <v>0.21546437367604621</v>
      </c>
      <c r="F912">
        <f t="shared" ca="1" si="256"/>
        <v>0.17534183159159278</v>
      </c>
      <c r="G912">
        <f t="shared" ca="1" si="256"/>
        <v>0.98863520512955649</v>
      </c>
      <c r="H912">
        <f t="shared" ca="1" si="256"/>
        <v>0.86891414715383497</v>
      </c>
      <c r="I912">
        <f t="shared" ca="1" si="256"/>
        <v>0.91420298365892316</v>
      </c>
      <c r="J912">
        <f t="shared" ca="1" si="256"/>
        <v>0.35246258940909125</v>
      </c>
      <c r="K912">
        <f t="shared" ca="1" si="256"/>
        <v>0.6652500912236643</v>
      </c>
      <c r="L912" s="42">
        <f t="shared" ca="1" si="246"/>
        <v>0</v>
      </c>
      <c r="M912" s="42">
        <f t="shared" ca="1" si="247"/>
        <v>0.16808159717407059</v>
      </c>
      <c r="N912" s="42">
        <f t="shared" ca="1" si="248"/>
        <v>4.2879700407441684E-2</v>
      </c>
      <c r="O912" s="42">
        <f t="shared" ca="1" si="249"/>
        <v>3.48948880933974E-2</v>
      </c>
      <c r="P912" s="42">
        <f t="shared" ca="1" si="250"/>
        <v>0.19674891345119819</v>
      </c>
      <c r="Q912" s="42">
        <f t="shared" ca="1" si="251"/>
        <v>0.1729231504683148</v>
      </c>
      <c r="R912" s="42">
        <f t="shared" ca="1" si="252"/>
        <v>0.18193611028161355</v>
      </c>
      <c r="S912" s="42">
        <f t="shared" ca="1" si="253"/>
        <v>7.0143801412925519E-2</v>
      </c>
      <c r="T912" s="42">
        <f t="shared" ca="1" si="254"/>
        <v>0.13239183871103821</v>
      </c>
      <c r="U912">
        <f ca="1">+(L912^2*Markiwitz!$B$4^2)+(M912^2*Markiwitz!$C$4^2)+(N912^2*Markiwitz!$D$4^2)+(O912^2*Markiwitz!$E$4^2)+(P912^2*Markiwitz!$F$4^2)+(Q912^2*Markiwitz!$G$4^2)+(R912^2*Markiwitz!$H$4^2)+(S912^2*Markiwitz!$I$4^2)+(T912^2*Markiwitz!$J$4^2)+(2*L912*M912*Markiwitz!$B$8)+(2*L912*N912*Markiwitz!$E$8)+(2*L912*O912*Markiwitz!$H$8)+(2*L912*P912*Markiwitz!$B$11)+(2*L912*Q912*Markiwitz!$E$11)+(2*L912*R912*Markiwitz!$H$11)+(2*L912*S912*Markiwitz!$K$8)+(2*L912*T912*Markiwitz!$K$11)</f>
        <v>1.7510546813107021E-2</v>
      </c>
      <c r="V912" s="5">
        <f t="shared" ca="1" si="245"/>
        <v>0.1323274227554781</v>
      </c>
      <c r="W912" s="42">
        <f ca="1">SUMPRODUCT(L912:T912,Markiwitz!$B$3:$J$3)</f>
        <v>0.59888910974941689</v>
      </c>
    </row>
    <row r="913" spans="1:23" x14ac:dyDescent="0.25">
      <c r="A913">
        <v>912</v>
      </c>
      <c r="B913" s="25">
        <f t="shared" ca="1" si="244"/>
        <v>1</v>
      </c>
      <c r="C913" s="46">
        <v>0</v>
      </c>
      <c r="D913">
        <f t="shared" ca="1" si="256"/>
        <v>0.11117088272137221</v>
      </c>
      <c r="E913">
        <f t="shared" ca="1" si="256"/>
        <v>0.22643807746486844</v>
      </c>
      <c r="F913">
        <f t="shared" ca="1" si="256"/>
        <v>0.76698255604238619</v>
      </c>
      <c r="G913">
        <f t="shared" ca="1" si="256"/>
        <v>0.65856895137679927</v>
      </c>
      <c r="H913">
        <f t="shared" ca="1" si="256"/>
        <v>0.17608753677681221</v>
      </c>
      <c r="I913">
        <f t="shared" ca="1" si="256"/>
        <v>0.91673365091443459</v>
      </c>
      <c r="J913">
        <f t="shared" ca="1" si="256"/>
        <v>0.61639242689860785</v>
      </c>
      <c r="K913">
        <f t="shared" ca="1" si="256"/>
        <v>0.41071447535229832</v>
      </c>
      <c r="L913" s="42">
        <f t="shared" ca="1" si="246"/>
        <v>0</v>
      </c>
      <c r="M913" s="42">
        <f t="shared" ca="1" si="247"/>
        <v>2.8629499707208274E-2</v>
      </c>
      <c r="N913" s="42">
        <f t="shared" ca="1" si="248"/>
        <v>5.8313910205508857E-2</v>
      </c>
      <c r="O913" s="42">
        <f t="shared" ca="1" si="249"/>
        <v>0.19751868768266906</v>
      </c>
      <c r="P913" s="42">
        <f t="shared" ca="1" si="250"/>
        <v>0.16959926141698092</v>
      </c>
      <c r="Q913" s="42">
        <f t="shared" ca="1" si="251"/>
        <v>4.5347288419304778E-2</v>
      </c>
      <c r="R913" s="42">
        <f t="shared" ca="1" si="252"/>
        <v>0.23608363222429596</v>
      </c>
      <c r="S913" s="42">
        <f t="shared" ca="1" si="253"/>
        <v>0.1587376691939005</v>
      </c>
      <c r="T913" s="42">
        <f t="shared" ca="1" si="254"/>
        <v>0.10577005115013163</v>
      </c>
      <c r="U913">
        <f ca="1">+(L913^2*Markiwitz!$B$4^2)+(M913^2*Markiwitz!$C$4^2)+(N913^2*Markiwitz!$D$4^2)+(O913^2*Markiwitz!$E$4^2)+(P913^2*Markiwitz!$F$4^2)+(Q913^2*Markiwitz!$G$4^2)+(R913^2*Markiwitz!$H$4^2)+(S913^2*Markiwitz!$I$4^2)+(T913^2*Markiwitz!$J$4^2)+(2*L913*M913*Markiwitz!$B$8)+(2*L913*N913*Markiwitz!$E$8)+(2*L913*O913*Markiwitz!$H$8)+(2*L913*P913*Markiwitz!$B$11)+(2*L913*Q913*Markiwitz!$E$11)+(2*L913*R913*Markiwitz!$H$11)+(2*L913*S913*Markiwitz!$K$8)+(2*L913*T913*Markiwitz!$K$11)</f>
        <v>1.5840096062413017E-2</v>
      </c>
      <c r="V913" s="5">
        <f t="shared" ca="1" si="245"/>
        <v>0.12585744341282726</v>
      </c>
      <c r="W913" s="42">
        <f ca="1">SUMPRODUCT(L913:T913,Markiwitz!$B$3:$J$3)</f>
        <v>0.26528621577086359</v>
      </c>
    </row>
    <row r="914" spans="1:23" x14ac:dyDescent="0.25">
      <c r="A914">
        <v>913</v>
      </c>
      <c r="B914" s="25">
        <f t="shared" ca="1" si="244"/>
        <v>1</v>
      </c>
      <c r="C914" s="46">
        <v>0</v>
      </c>
      <c r="D914">
        <f t="shared" ca="1" si="256"/>
        <v>0.85182646643997362</v>
      </c>
      <c r="E914">
        <f t="shared" ca="1" si="256"/>
        <v>0.53707154449899908</v>
      </c>
      <c r="F914">
        <f t="shared" ca="1" si="256"/>
        <v>0.3945286804780983</v>
      </c>
      <c r="G914">
        <f t="shared" ca="1" si="256"/>
        <v>0.29506521630609339</v>
      </c>
      <c r="H914">
        <f t="shared" ca="1" si="256"/>
        <v>0.17268557583226851</v>
      </c>
      <c r="I914">
        <f t="shared" ca="1" si="256"/>
        <v>0.78158146001583784</v>
      </c>
      <c r="J914">
        <f t="shared" ca="1" si="256"/>
        <v>0.19517873124038621</v>
      </c>
      <c r="K914">
        <f t="shared" ca="1" si="256"/>
        <v>0.10202254776482045</v>
      </c>
      <c r="L914" s="42">
        <f t="shared" ca="1" si="246"/>
        <v>0</v>
      </c>
      <c r="M914" s="42">
        <f t="shared" ca="1" si="247"/>
        <v>0.25580679933194311</v>
      </c>
      <c r="N914" s="42">
        <f t="shared" ca="1" si="248"/>
        <v>0.16128467266898844</v>
      </c>
      <c r="O914" s="42">
        <f t="shared" ca="1" si="249"/>
        <v>0.11847849647069991</v>
      </c>
      <c r="P914" s="42">
        <f t="shared" ca="1" si="250"/>
        <v>8.8609231517424461E-2</v>
      </c>
      <c r="Q914" s="42">
        <f t="shared" ca="1" si="251"/>
        <v>5.1858149734490572E-2</v>
      </c>
      <c r="R914" s="42">
        <f t="shared" ca="1" si="252"/>
        <v>0.23471195082658008</v>
      </c>
      <c r="S914" s="42">
        <f t="shared" ca="1" si="253"/>
        <v>5.8612931745284126E-2</v>
      </c>
      <c r="T914" s="42">
        <f t="shared" ca="1" si="254"/>
        <v>3.0637767704589255E-2</v>
      </c>
      <c r="U914">
        <f ca="1">+(L914^2*Markiwitz!$B$4^2)+(M914^2*Markiwitz!$C$4^2)+(N914^2*Markiwitz!$D$4^2)+(O914^2*Markiwitz!$E$4^2)+(P914^2*Markiwitz!$F$4^2)+(Q914^2*Markiwitz!$G$4^2)+(R914^2*Markiwitz!$H$4^2)+(S914^2*Markiwitz!$I$4^2)+(T914^2*Markiwitz!$J$4^2)+(2*L914*M914*Markiwitz!$B$8)+(2*L914*N914*Markiwitz!$E$8)+(2*L914*O914*Markiwitz!$H$8)+(2*L914*P914*Markiwitz!$B$11)+(2*L914*Q914*Markiwitz!$E$11)+(2*L914*R914*Markiwitz!$H$11)+(2*L914*S914*Markiwitz!$K$8)+(2*L914*T914*Markiwitz!$K$11)</f>
        <v>1.1982343630640728E-2</v>
      </c>
      <c r="V914" s="5">
        <f t="shared" ca="1" si="245"/>
        <v>0.1094638919034068</v>
      </c>
      <c r="W914" s="42">
        <f ca="1">SUMPRODUCT(L914:T914,Markiwitz!$B$3:$J$3)</f>
        <v>0.2873954305386433</v>
      </c>
    </row>
    <row r="915" spans="1:23" x14ac:dyDescent="0.25">
      <c r="A915">
        <v>914</v>
      </c>
      <c r="B915" s="25">
        <f t="shared" ca="1" si="244"/>
        <v>1</v>
      </c>
      <c r="C915" s="46">
        <v>0</v>
      </c>
      <c r="D915">
        <f t="shared" ca="1" si="256"/>
        <v>0.53449858629761027</v>
      </c>
      <c r="E915">
        <f t="shared" ca="1" si="256"/>
        <v>0.15017010020087018</v>
      </c>
      <c r="F915">
        <f t="shared" ca="1" si="256"/>
        <v>0.56716918337898548</v>
      </c>
      <c r="G915">
        <f t="shared" ca="1" si="256"/>
        <v>0.76257479105044257</v>
      </c>
      <c r="H915">
        <f t="shared" ca="1" si="256"/>
        <v>0.28056746786696041</v>
      </c>
      <c r="I915">
        <f t="shared" ca="1" si="256"/>
        <v>0.87959019632491342</v>
      </c>
      <c r="J915">
        <f t="shared" ca="1" si="256"/>
        <v>0.61557643565034981</v>
      </c>
      <c r="K915">
        <f t="shared" ca="1" si="256"/>
        <v>0.60355830063158988</v>
      </c>
      <c r="L915" s="42">
        <f t="shared" ca="1" si="246"/>
        <v>0</v>
      </c>
      <c r="M915" s="42">
        <f t="shared" ca="1" si="247"/>
        <v>0.12165099359834805</v>
      </c>
      <c r="N915" s="42">
        <f t="shared" ca="1" si="248"/>
        <v>3.4178466260764775E-2</v>
      </c>
      <c r="O915" s="42">
        <f t="shared" ca="1" si="249"/>
        <v>0.12908676742130745</v>
      </c>
      <c r="P915" s="42">
        <f t="shared" ca="1" si="250"/>
        <v>0.17356076031356521</v>
      </c>
      <c r="Q915" s="42">
        <f t="shared" ca="1" si="251"/>
        <v>6.3856691322255271E-2</v>
      </c>
      <c r="R915" s="42">
        <f t="shared" ca="1" si="252"/>
        <v>0.20019327288306835</v>
      </c>
      <c r="S915" s="42">
        <f t="shared" ca="1" si="253"/>
        <v>0.14010417791993593</v>
      </c>
      <c r="T915" s="42">
        <f t="shared" ca="1" si="254"/>
        <v>0.13736887028075503</v>
      </c>
      <c r="U915">
        <f ca="1">+(L915^2*Markiwitz!$B$4^2)+(M915^2*Markiwitz!$C$4^2)+(N915^2*Markiwitz!$D$4^2)+(O915^2*Markiwitz!$E$4^2)+(P915^2*Markiwitz!$F$4^2)+(Q915^2*Markiwitz!$G$4^2)+(R915^2*Markiwitz!$H$4^2)+(S915^2*Markiwitz!$I$4^2)+(T915^2*Markiwitz!$J$4^2)+(2*L915*M915*Markiwitz!$B$8)+(2*L915*N915*Markiwitz!$E$8)+(2*L915*O915*Markiwitz!$H$8)+(2*L915*P915*Markiwitz!$B$11)+(2*L915*Q915*Markiwitz!$E$11)+(2*L915*R915*Markiwitz!$H$11)+(2*L915*S915*Markiwitz!$K$8)+(2*L915*T915*Markiwitz!$K$11)</f>
        <v>1.2822337103675176E-2</v>
      </c>
      <c r="V915" s="5">
        <f t="shared" ca="1" si="245"/>
        <v>0.1132357589442274</v>
      </c>
      <c r="W915" s="42">
        <f ca="1">SUMPRODUCT(L915:T915,Markiwitz!$B$3:$J$3)</f>
        <v>0.30648685012978355</v>
      </c>
    </row>
    <row r="916" spans="1:23" x14ac:dyDescent="0.25">
      <c r="A916">
        <v>915</v>
      </c>
      <c r="B916" s="25">
        <f t="shared" ca="1" si="244"/>
        <v>1</v>
      </c>
      <c r="C916" s="46">
        <v>0</v>
      </c>
      <c r="D916">
        <f t="shared" ca="1" si="256"/>
        <v>0.54095895471716493</v>
      </c>
      <c r="E916">
        <f t="shared" ca="1" si="256"/>
        <v>0.67181598104349716</v>
      </c>
      <c r="F916">
        <f t="shared" ca="1" si="256"/>
        <v>0.73534086418837497</v>
      </c>
      <c r="G916">
        <f t="shared" ca="1" si="256"/>
        <v>0.40967020375978891</v>
      </c>
      <c r="H916">
        <f t="shared" ca="1" si="256"/>
        <v>0.66616468580779309</v>
      </c>
      <c r="I916">
        <f t="shared" ca="1" si="256"/>
        <v>0.96145751601976093</v>
      </c>
      <c r="J916">
        <f t="shared" ca="1" si="256"/>
        <v>0.7072228243239268</v>
      </c>
      <c r="K916">
        <f t="shared" ca="1" si="256"/>
        <v>8.4936107819462814E-2</v>
      </c>
      <c r="L916" s="42">
        <f t="shared" ca="1" si="246"/>
        <v>0</v>
      </c>
      <c r="M916" s="42">
        <f t="shared" ca="1" si="247"/>
        <v>0.11322895924386366</v>
      </c>
      <c r="N916" s="42">
        <f t="shared" ca="1" si="248"/>
        <v>0.14061884672326455</v>
      </c>
      <c r="O916" s="42">
        <f t="shared" ca="1" si="249"/>
        <v>0.15391533870636387</v>
      </c>
      <c r="P916" s="42">
        <f t="shared" ca="1" si="250"/>
        <v>8.5748706811213063E-2</v>
      </c>
      <c r="Q916" s="42">
        <f t="shared" ca="1" si="251"/>
        <v>0.13943596533764605</v>
      </c>
      <c r="R916" s="42">
        <f t="shared" ca="1" si="252"/>
        <v>0.20124416639526155</v>
      </c>
      <c r="S916" s="42">
        <f t="shared" ca="1" si="253"/>
        <v>0.14802990809824398</v>
      </c>
      <c r="T916" s="42">
        <f t="shared" ca="1" si="254"/>
        <v>1.7778108684143396E-2</v>
      </c>
      <c r="U916">
        <f ca="1">+(L916^2*Markiwitz!$B$4^2)+(M916^2*Markiwitz!$C$4^2)+(N916^2*Markiwitz!$D$4^2)+(O916^2*Markiwitz!$E$4^2)+(P916^2*Markiwitz!$F$4^2)+(Q916^2*Markiwitz!$G$4^2)+(R916^2*Markiwitz!$H$4^2)+(S916^2*Markiwitz!$I$4^2)+(T916^2*Markiwitz!$J$4^2)+(2*L916*M916*Markiwitz!$B$8)+(2*L916*N916*Markiwitz!$E$8)+(2*L916*O916*Markiwitz!$H$8)+(2*L916*P916*Markiwitz!$B$11)+(2*L916*Q916*Markiwitz!$E$11)+(2*L916*R916*Markiwitz!$H$11)+(2*L916*S916*Markiwitz!$K$8)+(2*L916*T916*Markiwitz!$K$11)</f>
        <v>1.6260430766103878E-2</v>
      </c>
      <c r="V916" s="5">
        <f t="shared" ca="1" si="245"/>
        <v>0.12751639410720442</v>
      </c>
      <c r="W916" s="42">
        <f ca="1">SUMPRODUCT(L916:T916,Markiwitz!$B$3:$J$3)</f>
        <v>0.5056281953508649</v>
      </c>
    </row>
    <row r="917" spans="1:23" x14ac:dyDescent="0.25">
      <c r="A917">
        <v>916</v>
      </c>
      <c r="B917" s="25">
        <f t="shared" ca="1" si="244"/>
        <v>1.0000000000000002</v>
      </c>
      <c r="C917" s="46">
        <v>0</v>
      </c>
      <c r="D917">
        <f t="shared" ca="1" si="256"/>
        <v>0.69380940157949644</v>
      </c>
      <c r="E917">
        <f t="shared" ca="1" si="256"/>
        <v>8.1111975754803112E-2</v>
      </c>
      <c r="F917">
        <f t="shared" ca="1" si="256"/>
        <v>0.71919942337671561</v>
      </c>
      <c r="G917">
        <f t="shared" ca="1" si="256"/>
        <v>0.81187636178860734</v>
      </c>
      <c r="H917">
        <f t="shared" ca="1" si="256"/>
        <v>0.78619995554875799</v>
      </c>
      <c r="I917">
        <f t="shared" ca="1" si="256"/>
        <v>0.72637103648617896</v>
      </c>
      <c r="J917">
        <f t="shared" ca="1" si="256"/>
        <v>0.61929470422559707</v>
      </c>
      <c r="K917">
        <f t="shared" ca="1" si="256"/>
        <v>0.2920478574500307</v>
      </c>
      <c r="L917" s="42">
        <f t="shared" ca="1" si="246"/>
        <v>0</v>
      </c>
      <c r="M917" s="42">
        <f t="shared" ca="1" si="247"/>
        <v>0.14668551759374587</v>
      </c>
      <c r="N917" s="42">
        <f t="shared" ca="1" si="248"/>
        <v>1.7148732951093336E-2</v>
      </c>
      <c r="O917" s="42">
        <f t="shared" ca="1" si="249"/>
        <v>0.15205348822164871</v>
      </c>
      <c r="P917" s="42">
        <f t="shared" ca="1" si="250"/>
        <v>0.17164729114360927</v>
      </c>
      <c r="Q917" s="42">
        <f t="shared" ca="1" si="251"/>
        <v>0.16621877297901644</v>
      </c>
      <c r="R917" s="42">
        <f t="shared" ca="1" si="252"/>
        <v>0.15356971411675599</v>
      </c>
      <c r="S917" s="42">
        <f t="shared" ca="1" si="253"/>
        <v>0.1309315844172643</v>
      </c>
      <c r="T917" s="42">
        <f t="shared" ca="1" si="254"/>
        <v>6.1744898576866235E-2</v>
      </c>
      <c r="U917">
        <f ca="1">+(L917^2*Markiwitz!$B$4^2)+(M917^2*Markiwitz!$C$4^2)+(N917^2*Markiwitz!$D$4^2)+(O917^2*Markiwitz!$E$4^2)+(P917^2*Markiwitz!$F$4^2)+(Q917^2*Markiwitz!$G$4^2)+(R917^2*Markiwitz!$H$4^2)+(S917^2*Markiwitz!$I$4^2)+(T917^2*Markiwitz!$J$4^2)+(2*L917*M917*Markiwitz!$B$8)+(2*L917*N917*Markiwitz!$E$8)+(2*L917*O917*Markiwitz!$H$8)+(2*L917*P917*Markiwitz!$B$11)+(2*L917*Q917*Markiwitz!$E$11)+(2*L917*R917*Markiwitz!$H$11)+(2*L917*S917*Markiwitz!$K$8)+(2*L917*T917*Markiwitz!$K$11)</f>
        <v>1.7799399786407585E-2</v>
      </c>
      <c r="V917" s="5">
        <f t="shared" ca="1" si="245"/>
        <v>0.1334143912267623</v>
      </c>
      <c r="W917" s="42">
        <f ca="1">SUMPRODUCT(L917:T917,Markiwitz!$B$3:$J$3)</f>
        <v>0.58789955550430906</v>
      </c>
    </row>
    <row r="918" spans="1:23" x14ac:dyDescent="0.25">
      <c r="A918">
        <v>917</v>
      </c>
      <c r="B918" s="25">
        <f t="shared" ca="1" si="244"/>
        <v>1</v>
      </c>
      <c r="C918" s="46">
        <v>0</v>
      </c>
      <c r="D918">
        <f t="shared" ca="1" si="256"/>
        <v>0.33267906499258182</v>
      </c>
      <c r="E918">
        <f t="shared" ca="1" si="256"/>
        <v>7.1274987236693677E-2</v>
      </c>
      <c r="F918">
        <f t="shared" ca="1" si="256"/>
        <v>0.33056016508188346</v>
      </c>
      <c r="G918">
        <f t="shared" ca="1" si="256"/>
        <v>5.8107204500167597E-2</v>
      </c>
      <c r="H918">
        <f t="shared" ca="1" si="256"/>
        <v>0.92378696894064471</v>
      </c>
      <c r="I918">
        <f t="shared" ca="1" si="256"/>
        <v>0.75959482586550575</v>
      </c>
      <c r="J918">
        <f t="shared" ca="1" si="256"/>
        <v>0.98476641659844022</v>
      </c>
      <c r="K918">
        <f t="shared" ca="1" si="256"/>
        <v>0.61713487535840117</v>
      </c>
      <c r="L918" s="42">
        <f t="shared" ca="1" si="246"/>
        <v>0</v>
      </c>
      <c r="M918" s="42">
        <f t="shared" ca="1" si="247"/>
        <v>8.1580886529608862E-2</v>
      </c>
      <c r="N918" s="42">
        <f t="shared" ca="1" si="248"/>
        <v>1.7478336505141027E-2</v>
      </c>
      <c r="O918" s="42">
        <f t="shared" ca="1" si="249"/>
        <v>8.1061281446595496E-2</v>
      </c>
      <c r="P918" s="42">
        <f t="shared" ca="1" si="250"/>
        <v>1.4249280329637376E-2</v>
      </c>
      <c r="Q918" s="42">
        <f t="shared" ca="1" si="251"/>
        <v>0.2265347231643762</v>
      </c>
      <c r="R918" s="42">
        <f t="shared" ca="1" si="252"/>
        <v>0.1862708712939109</v>
      </c>
      <c r="S918" s="42">
        <f t="shared" ca="1" si="253"/>
        <v>0.2414883464112125</v>
      </c>
      <c r="T918" s="42">
        <f t="shared" ca="1" si="254"/>
        <v>0.15133627431951774</v>
      </c>
      <c r="U918">
        <f ca="1">+(L918^2*Markiwitz!$B$4^2)+(M918^2*Markiwitz!$C$4^2)+(N918^2*Markiwitz!$D$4^2)+(O918^2*Markiwitz!$E$4^2)+(P918^2*Markiwitz!$F$4^2)+(Q918^2*Markiwitz!$G$4^2)+(R918^2*Markiwitz!$H$4^2)+(S918^2*Markiwitz!$I$4^2)+(T918^2*Markiwitz!$J$4^2)+(2*L918*M918*Markiwitz!$B$8)+(2*L918*N918*Markiwitz!$E$8)+(2*L918*O918*Markiwitz!$H$8)+(2*L918*P918*Markiwitz!$B$11)+(2*L918*Q918*Markiwitz!$E$11)+(2*L918*R918*Markiwitz!$H$11)+(2*L918*S918*Markiwitz!$K$8)+(2*L918*T918*Markiwitz!$K$11)</f>
        <v>2.5021533509628761E-2</v>
      </c>
      <c r="V918" s="5">
        <f t="shared" ca="1" si="245"/>
        <v>0.15818196328794495</v>
      </c>
      <c r="W918" s="42">
        <f ca="1">SUMPRODUCT(L918:T918,Markiwitz!$B$3:$J$3)</f>
        <v>0.6727329113416074</v>
      </c>
    </row>
    <row r="919" spans="1:23" x14ac:dyDescent="0.25">
      <c r="A919">
        <v>918</v>
      </c>
      <c r="B919" s="25">
        <f t="shared" ca="1" si="244"/>
        <v>1.0000000000000002</v>
      </c>
      <c r="C919" s="46">
        <v>0</v>
      </c>
      <c r="D919">
        <f t="shared" ca="1" si="256"/>
        <v>0.6351830001787917</v>
      </c>
      <c r="E919">
        <f t="shared" ca="1" si="256"/>
        <v>0.89340557059698766</v>
      </c>
      <c r="F919">
        <f t="shared" ca="1" si="256"/>
        <v>0.23094571775034978</v>
      </c>
      <c r="G919">
        <f t="shared" ca="1" si="256"/>
        <v>0.24861475494048868</v>
      </c>
      <c r="H919">
        <f t="shared" ca="1" si="256"/>
        <v>0.99275216127580401</v>
      </c>
      <c r="I919">
        <f t="shared" ca="1" si="256"/>
        <v>0.6628106979787548</v>
      </c>
      <c r="J919">
        <f t="shared" ca="1" si="256"/>
        <v>0.34113292275597629</v>
      </c>
      <c r="K919">
        <f t="shared" ca="1" si="256"/>
        <v>0.37295237095443512</v>
      </c>
      <c r="L919" s="42">
        <f t="shared" ca="1" si="246"/>
        <v>0</v>
      </c>
      <c r="M919" s="42">
        <f t="shared" ca="1" si="247"/>
        <v>0.14509191990358519</v>
      </c>
      <c r="N919" s="42">
        <f t="shared" ca="1" si="248"/>
        <v>0.20407650937444449</v>
      </c>
      <c r="O919" s="42">
        <f t="shared" ca="1" si="249"/>
        <v>5.2753863961217146E-2</v>
      </c>
      <c r="P919" s="42">
        <f t="shared" ca="1" si="250"/>
        <v>5.6789920543404461E-2</v>
      </c>
      <c r="Q919" s="42">
        <f t="shared" ca="1" si="251"/>
        <v>0.2267697923706955</v>
      </c>
      <c r="R919" s="42">
        <f t="shared" ca="1" si="252"/>
        <v>0.15140278734680135</v>
      </c>
      <c r="S919" s="42">
        <f t="shared" ca="1" si="253"/>
        <v>7.7923418433827676E-2</v>
      </c>
      <c r="T919" s="42">
        <f t="shared" ca="1" si="254"/>
        <v>8.5191788066024288E-2</v>
      </c>
      <c r="U919">
        <f ca="1">+(L919^2*Markiwitz!$B$4^2)+(M919^2*Markiwitz!$C$4^2)+(N919^2*Markiwitz!$D$4^2)+(O919^2*Markiwitz!$E$4^2)+(P919^2*Markiwitz!$F$4^2)+(Q919^2*Markiwitz!$G$4^2)+(R919^2*Markiwitz!$H$4^2)+(S919^2*Markiwitz!$I$4^2)+(T919^2*Markiwitz!$J$4^2)+(2*L919*M919*Markiwitz!$B$8)+(2*L919*N919*Markiwitz!$E$8)+(2*L919*O919*Markiwitz!$H$8)+(2*L919*P919*Markiwitz!$B$11)+(2*L919*Q919*Markiwitz!$E$11)+(2*L919*R919*Markiwitz!$H$11)+(2*L919*S919*Markiwitz!$K$8)+(2*L919*T919*Markiwitz!$K$11)</f>
        <v>2.1138688436237715E-2</v>
      </c>
      <c r="V919" s="5">
        <f t="shared" ca="1" si="245"/>
        <v>0.1453915005639522</v>
      </c>
      <c r="W919" s="42">
        <f ca="1">SUMPRODUCT(L919:T919,Markiwitz!$B$3:$J$3)</f>
        <v>0.73057911943944387</v>
      </c>
    </row>
    <row r="920" spans="1:23" x14ac:dyDescent="0.25">
      <c r="A920">
        <v>919</v>
      </c>
      <c r="B920" s="25">
        <f t="shared" ca="1" si="244"/>
        <v>1</v>
      </c>
      <c r="C920" s="46">
        <v>0</v>
      </c>
      <c r="D920">
        <f t="shared" ca="1" si="256"/>
        <v>2.354603810506728E-2</v>
      </c>
      <c r="E920">
        <f t="shared" ca="1" si="256"/>
        <v>0.809540957365258</v>
      </c>
      <c r="F920">
        <f t="shared" ca="1" si="256"/>
        <v>0.40698618988864987</v>
      </c>
      <c r="G920">
        <f t="shared" ca="1" si="256"/>
        <v>0.78570399297283555</v>
      </c>
      <c r="H920">
        <f t="shared" ca="1" si="256"/>
        <v>0.49344295821508044</v>
      </c>
      <c r="I920">
        <f t="shared" ca="1" si="256"/>
        <v>0.47463859435472133</v>
      </c>
      <c r="J920">
        <f t="shared" ca="1" si="256"/>
        <v>0.15998134295957511</v>
      </c>
      <c r="K920">
        <f t="shared" ca="1" si="256"/>
        <v>6.9418927183250267E-2</v>
      </c>
      <c r="L920" s="42">
        <f t="shared" ca="1" si="246"/>
        <v>0</v>
      </c>
      <c r="M920" s="42">
        <f t="shared" ca="1" si="247"/>
        <v>7.3050406738762279E-3</v>
      </c>
      <c r="N920" s="42">
        <f t="shared" ca="1" si="248"/>
        <v>0.25115603713599843</v>
      </c>
      <c r="O920" s="42">
        <f t="shared" ca="1" si="249"/>
        <v>0.12626543189882458</v>
      </c>
      <c r="P920" s="42">
        <f t="shared" ca="1" si="250"/>
        <v>0.24376073803508888</v>
      </c>
      <c r="Q920" s="42">
        <f t="shared" ca="1" si="251"/>
        <v>0.15308821228923561</v>
      </c>
      <c r="R920" s="42">
        <f t="shared" ca="1" si="252"/>
        <v>0.14725425235791581</v>
      </c>
      <c r="S920" s="42">
        <f t="shared" ca="1" si="253"/>
        <v>4.9633412303428326E-2</v>
      </c>
      <c r="T920" s="42">
        <f t="shared" ca="1" si="254"/>
        <v>2.1536875305632076E-2</v>
      </c>
      <c r="U920">
        <f ca="1">+(L920^2*Markiwitz!$B$4^2)+(M920^2*Markiwitz!$C$4^2)+(N920^2*Markiwitz!$D$4^2)+(O920^2*Markiwitz!$E$4^2)+(P920^2*Markiwitz!$F$4^2)+(Q920^2*Markiwitz!$G$4^2)+(R920^2*Markiwitz!$H$4^2)+(S920^2*Markiwitz!$I$4^2)+(T920^2*Markiwitz!$J$4^2)+(2*L920*M920*Markiwitz!$B$8)+(2*L920*N920*Markiwitz!$E$8)+(2*L920*O920*Markiwitz!$H$8)+(2*L920*P920*Markiwitz!$B$11)+(2*L920*Q920*Markiwitz!$E$11)+(2*L920*R920*Markiwitz!$H$11)+(2*L920*S920*Markiwitz!$K$8)+(2*L920*T920*Markiwitz!$K$11)</f>
        <v>2.1563673620010129E-2</v>
      </c>
      <c r="V920" s="5">
        <f t="shared" ca="1" si="245"/>
        <v>0.14684574770830147</v>
      </c>
      <c r="W920" s="42">
        <f ca="1">SUMPRODUCT(L920:T920,Markiwitz!$B$3:$J$3)</f>
        <v>0.59887169237052995</v>
      </c>
    </row>
    <row r="921" spans="1:23" x14ac:dyDescent="0.25">
      <c r="A921">
        <v>920</v>
      </c>
      <c r="B921" s="25">
        <f t="shared" ca="1" si="244"/>
        <v>0.99999999999999989</v>
      </c>
      <c r="C921" s="46">
        <v>0</v>
      </c>
      <c r="D921">
        <f t="shared" ca="1" si="256"/>
        <v>0.56971929490186612</v>
      </c>
      <c r="E921">
        <f t="shared" ca="1" si="256"/>
        <v>0.24562714794633089</v>
      </c>
      <c r="F921">
        <f t="shared" ca="1" si="256"/>
        <v>0.26003881338535872</v>
      </c>
      <c r="G921">
        <f t="shared" ca="1" si="256"/>
        <v>0.57341186974582903</v>
      </c>
      <c r="H921">
        <f t="shared" ca="1" si="256"/>
        <v>0.99514100455673871</v>
      </c>
      <c r="I921">
        <f t="shared" ca="1" si="256"/>
        <v>0.95640113617019917</v>
      </c>
      <c r="J921">
        <f t="shared" ca="1" si="256"/>
        <v>0.9956859852939306</v>
      </c>
      <c r="K921">
        <f t="shared" ca="1" si="256"/>
        <v>0.84620069136133558</v>
      </c>
      <c r="L921" s="42">
        <f t="shared" ca="1" si="246"/>
        <v>0</v>
      </c>
      <c r="M921" s="42">
        <f t="shared" ca="1" si="247"/>
        <v>0.10468497648408148</v>
      </c>
      <c r="N921" s="42">
        <f t="shared" ca="1" si="248"/>
        <v>4.5133581461450738E-2</v>
      </c>
      <c r="O921" s="42">
        <f t="shared" ca="1" si="249"/>
        <v>4.7781701107531792E-2</v>
      </c>
      <c r="P921" s="42">
        <f t="shared" ca="1" si="250"/>
        <v>0.10536348099352161</v>
      </c>
      <c r="Q921" s="42">
        <f t="shared" ca="1" si="251"/>
        <v>0.18285551076221093</v>
      </c>
      <c r="R921" s="42">
        <f t="shared" ca="1" si="252"/>
        <v>0.17573712413333636</v>
      </c>
      <c r="S921" s="42">
        <f t="shared" ca="1" si="253"/>
        <v>0.18295565006970455</v>
      </c>
      <c r="T921" s="42">
        <f t="shared" ca="1" si="254"/>
        <v>0.15548797498816244</v>
      </c>
      <c r="U921">
        <f ca="1">+(L921^2*Markiwitz!$B$4^2)+(M921^2*Markiwitz!$C$4^2)+(N921^2*Markiwitz!$D$4^2)+(O921^2*Markiwitz!$E$4^2)+(P921^2*Markiwitz!$F$4^2)+(Q921^2*Markiwitz!$G$4^2)+(R921^2*Markiwitz!$H$4^2)+(S921^2*Markiwitz!$I$4^2)+(T921^2*Markiwitz!$J$4^2)+(2*L921*M921*Markiwitz!$B$8)+(2*L921*N921*Markiwitz!$E$8)+(2*L921*O921*Markiwitz!$H$8)+(2*L921*P921*Markiwitz!$B$11)+(2*L921*Q921*Markiwitz!$E$11)+(2*L921*R921*Markiwitz!$H$11)+(2*L921*S921*Markiwitz!$K$8)+(2*L921*T921*Markiwitz!$K$11)</f>
        <v>1.81113694588581E-2</v>
      </c>
      <c r="V921" s="5">
        <f t="shared" ca="1" si="245"/>
        <v>0.13457848809842568</v>
      </c>
      <c r="W921" s="42">
        <f ca="1">SUMPRODUCT(L921:T921,Markiwitz!$B$3:$J$3)</f>
        <v>0.5849487625329205</v>
      </c>
    </row>
    <row r="922" spans="1:23" x14ac:dyDescent="0.25">
      <c r="A922">
        <v>921</v>
      </c>
      <c r="B922" s="25">
        <f t="shared" ca="1" si="244"/>
        <v>0.99999999999999989</v>
      </c>
      <c r="C922" s="46">
        <v>0</v>
      </c>
      <c r="D922">
        <f t="shared" ref="D922:K931" ca="1" si="257">RAND()</f>
        <v>3.9891471138968515E-2</v>
      </c>
      <c r="E922">
        <f t="shared" ca="1" si="257"/>
        <v>6.1340359228486352E-2</v>
      </c>
      <c r="F922">
        <f t="shared" ca="1" si="257"/>
        <v>0.86457600452261785</v>
      </c>
      <c r="G922">
        <f t="shared" ca="1" si="257"/>
        <v>0.35804577680627514</v>
      </c>
      <c r="H922">
        <f t="shared" ca="1" si="257"/>
        <v>0.79960495846213242</v>
      </c>
      <c r="I922">
        <f t="shared" ca="1" si="257"/>
        <v>0.11796243542296236</v>
      </c>
      <c r="J922">
        <f t="shared" ca="1" si="257"/>
        <v>0.69935941783755184</v>
      </c>
      <c r="K922">
        <f t="shared" ca="1" si="257"/>
        <v>0.53874846779200636</v>
      </c>
      <c r="L922" s="42">
        <f t="shared" ca="1" si="246"/>
        <v>0</v>
      </c>
      <c r="M922" s="42">
        <f t="shared" ca="1" si="247"/>
        <v>1.1464618454449691E-2</v>
      </c>
      <c r="N922" s="42">
        <f t="shared" ca="1" si="248"/>
        <v>1.7628926543310781E-2</v>
      </c>
      <c r="O922" s="42">
        <f t="shared" ca="1" si="249"/>
        <v>0.2484750181860724</v>
      </c>
      <c r="P922" s="42">
        <f t="shared" ca="1" si="250"/>
        <v>0.1029006477602956</v>
      </c>
      <c r="Q922" s="42">
        <f t="shared" ca="1" si="251"/>
        <v>0.22980264957186233</v>
      </c>
      <c r="R922" s="42">
        <f t="shared" ca="1" si="252"/>
        <v>3.3901841056967683E-2</v>
      </c>
      <c r="S922" s="42">
        <f t="shared" ca="1" si="253"/>
        <v>0.20099255953990647</v>
      </c>
      <c r="T922" s="42">
        <f t="shared" ca="1" si="254"/>
        <v>0.15483373888713495</v>
      </c>
      <c r="U922">
        <f ca="1">+(L922^2*Markiwitz!$B$4^2)+(M922^2*Markiwitz!$C$4^2)+(N922^2*Markiwitz!$D$4^2)+(O922^2*Markiwitz!$E$4^2)+(P922^2*Markiwitz!$F$4^2)+(Q922^2*Markiwitz!$G$4^2)+(R922^2*Markiwitz!$H$4^2)+(S922^2*Markiwitz!$I$4^2)+(T922^2*Markiwitz!$J$4^2)+(2*L922*M922*Markiwitz!$B$8)+(2*L922*N922*Markiwitz!$E$8)+(2*L922*O922*Markiwitz!$H$8)+(2*L922*P922*Markiwitz!$B$11)+(2*L922*Q922*Markiwitz!$E$11)+(2*L922*R922*Markiwitz!$H$11)+(2*L922*S922*Markiwitz!$K$8)+(2*L922*T922*Markiwitz!$K$11)</f>
        <v>2.6435227000092491E-2</v>
      </c>
      <c r="V922" s="5">
        <f t="shared" ca="1" si="245"/>
        <v>0.16258913555367865</v>
      </c>
      <c r="W922" s="42">
        <f ca="1">SUMPRODUCT(L922:T922,Markiwitz!$B$3:$J$3)</f>
        <v>0.74414789063612807</v>
      </c>
    </row>
    <row r="923" spans="1:23" x14ac:dyDescent="0.25">
      <c r="A923">
        <v>922</v>
      </c>
      <c r="B923" s="25">
        <f t="shared" ca="1" si="244"/>
        <v>0.99999999999999978</v>
      </c>
      <c r="C923" s="46">
        <v>0</v>
      </c>
      <c r="D923">
        <f t="shared" ca="1" si="257"/>
        <v>0.97398689487735668</v>
      </c>
      <c r="E923">
        <f t="shared" ca="1" si="257"/>
        <v>0.34982959933695967</v>
      </c>
      <c r="F923">
        <f t="shared" ca="1" si="257"/>
        <v>0.34889787753443668</v>
      </c>
      <c r="G923">
        <f t="shared" ca="1" si="257"/>
        <v>0.95135791850391582</v>
      </c>
      <c r="H923">
        <f t="shared" ca="1" si="257"/>
        <v>0.4338765550018191</v>
      </c>
      <c r="I923">
        <f t="shared" ca="1" si="257"/>
        <v>0.32308131424015751</v>
      </c>
      <c r="J923">
        <f t="shared" ca="1" si="257"/>
        <v>8.1950892430636801E-2</v>
      </c>
      <c r="K923">
        <f t="shared" ca="1" si="257"/>
        <v>0.79200071000005079</v>
      </c>
      <c r="L923" s="42">
        <f t="shared" ca="1" si="246"/>
        <v>0</v>
      </c>
      <c r="M923" s="42">
        <f t="shared" ca="1" si="247"/>
        <v>0.22890506925149265</v>
      </c>
      <c r="N923" s="42">
        <f t="shared" ca="1" si="248"/>
        <v>8.2216474455266655E-2</v>
      </c>
      <c r="O923" s="42">
        <f t="shared" ca="1" si="249"/>
        <v>8.1997502470272432E-2</v>
      </c>
      <c r="P923" s="42">
        <f t="shared" ca="1" si="250"/>
        <v>0.22358683814274133</v>
      </c>
      <c r="Q923" s="42">
        <f t="shared" ca="1" si="251"/>
        <v>0.10196907514017044</v>
      </c>
      <c r="R923" s="42">
        <f t="shared" ca="1" si="252"/>
        <v>7.5930129038665181E-2</v>
      </c>
      <c r="S923" s="42">
        <f t="shared" ca="1" si="253"/>
        <v>1.9259986767500247E-2</v>
      </c>
      <c r="T923" s="42">
        <f t="shared" ca="1" si="254"/>
        <v>0.18613492473389098</v>
      </c>
      <c r="U923">
        <f ca="1">+(L923^2*Markiwitz!$B$4^2)+(M923^2*Markiwitz!$C$4^2)+(N923^2*Markiwitz!$D$4^2)+(O923^2*Markiwitz!$E$4^2)+(P923^2*Markiwitz!$F$4^2)+(Q923^2*Markiwitz!$G$4^2)+(R923^2*Markiwitz!$H$4^2)+(S923^2*Markiwitz!$I$4^2)+(T923^2*Markiwitz!$J$4^2)+(2*L923*M923*Markiwitz!$B$8)+(2*L923*N923*Markiwitz!$E$8)+(2*L923*O923*Markiwitz!$H$8)+(2*L923*P923*Markiwitz!$B$11)+(2*L923*Q923*Markiwitz!$E$11)+(2*L923*R923*Markiwitz!$H$11)+(2*L923*S923*Markiwitz!$K$8)+(2*L923*T923*Markiwitz!$K$11)</f>
        <v>1.2370115622223022E-2</v>
      </c>
      <c r="V923" s="5">
        <f t="shared" ca="1" si="245"/>
        <v>0.11122102149424372</v>
      </c>
      <c r="W923" s="42">
        <f ca="1">SUMPRODUCT(L923:T923,Markiwitz!$B$3:$J$3)</f>
        <v>0.44249862507495052</v>
      </c>
    </row>
    <row r="924" spans="1:23" x14ac:dyDescent="0.25">
      <c r="A924">
        <v>923</v>
      </c>
      <c r="B924" s="25">
        <f t="shared" ca="1" si="244"/>
        <v>1</v>
      </c>
      <c r="C924" s="46">
        <v>0</v>
      </c>
      <c r="D924">
        <f t="shared" ca="1" si="257"/>
        <v>0.97107506695198376</v>
      </c>
      <c r="E924">
        <f t="shared" ca="1" si="257"/>
        <v>0.66214228696668809</v>
      </c>
      <c r="F924">
        <f t="shared" ca="1" si="257"/>
        <v>0.24862966995836622</v>
      </c>
      <c r="G924">
        <f t="shared" ca="1" si="257"/>
        <v>0.46060176236117556</v>
      </c>
      <c r="H924">
        <f t="shared" ca="1" si="257"/>
        <v>0.99364767199592607</v>
      </c>
      <c r="I924">
        <f t="shared" ca="1" si="257"/>
        <v>0.63064542415112923</v>
      </c>
      <c r="J924">
        <f t="shared" ca="1" si="257"/>
        <v>0.22516153103351078</v>
      </c>
      <c r="K924">
        <f t="shared" ca="1" si="257"/>
        <v>8.4279598573585912E-2</v>
      </c>
      <c r="L924" s="42">
        <f t="shared" ca="1" si="246"/>
        <v>0</v>
      </c>
      <c r="M924" s="42">
        <f t="shared" ca="1" si="247"/>
        <v>0.22708922051012473</v>
      </c>
      <c r="N924" s="42">
        <f t="shared" ca="1" si="248"/>
        <v>0.15484423494264379</v>
      </c>
      <c r="O924" s="42">
        <f t="shared" ca="1" si="249"/>
        <v>5.8142897359887383E-2</v>
      </c>
      <c r="P924" s="42">
        <f t="shared" ca="1" si="250"/>
        <v>0.10771329502723301</v>
      </c>
      <c r="Q924" s="42">
        <f t="shared" ca="1" si="251"/>
        <v>0.23236790128235513</v>
      </c>
      <c r="R924" s="42">
        <f t="shared" ca="1" si="252"/>
        <v>0.14747858601526456</v>
      </c>
      <c r="S924" s="42">
        <f t="shared" ca="1" si="253"/>
        <v>5.2654792931466035E-2</v>
      </c>
      <c r="T924" s="42">
        <f t="shared" ca="1" si="254"/>
        <v>1.970907193102529E-2</v>
      </c>
      <c r="U924">
        <f ca="1">+(L924^2*Markiwitz!$B$4^2)+(M924^2*Markiwitz!$C$4^2)+(N924^2*Markiwitz!$D$4^2)+(O924^2*Markiwitz!$E$4^2)+(P924^2*Markiwitz!$F$4^2)+(Q924^2*Markiwitz!$G$4^2)+(R924^2*Markiwitz!$H$4^2)+(S924^2*Markiwitz!$I$4^2)+(T924^2*Markiwitz!$J$4^2)+(2*L924*M924*Markiwitz!$B$8)+(2*L924*N924*Markiwitz!$E$8)+(2*L924*O924*Markiwitz!$H$8)+(2*L924*P924*Markiwitz!$B$11)+(2*L924*Q924*Markiwitz!$E$11)+(2*L924*R924*Markiwitz!$H$11)+(2*L924*S924*Markiwitz!$K$8)+(2*L924*T924*Markiwitz!$K$11)</f>
        <v>2.1782232304810755E-2</v>
      </c>
      <c r="V924" s="5">
        <f t="shared" ca="1" si="245"/>
        <v>0.14758804932924194</v>
      </c>
      <c r="W924" s="42">
        <f ca="1">SUMPRODUCT(L924:T924,Markiwitz!$B$3:$J$3)</f>
        <v>0.76300813270558732</v>
      </c>
    </row>
    <row r="925" spans="1:23" x14ac:dyDescent="0.25">
      <c r="A925">
        <v>924</v>
      </c>
      <c r="B925" s="25">
        <f t="shared" ca="1" si="244"/>
        <v>1.0000000000000002</v>
      </c>
      <c r="C925" s="46">
        <v>0</v>
      </c>
      <c r="D925">
        <f t="shared" ca="1" si="257"/>
        <v>0.28818287730781889</v>
      </c>
      <c r="E925">
        <f t="shared" ca="1" si="257"/>
        <v>0.44848250032300763</v>
      </c>
      <c r="F925">
        <f t="shared" ca="1" si="257"/>
        <v>0.3505262192836579</v>
      </c>
      <c r="G925">
        <f t="shared" ca="1" si="257"/>
        <v>0.84719425872137155</v>
      </c>
      <c r="H925">
        <f t="shared" ca="1" si="257"/>
        <v>1.7521748059967313E-2</v>
      </c>
      <c r="I925">
        <f t="shared" ca="1" si="257"/>
        <v>5.3866361439886323E-2</v>
      </c>
      <c r="J925">
        <f t="shared" ca="1" si="257"/>
        <v>0.46145910127194667</v>
      </c>
      <c r="K925">
        <f t="shared" ca="1" si="257"/>
        <v>0.64986529635772949</v>
      </c>
      <c r="L925" s="42">
        <f t="shared" ca="1" si="246"/>
        <v>0</v>
      </c>
      <c r="M925" s="42">
        <f t="shared" ca="1" si="247"/>
        <v>9.245228856113244E-2</v>
      </c>
      <c r="N925" s="42">
        <f t="shared" ca="1" si="248"/>
        <v>0.14387819957183801</v>
      </c>
      <c r="O925" s="42">
        <f t="shared" ca="1" si="249"/>
        <v>0.11245272958684653</v>
      </c>
      <c r="P925" s="42">
        <f t="shared" ca="1" si="250"/>
        <v>0.2717893887601831</v>
      </c>
      <c r="Q925" s="42">
        <f t="shared" ca="1" si="251"/>
        <v>5.6211726486624586E-3</v>
      </c>
      <c r="R925" s="42">
        <f t="shared" ca="1" si="252"/>
        <v>1.7280930907838884E-2</v>
      </c>
      <c r="S925" s="42">
        <f t="shared" ca="1" si="253"/>
        <v>0.14804123821827542</v>
      </c>
      <c r="T925" s="42">
        <f t="shared" ca="1" si="254"/>
        <v>0.20848405174522333</v>
      </c>
      <c r="U925">
        <f ca="1">+(L925^2*Markiwitz!$B$4^2)+(M925^2*Markiwitz!$C$4^2)+(N925^2*Markiwitz!$D$4^2)+(O925^2*Markiwitz!$E$4^2)+(P925^2*Markiwitz!$F$4^2)+(Q925^2*Markiwitz!$G$4^2)+(R925^2*Markiwitz!$H$4^2)+(S925^2*Markiwitz!$I$4^2)+(T925^2*Markiwitz!$J$4^2)+(2*L925*M925*Markiwitz!$B$8)+(2*L925*N925*Markiwitz!$E$8)+(2*L925*O925*Markiwitz!$H$8)+(2*L925*P925*Markiwitz!$B$11)+(2*L925*Q925*Markiwitz!$E$11)+(2*L925*R925*Markiwitz!$H$11)+(2*L925*S925*Markiwitz!$K$8)+(2*L925*T925*Markiwitz!$K$11)</f>
        <v>1.4816817851449537E-2</v>
      </c>
      <c r="V925" s="5">
        <f t="shared" ca="1" si="245"/>
        <v>0.12172435192454112</v>
      </c>
      <c r="W925" s="42">
        <f ca="1">SUMPRODUCT(L925:T925,Markiwitz!$B$3:$J$3)</f>
        <v>0.18414870116766738</v>
      </c>
    </row>
    <row r="926" spans="1:23" x14ac:dyDescent="0.25">
      <c r="A926">
        <v>925</v>
      </c>
      <c r="B926" s="25">
        <f t="shared" ca="1" si="244"/>
        <v>1</v>
      </c>
      <c r="C926" s="46">
        <v>0</v>
      </c>
      <c r="D926">
        <f t="shared" ca="1" si="257"/>
        <v>3.306473103134755E-2</v>
      </c>
      <c r="E926">
        <f t="shared" ca="1" si="257"/>
        <v>0.31434863244666922</v>
      </c>
      <c r="F926">
        <f t="shared" ca="1" si="257"/>
        <v>0.26911886576580357</v>
      </c>
      <c r="G926">
        <f t="shared" ca="1" si="257"/>
        <v>0.44700895451621636</v>
      </c>
      <c r="H926">
        <f t="shared" ca="1" si="257"/>
        <v>0.64872225471685541</v>
      </c>
      <c r="I926">
        <f t="shared" ca="1" si="257"/>
        <v>0.9491305036440626</v>
      </c>
      <c r="J926">
        <f t="shared" ca="1" si="257"/>
        <v>0.17664672159229733</v>
      </c>
      <c r="K926">
        <f t="shared" ca="1" si="257"/>
        <v>0.98815435476907854</v>
      </c>
      <c r="L926" s="42">
        <f t="shared" ca="1" si="246"/>
        <v>0</v>
      </c>
      <c r="M926" s="42">
        <f t="shared" ca="1" si="247"/>
        <v>8.6416742668968174E-3</v>
      </c>
      <c r="N926" s="42">
        <f t="shared" ca="1" si="248"/>
        <v>8.2156981264210713E-2</v>
      </c>
      <c r="O926" s="42">
        <f t="shared" ca="1" si="249"/>
        <v>7.0335898840971842E-2</v>
      </c>
      <c r="P926" s="42">
        <f t="shared" ca="1" si="250"/>
        <v>0.11682858619514996</v>
      </c>
      <c r="Q926" s="42">
        <f t="shared" ca="1" si="251"/>
        <v>0.16954761887024061</v>
      </c>
      <c r="R926" s="42">
        <f t="shared" ca="1" si="252"/>
        <v>0.24806119370793009</v>
      </c>
      <c r="S926" s="42">
        <f t="shared" ca="1" si="253"/>
        <v>4.6167725570445357E-2</v>
      </c>
      <c r="T926" s="42">
        <f t="shared" ca="1" si="254"/>
        <v>0.2582603212841546</v>
      </c>
      <c r="U926">
        <f ca="1">+(L926^2*Markiwitz!$B$4^2)+(M926^2*Markiwitz!$C$4^2)+(N926^2*Markiwitz!$D$4^2)+(O926^2*Markiwitz!$E$4^2)+(P926^2*Markiwitz!$F$4^2)+(Q926^2*Markiwitz!$G$4^2)+(R926^2*Markiwitz!$H$4^2)+(S926^2*Markiwitz!$I$4^2)+(T926^2*Markiwitz!$J$4^2)+(2*L926*M926*Markiwitz!$B$8)+(2*L926*N926*Markiwitz!$E$8)+(2*L926*O926*Markiwitz!$H$8)+(2*L926*P926*Markiwitz!$B$11)+(2*L926*Q926*Markiwitz!$E$11)+(2*L926*R926*Markiwitz!$H$11)+(2*L926*S926*Markiwitz!$K$8)+(2*L926*T926*Markiwitz!$K$11)</f>
        <v>1.7428437849927092E-2</v>
      </c>
      <c r="V926" s="5">
        <f t="shared" ca="1" si="245"/>
        <v>0.13201680896737011</v>
      </c>
      <c r="W926" s="42">
        <f ca="1">SUMPRODUCT(L926:T926,Markiwitz!$B$3:$J$3)</f>
        <v>0.57353529362900957</v>
      </c>
    </row>
    <row r="927" spans="1:23" x14ac:dyDescent="0.25">
      <c r="A927">
        <v>926</v>
      </c>
      <c r="B927" s="25">
        <f t="shared" ca="1" si="244"/>
        <v>1</v>
      </c>
      <c r="C927" s="46">
        <v>0</v>
      </c>
      <c r="D927">
        <f t="shared" ca="1" si="257"/>
        <v>0.96743930894557184</v>
      </c>
      <c r="E927">
        <f t="shared" ca="1" si="257"/>
        <v>0.65579213270468228</v>
      </c>
      <c r="F927">
        <f t="shared" ca="1" si="257"/>
        <v>0.97611437404571322</v>
      </c>
      <c r="G927">
        <f t="shared" ca="1" si="257"/>
        <v>4.733878016768156E-2</v>
      </c>
      <c r="H927">
        <f t="shared" ca="1" si="257"/>
        <v>0.73275892407306686</v>
      </c>
      <c r="I927">
        <f t="shared" ca="1" si="257"/>
        <v>0.41806234908831585</v>
      </c>
      <c r="J927">
        <f t="shared" ca="1" si="257"/>
        <v>0.94347703157472818</v>
      </c>
      <c r="K927">
        <f t="shared" ca="1" si="257"/>
        <v>0.17899683099902552</v>
      </c>
      <c r="L927" s="42">
        <f t="shared" ca="1" si="246"/>
        <v>0</v>
      </c>
      <c r="M927" s="42">
        <f t="shared" ca="1" si="247"/>
        <v>0.19663481593880366</v>
      </c>
      <c r="N927" s="42">
        <f t="shared" ca="1" si="248"/>
        <v>0.13329163299044272</v>
      </c>
      <c r="O927" s="42">
        <f t="shared" ca="1" si="249"/>
        <v>0.19839804781645254</v>
      </c>
      <c r="P927" s="42">
        <f t="shared" ca="1" si="250"/>
        <v>9.6217429237860815E-3</v>
      </c>
      <c r="Q927" s="42">
        <f t="shared" ca="1" si="251"/>
        <v>0.14893535421841081</v>
      </c>
      <c r="R927" s="42">
        <f t="shared" ca="1" si="252"/>
        <v>8.4972372224074846E-2</v>
      </c>
      <c r="S927" s="42">
        <f t="shared" ca="1" si="253"/>
        <v>0.19176441429528776</v>
      </c>
      <c r="T927" s="42">
        <f t="shared" ca="1" si="254"/>
        <v>3.6381619592741513E-2</v>
      </c>
      <c r="U927">
        <f ca="1">+(L927^2*Markiwitz!$B$4^2)+(M927^2*Markiwitz!$C$4^2)+(N927^2*Markiwitz!$D$4^2)+(O927^2*Markiwitz!$E$4^2)+(P927^2*Markiwitz!$F$4^2)+(Q927^2*Markiwitz!$G$4^2)+(R927^2*Markiwitz!$H$4^2)+(S927^2*Markiwitz!$I$4^2)+(T927^2*Markiwitz!$J$4^2)+(2*L927*M927*Markiwitz!$B$8)+(2*L927*N927*Markiwitz!$E$8)+(2*L927*O927*Markiwitz!$H$8)+(2*L927*P927*Markiwitz!$B$11)+(2*L927*Q927*Markiwitz!$E$11)+(2*L927*R927*Markiwitz!$H$11)+(2*L927*S927*Markiwitz!$K$8)+(2*L927*T927*Markiwitz!$K$11)</f>
        <v>1.6866121752419309E-2</v>
      </c>
      <c r="V927" s="5">
        <f t="shared" ca="1" si="245"/>
        <v>0.12986963368093138</v>
      </c>
      <c r="W927" s="42">
        <f ca="1">SUMPRODUCT(L927:T927,Markiwitz!$B$3:$J$3)</f>
        <v>0.5206534086310316</v>
      </c>
    </row>
    <row r="928" spans="1:23" x14ac:dyDescent="0.25">
      <c r="A928">
        <v>927</v>
      </c>
      <c r="B928" s="25">
        <f t="shared" ca="1" si="244"/>
        <v>1</v>
      </c>
      <c r="C928" s="46">
        <v>0</v>
      </c>
      <c r="D928">
        <f t="shared" ca="1" si="257"/>
        <v>0.48128377106178444</v>
      </c>
      <c r="E928">
        <f t="shared" ca="1" si="257"/>
        <v>0.13794412771953579</v>
      </c>
      <c r="F928">
        <f t="shared" ca="1" si="257"/>
        <v>0.39578013027638292</v>
      </c>
      <c r="G928">
        <f t="shared" ca="1" si="257"/>
        <v>0.47145164074647339</v>
      </c>
      <c r="H928">
        <f t="shared" ca="1" si="257"/>
        <v>0.34100000482526294</v>
      </c>
      <c r="I928">
        <f t="shared" ca="1" si="257"/>
        <v>0.24022078611741871</v>
      </c>
      <c r="J928">
        <f t="shared" ca="1" si="257"/>
        <v>0.85287940464468082</v>
      </c>
      <c r="K928">
        <f t="shared" ca="1" si="257"/>
        <v>0.80202298118832882</v>
      </c>
      <c r="L928" s="42">
        <f t="shared" ca="1" si="246"/>
        <v>0</v>
      </c>
      <c r="M928" s="42">
        <f t="shared" ca="1" si="247"/>
        <v>0.12928759167951498</v>
      </c>
      <c r="N928" s="42">
        <f t="shared" ca="1" si="248"/>
        <v>3.7056026260442347E-2</v>
      </c>
      <c r="O928" s="42">
        <f t="shared" ca="1" si="249"/>
        <v>0.10631868962701714</v>
      </c>
      <c r="P928" s="42">
        <f t="shared" ca="1" si="250"/>
        <v>0.12664637972520096</v>
      </c>
      <c r="Q928" s="42">
        <f t="shared" ca="1" si="251"/>
        <v>9.1603066709061307E-2</v>
      </c>
      <c r="R928" s="42">
        <f t="shared" ca="1" si="252"/>
        <v>6.4530675613605801E-2</v>
      </c>
      <c r="S928" s="42">
        <f t="shared" ca="1" si="253"/>
        <v>0.22910958326374548</v>
      </c>
      <c r="T928" s="42">
        <f t="shared" ca="1" si="254"/>
        <v>0.21544798712141208</v>
      </c>
      <c r="U928">
        <f ca="1">+(L928^2*Markiwitz!$B$4^2)+(M928^2*Markiwitz!$C$4^2)+(N928^2*Markiwitz!$D$4^2)+(O928^2*Markiwitz!$E$4^2)+(P928^2*Markiwitz!$F$4^2)+(Q928^2*Markiwitz!$G$4^2)+(R928^2*Markiwitz!$H$4^2)+(S928^2*Markiwitz!$I$4^2)+(T928^2*Markiwitz!$J$4^2)+(2*L928*M928*Markiwitz!$B$8)+(2*L928*N928*Markiwitz!$E$8)+(2*L928*O928*Markiwitz!$H$8)+(2*L928*P928*Markiwitz!$B$11)+(2*L928*Q928*Markiwitz!$E$11)+(2*L928*R928*Markiwitz!$H$11)+(2*L928*S928*Markiwitz!$K$8)+(2*L928*T928*Markiwitz!$K$11)</f>
        <v>1.2988938212536208E-2</v>
      </c>
      <c r="V928" s="5">
        <f t="shared" ca="1" si="245"/>
        <v>0.11396902303931629</v>
      </c>
      <c r="W928" s="42">
        <f ca="1">SUMPRODUCT(L928:T928,Markiwitz!$B$3:$J$3)</f>
        <v>0.35284590416477529</v>
      </c>
    </row>
    <row r="929" spans="1:23" x14ac:dyDescent="0.25">
      <c r="A929">
        <v>928</v>
      </c>
      <c r="B929" s="25">
        <f t="shared" ca="1" si="244"/>
        <v>1</v>
      </c>
      <c r="C929" s="46">
        <v>0</v>
      </c>
      <c r="D929">
        <f t="shared" ca="1" si="257"/>
        <v>0.71404455624980623</v>
      </c>
      <c r="E929">
        <f t="shared" ca="1" si="257"/>
        <v>0.8127369305178207</v>
      </c>
      <c r="F929">
        <f t="shared" ca="1" si="257"/>
        <v>0.66971686806855579</v>
      </c>
      <c r="G929">
        <f t="shared" ca="1" si="257"/>
        <v>0.27587807011731591</v>
      </c>
      <c r="H929">
        <f t="shared" ca="1" si="257"/>
        <v>0.38959788102356685</v>
      </c>
      <c r="I929">
        <f t="shared" ca="1" si="257"/>
        <v>0.79681304360149963</v>
      </c>
      <c r="J929">
        <f t="shared" ca="1" si="257"/>
        <v>0.45291778600775023</v>
      </c>
      <c r="K929">
        <f t="shared" ca="1" si="257"/>
        <v>0.85658889107355274</v>
      </c>
      <c r="L929" s="42">
        <f t="shared" ca="1" si="246"/>
        <v>0</v>
      </c>
      <c r="M929" s="42">
        <f t="shared" ca="1" si="247"/>
        <v>0.14372026945632499</v>
      </c>
      <c r="N929" s="42">
        <f t="shared" ca="1" si="248"/>
        <v>0.16358470858541663</v>
      </c>
      <c r="O929" s="42">
        <f t="shared" ca="1" si="249"/>
        <v>0.13479815495517269</v>
      </c>
      <c r="P929" s="42">
        <f t="shared" ca="1" si="250"/>
        <v>5.552772614441779E-2</v>
      </c>
      <c r="Q929" s="42">
        <f t="shared" ca="1" si="251"/>
        <v>7.8416832605514977E-2</v>
      </c>
      <c r="R929" s="42">
        <f t="shared" ca="1" si="252"/>
        <v>0.160379607029254</v>
      </c>
      <c r="S929" s="42">
        <f t="shared" ca="1" si="253"/>
        <v>9.1161630849018432E-2</v>
      </c>
      <c r="T929" s="42">
        <f t="shared" ca="1" si="254"/>
        <v>0.17241107037488046</v>
      </c>
      <c r="U929">
        <f ca="1">+(L929^2*Markiwitz!$B$4^2)+(M929^2*Markiwitz!$C$4^2)+(N929^2*Markiwitz!$D$4^2)+(O929^2*Markiwitz!$E$4^2)+(P929^2*Markiwitz!$F$4^2)+(Q929^2*Markiwitz!$G$4^2)+(R929^2*Markiwitz!$H$4^2)+(S929^2*Markiwitz!$I$4^2)+(T929^2*Markiwitz!$J$4^2)+(2*L929*M929*Markiwitz!$B$8)+(2*L929*N929*Markiwitz!$E$8)+(2*L929*O929*Markiwitz!$H$8)+(2*L929*P929*Markiwitz!$B$11)+(2*L929*Q929*Markiwitz!$E$11)+(2*L929*R929*Markiwitz!$H$11)+(2*L929*S929*Markiwitz!$K$8)+(2*L929*T929*Markiwitz!$K$11)</f>
        <v>1.0050025630647724E-2</v>
      </c>
      <c r="V929" s="5">
        <f t="shared" ca="1" si="245"/>
        <v>0.10024981611278758</v>
      </c>
      <c r="W929" s="42">
        <f ca="1">SUMPRODUCT(L929:T929,Markiwitz!$B$3:$J$3)</f>
        <v>0.34179745288149926</v>
      </c>
    </row>
    <row r="930" spans="1:23" x14ac:dyDescent="0.25">
      <c r="A930">
        <v>929</v>
      </c>
      <c r="B930" s="25">
        <f t="shared" ca="1" si="244"/>
        <v>1</v>
      </c>
      <c r="C930" s="46">
        <v>0</v>
      </c>
      <c r="D930">
        <f t="shared" ca="1" si="257"/>
        <v>3.3671665505197179E-4</v>
      </c>
      <c r="E930">
        <f t="shared" ca="1" si="257"/>
        <v>0.57989350785138793</v>
      </c>
      <c r="F930">
        <f t="shared" ca="1" si="257"/>
        <v>0.4150480980684863</v>
      </c>
      <c r="G930">
        <f t="shared" ca="1" si="257"/>
        <v>0.4966432552982194</v>
      </c>
      <c r="H930">
        <f t="shared" ca="1" si="257"/>
        <v>0.16836147842706006</v>
      </c>
      <c r="I930">
        <f t="shared" ca="1" si="257"/>
        <v>7.5391112861072918E-2</v>
      </c>
      <c r="J930">
        <f t="shared" ca="1" si="257"/>
        <v>0.3604913113029985</v>
      </c>
      <c r="K930">
        <f t="shared" ca="1" si="257"/>
        <v>0.5188645496626777</v>
      </c>
      <c r="L930" s="42">
        <f t="shared" ca="1" si="246"/>
        <v>0</v>
      </c>
      <c r="M930" s="42">
        <f t="shared" ca="1" si="247"/>
        <v>1.2876206053955903E-4</v>
      </c>
      <c r="N930" s="42">
        <f t="shared" ca="1" si="248"/>
        <v>0.2217540529824184</v>
      </c>
      <c r="O930" s="42">
        <f t="shared" ca="1" si="249"/>
        <v>0.15871637927168911</v>
      </c>
      <c r="P930" s="42">
        <f t="shared" ca="1" si="250"/>
        <v>0.18991875794027052</v>
      </c>
      <c r="Q930" s="42">
        <f t="shared" ca="1" si="251"/>
        <v>6.4382235189431619E-2</v>
      </c>
      <c r="R930" s="42">
        <f t="shared" ca="1" si="252"/>
        <v>2.8829922407205711E-2</v>
      </c>
      <c r="S930" s="42">
        <f t="shared" ca="1" si="253"/>
        <v>0.13785360288405457</v>
      </c>
      <c r="T930" s="42">
        <f t="shared" ca="1" si="254"/>
        <v>0.19841628726439053</v>
      </c>
      <c r="U930">
        <f ca="1">+(L930^2*Markiwitz!$B$4^2)+(M930^2*Markiwitz!$C$4^2)+(N930^2*Markiwitz!$D$4^2)+(O930^2*Markiwitz!$E$4^2)+(P930^2*Markiwitz!$F$4^2)+(Q930^2*Markiwitz!$G$4^2)+(R930^2*Markiwitz!$H$4^2)+(S930^2*Markiwitz!$I$4^2)+(T930^2*Markiwitz!$J$4^2)+(2*L930*M930*Markiwitz!$B$8)+(2*L930*N930*Markiwitz!$E$8)+(2*L930*O930*Markiwitz!$H$8)+(2*L930*P930*Markiwitz!$B$11)+(2*L930*Q930*Markiwitz!$E$11)+(2*L930*R930*Markiwitz!$H$11)+(2*L930*S930*Markiwitz!$K$8)+(2*L930*T930*Markiwitz!$K$11)</f>
        <v>1.4198708433172889E-2</v>
      </c>
      <c r="V930" s="5">
        <f t="shared" ca="1" si="245"/>
        <v>0.11915833346087419</v>
      </c>
      <c r="W930" s="42">
        <f ca="1">SUMPRODUCT(L930:T930,Markiwitz!$B$3:$J$3)</f>
        <v>0.33675462718951682</v>
      </c>
    </row>
    <row r="931" spans="1:23" x14ac:dyDescent="0.25">
      <c r="A931">
        <v>930</v>
      </c>
      <c r="B931" s="25">
        <f t="shared" ca="1" si="244"/>
        <v>1.0000000000000002</v>
      </c>
      <c r="C931" s="46">
        <v>0</v>
      </c>
      <c r="D931">
        <f t="shared" ca="1" si="257"/>
        <v>0.44644370140171785</v>
      </c>
      <c r="E931">
        <f t="shared" ca="1" si="257"/>
        <v>0.71633732490556135</v>
      </c>
      <c r="F931">
        <f t="shared" ca="1" si="257"/>
        <v>0.53664316458668904</v>
      </c>
      <c r="G931">
        <f t="shared" ca="1" si="257"/>
        <v>2.7423335361538403E-2</v>
      </c>
      <c r="H931">
        <f t="shared" ca="1" si="257"/>
        <v>0.30336187345062249</v>
      </c>
      <c r="I931">
        <f t="shared" ca="1" si="257"/>
        <v>0.69280728080883325</v>
      </c>
      <c r="J931">
        <f t="shared" ca="1" si="257"/>
        <v>0.59164476976511338</v>
      </c>
      <c r="K931">
        <f t="shared" ca="1" si="257"/>
        <v>0.73372467035672906</v>
      </c>
      <c r="L931" s="42">
        <f t="shared" ca="1" si="246"/>
        <v>0</v>
      </c>
      <c r="M931" s="42">
        <f t="shared" ca="1" si="247"/>
        <v>0.11027695681643454</v>
      </c>
      <c r="N931" s="42">
        <f t="shared" ca="1" si="248"/>
        <v>0.17694392371666434</v>
      </c>
      <c r="O931" s="42">
        <f t="shared" ca="1" si="249"/>
        <v>0.13255730767654048</v>
      </c>
      <c r="P931" s="42">
        <f t="shared" ca="1" si="250"/>
        <v>6.773893236553424E-3</v>
      </c>
      <c r="Q931" s="42">
        <f t="shared" ca="1" si="251"/>
        <v>7.4934026649341484E-2</v>
      </c>
      <c r="R931" s="42">
        <f t="shared" ca="1" si="252"/>
        <v>0.1711317201877611</v>
      </c>
      <c r="S931" s="42">
        <f t="shared" ca="1" si="253"/>
        <v>0.14614336482115214</v>
      </c>
      <c r="T931" s="42">
        <f t="shared" ca="1" si="254"/>
        <v>0.18123880689555258</v>
      </c>
      <c r="U931">
        <f ca="1">+(L931^2*Markiwitz!$B$4^2)+(M931^2*Markiwitz!$C$4^2)+(N931^2*Markiwitz!$D$4^2)+(O931^2*Markiwitz!$E$4^2)+(P931^2*Markiwitz!$F$4^2)+(Q931^2*Markiwitz!$G$4^2)+(R931^2*Markiwitz!$H$4^2)+(S931^2*Markiwitz!$I$4^2)+(T931^2*Markiwitz!$J$4^2)+(2*L931*M931*Markiwitz!$B$8)+(2*L931*N931*Markiwitz!$E$8)+(2*L931*O931*Markiwitz!$H$8)+(2*L931*P931*Markiwitz!$B$11)+(2*L931*Q931*Markiwitz!$E$11)+(2*L931*R931*Markiwitz!$H$11)+(2*L931*S931*Markiwitz!$K$8)+(2*L931*T931*Markiwitz!$K$11)</f>
        <v>1.1472780887102815E-2</v>
      </c>
      <c r="V931" s="5">
        <f t="shared" ca="1" si="245"/>
        <v>0.10711106799534217</v>
      </c>
      <c r="W931" s="42">
        <f ca="1">SUMPRODUCT(L931:T931,Markiwitz!$B$3:$J$3)</f>
        <v>0.31098335013622158</v>
      </c>
    </row>
    <row r="932" spans="1:23" x14ac:dyDescent="0.25">
      <c r="A932">
        <v>931</v>
      </c>
      <c r="B932" s="25">
        <f t="shared" ca="1" si="244"/>
        <v>1</v>
      </c>
      <c r="C932" s="46">
        <v>0</v>
      </c>
      <c r="D932">
        <f t="shared" ref="D932:K941" ca="1" si="258">RAND()</f>
        <v>0.53280326236989195</v>
      </c>
      <c r="E932">
        <f t="shared" ca="1" si="258"/>
        <v>1.7839983944916038E-2</v>
      </c>
      <c r="F932">
        <f t="shared" ca="1" si="258"/>
        <v>0.67326963744727941</v>
      </c>
      <c r="G932">
        <f t="shared" ca="1" si="258"/>
        <v>0.51661537536681679</v>
      </c>
      <c r="H932">
        <f t="shared" ca="1" si="258"/>
        <v>0.42241298633034752</v>
      </c>
      <c r="I932">
        <f t="shared" ca="1" si="258"/>
        <v>0.33496815579856154</v>
      </c>
      <c r="J932">
        <f t="shared" ca="1" si="258"/>
        <v>0.77289446258584038</v>
      </c>
      <c r="K932">
        <f t="shared" ca="1" si="258"/>
        <v>0.13253948855330111</v>
      </c>
      <c r="L932" s="42">
        <f t="shared" ca="1" si="246"/>
        <v>0</v>
      </c>
      <c r="M932" s="42">
        <f t="shared" ca="1" si="247"/>
        <v>0.15655289731335562</v>
      </c>
      <c r="N932" s="42">
        <f t="shared" ca="1" si="248"/>
        <v>5.2418995375096205E-3</v>
      </c>
      <c r="O932" s="42">
        <f t="shared" ca="1" si="249"/>
        <v>0.1978259516404948</v>
      </c>
      <c r="P932" s="42">
        <f t="shared" ca="1" si="250"/>
        <v>0.15179643129541062</v>
      </c>
      <c r="Q932" s="42">
        <f t="shared" ca="1" si="251"/>
        <v>0.12411706448391242</v>
      </c>
      <c r="R932" s="42">
        <f t="shared" ca="1" si="252"/>
        <v>9.8423262396562322E-2</v>
      </c>
      <c r="S932" s="42">
        <f t="shared" ca="1" si="253"/>
        <v>0.22709858587776499</v>
      </c>
      <c r="T932" s="42">
        <f t="shared" ca="1" si="254"/>
        <v>3.8943907454989615E-2</v>
      </c>
      <c r="U932">
        <f ca="1">+(L932^2*Markiwitz!$B$4^2)+(M932^2*Markiwitz!$C$4^2)+(N932^2*Markiwitz!$D$4^2)+(O932^2*Markiwitz!$E$4^2)+(P932^2*Markiwitz!$F$4^2)+(Q932^2*Markiwitz!$G$4^2)+(R932^2*Markiwitz!$H$4^2)+(S932^2*Markiwitz!$I$4^2)+(T932^2*Markiwitz!$J$4^2)+(2*L932*M932*Markiwitz!$B$8)+(2*L932*N932*Markiwitz!$E$8)+(2*L932*O932*Markiwitz!$H$8)+(2*L932*P932*Markiwitz!$B$11)+(2*L932*Q932*Markiwitz!$E$11)+(2*L932*R932*Markiwitz!$H$11)+(2*L932*S932*Markiwitz!$K$8)+(2*L932*T932*Markiwitz!$K$11)</f>
        <v>1.7889063225421751E-2</v>
      </c>
      <c r="V932" s="5">
        <f t="shared" ca="1" si="245"/>
        <v>0.133750002711857</v>
      </c>
      <c r="W932" s="42">
        <f ca="1">SUMPRODUCT(L932:T932,Markiwitz!$B$3:$J$3)</f>
        <v>0.46602170860604714</v>
      </c>
    </row>
    <row r="933" spans="1:23" x14ac:dyDescent="0.25">
      <c r="A933">
        <v>932</v>
      </c>
      <c r="B933" s="25">
        <f t="shared" ca="1" si="244"/>
        <v>1</v>
      </c>
      <c r="C933" s="46">
        <v>0</v>
      </c>
      <c r="D933">
        <f t="shared" ca="1" si="258"/>
        <v>0.52723486347611792</v>
      </c>
      <c r="E933">
        <f t="shared" ca="1" si="258"/>
        <v>0.1474758407141934</v>
      </c>
      <c r="F933">
        <f t="shared" ca="1" si="258"/>
        <v>0.55489669789812757</v>
      </c>
      <c r="G933">
        <f t="shared" ca="1" si="258"/>
        <v>0.4870476389812961</v>
      </c>
      <c r="H933">
        <f t="shared" ca="1" si="258"/>
        <v>0.10513077369086121</v>
      </c>
      <c r="I933">
        <f t="shared" ca="1" si="258"/>
        <v>0.44987039909140525</v>
      </c>
      <c r="J933">
        <f t="shared" ca="1" si="258"/>
        <v>0.89881571738186405</v>
      </c>
      <c r="K933">
        <f t="shared" ca="1" si="258"/>
        <v>0.80026619873882843</v>
      </c>
      <c r="L933" s="42">
        <f t="shared" ca="1" si="246"/>
        <v>0</v>
      </c>
      <c r="M933" s="42">
        <f t="shared" ca="1" si="247"/>
        <v>0.1327800641136069</v>
      </c>
      <c r="N933" s="42">
        <f t="shared" ca="1" si="248"/>
        <v>3.7140661480793133E-2</v>
      </c>
      <c r="O933" s="42">
        <f t="shared" ca="1" si="249"/>
        <v>0.13974648534728315</v>
      </c>
      <c r="P933" s="42">
        <f t="shared" ca="1" si="250"/>
        <v>0.12265921927836763</v>
      </c>
      <c r="Q933" s="42">
        <f t="shared" ca="1" si="251"/>
        <v>2.6476380524138012E-2</v>
      </c>
      <c r="R933" s="42">
        <f t="shared" ca="1" si="252"/>
        <v>0.11329641602290678</v>
      </c>
      <c r="S933" s="42">
        <f t="shared" ca="1" si="253"/>
        <v>0.22635985752806245</v>
      </c>
      <c r="T933" s="42">
        <f t="shared" ca="1" si="254"/>
        <v>0.20154091570484195</v>
      </c>
      <c r="U933">
        <f ca="1">+(L933^2*Markiwitz!$B$4^2)+(M933^2*Markiwitz!$C$4^2)+(N933^2*Markiwitz!$D$4^2)+(O933^2*Markiwitz!$E$4^2)+(P933^2*Markiwitz!$F$4^2)+(Q933^2*Markiwitz!$G$4^2)+(R933^2*Markiwitz!$H$4^2)+(S933^2*Markiwitz!$I$4^2)+(T933^2*Markiwitz!$J$4^2)+(2*L933*M933*Markiwitz!$B$8)+(2*L933*N933*Markiwitz!$E$8)+(2*L933*O933*Markiwitz!$H$8)+(2*L933*P933*Markiwitz!$B$11)+(2*L933*Q933*Markiwitz!$E$11)+(2*L933*R933*Markiwitz!$H$11)+(2*L933*S933*Markiwitz!$K$8)+(2*L933*T933*Markiwitz!$K$11)</f>
        <v>1.2085616159401394E-2</v>
      </c>
      <c r="V933" s="5">
        <f t="shared" ca="1" si="245"/>
        <v>0.10993459946441518</v>
      </c>
      <c r="W933" s="42">
        <f ca="1">SUMPRODUCT(L933:T933,Markiwitz!$B$3:$J$3)</f>
        <v>0.18451636446490449</v>
      </c>
    </row>
    <row r="934" spans="1:23" x14ac:dyDescent="0.25">
      <c r="A934">
        <v>933</v>
      </c>
      <c r="B934" s="25">
        <f t="shared" ca="1" si="244"/>
        <v>1</v>
      </c>
      <c r="C934" s="46">
        <v>0</v>
      </c>
      <c r="D934">
        <f t="shared" ca="1" si="258"/>
        <v>0.31158114160277117</v>
      </c>
      <c r="E934">
        <f t="shared" ca="1" si="258"/>
        <v>0.53717771388378355</v>
      </c>
      <c r="F934">
        <f t="shared" ca="1" si="258"/>
        <v>0.98978495250418952</v>
      </c>
      <c r="G934">
        <f t="shared" ca="1" si="258"/>
        <v>0.5536940658951448</v>
      </c>
      <c r="H934">
        <f t="shared" ca="1" si="258"/>
        <v>0.11488815340430125</v>
      </c>
      <c r="I934">
        <f t="shared" ca="1" si="258"/>
        <v>0.20841915994619642</v>
      </c>
      <c r="J934">
        <f t="shared" ca="1" si="258"/>
        <v>0.84664053889379132</v>
      </c>
      <c r="K934">
        <f t="shared" ca="1" si="258"/>
        <v>0.86736464691233661</v>
      </c>
      <c r="L934" s="42">
        <f t="shared" ca="1" si="246"/>
        <v>0</v>
      </c>
      <c r="M934" s="42">
        <f t="shared" ca="1" si="247"/>
        <v>7.0341482850945936E-2</v>
      </c>
      <c r="N934" s="42">
        <f t="shared" ca="1" si="248"/>
        <v>0.12127138617791892</v>
      </c>
      <c r="O934" s="42">
        <f t="shared" ca="1" si="249"/>
        <v>0.22345043382458216</v>
      </c>
      <c r="P934" s="42">
        <f t="shared" ca="1" si="250"/>
        <v>0.12500006078829856</v>
      </c>
      <c r="Q934" s="42">
        <f t="shared" ca="1" si="251"/>
        <v>2.5936752882073744E-2</v>
      </c>
      <c r="R934" s="42">
        <f t="shared" ca="1" si="252"/>
        <v>4.705199002016091E-2</v>
      </c>
      <c r="S934" s="42">
        <f t="shared" ca="1" si="253"/>
        <v>0.19113464518798587</v>
      </c>
      <c r="T934" s="42">
        <f t="shared" ca="1" si="254"/>
        <v>0.19581324826803403</v>
      </c>
      <c r="U934">
        <f ca="1">+(L934^2*Markiwitz!$B$4^2)+(M934^2*Markiwitz!$C$4^2)+(N934^2*Markiwitz!$D$4^2)+(O934^2*Markiwitz!$E$4^2)+(P934^2*Markiwitz!$F$4^2)+(Q934^2*Markiwitz!$G$4^2)+(R934^2*Markiwitz!$H$4^2)+(S934^2*Markiwitz!$I$4^2)+(T934^2*Markiwitz!$J$4^2)+(2*L934*M934*Markiwitz!$B$8)+(2*L934*N934*Markiwitz!$E$8)+(2*L934*O934*Markiwitz!$H$8)+(2*L934*P934*Markiwitz!$B$11)+(2*L934*Q934*Markiwitz!$E$11)+(2*L934*R934*Markiwitz!$H$11)+(2*L934*S934*Markiwitz!$K$8)+(2*L934*T934*Markiwitz!$K$11)</f>
        <v>1.2869130879231739E-2</v>
      </c>
      <c r="V934" s="5">
        <f t="shared" ca="1" si="245"/>
        <v>0.11344219179490379</v>
      </c>
      <c r="W934" s="42">
        <f ca="1">SUMPRODUCT(L934:T934,Markiwitz!$B$3:$J$3)</f>
        <v>0.21483521662557273</v>
      </c>
    </row>
    <row r="935" spans="1:23" x14ac:dyDescent="0.25">
      <c r="A935">
        <v>934</v>
      </c>
      <c r="B935" s="25">
        <f t="shared" ca="1" si="244"/>
        <v>1</v>
      </c>
      <c r="C935" s="46">
        <v>0</v>
      </c>
      <c r="D935">
        <f t="shared" ca="1" si="258"/>
        <v>0.98548566828745821</v>
      </c>
      <c r="E935">
        <f t="shared" ca="1" si="258"/>
        <v>0.7652043865437379</v>
      </c>
      <c r="F935">
        <f t="shared" ca="1" si="258"/>
        <v>6.1389811476618705E-3</v>
      </c>
      <c r="G935">
        <f t="shared" ca="1" si="258"/>
        <v>0.87876380679141897</v>
      </c>
      <c r="H935">
        <f t="shared" ca="1" si="258"/>
        <v>3.4947535173566413E-2</v>
      </c>
      <c r="I935">
        <f t="shared" ca="1" si="258"/>
        <v>0.55281711776863385</v>
      </c>
      <c r="J935">
        <f t="shared" ca="1" si="258"/>
        <v>0.12706221754738989</v>
      </c>
      <c r="K935">
        <f t="shared" ca="1" si="258"/>
        <v>0.84612492210297563</v>
      </c>
      <c r="L935" s="42">
        <f t="shared" ca="1" si="246"/>
        <v>0</v>
      </c>
      <c r="M935" s="42">
        <f t="shared" ca="1" si="247"/>
        <v>0.23483264302328835</v>
      </c>
      <c r="N935" s="42">
        <f t="shared" ca="1" si="248"/>
        <v>0.18234153405533279</v>
      </c>
      <c r="O935" s="42">
        <f t="shared" ca="1" si="249"/>
        <v>1.4628656861959198E-3</v>
      </c>
      <c r="P935" s="42">
        <f t="shared" ca="1" si="250"/>
        <v>0.20940175385872883</v>
      </c>
      <c r="Q935" s="42">
        <f t="shared" ca="1" si="251"/>
        <v>8.327692949831992E-3</v>
      </c>
      <c r="R935" s="42">
        <f t="shared" ca="1" si="252"/>
        <v>0.13173149955566624</v>
      </c>
      <c r="S935" s="42">
        <f t="shared" ca="1" si="253"/>
        <v>3.0277818678891236E-2</v>
      </c>
      <c r="T935" s="42">
        <f t="shared" ca="1" si="254"/>
        <v>0.20162419219206465</v>
      </c>
      <c r="U935">
        <f ca="1">+(L935^2*Markiwitz!$B$4^2)+(M935^2*Markiwitz!$C$4^2)+(N935^2*Markiwitz!$D$4^2)+(O935^2*Markiwitz!$E$4^2)+(P935^2*Markiwitz!$F$4^2)+(Q935^2*Markiwitz!$G$4^2)+(R935^2*Markiwitz!$H$4^2)+(S935^2*Markiwitz!$I$4^2)+(T935^2*Markiwitz!$J$4^2)+(2*L935*M935*Markiwitz!$B$8)+(2*L935*N935*Markiwitz!$E$8)+(2*L935*O935*Markiwitz!$H$8)+(2*L935*P935*Markiwitz!$B$11)+(2*L935*Q935*Markiwitz!$E$11)+(2*L935*R935*Markiwitz!$H$11)+(2*L935*S935*Markiwitz!$K$8)+(2*L935*T935*Markiwitz!$K$11)</f>
        <v>1.1472218701354141E-2</v>
      </c>
      <c r="V935" s="5">
        <f t="shared" ca="1" si="245"/>
        <v>0.10710844365106861</v>
      </c>
      <c r="W935" s="42">
        <f ca="1">SUMPRODUCT(L935:T935,Markiwitz!$B$3:$J$3)</f>
        <v>0.18060733571317389</v>
      </c>
    </row>
    <row r="936" spans="1:23" x14ac:dyDescent="0.25">
      <c r="A936">
        <v>935</v>
      </c>
      <c r="B936" s="25">
        <f t="shared" ca="1" si="244"/>
        <v>1</v>
      </c>
      <c r="C936" s="46">
        <v>0</v>
      </c>
      <c r="D936">
        <f t="shared" ca="1" si="258"/>
        <v>0.23929525467692248</v>
      </c>
      <c r="E936">
        <f t="shared" ca="1" si="258"/>
        <v>0.99598063483936061</v>
      </c>
      <c r="F936">
        <f t="shared" ca="1" si="258"/>
        <v>0.38182017772962573</v>
      </c>
      <c r="G936">
        <f t="shared" ca="1" si="258"/>
        <v>0.37577713271975388</v>
      </c>
      <c r="H936">
        <f t="shared" ca="1" si="258"/>
        <v>0.33861641163151357</v>
      </c>
      <c r="I936">
        <f t="shared" ca="1" si="258"/>
        <v>0.1209425226923927</v>
      </c>
      <c r="J936">
        <f t="shared" ca="1" si="258"/>
        <v>0.45458389446522351</v>
      </c>
      <c r="K936">
        <f t="shared" ca="1" si="258"/>
        <v>0.17715735531362009</v>
      </c>
      <c r="L936" s="42">
        <f t="shared" ca="1" si="246"/>
        <v>0</v>
      </c>
      <c r="M936" s="42">
        <f t="shared" ca="1" si="247"/>
        <v>7.7588132986629282E-2</v>
      </c>
      <c r="N936" s="42">
        <f t="shared" ca="1" si="248"/>
        <v>0.32293276376230734</v>
      </c>
      <c r="O936" s="42">
        <f t="shared" ca="1" si="249"/>
        <v>0.12379984202637691</v>
      </c>
      <c r="P936" s="42">
        <f t="shared" ca="1" si="250"/>
        <v>0.1218404693655895</v>
      </c>
      <c r="Q936" s="42">
        <f t="shared" ca="1" si="251"/>
        <v>0.10979162630112446</v>
      </c>
      <c r="R936" s="42">
        <f t="shared" ca="1" si="252"/>
        <v>3.9213918165928244E-2</v>
      </c>
      <c r="S936" s="42">
        <f t="shared" ca="1" si="253"/>
        <v>0.14739245751014499</v>
      </c>
      <c r="T936" s="42">
        <f t="shared" ca="1" si="254"/>
        <v>5.744078988189933E-2</v>
      </c>
      <c r="U936">
        <f ca="1">+(L936^2*Markiwitz!$B$4^2)+(M936^2*Markiwitz!$C$4^2)+(N936^2*Markiwitz!$D$4^2)+(O936^2*Markiwitz!$E$4^2)+(P936^2*Markiwitz!$F$4^2)+(Q936^2*Markiwitz!$G$4^2)+(R936^2*Markiwitz!$H$4^2)+(S936^2*Markiwitz!$I$4^2)+(T936^2*Markiwitz!$J$4^2)+(2*L936*M936*Markiwitz!$B$8)+(2*L936*N936*Markiwitz!$E$8)+(2*L936*O936*Markiwitz!$H$8)+(2*L936*P936*Markiwitz!$B$11)+(2*L936*Q936*Markiwitz!$E$11)+(2*L936*R936*Markiwitz!$H$11)+(2*L936*S936*Markiwitz!$K$8)+(2*L936*T936*Markiwitz!$K$11)</f>
        <v>1.6870339245718964E-2</v>
      </c>
      <c r="V936" s="5">
        <f t="shared" ca="1" si="245"/>
        <v>0.1298858700772296</v>
      </c>
      <c r="W936" s="42">
        <f ca="1">SUMPRODUCT(L936:T936,Markiwitz!$B$3:$J$3)</f>
        <v>0.45142974058265944</v>
      </c>
    </row>
    <row r="937" spans="1:23" x14ac:dyDescent="0.25">
      <c r="A937">
        <v>936</v>
      </c>
      <c r="B937" s="25">
        <f t="shared" ca="1" si="244"/>
        <v>1</v>
      </c>
      <c r="C937" s="46">
        <v>0</v>
      </c>
      <c r="D937">
        <f t="shared" ca="1" si="258"/>
        <v>1.5951591394613218E-2</v>
      </c>
      <c r="E937">
        <f t="shared" ca="1" si="258"/>
        <v>0.13588159553598267</v>
      </c>
      <c r="F937">
        <f t="shared" ca="1" si="258"/>
        <v>0.47280031951412604</v>
      </c>
      <c r="G937">
        <f t="shared" ca="1" si="258"/>
        <v>0.21821929365433612</v>
      </c>
      <c r="H937">
        <f t="shared" ca="1" si="258"/>
        <v>0.5768447780314645</v>
      </c>
      <c r="I937">
        <f t="shared" ca="1" si="258"/>
        <v>0.28136911040593504</v>
      </c>
      <c r="J937">
        <f t="shared" ca="1" si="258"/>
        <v>0.76086437164274556</v>
      </c>
      <c r="K937">
        <f t="shared" ca="1" si="258"/>
        <v>0.48234264104090407</v>
      </c>
      <c r="L937" s="42">
        <f t="shared" ca="1" si="246"/>
        <v>0</v>
      </c>
      <c r="M937" s="42">
        <f t="shared" ca="1" si="247"/>
        <v>5.4178357766137292E-3</v>
      </c>
      <c r="N937" s="42">
        <f t="shared" ca="1" si="248"/>
        <v>4.6151142633129971E-2</v>
      </c>
      <c r="O937" s="42">
        <f t="shared" ca="1" si="249"/>
        <v>0.16058300534973957</v>
      </c>
      <c r="P937" s="42">
        <f t="shared" ca="1" si="250"/>
        <v>7.4116510827069521E-2</v>
      </c>
      <c r="Q937" s="42">
        <f t="shared" ca="1" si="251"/>
        <v>0.19592090836949702</v>
      </c>
      <c r="R937" s="42">
        <f t="shared" ca="1" si="252"/>
        <v>9.5564862155762098E-2</v>
      </c>
      <c r="S937" s="42">
        <f t="shared" ca="1" si="253"/>
        <v>0.25842175315679494</v>
      </c>
      <c r="T937" s="42">
        <f t="shared" ca="1" si="254"/>
        <v>0.16382398173139312</v>
      </c>
      <c r="U937">
        <f ca="1">+(L937^2*Markiwitz!$B$4^2)+(M937^2*Markiwitz!$C$4^2)+(N937^2*Markiwitz!$D$4^2)+(O937^2*Markiwitz!$E$4^2)+(P937^2*Markiwitz!$F$4^2)+(Q937^2*Markiwitz!$G$4^2)+(R937^2*Markiwitz!$H$4^2)+(S937^2*Markiwitz!$I$4^2)+(T937^2*Markiwitz!$J$4^2)+(2*L937*M937*Markiwitz!$B$8)+(2*L937*N937*Markiwitz!$E$8)+(2*L937*O937*Markiwitz!$H$8)+(2*L937*P937*Markiwitz!$B$11)+(2*L937*Q937*Markiwitz!$E$11)+(2*L937*R937*Markiwitz!$H$11)+(2*L937*S937*Markiwitz!$K$8)+(2*L937*T937*Markiwitz!$K$11)</f>
        <v>2.2558018379595621E-2</v>
      </c>
      <c r="V937" s="5">
        <f t="shared" ca="1" si="245"/>
        <v>0.15019327008756292</v>
      </c>
      <c r="W937" s="42">
        <f ca="1">SUMPRODUCT(L937:T937,Markiwitz!$B$3:$J$3)</f>
        <v>0.62072577618335767</v>
      </c>
    </row>
    <row r="938" spans="1:23" x14ac:dyDescent="0.25">
      <c r="A938">
        <v>937</v>
      </c>
      <c r="B938" s="25">
        <f t="shared" ca="1" si="244"/>
        <v>1</v>
      </c>
      <c r="C938" s="46">
        <v>0</v>
      </c>
      <c r="D938">
        <f t="shared" ca="1" si="258"/>
        <v>0.60468213876990606</v>
      </c>
      <c r="E938">
        <f t="shared" ca="1" si="258"/>
        <v>0.67580480348368877</v>
      </c>
      <c r="F938">
        <f t="shared" ca="1" si="258"/>
        <v>0.34800727022118438</v>
      </c>
      <c r="G938">
        <f t="shared" ca="1" si="258"/>
        <v>0.70124173631936615</v>
      </c>
      <c r="H938">
        <f t="shared" ca="1" si="258"/>
        <v>0.90924120546896459</v>
      </c>
      <c r="I938">
        <f t="shared" ca="1" si="258"/>
        <v>0.35346732697360372</v>
      </c>
      <c r="J938">
        <f t="shared" ca="1" si="258"/>
        <v>0.55715175490528523</v>
      </c>
      <c r="K938">
        <f t="shared" ca="1" si="258"/>
        <v>0.99683828127851093</v>
      </c>
      <c r="L938" s="42">
        <f t="shared" ca="1" si="246"/>
        <v>0</v>
      </c>
      <c r="M938" s="42">
        <f t="shared" ca="1" si="247"/>
        <v>0.11749535269963643</v>
      </c>
      <c r="N938" s="42">
        <f t="shared" ca="1" si="248"/>
        <v>0.13131514667020672</v>
      </c>
      <c r="O938" s="42">
        <f t="shared" ca="1" si="249"/>
        <v>6.7621043082000037E-2</v>
      </c>
      <c r="P938" s="42">
        <f t="shared" ca="1" si="250"/>
        <v>0.13625777884585652</v>
      </c>
      <c r="Q938" s="42">
        <f t="shared" ca="1" si="251"/>
        <v>0.17667400651678619</v>
      </c>
      <c r="R938" s="42">
        <f t="shared" ca="1" si="252"/>
        <v>6.8681982793549312E-2</v>
      </c>
      <c r="S938" s="42">
        <f t="shared" ca="1" si="253"/>
        <v>0.10825975790022102</v>
      </c>
      <c r="T938" s="42">
        <f t="shared" ca="1" si="254"/>
        <v>0.19369493149174374</v>
      </c>
      <c r="U938">
        <f ca="1">+(L938^2*Markiwitz!$B$4^2)+(M938^2*Markiwitz!$C$4^2)+(N938^2*Markiwitz!$D$4^2)+(O938^2*Markiwitz!$E$4^2)+(P938^2*Markiwitz!$F$4^2)+(Q938^2*Markiwitz!$G$4^2)+(R938^2*Markiwitz!$H$4^2)+(S938^2*Markiwitz!$I$4^2)+(T938^2*Markiwitz!$J$4^2)+(2*L938*M938*Markiwitz!$B$8)+(2*L938*N938*Markiwitz!$E$8)+(2*L938*O938*Markiwitz!$H$8)+(2*L938*P938*Markiwitz!$B$11)+(2*L938*Q938*Markiwitz!$E$11)+(2*L938*R938*Markiwitz!$H$11)+(2*L938*S938*Markiwitz!$K$8)+(2*L938*T938*Markiwitz!$K$11)</f>
        <v>1.5180257168535353E-2</v>
      </c>
      <c r="V938" s="5">
        <f t="shared" ca="1" si="245"/>
        <v>0.12320818628863649</v>
      </c>
      <c r="W938" s="42">
        <f ca="1">SUMPRODUCT(L938:T938,Markiwitz!$B$3:$J$3)</f>
        <v>0.60408829569019151</v>
      </c>
    </row>
    <row r="939" spans="1:23" x14ac:dyDescent="0.25">
      <c r="A939">
        <v>938</v>
      </c>
      <c r="B939" s="25">
        <f t="shared" ca="1" si="244"/>
        <v>0.99999999999999978</v>
      </c>
      <c r="C939" s="46">
        <v>0</v>
      </c>
      <c r="D939">
        <f t="shared" ca="1" si="258"/>
        <v>0.81961702797981772</v>
      </c>
      <c r="E939">
        <f t="shared" ca="1" si="258"/>
        <v>0.23848379975914114</v>
      </c>
      <c r="F939">
        <f t="shared" ca="1" si="258"/>
        <v>0.23017836027612215</v>
      </c>
      <c r="G939">
        <f t="shared" ca="1" si="258"/>
        <v>0.17872994931179809</v>
      </c>
      <c r="H939">
        <f t="shared" ca="1" si="258"/>
        <v>0.3834150754843394</v>
      </c>
      <c r="I939">
        <f t="shared" ca="1" si="258"/>
        <v>0.18721424930046715</v>
      </c>
      <c r="J939">
        <f t="shared" ca="1" si="258"/>
        <v>0.48347881264310144</v>
      </c>
      <c r="K939">
        <f t="shared" ca="1" si="258"/>
        <v>0.98028347721973963</v>
      </c>
      <c r="L939" s="42">
        <f t="shared" ca="1" si="246"/>
        <v>0</v>
      </c>
      <c r="M939" s="42">
        <f t="shared" ca="1" si="247"/>
        <v>0.23408261037175343</v>
      </c>
      <c r="N939" s="42">
        <f t="shared" ca="1" si="248"/>
        <v>6.8110969481186681E-2</v>
      </c>
      <c r="O939" s="42">
        <f t="shared" ca="1" si="249"/>
        <v>6.5738936094738326E-2</v>
      </c>
      <c r="P939" s="42">
        <f t="shared" ca="1" si="250"/>
        <v>5.1045270728010156E-2</v>
      </c>
      <c r="Q939" s="42">
        <f t="shared" ca="1" si="251"/>
        <v>0.10950333956149465</v>
      </c>
      <c r="R939" s="42">
        <f t="shared" ca="1" si="252"/>
        <v>5.3468386672074701E-2</v>
      </c>
      <c r="S939" s="42">
        <f t="shared" ca="1" si="253"/>
        <v>0.13808154132898259</v>
      </c>
      <c r="T939" s="42">
        <f t="shared" ca="1" si="254"/>
        <v>0.27996894576175929</v>
      </c>
      <c r="U939">
        <f ca="1">+(L939^2*Markiwitz!$B$4^2)+(M939^2*Markiwitz!$C$4^2)+(N939^2*Markiwitz!$D$4^2)+(O939^2*Markiwitz!$E$4^2)+(P939^2*Markiwitz!$F$4^2)+(Q939^2*Markiwitz!$G$4^2)+(R939^2*Markiwitz!$H$4^2)+(S939^2*Markiwitz!$I$4^2)+(T939^2*Markiwitz!$J$4^2)+(2*L939*M939*Markiwitz!$B$8)+(2*L939*N939*Markiwitz!$E$8)+(2*L939*O939*Markiwitz!$H$8)+(2*L939*P939*Markiwitz!$B$11)+(2*L939*Q939*Markiwitz!$E$11)+(2*L939*R939*Markiwitz!$H$11)+(2*L939*S939*Markiwitz!$K$8)+(2*L939*T939*Markiwitz!$K$11)</f>
        <v>9.7324057326072921E-3</v>
      </c>
      <c r="V939" s="5">
        <f t="shared" ca="1" si="245"/>
        <v>9.8652956025692878E-2</v>
      </c>
      <c r="W939" s="42">
        <f ca="1">SUMPRODUCT(L939:T939,Markiwitz!$B$3:$J$3)</f>
        <v>0.39577591952468577</v>
      </c>
    </row>
    <row r="940" spans="1:23" x14ac:dyDescent="0.25">
      <c r="A940">
        <v>939</v>
      </c>
      <c r="B940" s="25">
        <f t="shared" ca="1" si="244"/>
        <v>1</v>
      </c>
      <c r="C940" s="46">
        <v>0</v>
      </c>
      <c r="D940">
        <f t="shared" ca="1" si="258"/>
        <v>0.99857118859382976</v>
      </c>
      <c r="E940">
        <f t="shared" ca="1" si="258"/>
        <v>0.77406577268434107</v>
      </c>
      <c r="F940">
        <f t="shared" ca="1" si="258"/>
        <v>0.85252391681337236</v>
      </c>
      <c r="G940">
        <f t="shared" ca="1" si="258"/>
        <v>0.90488910828274938</v>
      </c>
      <c r="H940">
        <f t="shared" ca="1" si="258"/>
        <v>0.90359660565154976</v>
      </c>
      <c r="I940">
        <f t="shared" ca="1" si="258"/>
        <v>0.31576155781522885</v>
      </c>
      <c r="J940">
        <f t="shared" ca="1" si="258"/>
        <v>0.52857216026641074</v>
      </c>
      <c r="K940">
        <f t="shared" ca="1" si="258"/>
        <v>0.24421431415341421</v>
      </c>
      <c r="L940" s="42">
        <f t="shared" ca="1" si="246"/>
        <v>0</v>
      </c>
      <c r="M940" s="42">
        <f t="shared" ca="1" si="247"/>
        <v>0.18082868434349705</v>
      </c>
      <c r="N940" s="42">
        <f t="shared" ca="1" si="248"/>
        <v>0.140173576875325</v>
      </c>
      <c r="O940" s="42">
        <f t="shared" ca="1" si="249"/>
        <v>0.15438136009693362</v>
      </c>
      <c r="P940" s="42">
        <f t="shared" ca="1" si="250"/>
        <v>0.16386403773370484</v>
      </c>
      <c r="Q940" s="42">
        <f t="shared" ca="1" si="251"/>
        <v>0.1636299817615518</v>
      </c>
      <c r="R940" s="42">
        <f t="shared" ca="1" si="252"/>
        <v>5.7180447141065988E-2</v>
      </c>
      <c r="S940" s="42">
        <f t="shared" ca="1" si="253"/>
        <v>9.5717770964502402E-2</v>
      </c>
      <c r="T940" s="42">
        <f t="shared" ca="1" si="254"/>
        <v>4.4224141083419433E-2</v>
      </c>
      <c r="U940">
        <f ca="1">+(L940^2*Markiwitz!$B$4^2)+(M940^2*Markiwitz!$C$4^2)+(N940^2*Markiwitz!$D$4^2)+(O940^2*Markiwitz!$E$4^2)+(P940^2*Markiwitz!$F$4^2)+(Q940^2*Markiwitz!$G$4^2)+(R940^2*Markiwitz!$H$4^2)+(S940^2*Markiwitz!$I$4^2)+(T940^2*Markiwitz!$J$4^2)+(2*L940*M940*Markiwitz!$B$8)+(2*L940*N940*Markiwitz!$E$8)+(2*L940*O940*Markiwitz!$H$8)+(2*L940*P940*Markiwitz!$B$11)+(2*L940*Q940*Markiwitz!$E$11)+(2*L940*R940*Markiwitz!$H$11)+(2*L940*S940*Markiwitz!$K$8)+(2*L940*T940*Markiwitz!$K$11)</f>
        <v>1.6269521984437523E-2</v>
      </c>
      <c r="V940" s="5">
        <f t="shared" ca="1" si="245"/>
        <v>0.12755203637903051</v>
      </c>
      <c r="W940" s="42">
        <f ca="1">SUMPRODUCT(L940:T940,Markiwitz!$B$3:$J$3)</f>
        <v>0.60380470333232117</v>
      </c>
    </row>
    <row r="941" spans="1:23" x14ac:dyDescent="0.25">
      <c r="A941">
        <v>940</v>
      </c>
      <c r="B941" s="25">
        <f t="shared" ca="1" si="244"/>
        <v>0.99999999999999989</v>
      </c>
      <c r="C941" s="46">
        <v>0</v>
      </c>
      <c r="D941">
        <f t="shared" ca="1" si="258"/>
        <v>7.4750202902432172E-2</v>
      </c>
      <c r="E941">
        <f t="shared" ca="1" si="258"/>
        <v>0.19347432549174615</v>
      </c>
      <c r="F941">
        <f t="shared" ca="1" si="258"/>
        <v>0.75101740262376204</v>
      </c>
      <c r="G941">
        <f t="shared" ca="1" si="258"/>
        <v>0.34767608914158865</v>
      </c>
      <c r="H941">
        <f t="shared" ca="1" si="258"/>
        <v>0.83906275947171327</v>
      </c>
      <c r="I941">
        <f t="shared" ca="1" si="258"/>
        <v>0.35173617869615803</v>
      </c>
      <c r="J941">
        <f t="shared" ca="1" si="258"/>
        <v>0.5939979483684934</v>
      </c>
      <c r="K941">
        <f t="shared" ca="1" si="258"/>
        <v>0.68549200583484782</v>
      </c>
      <c r="L941" s="42">
        <f t="shared" ca="1" si="246"/>
        <v>0</v>
      </c>
      <c r="M941" s="42">
        <f t="shared" ca="1" si="247"/>
        <v>1.9480368040182747E-2</v>
      </c>
      <c r="N941" s="42">
        <f t="shared" ca="1" si="248"/>
        <v>5.0420613196525438E-2</v>
      </c>
      <c r="O941" s="42">
        <f t="shared" ca="1" si="249"/>
        <v>0.19571980863769625</v>
      </c>
      <c r="P941" s="42">
        <f t="shared" ca="1" si="250"/>
        <v>9.0606552387420478E-2</v>
      </c>
      <c r="Q941" s="42">
        <f t="shared" ca="1" si="251"/>
        <v>0.21866497653063194</v>
      </c>
      <c r="R941" s="42">
        <f t="shared" ca="1" si="252"/>
        <v>9.1664636990914442E-2</v>
      </c>
      <c r="S941" s="42">
        <f t="shared" ca="1" si="253"/>
        <v>0.15479956174079121</v>
      </c>
      <c r="T941" s="42">
        <f t="shared" ca="1" si="254"/>
        <v>0.17864348247583742</v>
      </c>
      <c r="U941">
        <f ca="1">+(L941^2*Markiwitz!$B$4^2)+(M941^2*Markiwitz!$C$4^2)+(N941^2*Markiwitz!$D$4^2)+(O941^2*Markiwitz!$E$4^2)+(P941^2*Markiwitz!$F$4^2)+(Q941^2*Markiwitz!$G$4^2)+(R941^2*Markiwitz!$H$4^2)+(S941^2*Markiwitz!$I$4^2)+(T941^2*Markiwitz!$J$4^2)+(2*L941*M941*Markiwitz!$B$8)+(2*L941*N941*Markiwitz!$E$8)+(2*L941*O941*Markiwitz!$H$8)+(2*L941*P941*Markiwitz!$B$11)+(2*L941*Q941*Markiwitz!$E$11)+(2*L941*R941*Markiwitz!$H$11)+(2*L941*S941*Markiwitz!$K$8)+(2*L941*T941*Markiwitz!$K$11)</f>
        <v>2.1762274339875712E-2</v>
      </c>
      <c r="V941" s="5">
        <f t="shared" ca="1" si="245"/>
        <v>0.14752042007761404</v>
      </c>
      <c r="W941" s="42">
        <f ca="1">SUMPRODUCT(L941:T941,Markiwitz!$B$3:$J$3)</f>
        <v>0.70993029594188828</v>
      </c>
    </row>
    <row r="942" spans="1:23" x14ac:dyDescent="0.25">
      <c r="A942">
        <v>941</v>
      </c>
      <c r="B942" s="25">
        <f t="shared" ca="1" si="244"/>
        <v>1</v>
      </c>
      <c r="C942" s="46">
        <v>0</v>
      </c>
      <c r="D942">
        <f t="shared" ref="D942:K951" ca="1" si="259">RAND()</f>
        <v>0.78377838711903014</v>
      </c>
      <c r="E942">
        <f t="shared" ca="1" si="259"/>
        <v>0.20616339465161737</v>
      </c>
      <c r="F942">
        <f t="shared" ca="1" si="259"/>
        <v>0.656455239290614</v>
      </c>
      <c r="G942">
        <f t="shared" ca="1" si="259"/>
        <v>0.56712894904365752</v>
      </c>
      <c r="H942">
        <f t="shared" ca="1" si="259"/>
        <v>0.4989635818428908</v>
      </c>
      <c r="I942">
        <f t="shared" ca="1" si="259"/>
        <v>0.62218757761692722</v>
      </c>
      <c r="J942">
        <f t="shared" ca="1" si="259"/>
        <v>0.13086919781090323</v>
      </c>
      <c r="K942">
        <f t="shared" ca="1" si="259"/>
        <v>0.34883242842050666</v>
      </c>
      <c r="L942" s="42">
        <f t="shared" ca="1" si="246"/>
        <v>0</v>
      </c>
      <c r="M942" s="42">
        <f t="shared" ca="1" si="247"/>
        <v>0.20547995815256628</v>
      </c>
      <c r="N942" s="42">
        <f t="shared" ca="1" si="248"/>
        <v>5.4049009773437254E-2</v>
      </c>
      <c r="O942" s="42">
        <f t="shared" ca="1" si="249"/>
        <v>0.17210017182826853</v>
      </c>
      <c r="P942" s="42">
        <f t="shared" ca="1" si="250"/>
        <v>0.14868186547596396</v>
      </c>
      <c r="Q942" s="42">
        <f t="shared" ca="1" si="251"/>
        <v>0.13081123134001563</v>
      </c>
      <c r="R942" s="42">
        <f t="shared" ca="1" si="252"/>
        <v>0.16311635981913983</v>
      </c>
      <c r="S942" s="42">
        <f t="shared" ca="1" si="253"/>
        <v>3.4309439672722764E-2</v>
      </c>
      <c r="T942" s="42">
        <f t="shared" ca="1" si="254"/>
        <v>9.1451963937885725E-2</v>
      </c>
      <c r="U942">
        <f ca="1">+(L942^2*Markiwitz!$B$4^2)+(M942^2*Markiwitz!$C$4^2)+(N942^2*Markiwitz!$D$4^2)+(O942^2*Markiwitz!$E$4^2)+(P942^2*Markiwitz!$F$4^2)+(Q942^2*Markiwitz!$G$4^2)+(R942^2*Markiwitz!$H$4^2)+(S942^2*Markiwitz!$I$4^2)+(T942^2*Markiwitz!$J$4^2)+(2*L942*M942*Markiwitz!$B$8)+(2*L942*N942*Markiwitz!$E$8)+(2*L942*O942*Markiwitz!$H$8)+(2*L942*P942*Markiwitz!$B$11)+(2*L942*Q942*Markiwitz!$E$11)+(2*L942*R942*Markiwitz!$H$11)+(2*L942*S942*Markiwitz!$K$8)+(2*L942*T942*Markiwitz!$K$11)</f>
        <v>1.3972440719756609E-2</v>
      </c>
      <c r="V942" s="5">
        <f t="shared" ca="1" si="245"/>
        <v>0.1182050790776632</v>
      </c>
      <c r="W942" s="42">
        <f ca="1">SUMPRODUCT(L942:T942,Markiwitz!$B$3:$J$3)</f>
        <v>0.513268152682266</v>
      </c>
    </row>
    <row r="943" spans="1:23" x14ac:dyDescent="0.25">
      <c r="A943">
        <v>942</v>
      </c>
      <c r="B943" s="25">
        <f t="shared" ca="1" si="244"/>
        <v>1</v>
      </c>
      <c r="C943" s="46">
        <v>0</v>
      </c>
      <c r="D943">
        <f t="shared" ca="1" si="259"/>
        <v>0.55059479929711608</v>
      </c>
      <c r="E943">
        <f t="shared" ca="1" si="259"/>
        <v>0.97869964978327173</v>
      </c>
      <c r="F943">
        <f t="shared" ca="1" si="259"/>
        <v>0.83027084791597394</v>
      </c>
      <c r="G943">
        <f t="shared" ca="1" si="259"/>
        <v>0.17171712715296306</v>
      </c>
      <c r="H943">
        <f t="shared" ca="1" si="259"/>
        <v>0.72138948040483264</v>
      </c>
      <c r="I943">
        <f t="shared" ca="1" si="259"/>
        <v>0.5763778986109489</v>
      </c>
      <c r="J943">
        <f t="shared" ca="1" si="259"/>
        <v>0.72457115679679251</v>
      </c>
      <c r="K943">
        <f t="shared" ca="1" si="259"/>
        <v>0.70457927371278406</v>
      </c>
      <c r="L943" s="42">
        <f t="shared" ca="1" si="246"/>
        <v>0</v>
      </c>
      <c r="M943" s="42">
        <f t="shared" ca="1" si="247"/>
        <v>0.10471164558758805</v>
      </c>
      <c r="N943" s="42">
        <f t="shared" ca="1" si="248"/>
        <v>0.1861282580141132</v>
      </c>
      <c r="O943" s="42">
        <f t="shared" ca="1" si="249"/>
        <v>0.15790019607825789</v>
      </c>
      <c r="P943" s="42">
        <f t="shared" ca="1" si="250"/>
        <v>3.2657015617862634E-2</v>
      </c>
      <c r="Q943" s="42">
        <f t="shared" ca="1" si="251"/>
        <v>0.13719323120958651</v>
      </c>
      <c r="R943" s="42">
        <f t="shared" ca="1" si="252"/>
        <v>0.10961505324953143</v>
      </c>
      <c r="S943" s="42">
        <f t="shared" ca="1" si="253"/>
        <v>0.13779831969054313</v>
      </c>
      <c r="T943" s="42">
        <f t="shared" ca="1" si="254"/>
        <v>0.13399628055251717</v>
      </c>
      <c r="U943">
        <f ca="1">+(L943^2*Markiwitz!$B$4^2)+(M943^2*Markiwitz!$C$4^2)+(N943^2*Markiwitz!$D$4^2)+(O943^2*Markiwitz!$E$4^2)+(P943^2*Markiwitz!$F$4^2)+(Q943^2*Markiwitz!$G$4^2)+(R943^2*Markiwitz!$H$4^2)+(S943^2*Markiwitz!$I$4^2)+(T943^2*Markiwitz!$J$4^2)+(2*L943*M943*Markiwitz!$B$8)+(2*L943*N943*Markiwitz!$E$8)+(2*L943*O943*Markiwitz!$H$8)+(2*L943*P943*Markiwitz!$B$11)+(2*L943*Q943*Markiwitz!$E$11)+(2*L943*R943*Markiwitz!$H$11)+(2*L943*S943*Markiwitz!$K$8)+(2*L943*T943*Markiwitz!$K$11)</f>
        <v>1.39515610400383E-2</v>
      </c>
      <c r="V943" s="5">
        <f t="shared" ca="1" si="245"/>
        <v>0.11811672633475032</v>
      </c>
      <c r="W943" s="42">
        <f ca="1">SUMPRODUCT(L943:T943,Markiwitz!$B$3:$J$3)</f>
        <v>0.49356524685703196</v>
      </c>
    </row>
    <row r="944" spans="1:23" x14ac:dyDescent="0.25">
      <c r="A944">
        <v>943</v>
      </c>
      <c r="B944" s="25">
        <f t="shared" ca="1" si="244"/>
        <v>1</v>
      </c>
      <c r="C944" s="46">
        <v>0</v>
      </c>
      <c r="D944">
        <f t="shared" ca="1" si="259"/>
        <v>0.72443626246217285</v>
      </c>
      <c r="E944">
        <f t="shared" ca="1" si="259"/>
        <v>9.6472392491887438E-2</v>
      </c>
      <c r="F944">
        <f t="shared" ca="1" si="259"/>
        <v>0.53537380073414365</v>
      </c>
      <c r="G944">
        <f t="shared" ca="1" si="259"/>
        <v>0.71489065128249796</v>
      </c>
      <c r="H944">
        <f t="shared" ca="1" si="259"/>
        <v>0.807052889853211</v>
      </c>
      <c r="I944">
        <f t="shared" ca="1" si="259"/>
        <v>0.34333514700518819</v>
      </c>
      <c r="J944">
        <f t="shared" ca="1" si="259"/>
        <v>0.95481694967286657</v>
      </c>
      <c r="K944">
        <f t="shared" ca="1" si="259"/>
        <v>0.80391931280330031</v>
      </c>
      <c r="L944" s="42">
        <f t="shared" ca="1" si="246"/>
        <v>0</v>
      </c>
      <c r="M944" s="42">
        <f t="shared" ca="1" si="247"/>
        <v>0.14546044209026671</v>
      </c>
      <c r="N944" s="42">
        <f t="shared" ca="1" si="248"/>
        <v>1.9370809536344014E-2</v>
      </c>
      <c r="O944" s="42">
        <f t="shared" ca="1" si="249"/>
        <v>0.10749835944663419</v>
      </c>
      <c r="P944" s="42">
        <f t="shared" ca="1" si="250"/>
        <v>0.1435437671608559</v>
      </c>
      <c r="Q944" s="42">
        <f t="shared" ca="1" si="251"/>
        <v>0.16204913562620735</v>
      </c>
      <c r="R944" s="42">
        <f t="shared" ca="1" si="252"/>
        <v>6.8938683575505214E-2</v>
      </c>
      <c r="S944" s="42">
        <f t="shared" ca="1" si="253"/>
        <v>0.19171886170171842</v>
      </c>
      <c r="T944" s="42">
        <f t="shared" ca="1" si="254"/>
        <v>0.16141994086246825</v>
      </c>
      <c r="U944">
        <f ca="1">+(L944^2*Markiwitz!$B$4^2)+(M944^2*Markiwitz!$C$4^2)+(N944^2*Markiwitz!$D$4^2)+(O944^2*Markiwitz!$E$4^2)+(P944^2*Markiwitz!$F$4^2)+(Q944^2*Markiwitz!$G$4^2)+(R944^2*Markiwitz!$H$4^2)+(S944^2*Markiwitz!$I$4^2)+(T944^2*Markiwitz!$J$4^2)+(2*L944*M944*Markiwitz!$B$8)+(2*L944*N944*Markiwitz!$E$8)+(2*L944*O944*Markiwitz!$H$8)+(2*L944*P944*Markiwitz!$B$11)+(2*L944*Q944*Markiwitz!$E$11)+(2*L944*R944*Markiwitz!$H$11)+(2*L944*S944*Markiwitz!$K$8)+(2*L944*T944*Markiwitz!$K$11)</f>
        <v>1.6312852137369487E-2</v>
      </c>
      <c r="V944" s="5">
        <f t="shared" ca="1" si="245"/>
        <v>0.12772177628489781</v>
      </c>
      <c r="W944" s="42">
        <f ca="1">SUMPRODUCT(L944:T944,Markiwitz!$B$3:$J$3)</f>
        <v>0.55117765877029368</v>
      </c>
    </row>
    <row r="945" spans="1:23" x14ac:dyDescent="0.25">
      <c r="A945">
        <v>944</v>
      </c>
      <c r="B945" s="25">
        <f t="shared" ca="1" si="244"/>
        <v>1</v>
      </c>
      <c r="C945" s="46">
        <v>0</v>
      </c>
      <c r="D945">
        <f t="shared" ca="1" si="259"/>
        <v>4.7318243846649843E-2</v>
      </c>
      <c r="E945">
        <f t="shared" ca="1" si="259"/>
        <v>8.7388068818669118E-2</v>
      </c>
      <c r="F945">
        <f t="shared" ca="1" si="259"/>
        <v>0.8144477009901393</v>
      </c>
      <c r="G945">
        <f t="shared" ca="1" si="259"/>
        <v>0.90452625257132147</v>
      </c>
      <c r="H945">
        <f t="shared" ca="1" si="259"/>
        <v>0.8783664892790527</v>
      </c>
      <c r="I945">
        <f t="shared" ca="1" si="259"/>
        <v>0.9291999224996268</v>
      </c>
      <c r="J945">
        <f t="shared" ca="1" si="259"/>
        <v>0.84675535698455384</v>
      </c>
      <c r="K945">
        <f t="shared" ca="1" si="259"/>
        <v>0.40789305063015557</v>
      </c>
      <c r="L945" s="42">
        <f t="shared" ca="1" si="246"/>
        <v>0</v>
      </c>
      <c r="M945" s="42">
        <f t="shared" ca="1" si="247"/>
        <v>9.6255601518152357E-3</v>
      </c>
      <c r="N945" s="42">
        <f t="shared" ca="1" si="248"/>
        <v>1.7776634223601338E-2</v>
      </c>
      <c r="O945" s="42">
        <f t="shared" ca="1" si="249"/>
        <v>0.16567637974466495</v>
      </c>
      <c r="P945" s="42">
        <f t="shared" ca="1" si="250"/>
        <v>0.18400031669048736</v>
      </c>
      <c r="Q945" s="42">
        <f t="shared" ca="1" si="251"/>
        <v>0.17867885176158954</v>
      </c>
      <c r="R945" s="42">
        <f t="shared" ca="1" si="252"/>
        <v>0.18901947790092083</v>
      </c>
      <c r="S945" s="42">
        <f t="shared" ca="1" si="253"/>
        <v>0.17224845978944051</v>
      </c>
      <c r="T945" s="42">
        <f t="shared" ca="1" si="254"/>
        <v>8.297431973748022E-2</v>
      </c>
      <c r="U945">
        <f ca="1">+(L945^2*Markiwitz!$B$4^2)+(M945^2*Markiwitz!$C$4^2)+(N945^2*Markiwitz!$D$4^2)+(O945^2*Markiwitz!$E$4^2)+(P945^2*Markiwitz!$F$4^2)+(Q945^2*Markiwitz!$G$4^2)+(R945^2*Markiwitz!$H$4^2)+(S945^2*Markiwitz!$I$4^2)+(T945^2*Markiwitz!$J$4^2)+(2*L945*M945*Markiwitz!$B$8)+(2*L945*N945*Markiwitz!$E$8)+(2*L945*O945*Markiwitz!$H$8)+(2*L945*P945*Markiwitz!$B$11)+(2*L945*Q945*Markiwitz!$E$11)+(2*L945*R945*Markiwitz!$H$11)+(2*L945*S945*Markiwitz!$K$8)+(2*L945*T945*Markiwitz!$K$11)</f>
        <v>2.1877086276783881E-2</v>
      </c>
      <c r="V945" s="5">
        <f t="shared" ca="1" si="245"/>
        <v>0.14790904731213667</v>
      </c>
      <c r="W945" s="42">
        <f ca="1">SUMPRODUCT(L945:T945,Markiwitz!$B$3:$J$3)</f>
        <v>0.61237978474286614</v>
      </c>
    </row>
    <row r="946" spans="1:23" x14ac:dyDescent="0.25">
      <c r="A946">
        <v>945</v>
      </c>
      <c r="B946" s="25">
        <f t="shared" ca="1" si="244"/>
        <v>1.0000000000000002</v>
      </c>
      <c r="C946" s="46">
        <v>0</v>
      </c>
      <c r="D946">
        <f t="shared" ca="1" si="259"/>
        <v>0.77398646787633596</v>
      </c>
      <c r="E946">
        <f t="shared" ca="1" si="259"/>
        <v>0.97155615409874319</v>
      </c>
      <c r="F946">
        <f t="shared" ca="1" si="259"/>
        <v>0.37882606209088854</v>
      </c>
      <c r="G946">
        <f t="shared" ca="1" si="259"/>
        <v>3.3805011401396579E-2</v>
      </c>
      <c r="H946">
        <f t="shared" ca="1" si="259"/>
        <v>0.21295575904290198</v>
      </c>
      <c r="I946">
        <f t="shared" ca="1" si="259"/>
        <v>0.71679997190378475</v>
      </c>
      <c r="J946">
        <f t="shared" ca="1" si="259"/>
        <v>0.38263694687427485</v>
      </c>
      <c r="K946">
        <f t="shared" ca="1" si="259"/>
        <v>0.90285903789064326</v>
      </c>
      <c r="L946" s="42">
        <f t="shared" ca="1" si="246"/>
        <v>0</v>
      </c>
      <c r="M946" s="42">
        <f t="shared" ca="1" si="247"/>
        <v>0.17697488698399641</v>
      </c>
      <c r="N946" s="42">
        <f t="shared" ca="1" si="248"/>
        <v>0.22214993117644952</v>
      </c>
      <c r="O946" s="42">
        <f t="shared" ca="1" si="249"/>
        <v>8.6619989247459533E-2</v>
      </c>
      <c r="P946" s="42">
        <f t="shared" ca="1" si="250"/>
        <v>7.7296416934394627E-3</v>
      </c>
      <c r="Q946" s="42">
        <f t="shared" ca="1" si="251"/>
        <v>4.8693127016311531E-2</v>
      </c>
      <c r="R946" s="42">
        <f t="shared" ca="1" si="252"/>
        <v>0.16389898180761542</v>
      </c>
      <c r="S946" s="42">
        <f t="shared" ca="1" si="253"/>
        <v>8.7491362238901277E-2</v>
      </c>
      <c r="T946" s="42">
        <f t="shared" ca="1" si="254"/>
        <v>0.20644207983582705</v>
      </c>
      <c r="U946">
        <f ca="1">+(L946^2*Markiwitz!$B$4^2)+(M946^2*Markiwitz!$C$4^2)+(N946^2*Markiwitz!$D$4^2)+(O946^2*Markiwitz!$E$4^2)+(P946^2*Markiwitz!$F$4^2)+(Q946^2*Markiwitz!$G$4^2)+(R946^2*Markiwitz!$H$4^2)+(S946^2*Markiwitz!$I$4^2)+(T946^2*Markiwitz!$J$4^2)+(2*L946*M946*Markiwitz!$B$8)+(2*L946*N946*Markiwitz!$E$8)+(2*L946*O946*Markiwitz!$H$8)+(2*L946*P946*Markiwitz!$B$11)+(2*L946*Q946*Markiwitz!$E$11)+(2*L946*R946*Markiwitz!$H$11)+(2*L946*S946*Markiwitz!$K$8)+(2*L946*T946*Markiwitz!$K$11)</f>
        <v>9.9173235594413132E-3</v>
      </c>
      <c r="V946" s="5">
        <f t="shared" ca="1" si="245"/>
        <v>9.9585759822583636E-2</v>
      </c>
      <c r="W946" s="42">
        <f ca="1">SUMPRODUCT(L946:T946,Markiwitz!$B$3:$J$3)</f>
        <v>0.24893905489724807</v>
      </c>
    </row>
    <row r="947" spans="1:23" x14ac:dyDescent="0.25">
      <c r="A947">
        <v>946</v>
      </c>
      <c r="B947" s="25">
        <f t="shared" ca="1" si="244"/>
        <v>1</v>
      </c>
      <c r="C947" s="46">
        <v>0</v>
      </c>
      <c r="D947">
        <f t="shared" ca="1" si="259"/>
        <v>0.68396780087235043</v>
      </c>
      <c r="E947">
        <f t="shared" ca="1" si="259"/>
        <v>0.26757671559699769</v>
      </c>
      <c r="F947">
        <f t="shared" ca="1" si="259"/>
        <v>0.71359960262646915</v>
      </c>
      <c r="G947">
        <f t="shared" ca="1" si="259"/>
        <v>0.75587512226691922</v>
      </c>
      <c r="H947">
        <f t="shared" ca="1" si="259"/>
        <v>0.47061527797557845</v>
      </c>
      <c r="I947">
        <f t="shared" ca="1" si="259"/>
        <v>0.93293496622797467</v>
      </c>
      <c r="J947">
        <f t="shared" ca="1" si="259"/>
        <v>0.48270959410245151</v>
      </c>
      <c r="K947">
        <f t="shared" ca="1" si="259"/>
        <v>0.60040592996255526</v>
      </c>
      <c r="L947" s="42">
        <f t="shared" ca="1" si="246"/>
        <v>0</v>
      </c>
      <c r="M947" s="42">
        <f t="shared" ca="1" si="247"/>
        <v>0.13936668704899938</v>
      </c>
      <c r="N947" s="42">
        <f t="shared" ca="1" si="248"/>
        <v>5.4521982374965042E-2</v>
      </c>
      <c r="O947" s="42">
        <f t="shared" ca="1" si="249"/>
        <v>0.14540452397128892</v>
      </c>
      <c r="P947" s="42">
        <f t="shared" ca="1" si="250"/>
        <v>0.15401867087710799</v>
      </c>
      <c r="Q947" s="42">
        <f t="shared" ca="1" si="251"/>
        <v>9.5893537798778725E-2</v>
      </c>
      <c r="R947" s="42">
        <f t="shared" ca="1" si="252"/>
        <v>0.1900967491591446</v>
      </c>
      <c r="S947" s="42">
        <f t="shared" ca="1" si="253"/>
        <v>9.8357900548861107E-2</v>
      </c>
      <c r="T947" s="42">
        <f t="shared" ca="1" si="254"/>
        <v>0.12233994822085423</v>
      </c>
      <c r="U947">
        <f ca="1">+(L947^2*Markiwitz!$B$4^2)+(M947^2*Markiwitz!$C$4^2)+(N947^2*Markiwitz!$D$4^2)+(O947^2*Markiwitz!$E$4^2)+(P947^2*Markiwitz!$F$4^2)+(Q947^2*Markiwitz!$G$4^2)+(R947^2*Markiwitz!$H$4^2)+(S947^2*Markiwitz!$I$4^2)+(T947^2*Markiwitz!$J$4^2)+(2*L947*M947*Markiwitz!$B$8)+(2*L947*N947*Markiwitz!$E$8)+(2*L947*O947*Markiwitz!$H$8)+(2*L947*P947*Markiwitz!$B$11)+(2*L947*Q947*Markiwitz!$E$11)+(2*L947*R947*Markiwitz!$H$11)+(2*L947*S947*Markiwitz!$K$8)+(2*L947*T947*Markiwitz!$K$11)</f>
        <v>1.2573641707846547E-2</v>
      </c>
      <c r="V947" s="5">
        <f t="shared" ca="1" si="245"/>
        <v>0.11213225097110352</v>
      </c>
      <c r="W947" s="42">
        <f ca="1">SUMPRODUCT(L947:T947,Markiwitz!$B$3:$J$3)</f>
        <v>0.40108362008914106</v>
      </c>
    </row>
    <row r="948" spans="1:23" x14ac:dyDescent="0.25">
      <c r="A948">
        <v>947</v>
      </c>
      <c r="B948" s="25">
        <f t="shared" ca="1" si="244"/>
        <v>0.99999999999999989</v>
      </c>
      <c r="C948" s="46">
        <v>0</v>
      </c>
      <c r="D948">
        <f t="shared" ca="1" si="259"/>
        <v>0.97834057408575525</v>
      </c>
      <c r="E948">
        <f t="shared" ca="1" si="259"/>
        <v>0.96018427751062174</v>
      </c>
      <c r="F948">
        <f t="shared" ca="1" si="259"/>
        <v>0.53676321515461467</v>
      </c>
      <c r="G948">
        <f t="shared" ca="1" si="259"/>
        <v>9.6343753068299787E-2</v>
      </c>
      <c r="H948">
        <f t="shared" ca="1" si="259"/>
        <v>0.69153371149082832</v>
      </c>
      <c r="I948">
        <f t="shared" ca="1" si="259"/>
        <v>0.20760976450416635</v>
      </c>
      <c r="J948">
        <f t="shared" ca="1" si="259"/>
        <v>0.73271937127042108</v>
      </c>
      <c r="K948">
        <f t="shared" ca="1" si="259"/>
        <v>0.29821267276516283</v>
      </c>
      <c r="L948" s="42">
        <f t="shared" ca="1" si="246"/>
        <v>0</v>
      </c>
      <c r="M948" s="42">
        <f t="shared" ca="1" si="247"/>
        <v>0.21732656084177662</v>
      </c>
      <c r="N948" s="42">
        <f t="shared" ca="1" si="248"/>
        <v>0.21329335850220849</v>
      </c>
      <c r="O948" s="42">
        <f t="shared" ca="1" si="249"/>
        <v>0.11923547548351186</v>
      </c>
      <c r="P948" s="42">
        <f t="shared" ca="1" si="250"/>
        <v>2.1401602946386291E-2</v>
      </c>
      <c r="Q948" s="42">
        <f t="shared" ca="1" si="251"/>
        <v>0.15361587488579179</v>
      </c>
      <c r="R948" s="42">
        <f t="shared" ca="1" si="252"/>
        <v>4.6118005643407733E-2</v>
      </c>
      <c r="S948" s="42">
        <f t="shared" ca="1" si="253"/>
        <v>0.16276477255290808</v>
      </c>
      <c r="T948" s="42">
        <f t="shared" ca="1" si="254"/>
        <v>6.6244349144009007E-2</v>
      </c>
      <c r="U948">
        <f ca="1">+(L948^2*Markiwitz!$B$4^2)+(M948^2*Markiwitz!$C$4^2)+(N948^2*Markiwitz!$D$4^2)+(O948^2*Markiwitz!$E$4^2)+(P948^2*Markiwitz!$F$4^2)+(Q948^2*Markiwitz!$G$4^2)+(R948^2*Markiwitz!$H$4^2)+(S948^2*Markiwitz!$I$4^2)+(T948^2*Markiwitz!$J$4^2)+(2*L948*M948*Markiwitz!$B$8)+(2*L948*N948*Markiwitz!$E$8)+(2*L948*O948*Markiwitz!$H$8)+(2*L948*P948*Markiwitz!$B$11)+(2*L948*Q948*Markiwitz!$E$11)+(2*L948*R948*Markiwitz!$H$11)+(2*L948*S948*Markiwitz!$K$8)+(2*L948*T948*Markiwitz!$K$11)</f>
        <v>1.5684164391631346E-2</v>
      </c>
      <c r="V948" s="5">
        <f t="shared" ca="1" si="245"/>
        <v>0.12523643396245099</v>
      </c>
      <c r="W948" s="42">
        <f ca="1">SUMPRODUCT(L948:T948,Markiwitz!$B$3:$J$3)</f>
        <v>0.53473325141322314</v>
      </c>
    </row>
    <row r="949" spans="1:23" x14ac:dyDescent="0.25">
      <c r="A949">
        <v>948</v>
      </c>
      <c r="B949" s="25">
        <f t="shared" ca="1" si="244"/>
        <v>1.0000000000000002</v>
      </c>
      <c r="C949" s="46">
        <v>0</v>
      </c>
      <c r="D949">
        <f t="shared" ca="1" si="259"/>
        <v>0.40366706926362084</v>
      </c>
      <c r="E949">
        <f t="shared" ca="1" si="259"/>
        <v>0.23449850936005245</v>
      </c>
      <c r="F949">
        <f t="shared" ca="1" si="259"/>
        <v>0.5631435856970477</v>
      </c>
      <c r="G949">
        <f t="shared" ca="1" si="259"/>
        <v>0.45547534700025605</v>
      </c>
      <c r="H949">
        <f t="shared" ca="1" si="259"/>
        <v>0.4603709992588596</v>
      </c>
      <c r="I949">
        <f t="shared" ca="1" si="259"/>
        <v>0.43494365065816543</v>
      </c>
      <c r="J949">
        <f t="shared" ca="1" si="259"/>
        <v>0.7404149902556344</v>
      </c>
      <c r="K949">
        <f t="shared" ca="1" si="259"/>
        <v>0.35395771074861793</v>
      </c>
      <c r="L949" s="42">
        <f t="shared" ca="1" si="246"/>
        <v>0</v>
      </c>
      <c r="M949" s="42">
        <f t="shared" ca="1" si="247"/>
        <v>0.11070072237316037</v>
      </c>
      <c r="N949" s="42">
        <f t="shared" ca="1" si="248"/>
        <v>6.4308328219446848E-2</v>
      </c>
      <c r="O949" s="42">
        <f t="shared" ca="1" si="249"/>
        <v>0.15443519296780334</v>
      </c>
      <c r="P949" s="42">
        <f t="shared" ca="1" si="250"/>
        <v>0.12490850449622816</v>
      </c>
      <c r="Q949" s="42">
        <f t="shared" ca="1" si="251"/>
        <v>0.12625107683561629</v>
      </c>
      <c r="R949" s="42">
        <f t="shared" ca="1" si="252"/>
        <v>0.11927793963305505</v>
      </c>
      <c r="S949" s="42">
        <f t="shared" ca="1" si="253"/>
        <v>0.20304969247735957</v>
      </c>
      <c r="T949" s="42">
        <f t="shared" ca="1" si="254"/>
        <v>9.7068542997330462E-2</v>
      </c>
      <c r="U949">
        <f ca="1">+(L949^2*Markiwitz!$B$4^2)+(M949^2*Markiwitz!$C$4^2)+(N949^2*Markiwitz!$D$4^2)+(O949^2*Markiwitz!$E$4^2)+(P949^2*Markiwitz!$F$4^2)+(Q949^2*Markiwitz!$G$4^2)+(R949^2*Markiwitz!$H$4^2)+(S949^2*Markiwitz!$I$4^2)+(T949^2*Markiwitz!$J$4^2)+(2*L949*M949*Markiwitz!$B$8)+(2*L949*N949*Markiwitz!$E$8)+(2*L949*O949*Markiwitz!$H$8)+(2*L949*P949*Markiwitz!$B$11)+(2*L949*Q949*Markiwitz!$E$11)+(2*L949*R949*Markiwitz!$H$11)+(2*L949*S949*Markiwitz!$K$8)+(2*L949*T949*Markiwitz!$K$11)</f>
        <v>1.5127222077999962E-2</v>
      </c>
      <c r="V949" s="5">
        <f t="shared" ca="1" si="245"/>
        <v>0.12299277246244984</v>
      </c>
      <c r="W949" s="42">
        <f ca="1">SUMPRODUCT(L949:T949,Markiwitz!$B$3:$J$3)</f>
        <v>0.46264499038043266</v>
      </c>
    </row>
    <row r="950" spans="1:23" x14ac:dyDescent="0.25">
      <c r="A950">
        <v>949</v>
      </c>
      <c r="B950" s="25">
        <f t="shared" ca="1" si="244"/>
        <v>1</v>
      </c>
      <c r="C950" s="46">
        <v>0</v>
      </c>
      <c r="D950">
        <f t="shared" ca="1" si="259"/>
        <v>0.48679939909205872</v>
      </c>
      <c r="E950">
        <f t="shared" ca="1" si="259"/>
        <v>0.63784625063465183</v>
      </c>
      <c r="F950">
        <f t="shared" ca="1" si="259"/>
        <v>0.19727499036663287</v>
      </c>
      <c r="G950">
        <f t="shared" ca="1" si="259"/>
        <v>0.32609148797332554</v>
      </c>
      <c r="H950">
        <f t="shared" ca="1" si="259"/>
        <v>0.59860827970101627</v>
      </c>
      <c r="I950">
        <f t="shared" ca="1" si="259"/>
        <v>0.76099013215195999</v>
      </c>
      <c r="J950">
        <f t="shared" ca="1" si="259"/>
        <v>0.8682064735937407</v>
      </c>
      <c r="K950">
        <f t="shared" ca="1" si="259"/>
        <v>0.49292351284587355</v>
      </c>
      <c r="L950" s="42">
        <f t="shared" ca="1" si="246"/>
        <v>0</v>
      </c>
      <c r="M950" s="42">
        <f t="shared" ca="1" si="247"/>
        <v>0.11142785801878205</v>
      </c>
      <c r="N950" s="42">
        <f t="shared" ca="1" si="248"/>
        <v>0.14600231961274396</v>
      </c>
      <c r="O950" s="42">
        <f t="shared" ca="1" si="249"/>
        <v>4.5156032768793042E-2</v>
      </c>
      <c r="P950" s="42">
        <f t="shared" ca="1" si="250"/>
        <v>7.4641990295788455E-2</v>
      </c>
      <c r="Q950" s="42">
        <f t="shared" ca="1" si="251"/>
        <v>0.13702079033745532</v>
      </c>
      <c r="R950" s="42">
        <f t="shared" ca="1" si="252"/>
        <v>0.17418982142803982</v>
      </c>
      <c r="S950" s="42">
        <f t="shared" ca="1" si="253"/>
        <v>0.19873152647893022</v>
      </c>
      <c r="T950" s="42">
        <f t="shared" ca="1" si="254"/>
        <v>0.11282966105946721</v>
      </c>
      <c r="U950">
        <f ca="1">+(L950^2*Markiwitz!$B$4^2)+(M950^2*Markiwitz!$C$4^2)+(N950^2*Markiwitz!$D$4^2)+(O950^2*Markiwitz!$E$4^2)+(P950^2*Markiwitz!$F$4^2)+(Q950^2*Markiwitz!$G$4^2)+(R950^2*Markiwitz!$H$4^2)+(S950^2*Markiwitz!$I$4^2)+(T950^2*Markiwitz!$J$4^2)+(2*L950*M950*Markiwitz!$B$8)+(2*L950*N950*Markiwitz!$E$8)+(2*L950*O950*Markiwitz!$H$8)+(2*L950*P950*Markiwitz!$B$11)+(2*L950*Q950*Markiwitz!$E$11)+(2*L950*R950*Markiwitz!$H$11)+(2*L950*S950*Markiwitz!$K$8)+(2*L950*T950*Markiwitz!$K$11)</f>
        <v>1.5328629212346108E-2</v>
      </c>
      <c r="V950" s="5">
        <f t="shared" ca="1" si="245"/>
        <v>0.12380884141427909</v>
      </c>
      <c r="W950" s="42">
        <f ca="1">SUMPRODUCT(L950:T950,Markiwitz!$B$3:$J$3)</f>
        <v>0.46504012324455218</v>
      </c>
    </row>
    <row r="951" spans="1:23" x14ac:dyDescent="0.25">
      <c r="A951">
        <v>950</v>
      </c>
      <c r="B951" s="25">
        <f t="shared" ca="1" si="244"/>
        <v>1.0000000000000002</v>
      </c>
      <c r="C951" s="46">
        <v>0</v>
      </c>
      <c r="D951">
        <f t="shared" ca="1" si="259"/>
        <v>8.2729126261814057E-2</v>
      </c>
      <c r="E951">
        <f t="shared" ca="1" si="259"/>
        <v>0.17437831099518342</v>
      </c>
      <c r="F951">
        <f t="shared" ca="1" si="259"/>
        <v>0.18138859733712021</v>
      </c>
      <c r="G951">
        <f t="shared" ca="1" si="259"/>
        <v>0.8158693874441183</v>
      </c>
      <c r="H951">
        <f t="shared" ca="1" si="259"/>
        <v>0.46036030785695037</v>
      </c>
      <c r="I951">
        <f t="shared" ca="1" si="259"/>
        <v>0.73104163740807382</v>
      </c>
      <c r="J951">
        <f t="shared" ca="1" si="259"/>
        <v>0.38619361725056334</v>
      </c>
      <c r="K951">
        <f t="shared" ca="1" si="259"/>
        <v>0.64215300038032108</v>
      </c>
      <c r="L951" s="42">
        <f t="shared" ca="1" si="246"/>
        <v>0</v>
      </c>
      <c r="M951" s="42">
        <f t="shared" ca="1" si="247"/>
        <v>2.3813014374478643E-2</v>
      </c>
      <c r="N951" s="42">
        <f t="shared" ca="1" si="248"/>
        <v>5.0193606701274936E-2</v>
      </c>
      <c r="O951" s="42">
        <f t="shared" ca="1" si="249"/>
        <v>5.2211469780131192E-2</v>
      </c>
      <c r="P951" s="42">
        <f t="shared" ca="1" si="250"/>
        <v>0.2348424349293721</v>
      </c>
      <c r="Q951" s="42">
        <f t="shared" ca="1" si="251"/>
        <v>0.13251157269259173</v>
      </c>
      <c r="R951" s="42">
        <f t="shared" ca="1" si="252"/>
        <v>0.21042534602442861</v>
      </c>
      <c r="S951" s="42">
        <f t="shared" ca="1" si="253"/>
        <v>0.11116319698355669</v>
      </c>
      <c r="T951" s="42">
        <f t="shared" ca="1" si="254"/>
        <v>0.18483935851416627</v>
      </c>
      <c r="U951">
        <f ca="1">+(L951^2*Markiwitz!$B$4^2)+(M951^2*Markiwitz!$C$4^2)+(N951^2*Markiwitz!$D$4^2)+(O951^2*Markiwitz!$E$4^2)+(P951^2*Markiwitz!$F$4^2)+(Q951^2*Markiwitz!$G$4^2)+(R951^2*Markiwitz!$H$4^2)+(S951^2*Markiwitz!$I$4^2)+(T951^2*Markiwitz!$J$4^2)+(2*L951*M951*Markiwitz!$B$8)+(2*L951*N951*Markiwitz!$E$8)+(2*L951*O951*Markiwitz!$H$8)+(2*L951*P951*Markiwitz!$B$11)+(2*L951*Q951*Markiwitz!$E$11)+(2*L951*R951*Markiwitz!$H$11)+(2*L951*S951*Markiwitz!$K$8)+(2*L951*T951*Markiwitz!$K$11)</f>
        <v>1.7667100712098423E-2</v>
      </c>
      <c r="V951" s="5">
        <f t="shared" ca="1" si="245"/>
        <v>0.13291764635329059</v>
      </c>
      <c r="W951" s="42">
        <f ca="1">SUMPRODUCT(L951:T951,Markiwitz!$B$3:$J$3)</f>
        <v>0.48902428391686725</v>
      </c>
    </row>
    <row r="952" spans="1:23" x14ac:dyDescent="0.25">
      <c r="A952">
        <v>951</v>
      </c>
      <c r="B952" s="25">
        <f t="shared" ca="1" si="244"/>
        <v>1.0000000000000002</v>
      </c>
      <c r="C952" s="46">
        <v>0</v>
      </c>
      <c r="D952">
        <f t="shared" ref="D952:K961" ca="1" si="260">RAND()</f>
        <v>0.96964626795959397</v>
      </c>
      <c r="E952">
        <f t="shared" ca="1" si="260"/>
        <v>3.2734961946258134E-2</v>
      </c>
      <c r="F952">
        <f t="shared" ca="1" si="260"/>
        <v>0.34638126464183283</v>
      </c>
      <c r="G952">
        <f t="shared" ca="1" si="260"/>
        <v>7.5140961887146807E-2</v>
      </c>
      <c r="H952">
        <f t="shared" ca="1" si="260"/>
        <v>0.69526620013753582</v>
      </c>
      <c r="I952">
        <f t="shared" ca="1" si="260"/>
        <v>0.62339337708236753</v>
      </c>
      <c r="J952">
        <f t="shared" ca="1" si="260"/>
        <v>0.26405343172979079</v>
      </c>
      <c r="K952">
        <f t="shared" ca="1" si="260"/>
        <v>7.2896487165840407E-2</v>
      </c>
      <c r="L952" s="42">
        <f t="shared" ca="1" si="246"/>
        <v>0</v>
      </c>
      <c r="M952" s="42">
        <f t="shared" ca="1" si="247"/>
        <v>0.31487000798504849</v>
      </c>
      <c r="N952" s="42">
        <f t="shared" ca="1" si="248"/>
        <v>1.0629915330977244E-2</v>
      </c>
      <c r="O952" s="42">
        <f t="shared" ca="1" si="249"/>
        <v>0.11247923615809755</v>
      </c>
      <c r="P952" s="42">
        <f t="shared" ca="1" si="250"/>
        <v>2.440027466840728E-2</v>
      </c>
      <c r="Q952" s="42">
        <f t="shared" ca="1" si="251"/>
        <v>0.22577148102648373</v>
      </c>
      <c r="R952" s="42">
        <f t="shared" ca="1" si="252"/>
        <v>0.20243245821261791</v>
      </c>
      <c r="S952" s="42">
        <f t="shared" ca="1" si="253"/>
        <v>8.5745192762092193E-2</v>
      </c>
      <c r="T952" s="42">
        <f t="shared" ca="1" si="254"/>
        <v>2.3671433856275743E-2</v>
      </c>
      <c r="U952">
        <f ca="1">+(L952^2*Markiwitz!$B$4^2)+(M952^2*Markiwitz!$C$4^2)+(N952^2*Markiwitz!$D$4^2)+(O952^2*Markiwitz!$E$4^2)+(P952^2*Markiwitz!$F$4^2)+(Q952^2*Markiwitz!$G$4^2)+(R952^2*Markiwitz!$H$4^2)+(S952^2*Markiwitz!$I$4^2)+(T952^2*Markiwitz!$J$4^2)+(2*L952*M952*Markiwitz!$B$8)+(2*L952*N952*Markiwitz!$E$8)+(2*L952*O952*Markiwitz!$H$8)+(2*L952*P952*Markiwitz!$B$11)+(2*L952*Q952*Markiwitz!$E$11)+(2*L952*R952*Markiwitz!$H$11)+(2*L952*S952*Markiwitz!$K$8)+(2*L952*T952*Markiwitz!$K$11)</f>
        <v>2.2341905283483964E-2</v>
      </c>
      <c r="V952" s="5">
        <f t="shared" ca="1" si="245"/>
        <v>0.14947208864361253</v>
      </c>
      <c r="W952" s="42">
        <f ca="1">SUMPRODUCT(L952:T952,Markiwitz!$B$3:$J$3)</f>
        <v>0.71749056114538867</v>
      </c>
    </row>
    <row r="953" spans="1:23" x14ac:dyDescent="0.25">
      <c r="A953">
        <v>952</v>
      </c>
      <c r="B953" s="25">
        <f t="shared" ca="1" si="244"/>
        <v>1.0000000000000002</v>
      </c>
      <c r="C953" s="46">
        <v>0</v>
      </c>
      <c r="D953">
        <f t="shared" ca="1" si="260"/>
        <v>0.83044916273284042</v>
      </c>
      <c r="E953">
        <f t="shared" ca="1" si="260"/>
        <v>3.8467434163178327E-2</v>
      </c>
      <c r="F953">
        <f t="shared" ca="1" si="260"/>
        <v>0.7847059093133707</v>
      </c>
      <c r="G953">
        <f t="shared" ca="1" si="260"/>
        <v>0.24496852227049337</v>
      </c>
      <c r="H953">
        <f t="shared" ca="1" si="260"/>
        <v>0.21796689786579326</v>
      </c>
      <c r="I953">
        <f t="shared" ca="1" si="260"/>
        <v>0.80468834397867295</v>
      </c>
      <c r="J953">
        <f t="shared" ca="1" si="260"/>
        <v>0.88764530813237719</v>
      </c>
      <c r="K953">
        <f t="shared" ca="1" si="260"/>
        <v>0.97782724073771232</v>
      </c>
      <c r="L953" s="42">
        <f t="shared" ca="1" si="246"/>
        <v>0</v>
      </c>
      <c r="M953" s="42">
        <f t="shared" ca="1" si="247"/>
        <v>0.17349027467475051</v>
      </c>
      <c r="N953" s="42">
        <f t="shared" ca="1" si="248"/>
        <v>8.0362844813291236E-3</v>
      </c>
      <c r="O953" s="42">
        <f t="shared" ca="1" si="249"/>
        <v>0.16393398880392762</v>
      </c>
      <c r="P953" s="42">
        <f t="shared" ca="1" si="250"/>
        <v>5.1176710294363895E-2</v>
      </c>
      <c r="Q953" s="42">
        <f t="shared" ca="1" si="251"/>
        <v>4.5535763870599599E-2</v>
      </c>
      <c r="R953" s="42">
        <f t="shared" ca="1" si="252"/>
        <v>0.16810854666288813</v>
      </c>
      <c r="S953" s="42">
        <f t="shared" ca="1" si="253"/>
        <v>0.18543919993231606</v>
      </c>
      <c r="T953" s="42">
        <f t="shared" ca="1" si="254"/>
        <v>0.2042792312798252</v>
      </c>
      <c r="U953">
        <f ca="1">+(L953^2*Markiwitz!$B$4^2)+(M953^2*Markiwitz!$C$4^2)+(N953^2*Markiwitz!$D$4^2)+(O953^2*Markiwitz!$E$4^2)+(P953^2*Markiwitz!$F$4^2)+(Q953^2*Markiwitz!$G$4^2)+(R953^2*Markiwitz!$H$4^2)+(S953^2*Markiwitz!$I$4^2)+(T953^2*Markiwitz!$J$4^2)+(2*L953*M953*Markiwitz!$B$8)+(2*L953*N953*Markiwitz!$E$8)+(2*L953*O953*Markiwitz!$H$8)+(2*L953*P953*Markiwitz!$B$11)+(2*L953*Q953*Markiwitz!$E$11)+(2*L953*R953*Markiwitz!$H$11)+(2*L953*S953*Markiwitz!$K$8)+(2*L953*T953*Markiwitz!$K$11)</f>
        <v>1.1424419643120897E-2</v>
      </c>
      <c r="V953" s="5">
        <f t="shared" ca="1" si="245"/>
        <v>0.10688507680270851</v>
      </c>
      <c r="W953" s="42">
        <f ca="1">SUMPRODUCT(L953:T953,Markiwitz!$B$3:$J$3)</f>
        <v>0.22674323602304494</v>
      </c>
    </row>
    <row r="954" spans="1:23" x14ac:dyDescent="0.25">
      <c r="A954">
        <v>953</v>
      </c>
      <c r="B954" s="25">
        <f t="shared" ca="1" si="244"/>
        <v>0.99999999999999978</v>
      </c>
      <c r="C954" s="46">
        <v>0</v>
      </c>
      <c r="D954">
        <f t="shared" ca="1" si="260"/>
        <v>9.5551938804101066E-2</v>
      </c>
      <c r="E954">
        <f t="shared" ca="1" si="260"/>
        <v>0.36292870689489598</v>
      </c>
      <c r="F954">
        <f t="shared" ca="1" si="260"/>
        <v>0.41694553628968523</v>
      </c>
      <c r="G954">
        <f t="shared" ca="1" si="260"/>
        <v>0.9375573607676615</v>
      </c>
      <c r="H954">
        <f t="shared" ca="1" si="260"/>
        <v>0.16664520346511924</v>
      </c>
      <c r="I954">
        <f t="shared" ca="1" si="260"/>
        <v>0.31490426338124577</v>
      </c>
      <c r="J954">
        <f t="shared" ca="1" si="260"/>
        <v>0.24040936181785555</v>
      </c>
      <c r="K954">
        <f t="shared" ca="1" si="260"/>
        <v>0.46362434309871303</v>
      </c>
      <c r="L954" s="42">
        <f t="shared" ca="1" si="246"/>
        <v>0</v>
      </c>
      <c r="M954" s="42">
        <f t="shared" ca="1" si="247"/>
        <v>3.186587056457061E-2</v>
      </c>
      <c r="N954" s="42">
        <f t="shared" ca="1" si="248"/>
        <v>0.12103406108577436</v>
      </c>
      <c r="O954" s="42">
        <f t="shared" ca="1" si="249"/>
        <v>0.13904827738892875</v>
      </c>
      <c r="P954" s="42">
        <f t="shared" ca="1" si="250"/>
        <v>0.31266850133029911</v>
      </c>
      <c r="Q954" s="42">
        <f t="shared" ca="1" si="251"/>
        <v>5.5574952745993965E-2</v>
      </c>
      <c r="R954" s="42">
        <f t="shared" ca="1" si="252"/>
        <v>0.10501826151022636</v>
      </c>
      <c r="S954" s="42">
        <f t="shared" ca="1" si="253"/>
        <v>8.0174758378319874E-2</v>
      </c>
      <c r="T954" s="42">
        <f t="shared" ca="1" si="254"/>
        <v>0.15461531699588682</v>
      </c>
      <c r="U954">
        <f ca="1">+(L954^2*Markiwitz!$B$4^2)+(M954^2*Markiwitz!$C$4^2)+(N954^2*Markiwitz!$D$4^2)+(O954^2*Markiwitz!$E$4^2)+(P954^2*Markiwitz!$F$4^2)+(Q954^2*Markiwitz!$G$4^2)+(R954^2*Markiwitz!$H$4^2)+(S954^2*Markiwitz!$I$4^2)+(T954^2*Markiwitz!$J$4^2)+(2*L954*M954*Markiwitz!$B$8)+(2*L954*N954*Markiwitz!$E$8)+(2*L954*O954*Markiwitz!$H$8)+(2*L954*P954*Markiwitz!$B$11)+(2*L954*Q954*Markiwitz!$E$11)+(2*L954*R954*Markiwitz!$H$11)+(2*L954*S954*Markiwitz!$K$8)+(2*L954*T954*Markiwitz!$K$11)</f>
        <v>1.7196377293206323E-2</v>
      </c>
      <c r="V954" s="5">
        <f t="shared" ca="1" si="245"/>
        <v>0.13113495831854419</v>
      </c>
      <c r="W954" s="42">
        <f ca="1">SUMPRODUCT(L954:T954,Markiwitz!$B$3:$J$3)</f>
        <v>0.33707204213243469</v>
      </c>
    </row>
    <row r="955" spans="1:23" x14ac:dyDescent="0.25">
      <c r="A955">
        <v>954</v>
      </c>
      <c r="B955" s="25">
        <f t="shared" ca="1" si="244"/>
        <v>1</v>
      </c>
      <c r="C955" s="46">
        <v>0</v>
      </c>
      <c r="D955">
        <f t="shared" ca="1" si="260"/>
        <v>0.46303252756954882</v>
      </c>
      <c r="E955">
        <f t="shared" ca="1" si="260"/>
        <v>8.6220869479358142E-2</v>
      </c>
      <c r="F955">
        <f t="shared" ca="1" si="260"/>
        <v>0.76260797752343357</v>
      </c>
      <c r="G955">
        <f t="shared" ca="1" si="260"/>
        <v>0.67705328667116571</v>
      </c>
      <c r="H955">
        <f t="shared" ca="1" si="260"/>
        <v>0.29868497334823818</v>
      </c>
      <c r="I955">
        <f t="shared" ca="1" si="260"/>
        <v>0.22041687658426368</v>
      </c>
      <c r="J955">
        <f t="shared" ca="1" si="260"/>
        <v>0.85282866456749606</v>
      </c>
      <c r="K955">
        <f t="shared" ca="1" si="260"/>
        <v>0.7900644602616631</v>
      </c>
      <c r="L955" s="42">
        <f t="shared" ca="1" si="246"/>
        <v>0</v>
      </c>
      <c r="M955" s="42">
        <f t="shared" ca="1" si="247"/>
        <v>0.11154965252752913</v>
      </c>
      <c r="N955" s="42">
        <f t="shared" ca="1" si="248"/>
        <v>2.0771560221758297E-2</v>
      </c>
      <c r="O955" s="42">
        <f t="shared" ca="1" si="249"/>
        <v>0.18372068881204723</v>
      </c>
      <c r="P955" s="42">
        <f t="shared" ca="1" si="250"/>
        <v>0.16310961838301094</v>
      </c>
      <c r="Q955" s="42">
        <f t="shared" ca="1" si="251"/>
        <v>7.1956510630207887E-2</v>
      </c>
      <c r="R955" s="42">
        <f t="shared" ca="1" si="252"/>
        <v>5.3100861235898342E-2</v>
      </c>
      <c r="S955" s="42">
        <f t="shared" ca="1" si="253"/>
        <v>0.20545584928422048</v>
      </c>
      <c r="T955" s="42">
        <f t="shared" ca="1" si="254"/>
        <v>0.19033525890532771</v>
      </c>
      <c r="U955">
        <f ca="1">+(L955^2*Markiwitz!$B$4^2)+(M955^2*Markiwitz!$C$4^2)+(N955^2*Markiwitz!$D$4^2)+(O955^2*Markiwitz!$E$4^2)+(P955^2*Markiwitz!$F$4^2)+(Q955^2*Markiwitz!$G$4^2)+(R955^2*Markiwitz!$H$4^2)+(S955^2*Markiwitz!$I$4^2)+(T955^2*Markiwitz!$J$4^2)+(2*L955*M955*Markiwitz!$B$8)+(2*L955*N955*Markiwitz!$E$8)+(2*L955*O955*Markiwitz!$H$8)+(2*L955*P955*Markiwitz!$B$11)+(2*L955*Q955*Markiwitz!$E$11)+(2*L955*R955*Markiwitz!$H$11)+(2*L955*S955*Markiwitz!$K$8)+(2*L955*T955*Markiwitz!$K$11)</f>
        <v>1.370909986423971E-2</v>
      </c>
      <c r="V955" s="5">
        <f t="shared" ca="1" si="245"/>
        <v>0.1170858653477853</v>
      </c>
      <c r="W955" s="42">
        <f ca="1">SUMPRODUCT(L955:T955,Markiwitz!$B$3:$J$3)</f>
        <v>0.32701490996049565</v>
      </c>
    </row>
    <row r="956" spans="1:23" x14ac:dyDescent="0.25">
      <c r="A956">
        <v>955</v>
      </c>
      <c r="B956" s="25">
        <f t="shared" ca="1" si="244"/>
        <v>1</v>
      </c>
      <c r="C956" s="46">
        <v>0</v>
      </c>
      <c r="D956">
        <f t="shared" ca="1" si="260"/>
        <v>0.31515226970392451</v>
      </c>
      <c r="E956">
        <f t="shared" ca="1" si="260"/>
        <v>6.043779043694042E-2</v>
      </c>
      <c r="F956">
        <f t="shared" ca="1" si="260"/>
        <v>0.16467232177460334</v>
      </c>
      <c r="G956">
        <f t="shared" ca="1" si="260"/>
        <v>0.52687980326808759</v>
      </c>
      <c r="H956">
        <f t="shared" ca="1" si="260"/>
        <v>0.80442914902087914</v>
      </c>
      <c r="I956">
        <f t="shared" ca="1" si="260"/>
        <v>0.4203581600679176</v>
      </c>
      <c r="J956">
        <f t="shared" ca="1" si="260"/>
        <v>0.87557026881705569</v>
      </c>
      <c r="K956">
        <f t="shared" ca="1" si="260"/>
        <v>0.94151583773063396</v>
      </c>
      <c r="L956" s="42">
        <f t="shared" ca="1" si="246"/>
        <v>0</v>
      </c>
      <c r="M956" s="42">
        <f t="shared" ca="1" si="247"/>
        <v>7.6697754479449806E-2</v>
      </c>
      <c r="N956" s="42">
        <f t="shared" ca="1" si="248"/>
        <v>1.4708581399612784E-2</v>
      </c>
      <c r="O956" s="42">
        <f t="shared" ca="1" si="249"/>
        <v>4.0075857035378366E-2</v>
      </c>
      <c r="P956" s="42">
        <f t="shared" ca="1" si="250"/>
        <v>0.12822531098760917</v>
      </c>
      <c r="Q956" s="42">
        <f t="shared" ca="1" si="251"/>
        <v>0.19577174368973874</v>
      </c>
      <c r="R956" s="42">
        <f t="shared" ca="1" si="252"/>
        <v>0.10230142713111776</v>
      </c>
      <c r="S956" s="42">
        <f t="shared" ca="1" si="253"/>
        <v>0.21308516537204603</v>
      </c>
      <c r="T956" s="42">
        <f t="shared" ca="1" si="254"/>
        <v>0.2291341599050474</v>
      </c>
      <c r="U956">
        <f ca="1">+(L956^2*Markiwitz!$B$4^2)+(M956^2*Markiwitz!$C$4^2)+(N956^2*Markiwitz!$D$4^2)+(O956^2*Markiwitz!$E$4^2)+(P956^2*Markiwitz!$F$4^2)+(Q956^2*Markiwitz!$G$4^2)+(R956^2*Markiwitz!$H$4^2)+(S956^2*Markiwitz!$I$4^2)+(T956^2*Markiwitz!$J$4^2)+(2*L956*M956*Markiwitz!$B$8)+(2*L956*N956*Markiwitz!$E$8)+(2*L956*O956*Markiwitz!$H$8)+(2*L956*P956*Markiwitz!$B$11)+(2*L956*Q956*Markiwitz!$E$11)+(2*L956*R956*Markiwitz!$H$11)+(2*L956*S956*Markiwitz!$K$8)+(2*L956*T956*Markiwitz!$K$11)</f>
        <v>1.9792899030750103E-2</v>
      </c>
      <c r="V956" s="5">
        <f t="shared" ca="1" si="245"/>
        <v>0.14068723833649627</v>
      </c>
      <c r="W956" s="42">
        <f ca="1">SUMPRODUCT(L956:T956,Markiwitz!$B$3:$J$3)</f>
        <v>0.61388735711892684</v>
      </c>
    </row>
    <row r="957" spans="1:23" x14ac:dyDescent="0.25">
      <c r="A957">
        <v>956</v>
      </c>
      <c r="B957" s="25">
        <f t="shared" ca="1" si="244"/>
        <v>0.99999999999999978</v>
      </c>
      <c r="C957" s="46">
        <v>0</v>
      </c>
      <c r="D957">
        <f t="shared" ca="1" si="260"/>
        <v>0.66261399380197361</v>
      </c>
      <c r="E957">
        <f t="shared" ca="1" si="260"/>
        <v>0.25141927500477579</v>
      </c>
      <c r="F957">
        <f t="shared" ca="1" si="260"/>
        <v>0.1761111228565313</v>
      </c>
      <c r="G957">
        <f t="shared" ca="1" si="260"/>
        <v>0.60617374153250658</v>
      </c>
      <c r="H957">
        <f t="shared" ca="1" si="260"/>
        <v>0.46233441410485121</v>
      </c>
      <c r="I957">
        <f t="shared" ca="1" si="260"/>
        <v>0.91928248612885255</v>
      </c>
      <c r="J957">
        <f t="shared" ca="1" si="260"/>
        <v>0.60332843086622723</v>
      </c>
      <c r="K957">
        <f t="shared" ca="1" si="260"/>
        <v>0.68177647382651929</v>
      </c>
      <c r="L957" s="42">
        <f t="shared" ca="1" si="246"/>
        <v>0</v>
      </c>
      <c r="M957" s="42">
        <f t="shared" ca="1" si="247"/>
        <v>0.15186979793889965</v>
      </c>
      <c r="N957" s="42">
        <f t="shared" ca="1" si="248"/>
        <v>5.7624793394163022E-2</v>
      </c>
      <c r="O957" s="42">
        <f t="shared" ca="1" si="249"/>
        <v>4.0364316016856326E-2</v>
      </c>
      <c r="P957" s="42">
        <f t="shared" ca="1" si="250"/>
        <v>0.13893380535805758</v>
      </c>
      <c r="Q957" s="42">
        <f t="shared" ca="1" si="251"/>
        <v>0.10596612010474292</v>
      </c>
      <c r="R957" s="42">
        <f t="shared" ca="1" si="252"/>
        <v>0.21069770141148253</v>
      </c>
      <c r="S957" s="42">
        <f t="shared" ca="1" si="253"/>
        <v>0.13828166586205654</v>
      </c>
      <c r="T957" s="42">
        <f t="shared" ca="1" si="254"/>
        <v>0.15626179991374128</v>
      </c>
      <c r="U957">
        <f ca="1">+(L957^2*Markiwitz!$B$4^2)+(M957^2*Markiwitz!$C$4^2)+(N957^2*Markiwitz!$D$4^2)+(O957^2*Markiwitz!$E$4^2)+(P957^2*Markiwitz!$F$4^2)+(Q957^2*Markiwitz!$G$4^2)+(R957^2*Markiwitz!$H$4^2)+(S957^2*Markiwitz!$I$4^2)+(T957^2*Markiwitz!$J$4^2)+(2*L957*M957*Markiwitz!$B$8)+(2*L957*N957*Markiwitz!$E$8)+(2*L957*O957*Markiwitz!$H$8)+(2*L957*P957*Markiwitz!$B$11)+(2*L957*Q957*Markiwitz!$E$11)+(2*L957*R957*Markiwitz!$H$11)+(2*L957*S957*Markiwitz!$K$8)+(2*L957*T957*Markiwitz!$K$11)</f>
        <v>1.2964938298961301E-2</v>
      </c>
      <c r="V957" s="5">
        <f t="shared" ca="1" si="245"/>
        <v>0.11386368296766665</v>
      </c>
      <c r="W957" s="42">
        <f ca="1">SUMPRODUCT(L957:T957,Markiwitz!$B$3:$J$3)</f>
        <v>0.39604627812998922</v>
      </c>
    </row>
    <row r="958" spans="1:23" x14ac:dyDescent="0.25">
      <c r="A958">
        <v>957</v>
      </c>
      <c r="B958" s="25">
        <f t="shared" ca="1" si="244"/>
        <v>0.99999999999999989</v>
      </c>
      <c r="C958" s="46">
        <v>0</v>
      </c>
      <c r="D958">
        <f t="shared" ca="1" si="260"/>
        <v>8.2939288600077821E-2</v>
      </c>
      <c r="E958">
        <f t="shared" ca="1" si="260"/>
        <v>0.70882076372949621</v>
      </c>
      <c r="F958">
        <f t="shared" ca="1" si="260"/>
        <v>0.64251112182359171</v>
      </c>
      <c r="G958">
        <f t="shared" ca="1" si="260"/>
        <v>0.51226428869010798</v>
      </c>
      <c r="H958">
        <f t="shared" ca="1" si="260"/>
        <v>0.38846048665579536</v>
      </c>
      <c r="I958">
        <f t="shared" ca="1" si="260"/>
        <v>0.42728618781720973</v>
      </c>
      <c r="J958">
        <f t="shared" ca="1" si="260"/>
        <v>0.97149574963859964</v>
      </c>
      <c r="K958">
        <f t="shared" ca="1" si="260"/>
        <v>0.96013893937341654</v>
      </c>
      <c r="L958" s="42">
        <f t="shared" ca="1" si="246"/>
        <v>0</v>
      </c>
      <c r="M958" s="42">
        <f t="shared" ca="1" si="247"/>
        <v>1.7669526680760363E-2</v>
      </c>
      <c r="N958" s="42">
        <f t="shared" ca="1" si="248"/>
        <v>0.15100837742878251</v>
      </c>
      <c r="O958" s="42">
        <f t="shared" ca="1" si="249"/>
        <v>0.13688165887808898</v>
      </c>
      <c r="P958" s="42">
        <f t="shared" ca="1" si="250"/>
        <v>0.1091336526920982</v>
      </c>
      <c r="Q958" s="42">
        <f t="shared" ca="1" si="251"/>
        <v>8.2758280776708895E-2</v>
      </c>
      <c r="R958" s="42">
        <f t="shared" ca="1" si="252"/>
        <v>9.1029773987589838E-2</v>
      </c>
      <c r="S958" s="42">
        <f t="shared" ca="1" si="253"/>
        <v>0.20696910183611605</v>
      </c>
      <c r="T958" s="42">
        <f t="shared" ca="1" si="254"/>
        <v>0.2045496277198551</v>
      </c>
      <c r="U958">
        <f ca="1">+(L958^2*Markiwitz!$B$4^2)+(M958^2*Markiwitz!$C$4^2)+(N958^2*Markiwitz!$D$4^2)+(O958^2*Markiwitz!$E$4^2)+(P958^2*Markiwitz!$F$4^2)+(Q958^2*Markiwitz!$G$4^2)+(R958^2*Markiwitz!$H$4^2)+(S958^2*Markiwitz!$I$4^2)+(T958^2*Markiwitz!$J$4^2)+(2*L958*M958*Markiwitz!$B$8)+(2*L958*N958*Markiwitz!$E$8)+(2*L958*O958*Markiwitz!$H$8)+(2*L958*P958*Markiwitz!$B$11)+(2*L958*Q958*Markiwitz!$E$11)+(2*L958*R958*Markiwitz!$H$11)+(2*L958*S958*Markiwitz!$K$8)+(2*L958*T958*Markiwitz!$K$11)</f>
        <v>1.3073802105977977E-2</v>
      </c>
      <c r="V958" s="5">
        <f t="shared" ca="1" si="245"/>
        <v>0.11434072811547938</v>
      </c>
      <c r="W958" s="42">
        <f ca="1">SUMPRODUCT(L958:T958,Markiwitz!$B$3:$J$3)</f>
        <v>0.34192453705151399</v>
      </c>
    </row>
    <row r="959" spans="1:23" x14ac:dyDescent="0.25">
      <c r="A959">
        <v>958</v>
      </c>
      <c r="B959" s="25">
        <f t="shared" ca="1" si="244"/>
        <v>0.99999999999999978</v>
      </c>
      <c r="C959" s="46">
        <v>0</v>
      </c>
      <c r="D959">
        <f t="shared" ca="1" si="260"/>
        <v>0.43100461779807175</v>
      </c>
      <c r="E959">
        <f t="shared" ca="1" si="260"/>
        <v>0.82754801051938831</v>
      </c>
      <c r="F959">
        <f t="shared" ca="1" si="260"/>
        <v>0.57480819444332443</v>
      </c>
      <c r="G959">
        <f t="shared" ca="1" si="260"/>
        <v>0.52764544632121924</v>
      </c>
      <c r="H959">
        <f t="shared" ca="1" si="260"/>
        <v>0.12121705874248534</v>
      </c>
      <c r="I959">
        <f t="shared" ca="1" si="260"/>
        <v>0.26766332728310072</v>
      </c>
      <c r="J959">
        <f t="shared" ca="1" si="260"/>
        <v>0.26790485968191224</v>
      </c>
      <c r="K959">
        <f t="shared" ca="1" si="260"/>
        <v>0.45355276933808097</v>
      </c>
      <c r="L959" s="42">
        <f t="shared" ca="1" si="246"/>
        <v>0</v>
      </c>
      <c r="M959" s="42">
        <f t="shared" ca="1" si="247"/>
        <v>0.12416072348939933</v>
      </c>
      <c r="N959" s="42">
        <f t="shared" ca="1" si="248"/>
        <v>0.23839410406604694</v>
      </c>
      <c r="O959" s="42">
        <f t="shared" ca="1" si="249"/>
        <v>0.16558662794456441</v>
      </c>
      <c r="P959" s="42">
        <f t="shared" ca="1" si="250"/>
        <v>0.15200032123976628</v>
      </c>
      <c r="Q959" s="42">
        <f t="shared" ca="1" si="251"/>
        <v>3.4919342139798602E-2</v>
      </c>
      <c r="R959" s="42">
        <f t="shared" ca="1" si="252"/>
        <v>7.7106534349522096E-2</v>
      </c>
      <c r="S959" s="42">
        <f t="shared" ca="1" si="253"/>
        <v>7.7176113273144262E-2</v>
      </c>
      <c r="T959" s="42">
        <f t="shared" ca="1" si="254"/>
        <v>0.13065623349775796</v>
      </c>
      <c r="U959">
        <f ca="1">+(L959^2*Markiwitz!$B$4^2)+(M959^2*Markiwitz!$C$4^2)+(N959^2*Markiwitz!$D$4^2)+(O959^2*Markiwitz!$E$4^2)+(P959^2*Markiwitz!$F$4^2)+(Q959^2*Markiwitz!$G$4^2)+(R959^2*Markiwitz!$H$4^2)+(S959^2*Markiwitz!$I$4^2)+(T959^2*Markiwitz!$J$4^2)+(2*L959*M959*Markiwitz!$B$8)+(2*L959*N959*Markiwitz!$E$8)+(2*L959*O959*Markiwitz!$H$8)+(2*L959*P959*Markiwitz!$B$11)+(2*L959*Q959*Markiwitz!$E$11)+(2*L959*R959*Markiwitz!$H$11)+(2*L959*S959*Markiwitz!$K$8)+(2*L959*T959*Markiwitz!$K$11)</f>
        <v>1.1627628775019942E-2</v>
      </c>
      <c r="V959" s="5">
        <f t="shared" ca="1" si="245"/>
        <v>0.10783148322739487</v>
      </c>
      <c r="W959" s="42">
        <f ca="1">SUMPRODUCT(L959:T959,Markiwitz!$B$3:$J$3)</f>
        <v>0.26826015175083701</v>
      </c>
    </row>
    <row r="960" spans="1:23" x14ac:dyDescent="0.25">
      <c r="A960">
        <v>959</v>
      </c>
      <c r="B960" s="25">
        <f t="shared" ca="1" si="244"/>
        <v>1</v>
      </c>
      <c r="C960" s="46">
        <v>0</v>
      </c>
      <c r="D960">
        <f t="shared" ca="1" si="260"/>
        <v>5.6748058418824687E-2</v>
      </c>
      <c r="E960">
        <f t="shared" ca="1" si="260"/>
        <v>0.81192161254835182</v>
      </c>
      <c r="F960">
        <f t="shared" ca="1" si="260"/>
        <v>0.39317892160559309</v>
      </c>
      <c r="G960">
        <f t="shared" ca="1" si="260"/>
        <v>0.98031902080396705</v>
      </c>
      <c r="H960">
        <f t="shared" ca="1" si="260"/>
        <v>0.17077487740547737</v>
      </c>
      <c r="I960">
        <f t="shared" ca="1" si="260"/>
        <v>0.89883120922125648</v>
      </c>
      <c r="J960">
        <f t="shared" ca="1" si="260"/>
        <v>0.9628090175667483</v>
      </c>
      <c r="K960">
        <f t="shared" ca="1" si="260"/>
        <v>0.87508738294268174</v>
      </c>
      <c r="L960" s="42">
        <f t="shared" ca="1" si="246"/>
        <v>0</v>
      </c>
      <c r="M960" s="42">
        <f t="shared" ca="1" si="247"/>
        <v>1.1019746374272141E-2</v>
      </c>
      <c r="N960" s="42">
        <f t="shared" ca="1" si="248"/>
        <v>0.15766478176291049</v>
      </c>
      <c r="O960" s="42">
        <f t="shared" ca="1" si="249"/>
        <v>7.6350312530978043E-2</v>
      </c>
      <c r="P960" s="42">
        <f t="shared" ca="1" si="250"/>
        <v>0.19036540237914046</v>
      </c>
      <c r="Q960" s="42">
        <f t="shared" ca="1" si="251"/>
        <v>3.3162294685336914E-2</v>
      </c>
      <c r="R960" s="42">
        <f t="shared" ca="1" si="252"/>
        <v>0.17454151269451881</v>
      </c>
      <c r="S960" s="42">
        <f t="shared" ca="1" si="253"/>
        <v>0.18696518393884179</v>
      </c>
      <c r="T960" s="42">
        <f t="shared" ca="1" si="254"/>
        <v>0.16993076563400131</v>
      </c>
      <c r="U960">
        <f ca="1">+(L960^2*Markiwitz!$B$4^2)+(M960^2*Markiwitz!$C$4^2)+(N960^2*Markiwitz!$D$4^2)+(O960^2*Markiwitz!$E$4^2)+(P960^2*Markiwitz!$F$4^2)+(Q960^2*Markiwitz!$G$4^2)+(R960^2*Markiwitz!$H$4^2)+(S960^2*Markiwitz!$I$4^2)+(T960^2*Markiwitz!$J$4^2)+(2*L960*M960*Markiwitz!$B$8)+(2*L960*N960*Markiwitz!$E$8)+(2*L960*O960*Markiwitz!$H$8)+(2*L960*P960*Markiwitz!$B$11)+(2*L960*Q960*Markiwitz!$E$11)+(2*L960*R960*Markiwitz!$H$11)+(2*L960*S960*Markiwitz!$K$8)+(2*L960*T960*Markiwitz!$K$11)</f>
        <v>1.4140044474582452E-2</v>
      </c>
      <c r="V960" s="5">
        <f t="shared" ca="1" si="245"/>
        <v>0.11891191897611632</v>
      </c>
      <c r="W960" s="42">
        <f ca="1">SUMPRODUCT(L960:T960,Markiwitz!$B$3:$J$3)</f>
        <v>0.21892474296419467</v>
      </c>
    </row>
    <row r="961" spans="1:23" x14ac:dyDescent="0.25">
      <c r="A961">
        <v>960</v>
      </c>
      <c r="B961" s="25">
        <f t="shared" ca="1" si="244"/>
        <v>1.0000000000000002</v>
      </c>
      <c r="C961" s="46">
        <v>0</v>
      </c>
      <c r="D961">
        <f t="shared" ca="1" si="260"/>
        <v>0.49471199144566425</v>
      </c>
      <c r="E961">
        <f t="shared" ca="1" si="260"/>
        <v>0.89016409056728629</v>
      </c>
      <c r="F961">
        <f t="shared" ca="1" si="260"/>
        <v>0.99614412297878119</v>
      </c>
      <c r="G961">
        <f t="shared" ca="1" si="260"/>
        <v>0.38331247903505994</v>
      </c>
      <c r="H961">
        <f t="shared" ca="1" si="260"/>
        <v>7.9574928423222335E-2</v>
      </c>
      <c r="I961">
        <f t="shared" ca="1" si="260"/>
        <v>0.81737140430831434</v>
      </c>
      <c r="J961">
        <f t="shared" ca="1" si="260"/>
        <v>0.71639053922471074</v>
      </c>
      <c r="K961">
        <f t="shared" ca="1" si="260"/>
        <v>0.29471099899693165</v>
      </c>
      <c r="L961" s="42">
        <f t="shared" ca="1" si="246"/>
        <v>0</v>
      </c>
      <c r="M961" s="42">
        <f t="shared" ca="1" si="247"/>
        <v>0.10588007240086313</v>
      </c>
      <c r="N961" s="42">
        <f t="shared" ca="1" si="248"/>
        <v>0.19051617908531046</v>
      </c>
      <c r="O961" s="42">
        <f t="shared" ca="1" si="249"/>
        <v>0.2131984137972365</v>
      </c>
      <c r="P961" s="42">
        <f t="shared" ca="1" si="250"/>
        <v>8.2037940729488196E-2</v>
      </c>
      <c r="Q961" s="42">
        <f t="shared" ca="1" si="251"/>
        <v>1.7030917641845094E-2</v>
      </c>
      <c r="R961" s="42">
        <f t="shared" ca="1" si="252"/>
        <v>0.17493682175291442</v>
      </c>
      <c r="S961" s="42">
        <f t="shared" ca="1" si="253"/>
        <v>0.15332452714305542</v>
      </c>
      <c r="T961" s="42">
        <f t="shared" ca="1" si="254"/>
        <v>6.3075127449286936E-2</v>
      </c>
      <c r="U961">
        <f ca="1">+(L961^2*Markiwitz!$B$4^2)+(M961^2*Markiwitz!$C$4^2)+(N961^2*Markiwitz!$D$4^2)+(O961^2*Markiwitz!$E$4^2)+(P961^2*Markiwitz!$F$4^2)+(Q961^2*Markiwitz!$G$4^2)+(R961^2*Markiwitz!$H$4^2)+(S961^2*Markiwitz!$I$4^2)+(T961^2*Markiwitz!$J$4^2)+(2*L961*M961*Markiwitz!$B$8)+(2*L961*N961*Markiwitz!$E$8)+(2*L961*O961*Markiwitz!$H$8)+(2*L961*P961*Markiwitz!$B$11)+(2*L961*Q961*Markiwitz!$E$11)+(2*L961*R961*Markiwitz!$H$11)+(2*L961*S961*Markiwitz!$K$8)+(2*L961*T961*Markiwitz!$K$11)</f>
        <v>1.3489132769630806E-2</v>
      </c>
      <c r="V961" s="5">
        <f t="shared" ca="1" si="245"/>
        <v>0.11614272585758785</v>
      </c>
      <c r="W961" s="42">
        <f ca="1">SUMPRODUCT(L961:T961,Markiwitz!$B$3:$J$3)</f>
        <v>0.19411060881037623</v>
      </c>
    </row>
    <row r="962" spans="1:23" x14ac:dyDescent="0.25">
      <c r="A962">
        <v>961</v>
      </c>
      <c r="B962" s="25">
        <f t="shared" ref="B962:B1029" ca="1" si="261">SUM(L962:T962)</f>
        <v>1.0000000000000002</v>
      </c>
      <c r="C962" s="46">
        <v>0</v>
      </c>
      <c r="D962">
        <f t="shared" ref="D962:K971" ca="1" si="262">RAND()</f>
        <v>0.95403711358397181</v>
      </c>
      <c r="E962">
        <f t="shared" ca="1" si="262"/>
        <v>0.44916879410550736</v>
      </c>
      <c r="F962">
        <f t="shared" ca="1" si="262"/>
        <v>0.71822308178294669</v>
      </c>
      <c r="G962">
        <f t="shared" ca="1" si="262"/>
        <v>0.66510469090997992</v>
      </c>
      <c r="H962">
        <f t="shared" ca="1" si="262"/>
        <v>6.554768298549396E-3</v>
      </c>
      <c r="I962">
        <f t="shared" ca="1" si="262"/>
        <v>2.9429148053736531E-2</v>
      </c>
      <c r="J962">
        <f t="shared" ca="1" si="262"/>
        <v>0.85881599150146215</v>
      </c>
      <c r="K962">
        <f t="shared" ca="1" si="262"/>
        <v>0.64406067248432042</v>
      </c>
      <c r="L962" s="42">
        <f t="shared" ca="1" si="246"/>
        <v>0</v>
      </c>
      <c r="M962" s="42">
        <f t="shared" ca="1" si="247"/>
        <v>0.22056650933481828</v>
      </c>
      <c r="N962" s="42">
        <f t="shared" ca="1" si="248"/>
        <v>0.1038445901185179</v>
      </c>
      <c r="O962" s="42">
        <f t="shared" ca="1" si="249"/>
        <v>0.16604800360171409</v>
      </c>
      <c r="P962" s="42">
        <f t="shared" ca="1" si="250"/>
        <v>0.15376741421005041</v>
      </c>
      <c r="Q962" s="42">
        <f t="shared" ca="1" si="251"/>
        <v>1.5154152207751759E-3</v>
      </c>
      <c r="R962" s="42">
        <f t="shared" ca="1" si="252"/>
        <v>6.8038070704876195E-3</v>
      </c>
      <c r="S962" s="42">
        <f t="shared" ca="1" si="253"/>
        <v>0.19855207172684661</v>
      </c>
      <c r="T962" s="42">
        <f t="shared" ca="1" si="254"/>
        <v>0.14890218871679001</v>
      </c>
      <c r="U962">
        <f ca="1">+(L962^2*Markiwitz!$B$4^2)+(M962^2*Markiwitz!$C$4^2)+(N962^2*Markiwitz!$D$4^2)+(O962^2*Markiwitz!$E$4^2)+(P962^2*Markiwitz!$F$4^2)+(Q962^2*Markiwitz!$G$4^2)+(R962^2*Markiwitz!$H$4^2)+(S962^2*Markiwitz!$I$4^2)+(T962^2*Markiwitz!$J$4^2)+(2*L962*M962*Markiwitz!$B$8)+(2*L962*N962*Markiwitz!$E$8)+(2*L962*O962*Markiwitz!$H$8)+(2*L962*P962*Markiwitz!$B$11)+(2*L962*Q962*Markiwitz!$E$11)+(2*L962*R962*Markiwitz!$H$11)+(2*L962*S962*Markiwitz!$K$8)+(2*L962*T962*Markiwitz!$K$11)</f>
        <v>1.2295209497058267E-2</v>
      </c>
      <c r="V962" s="5">
        <f t="shared" ref="V962:V1025" ca="1" si="263">SQRT(U962)</f>
        <v>0.11088376570561746</v>
      </c>
      <c r="W962" s="42">
        <f ca="1">SUMPRODUCT(L962:T962,Markiwitz!$B$3:$J$3)</f>
        <v>0.15113498769694619</v>
      </c>
    </row>
    <row r="963" spans="1:23" x14ac:dyDescent="0.25">
      <c r="A963">
        <v>962</v>
      </c>
      <c r="B963" s="25">
        <f t="shared" ca="1" si="261"/>
        <v>0.99999999999999989</v>
      </c>
      <c r="C963" s="46">
        <v>0</v>
      </c>
      <c r="D963">
        <f t="shared" ca="1" si="262"/>
        <v>0.55667034987296704</v>
      </c>
      <c r="E963">
        <f t="shared" ca="1" si="262"/>
        <v>3.0760540196896891E-3</v>
      </c>
      <c r="F963">
        <f t="shared" ca="1" si="262"/>
        <v>0.79162177417995228</v>
      </c>
      <c r="G963">
        <f t="shared" ca="1" si="262"/>
        <v>0.35871795760914105</v>
      </c>
      <c r="H963">
        <f t="shared" ca="1" si="262"/>
        <v>0.52346910107656752</v>
      </c>
      <c r="I963">
        <f t="shared" ca="1" si="262"/>
        <v>0.997173846535098</v>
      </c>
      <c r="J963">
        <f t="shared" ca="1" si="262"/>
        <v>0.66070964942909649</v>
      </c>
      <c r="K963">
        <f t="shared" ca="1" si="262"/>
        <v>0.30419115618949599</v>
      </c>
      <c r="L963" s="42">
        <f t="shared" ref="L963:L1029" ca="1" si="264">C963/SUM($C963:$K963)</f>
        <v>0</v>
      </c>
      <c r="M963" s="42">
        <f t="shared" ref="M963:M1029" ca="1" si="265">D963/SUM($C963:$K963)</f>
        <v>0.13267861193955796</v>
      </c>
      <c r="N963" s="42">
        <f t="shared" ref="N963:N1029" ca="1" si="266">E963/SUM($C963:$K963)</f>
        <v>7.3315666565798002E-4</v>
      </c>
      <c r="O963" s="42">
        <f t="shared" ref="O963:O1029" ca="1" si="267">F963/SUM($C963:$K963)</f>
        <v>0.18867769444392818</v>
      </c>
      <c r="P963" s="42">
        <f t="shared" ref="P963:P1029" ca="1" si="268">G963/SUM($C963:$K963)</f>
        <v>8.5497998419055532E-2</v>
      </c>
      <c r="Q963" s="42">
        <f t="shared" ref="Q963:Q1029" ca="1" si="269">H963/SUM($C963:$K963)</f>
        <v>0.12476531890002127</v>
      </c>
      <c r="R963" s="42">
        <f t="shared" ref="R963:R1029" ca="1" si="270">I963/SUM($C963:$K963)</f>
        <v>0.23766964030129945</v>
      </c>
      <c r="S963" s="42">
        <f t="shared" ref="S963:S1029" ca="1" si="271">J963/SUM($C963:$K963)</f>
        <v>0.15747567514836938</v>
      </c>
      <c r="T963" s="42">
        <f t="shared" ref="T963:T1029" ca="1" si="272">K963/SUM($C963:$K963)</f>
        <v>7.250190418211018E-2</v>
      </c>
      <c r="U963">
        <f ca="1">+(L963^2*Markiwitz!$B$4^2)+(M963^2*Markiwitz!$C$4^2)+(N963^2*Markiwitz!$D$4^2)+(O963^2*Markiwitz!$E$4^2)+(P963^2*Markiwitz!$F$4^2)+(Q963^2*Markiwitz!$G$4^2)+(R963^2*Markiwitz!$H$4^2)+(S963^2*Markiwitz!$I$4^2)+(T963^2*Markiwitz!$J$4^2)+(2*L963*M963*Markiwitz!$B$8)+(2*L963*N963*Markiwitz!$E$8)+(2*L963*O963*Markiwitz!$H$8)+(2*L963*P963*Markiwitz!$B$11)+(2*L963*Q963*Markiwitz!$E$11)+(2*L963*R963*Markiwitz!$H$11)+(2*L963*S963*Markiwitz!$K$8)+(2*L963*T963*Markiwitz!$K$11)</f>
        <v>1.683912981800019E-2</v>
      </c>
      <c r="V963" s="5">
        <f t="shared" ca="1" si="263"/>
        <v>0.12976567272587997</v>
      </c>
      <c r="W963" s="42">
        <f ca="1">SUMPRODUCT(L963:T963,Markiwitz!$B$3:$J$3)</f>
        <v>0.4547150482236349</v>
      </c>
    </row>
    <row r="964" spans="1:23" x14ac:dyDescent="0.25">
      <c r="A964">
        <v>963</v>
      </c>
      <c r="B964" s="25">
        <f t="shared" ca="1" si="261"/>
        <v>0.99999999999999989</v>
      </c>
      <c r="C964" s="46">
        <v>0</v>
      </c>
      <c r="D964">
        <f t="shared" ca="1" si="262"/>
        <v>0.4705240296699853</v>
      </c>
      <c r="E964">
        <f t="shared" ca="1" si="262"/>
        <v>0.67923757904587478</v>
      </c>
      <c r="F964">
        <f t="shared" ca="1" si="262"/>
        <v>0.95688051691774245</v>
      </c>
      <c r="G964">
        <f t="shared" ca="1" si="262"/>
        <v>0.70789938827700061</v>
      </c>
      <c r="H964">
        <f t="shared" ca="1" si="262"/>
        <v>8.5047798742227121E-3</v>
      </c>
      <c r="I964">
        <f t="shared" ca="1" si="262"/>
        <v>0.53066412001560825</v>
      </c>
      <c r="J964">
        <f t="shared" ca="1" si="262"/>
        <v>0.73351458414621074</v>
      </c>
      <c r="K964">
        <f t="shared" ca="1" si="262"/>
        <v>0.72698007556598609</v>
      </c>
      <c r="L964" s="42">
        <f t="shared" ca="1" si="264"/>
        <v>0</v>
      </c>
      <c r="M964" s="42">
        <f t="shared" ca="1" si="265"/>
        <v>9.7736598770744226E-2</v>
      </c>
      <c r="N964" s="42">
        <f t="shared" ca="1" si="266"/>
        <v>0.14109028773680315</v>
      </c>
      <c r="O964" s="42">
        <f t="shared" ca="1" si="267"/>
        <v>0.19876189366805788</v>
      </c>
      <c r="P964" s="42">
        <f t="shared" ca="1" si="268"/>
        <v>0.14704387899298391</v>
      </c>
      <c r="Q964" s="42">
        <f t="shared" ca="1" si="269"/>
        <v>1.7666010783411212E-3</v>
      </c>
      <c r="R964" s="42">
        <f t="shared" ca="1" si="270"/>
        <v>0.11022881491594105</v>
      </c>
      <c r="S964" s="42">
        <f t="shared" ca="1" si="271"/>
        <v>0.15236463194763947</v>
      </c>
      <c r="T964" s="42">
        <f t="shared" ca="1" si="272"/>
        <v>0.15100729288948903</v>
      </c>
      <c r="U964">
        <f ca="1">+(L964^2*Markiwitz!$B$4^2)+(M964^2*Markiwitz!$C$4^2)+(N964^2*Markiwitz!$D$4^2)+(O964^2*Markiwitz!$E$4^2)+(P964^2*Markiwitz!$F$4^2)+(Q964^2*Markiwitz!$G$4^2)+(R964^2*Markiwitz!$H$4^2)+(S964^2*Markiwitz!$I$4^2)+(T964^2*Markiwitz!$J$4^2)+(2*L964*M964*Markiwitz!$B$8)+(2*L964*N964*Markiwitz!$E$8)+(2*L964*O964*Markiwitz!$H$8)+(2*L964*P964*Markiwitz!$B$11)+(2*L964*Q964*Markiwitz!$E$11)+(2*L964*R964*Markiwitz!$H$11)+(2*L964*S964*Markiwitz!$K$8)+(2*L964*T964*Markiwitz!$K$11)</f>
        <v>1.201005562096198E-2</v>
      </c>
      <c r="V964" s="5">
        <f t="shared" ca="1" si="263"/>
        <v>0.10959039931016759</v>
      </c>
      <c r="W964" s="42">
        <f ca="1">SUMPRODUCT(L964:T964,Markiwitz!$B$3:$J$3)</f>
        <v>0.15971226487296439</v>
      </c>
    </row>
    <row r="965" spans="1:23" x14ac:dyDescent="0.25">
      <c r="A965">
        <v>964</v>
      </c>
      <c r="B965" s="25">
        <f t="shared" ca="1" si="261"/>
        <v>1</v>
      </c>
      <c r="C965" s="46">
        <v>0</v>
      </c>
      <c r="D965">
        <f t="shared" ca="1" si="262"/>
        <v>0.12107413641012443</v>
      </c>
      <c r="E965">
        <f t="shared" ca="1" si="262"/>
        <v>0.5669255419550514</v>
      </c>
      <c r="F965">
        <f t="shared" ca="1" si="262"/>
        <v>0.21963170447356317</v>
      </c>
      <c r="G965">
        <f t="shared" ca="1" si="262"/>
        <v>0.16463593943662591</v>
      </c>
      <c r="H965">
        <f t="shared" ca="1" si="262"/>
        <v>0.93993886524677683</v>
      </c>
      <c r="I965">
        <f t="shared" ca="1" si="262"/>
        <v>0.62651979758418674</v>
      </c>
      <c r="J965">
        <f t="shared" ca="1" si="262"/>
        <v>0.17868457489135781</v>
      </c>
      <c r="K965">
        <f t="shared" ca="1" si="262"/>
        <v>4.0481391853591786E-2</v>
      </c>
      <c r="L965" s="42">
        <f t="shared" ca="1" si="264"/>
        <v>0</v>
      </c>
      <c r="M965" s="42">
        <f t="shared" ca="1" si="265"/>
        <v>4.2364840396326153E-2</v>
      </c>
      <c r="N965" s="42">
        <f t="shared" ca="1" si="266"/>
        <v>0.19837192990722052</v>
      </c>
      <c r="O965" s="42">
        <f t="shared" ca="1" si="267"/>
        <v>7.6850947542397713E-2</v>
      </c>
      <c r="P965" s="42">
        <f t="shared" ca="1" si="268"/>
        <v>5.7607475093653715E-2</v>
      </c>
      <c r="Q965" s="42">
        <f t="shared" ca="1" si="269"/>
        <v>0.32889237279873562</v>
      </c>
      <c r="R965" s="42">
        <f t="shared" ca="1" si="270"/>
        <v>0.21922445219748118</v>
      </c>
      <c r="S965" s="42">
        <f t="shared" ca="1" si="271"/>
        <v>6.2523208680303657E-2</v>
      </c>
      <c r="T965" s="42">
        <f t="shared" ca="1" si="272"/>
        <v>1.4164773383881378E-2</v>
      </c>
      <c r="U965">
        <f ca="1">+(L965^2*Markiwitz!$B$4^2)+(M965^2*Markiwitz!$C$4^2)+(N965^2*Markiwitz!$D$4^2)+(O965^2*Markiwitz!$E$4^2)+(P965^2*Markiwitz!$F$4^2)+(Q965^2*Markiwitz!$G$4^2)+(R965^2*Markiwitz!$H$4^2)+(S965^2*Markiwitz!$I$4^2)+(T965^2*Markiwitz!$J$4^2)+(2*L965*M965*Markiwitz!$B$8)+(2*L965*N965*Markiwitz!$E$8)+(2*L965*O965*Markiwitz!$H$8)+(2*L965*P965*Markiwitz!$B$11)+(2*L965*Q965*Markiwitz!$E$11)+(2*L965*R965*Markiwitz!$H$11)+(2*L965*S965*Markiwitz!$K$8)+(2*L965*T965*Markiwitz!$K$11)</f>
        <v>3.8068422332721695E-2</v>
      </c>
      <c r="V965" s="5">
        <f t="shared" ca="1" si="263"/>
        <v>0.19511130754705555</v>
      </c>
      <c r="W965" s="42">
        <f ca="1">SUMPRODUCT(L965:T965,Markiwitz!$B$3:$J$3)</f>
        <v>1.0051953073260911</v>
      </c>
    </row>
    <row r="966" spans="1:23" x14ac:dyDescent="0.25">
      <c r="A966">
        <v>965</v>
      </c>
      <c r="B966" s="25">
        <f t="shared" ca="1" si="261"/>
        <v>1</v>
      </c>
      <c r="C966" s="46">
        <v>0</v>
      </c>
      <c r="D966">
        <f t="shared" ca="1" si="262"/>
        <v>0.36061189084456835</v>
      </c>
      <c r="E966">
        <f t="shared" ca="1" si="262"/>
        <v>0.15233841029694872</v>
      </c>
      <c r="F966">
        <f t="shared" ca="1" si="262"/>
        <v>0.58604472048361922</v>
      </c>
      <c r="G966">
        <f t="shared" ca="1" si="262"/>
        <v>0.25362207287636673</v>
      </c>
      <c r="H966">
        <f t="shared" ca="1" si="262"/>
        <v>0.51174370598019303</v>
      </c>
      <c r="I966">
        <f t="shared" ca="1" si="262"/>
        <v>0.22273307301459722</v>
      </c>
      <c r="J966">
        <f t="shared" ca="1" si="262"/>
        <v>0.63797389527594062</v>
      </c>
      <c r="K966">
        <f t="shared" ca="1" si="262"/>
        <v>0.78514835268097471</v>
      </c>
      <c r="L966" s="42">
        <f t="shared" ca="1" si="264"/>
        <v>0</v>
      </c>
      <c r="M966" s="42">
        <f t="shared" ca="1" si="265"/>
        <v>0.1027321049096194</v>
      </c>
      <c r="N966" s="42">
        <f t="shared" ca="1" si="266"/>
        <v>4.3398584311065587E-2</v>
      </c>
      <c r="O966" s="42">
        <f t="shared" ca="1" si="267"/>
        <v>0.16695402795911043</v>
      </c>
      <c r="P966" s="42">
        <f t="shared" ca="1" si="268"/>
        <v>7.2252552008498186E-2</v>
      </c>
      <c r="Q966" s="42">
        <f t="shared" ca="1" si="269"/>
        <v>0.14578695108047485</v>
      </c>
      <c r="R966" s="42">
        <f t="shared" ca="1" si="270"/>
        <v>6.34528089747326E-2</v>
      </c>
      <c r="S966" s="42">
        <f t="shared" ca="1" si="271"/>
        <v>0.18174775375706018</v>
      </c>
      <c r="T966" s="42">
        <f t="shared" ca="1" si="272"/>
        <v>0.22367521699943876</v>
      </c>
      <c r="U966">
        <f ca="1">+(L966^2*Markiwitz!$B$4^2)+(M966^2*Markiwitz!$C$4^2)+(N966^2*Markiwitz!$D$4^2)+(O966^2*Markiwitz!$E$4^2)+(P966^2*Markiwitz!$F$4^2)+(Q966^2*Markiwitz!$G$4^2)+(R966^2*Markiwitz!$H$4^2)+(S966^2*Markiwitz!$I$4^2)+(T966^2*Markiwitz!$J$4^2)+(2*L966*M966*Markiwitz!$B$8)+(2*L966*N966*Markiwitz!$E$8)+(2*L966*O966*Markiwitz!$H$8)+(2*L966*P966*Markiwitz!$B$11)+(2*L966*Q966*Markiwitz!$E$11)+(2*L966*R966*Markiwitz!$H$11)+(2*L966*S966*Markiwitz!$K$8)+(2*L966*T966*Markiwitz!$K$11)</f>
        <v>1.4455780600518765E-2</v>
      </c>
      <c r="V966" s="5">
        <f t="shared" ca="1" si="263"/>
        <v>0.12023219452592041</v>
      </c>
      <c r="W966" s="42">
        <f ca="1">SUMPRODUCT(L966:T966,Markiwitz!$B$3:$J$3)</f>
        <v>0.50359793826918797</v>
      </c>
    </row>
    <row r="967" spans="1:23" x14ac:dyDescent="0.25">
      <c r="A967">
        <v>966</v>
      </c>
      <c r="B967" s="25">
        <f t="shared" ca="1" si="261"/>
        <v>0.99999999999999989</v>
      </c>
      <c r="C967" s="46">
        <v>0</v>
      </c>
      <c r="D967">
        <f t="shared" ca="1" si="262"/>
        <v>0.84182505797304685</v>
      </c>
      <c r="E967">
        <f t="shared" ca="1" si="262"/>
        <v>0.65283054072921254</v>
      </c>
      <c r="F967">
        <f t="shared" ca="1" si="262"/>
        <v>0.40916318048246059</v>
      </c>
      <c r="G967">
        <f t="shared" ca="1" si="262"/>
        <v>0.41308894547473218</v>
      </c>
      <c r="H967">
        <f t="shared" ca="1" si="262"/>
        <v>0.23308879895798318</v>
      </c>
      <c r="I967">
        <f t="shared" ca="1" si="262"/>
        <v>0.53105336627591737</v>
      </c>
      <c r="J967">
        <f t="shared" ca="1" si="262"/>
        <v>0.98148565393820764</v>
      </c>
      <c r="K967">
        <f t="shared" ca="1" si="262"/>
        <v>0.71543809681987214</v>
      </c>
      <c r="L967" s="42">
        <f t="shared" ca="1" si="264"/>
        <v>0</v>
      </c>
      <c r="M967" s="42">
        <f t="shared" ca="1" si="265"/>
        <v>0.17618871958830476</v>
      </c>
      <c r="N967" s="42">
        <f t="shared" ca="1" si="266"/>
        <v>0.13663334916184366</v>
      </c>
      <c r="O967" s="42">
        <f t="shared" ca="1" si="267"/>
        <v>8.5635294636467477E-2</v>
      </c>
      <c r="P967" s="42">
        <f t="shared" ca="1" si="268"/>
        <v>8.6456932696349353E-2</v>
      </c>
      <c r="Q967" s="42">
        <f t="shared" ca="1" si="269"/>
        <v>4.8784027809371439E-2</v>
      </c>
      <c r="R967" s="42">
        <f t="shared" ca="1" si="270"/>
        <v>0.11114614818249879</v>
      </c>
      <c r="S967" s="42">
        <f t="shared" ca="1" si="271"/>
        <v>0.20541880884139643</v>
      </c>
      <c r="T967" s="42">
        <f t="shared" ca="1" si="272"/>
        <v>0.14973671908376807</v>
      </c>
      <c r="U967">
        <f ca="1">+(L967^2*Markiwitz!$B$4^2)+(M967^2*Markiwitz!$C$4^2)+(N967^2*Markiwitz!$D$4^2)+(O967^2*Markiwitz!$E$4^2)+(P967^2*Markiwitz!$F$4^2)+(Q967^2*Markiwitz!$G$4^2)+(R967^2*Markiwitz!$H$4^2)+(S967^2*Markiwitz!$I$4^2)+(T967^2*Markiwitz!$J$4^2)+(2*L967*M967*Markiwitz!$B$8)+(2*L967*N967*Markiwitz!$E$8)+(2*L967*O967*Markiwitz!$H$8)+(2*L967*P967*Markiwitz!$B$11)+(2*L967*Q967*Markiwitz!$E$11)+(2*L967*R967*Markiwitz!$H$11)+(2*L967*S967*Markiwitz!$K$8)+(2*L967*T967*Markiwitz!$K$11)</f>
        <v>1.075575074979614E-2</v>
      </c>
      <c r="V967" s="5">
        <f t="shared" ca="1" si="263"/>
        <v>0.10370993563683346</v>
      </c>
      <c r="W967" s="42">
        <f ca="1">SUMPRODUCT(L967:T967,Markiwitz!$B$3:$J$3)</f>
        <v>0.2423434412464788</v>
      </c>
    </row>
    <row r="968" spans="1:23" x14ac:dyDescent="0.25">
      <c r="A968">
        <v>967</v>
      </c>
      <c r="B968" s="25">
        <f t="shared" ca="1" si="261"/>
        <v>1</v>
      </c>
      <c r="C968" s="46">
        <v>0</v>
      </c>
      <c r="D968">
        <f t="shared" ca="1" si="262"/>
        <v>0.76387974672745929</v>
      </c>
      <c r="E968">
        <f t="shared" ca="1" si="262"/>
        <v>0.50517530550358392</v>
      </c>
      <c r="F968">
        <f t="shared" ca="1" si="262"/>
        <v>0.48684056745820081</v>
      </c>
      <c r="G968">
        <f t="shared" ca="1" si="262"/>
        <v>0.30212905798385625</v>
      </c>
      <c r="H968">
        <f t="shared" ca="1" si="262"/>
        <v>0.1012092595850892</v>
      </c>
      <c r="I968">
        <f t="shared" ca="1" si="262"/>
        <v>0.72677353247401333</v>
      </c>
      <c r="J968">
        <f t="shared" ca="1" si="262"/>
        <v>0.10186891584049906</v>
      </c>
      <c r="K968">
        <f t="shared" ca="1" si="262"/>
        <v>0.49821480552635666</v>
      </c>
      <c r="L968" s="42">
        <f t="shared" ca="1" si="264"/>
        <v>0</v>
      </c>
      <c r="M968" s="42">
        <f t="shared" ca="1" si="265"/>
        <v>0.21912213561075297</v>
      </c>
      <c r="N968" s="42">
        <f t="shared" ca="1" si="266"/>
        <v>0.144911672647415</v>
      </c>
      <c r="O968" s="42">
        <f t="shared" ca="1" si="267"/>
        <v>0.13965227550594131</v>
      </c>
      <c r="P968" s="42">
        <f t="shared" ca="1" si="268"/>
        <v>8.666699791309937E-2</v>
      </c>
      <c r="Q968" s="42">
        <f t="shared" ca="1" si="269"/>
        <v>2.9032304101368325E-2</v>
      </c>
      <c r="R968" s="42">
        <f t="shared" ca="1" si="270"/>
        <v>0.20847806113898118</v>
      </c>
      <c r="S968" s="42">
        <f t="shared" ca="1" si="271"/>
        <v>2.9221529287758789E-2</v>
      </c>
      <c r="T968" s="42">
        <f t="shared" ca="1" si="272"/>
        <v>0.14291502379468296</v>
      </c>
      <c r="U968">
        <f ca="1">+(L968^2*Markiwitz!$B$4^2)+(M968^2*Markiwitz!$C$4^2)+(N968^2*Markiwitz!$D$4^2)+(O968^2*Markiwitz!$E$4^2)+(P968^2*Markiwitz!$F$4^2)+(Q968^2*Markiwitz!$G$4^2)+(R968^2*Markiwitz!$H$4^2)+(S968^2*Markiwitz!$I$4^2)+(T968^2*Markiwitz!$J$4^2)+(2*L968*M968*Markiwitz!$B$8)+(2*L968*N968*Markiwitz!$E$8)+(2*L968*O968*Markiwitz!$H$8)+(2*L968*P968*Markiwitz!$B$11)+(2*L968*Q968*Markiwitz!$E$11)+(2*L968*R968*Markiwitz!$H$11)+(2*L968*S968*Markiwitz!$K$8)+(2*L968*T968*Markiwitz!$K$11)</f>
        <v>1.0131453832059868E-2</v>
      </c>
      <c r="V968" s="5">
        <f t="shared" ca="1" si="263"/>
        <v>0.10065512322807948</v>
      </c>
      <c r="W968" s="42">
        <f ca="1">SUMPRODUCT(L968:T968,Markiwitz!$B$3:$J$3)</f>
        <v>0.22922346564209306</v>
      </c>
    </row>
    <row r="969" spans="1:23" x14ac:dyDescent="0.25">
      <c r="A969">
        <v>968</v>
      </c>
      <c r="B969" s="25">
        <f t="shared" ca="1" si="261"/>
        <v>1</v>
      </c>
      <c r="C969" s="46">
        <v>0</v>
      </c>
      <c r="D969">
        <f t="shared" ca="1" si="262"/>
        <v>0.32116740042499881</v>
      </c>
      <c r="E969">
        <f t="shared" ca="1" si="262"/>
        <v>4.5902509622765986E-2</v>
      </c>
      <c r="F969">
        <f t="shared" ca="1" si="262"/>
        <v>0.68686071293305129</v>
      </c>
      <c r="G969">
        <f t="shared" ca="1" si="262"/>
        <v>6.3119346706884127E-2</v>
      </c>
      <c r="H969">
        <f t="shared" ca="1" si="262"/>
        <v>0.7350197620053619</v>
      </c>
      <c r="I969">
        <f t="shared" ca="1" si="262"/>
        <v>9.8052427752938653E-2</v>
      </c>
      <c r="J969">
        <f t="shared" ca="1" si="262"/>
        <v>0.98944533635436627</v>
      </c>
      <c r="K969">
        <f t="shared" ca="1" si="262"/>
        <v>0.33091187801305066</v>
      </c>
      <c r="L969" s="42">
        <f t="shared" ca="1" si="264"/>
        <v>0</v>
      </c>
      <c r="M969" s="42">
        <f t="shared" ca="1" si="265"/>
        <v>9.8201934247490408E-2</v>
      </c>
      <c r="N969" s="42">
        <f t="shared" ca="1" si="266"/>
        <v>1.4035407160890643E-2</v>
      </c>
      <c r="O969" s="42">
        <f t="shared" ca="1" si="267"/>
        <v>0.21001835952023254</v>
      </c>
      <c r="P969" s="42">
        <f t="shared" ca="1" si="268"/>
        <v>1.9299723218644312E-2</v>
      </c>
      <c r="Q969" s="42">
        <f t="shared" ca="1" si="269"/>
        <v>0.22474373875910436</v>
      </c>
      <c r="R969" s="42">
        <f t="shared" ca="1" si="270"/>
        <v>2.9981056764350839E-2</v>
      </c>
      <c r="S969" s="42">
        <f t="shared" ca="1" si="271"/>
        <v>0.3025383203076622</v>
      </c>
      <c r="T969" s="42">
        <f t="shared" ca="1" si="272"/>
        <v>0.10118146002162476</v>
      </c>
      <c r="U969">
        <f ca="1">+(L969^2*Markiwitz!$B$4^2)+(M969^2*Markiwitz!$C$4^2)+(N969^2*Markiwitz!$D$4^2)+(O969^2*Markiwitz!$E$4^2)+(P969^2*Markiwitz!$F$4^2)+(Q969^2*Markiwitz!$G$4^2)+(R969^2*Markiwitz!$H$4^2)+(S969^2*Markiwitz!$I$4^2)+(T969^2*Markiwitz!$J$4^2)+(2*L969*M969*Markiwitz!$B$8)+(2*L969*N969*Markiwitz!$E$8)+(2*L969*O969*Markiwitz!$H$8)+(2*L969*P969*Markiwitz!$B$11)+(2*L969*Q969*Markiwitz!$E$11)+(2*L969*R969*Markiwitz!$H$11)+(2*L969*S969*Markiwitz!$K$8)+(2*L969*T969*Markiwitz!$K$11)</f>
        <v>2.882065008706557E-2</v>
      </c>
      <c r="V969" s="5">
        <f t="shared" ca="1" si="263"/>
        <v>0.16976645748517452</v>
      </c>
      <c r="W969" s="42">
        <f ca="1">SUMPRODUCT(L969:T969,Markiwitz!$B$3:$J$3)</f>
        <v>0.69176002281792626</v>
      </c>
    </row>
    <row r="970" spans="1:23" x14ac:dyDescent="0.25">
      <c r="A970">
        <v>969</v>
      </c>
      <c r="B970" s="25">
        <f t="shared" ca="1" si="261"/>
        <v>1</v>
      </c>
      <c r="C970" s="46">
        <v>0</v>
      </c>
      <c r="D970">
        <f t="shared" ca="1" si="262"/>
        <v>0.82274231031419598</v>
      </c>
      <c r="E970">
        <f t="shared" ca="1" si="262"/>
        <v>0.8598270137769487</v>
      </c>
      <c r="F970">
        <f t="shared" ca="1" si="262"/>
        <v>0.98294139826622984</v>
      </c>
      <c r="G970">
        <f t="shared" ca="1" si="262"/>
        <v>0.95927662983085149</v>
      </c>
      <c r="H970">
        <f t="shared" ca="1" si="262"/>
        <v>0.72048210958169279</v>
      </c>
      <c r="I970">
        <f t="shared" ca="1" si="262"/>
        <v>0.40777273955527471</v>
      </c>
      <c r="J970">
        <f t="shared" ca="1" si="262"/>
        <v>0.27439081396629894</v>
      </c>
      <c r="K970">
        <f t="shared" ca="1" si="262"/>
        <v>0.1672103617145978</v>
      </c>
      <c r="L970" s="42">
        <f t="shared" ca="1" si="264"/>
        <v>0</v>
      </c>
      <c r="M970" s="42">
        <f t="shared" ca="1" si="265"/>
        <v>0.15838282834891737</v>
      </c>
      <c r="N970" s="42">
        <f t="shared" ca="1" si="266"/>
        <v>0.16552185614568721</v>
      </c>
      <c r="O970" s="42">
        <f t="shared" ca="1" si="267"/>
        <v>0.1892221134211419</v>
      </c>
      <c r="P970" s="42">
        <f t="shared" ca="1" si="268"/>
        <v>0.18466650359042094</v>
      </c>
      <c r="Q970" s="42">
        <f t="shared" ca="1" si="269"/>
        <v>0.13869712649974819</v>
      </c>
      <c r="R970" s="42">
        <f t="shared" ca="1" si="270"/>
        <v>7.8498697593037223E-2</v>
      </c>
      <c r="S970" s="42">
        <f t="shared" ca="1" si="271"/>
        <v>5.2821877086092268E-2</v>
      </c>
      <c r="T970" s="42">
        <f t="shared" ca="1" si="272"/>
        <v>3.2188997314955003E-2</v>
      </c>
      <c r="U970">
        <f ca="1">+(L970^2*Markiwitz!$B$4^2)+(M970^2*Markiwitz!$C$4^2)+(N970^2*Markiwitz!$D$4^2)+(O970^2*Markiwitz!$E$4^2)+(P970^2*Markiwitz!$F$4^2)+(Q970^2*Markiwitz!$G$4^2)+(R970^2*Markiwitz!$H$4^2)+(S970^2*Markiwitz!$I$4^2)+(T970^2*Markiwitz!$J$4^2)+(2*L970*M970*Markiwitz!$B$8)+(2*L970*N970*Markiwitz!$E$8)+(2*L970*O970*Markiwitz!$H$8)+(2*L970*P970*Markiwitz!$B$11)+(2*L970*Q970*Markiwitz!$E$11)+(2*L970*R970*Markiwitz!$H$11)+(2*L970*S970*Markiwitz!$K$8)+(2*L970*T970*Markiwitz!$K$11)</f>
        <v>1.6025344048315359E-2</v>
      </c>
      <c r="V970" s="5">
        <f t="shared" ca="1" si="263"/>
        <v>0.12659124791357165</v>
      </c>
      <c r="W970" s="42">
        <f ca="1">SUMPRODUCT(L970:T970,Markiwitz!$B$3:$J$3)</f>
        <v>0.55771638732196471</v>
      </c>
    </row>
    <row r="971" spans="1:23" x14ac:dyDescent="0.25">
      <c r="A971">
        <v>970</v>
      </c>
      <c r="B971" s="25">
        <f t="shared" ca="1" si="261"/>
        <v>1</v>
      </c>
      <c r="C971" s="46">
        <v>0</v>
      </c>
      <c r="D971">
        <f t="shared" ca="1" si="262"/>
        <v>0.44505647856779262</v>
      </c>
      <c r="E971">
        <f t="shared" ca="1" si="262"/>
        <v>0.63898835681656696</v>
      </c>
      <c r="F971">
        <f t="shared" ca="1" si="262"/>
        <v>0.98087662066921233</v>
      </c>
      <c r="G971">
        <f t="shared" ca="1" si="262"/>
        <v>0.11870373209286855</v>
      </c>
      <c r="H971">
        <f t="shared" ca="1" si="262"/>
        <v>0.95359441196904238</v>
      </c>
      <c r="I971">
        <f t="shared" ca="1" si="262"/>
        <v>0.67938012603739395</v>
      </c>
      <c r="J971">
        <f t="shared" ca="1" si="262"/>
        <v>0.26181748977038155</v>
      </c>
      <c r="K971">
        <f t="shared" ca="1" si="262"/>
        <v>0.40459282015274822</v>
      </c>
      <c r="L971" s="42">
        <f t="shared" ca="1" si="264"/>
        <v>0</v>
      </c>
      <c r="M971" s="42">
        <f t="shared" ca="1" si="265"/>
        <v>9.9276261928102225E-2</v>
      </c>
      <c r="N971" s="42">
        <f t="shared" ca="1" si="266"/>
        <v>0.14253556241776241</v>
      </c>
      <c r="O971" s="42">
        <f t="shared" ca="1" si="267"/>
        <v>0.2187986671401202</v>
      </c>
      <c r="P971" s="42">
        <f t="shared" ca="1" si="268"/>
        <v>2.6478578262735794E-2</v>
      </c>
      <c r="Q971" s="42">
        <f t="shared" ca="1" si="269"/>
        <v>0.21271297728428168</v>
      </c>
      <c r="R971" s="42">
        <f t="shared" ca="1" si="270"/>
        <v>0.1515455286894824</v>
      </c>
      <c r="S971" s="42">
        <f t="shared" ca="1" si="271"/>
        <v>5.8402164542007425E-2</v>
      </c>
      <c r="T971" s="42">
        <f t="shared" ca="1" si="272"/>
        <v>9.0250259735507904E-2</v>
      </c>
      <c r="U971">
        <f ca="1">+(L971^2*Markiwitz!$B$4^2)+(M971^2*Markiwitz!$C$4^2)+(N971^2*Markiwitz!$D$4^2)+(O971^2*Markiwitz!$E$4^2)+(P971^2*Markiwitz!$F$4^2)+(Q971^2*Markiwitz!$G$4^2)+(R971^2*Markiwitz!$H$4^2)+(S971^2*Markiwitz!$I$4^2)+(T971^2*Markiwitz!$J$4^2)+(2*L971*M971*Markiwitz!$B$8)+(2*L971*N971*Markiwitz!$E$8)+(2*L971*O971*Markiwitz!$H$8)+(2*L971*P971*Markiwitz!$B$11)+(2*L971*Q971*Markiwitz!$E$11)+(2*L971*R971*Markiwitz!$H$11)+(2*L971*S971*Markiwitz!$K$8)+(2*L971*T971*Markiwitz!$K$11)</f>
        <v>2.1135449608412259E-2</v>
      </c>
      <c r="V971" s="5">
        <f t="shared" ca="1" si="263"/>
        <v>0.14538036183890951</v>
      </c>
      <c r="W971" s="42">
        <f ca="1">SUMPRODUCT(L971:T971,Markiwitz!$B$3:$J$3)</f>
        <v>0.71353029687587199</v>
      </c>
    </row>
    <row r="972" spans="1:23" x14ac:dyDescent="0.25">
      <c r="A972">
        <v>971</v>
      </c>
      <c r="B972" s="25">
        <f t="shared" ca="1" si="261"/>
        <v>0.99999999999999989</v>
      </c>
      <c r="C972" s="46">
        <v>0</v>
      </c>
      <c r="D972">
        <f t="shared" ref="D972:K981" ca="1" si="273">RAND()</f>
        <v>0.93193976085809749</v>
      </c>
      <c r="E972">
        <f t="shared" ca="1" si="273"/>
        <v>0.78366419317218527</v>
      </c>
      <c r="F972">
        <f t="shared" ca="1" si="273"/>
        <v>0.93712249690056959</v>
      </c>
      <c r="G972">
        <f t="shared" ca="1" si="273"/>
        <v>8.2498194743400255E-2</v>
      </c>
      <c r="H972">
        <f t="shared" ca="1" si="273"/>
        <v>0.39865016966705524</v>
      </c>
      <c r="I972">
        <f t="shared" ca="1" si="273"/>
        <v>0.54369059626398231</v>
      </c>
      <c r="J972">
        <f t="shared" ca="1" si="273"/>
        <v>0.30085896103306697</v>
      </c>
      <c r="K972">
        <f t="shared" ca="1" si="273"/>
        <v>0.78196903148599661</v>
      </c>
      <c r="L972" s="42">
        <f t="shared" ca="1" si="264"/>
        <v>0</v>
      </c>
      <c r="M972" s="42">
        <f t="shared" ca="1" si="265"/>
        <v>0.19576948410412359</v>
      </c>
      <c r="N972" s="42">
        <f t="shared" ca="1" si="266"/>
        <v>0.16462172905567574</v>
      </c>
      <c r="O972" s="42">
        <f t="shared" ca="1" si="267"/>
        <v>0.1968582042166214</v>
      </c>
      <c r="P972" s="42">
        <f t="shared" ca="1" si="268"/>
        <v>1.7330121218957387E-2</v>
      </c>
      <c r="Q972" s="42">
        <f t="shared" ca="1" si="269"/>
        <v>8.3743114449673209E-2</v>
      </c>
      <c r="R972" s="42">
        <f t="shared" ca="1" si="270"/>
        <v>0.11421127417598188</v>
      </c>
      <c r="S972" s="42">
        <f t="shared" ca="1" si="271"/>
        <v>6.32004406972764E-2</v>
      </c>
      <c r="T972" s="42">
        <f t="shared" ca="1" si="272"/>
        <v>0.16426563208169034</v>
      </c>
      <c r="U972">
        <f ca="1">+(L972^2*Markiwitz!$B$4^2)+(M972^2*Markiwitz!$C$4^2)+(N972^2*Markiwitz!$D$4^2)+(O972^2*Markiwitz!$E$4^2)+(P972^2*Markiwitz!$F$4^2)+(Q972^2*Markiwitz!$G$4^2)+(R972^2*Markiwitz!$H$4^2)+(S972^2*Markiwitz!$I$4^2)+(T972^2*Markiwitz!$J$4^2)+(2*L972*M972*Markiwitz!$B$8)+(2*L972*N972*Markiwitz!$E$8)+(2*L972*O972*Markiwitz!$H$8)+(2*L972*P972*Markiwitz!$B$11)+(2*L972*Q972*Markiwitz!$E$11)+(2*L972*R972*Markiwitz!$H$11)+(2*L972*S972*Markiwitz!$K$8)+(2*L972*T972*Markiwitz!$K$11)</f>
        <v>1.0657618272108401E-2</v>
      </c>
      <c r="V972" s="5">
        <f t="shared" ca="1" si="263"/>
        <v>0.10323574125325202</v>
      </c>
      <c r="W972" s="42">
        <f ca="1">SUMPRODUCT(L972:T972,Markiwitz!$B$3:$J$3)</f>
        <v>0.36802219885813015</v>
      </c>
    </row>
    <row r="973" spans="1:23" x14ac:dyDescent="0.25">
      <c r="A973">
        <v>972</v>
      </c>
      <c r="B973" s="25">
        <f t="shared" ca="1" si="261"/>
        <v>1</v>
      </c>
      <c r="C973" s="46">
        <v>0</v>
      </c>
      <c r="D973">
        <f t="shared" ca="1" si="273"/>
        <v>0.81610928011319817</v>
      </c>
      <c r="E973">
        <f t="shared" ca="1" si="273"/>
        <v>0.12067806643798074</v>
      </c>
      <c r="F973">
        <f t="shared" ca="1" si="273"/>
        <v>0.13004002212826715</v>
      </c>
      <c r="G973">
        <f t="shared" ca="1" si="273"/>
        <v>0.13293810658519389</v>
      </c>
      <c r="H973">
        <f t="shared" ca="1" si="273"/>
        <v>0.93042208316866482</v>
      </c>
      <c r="I973">
        <f t="shared" ca="1" si="273"/>
        <v>0.93266853663348626</v>
      </c>
      <c r="J973">
        <f t="shared" ca="1" si="273"/>
        <v>0.56305330164777789</v>
      </c>
      <c r="K973">
        <f t="shared" ca="1" si="273"/>
        <v>0.99341361009798401</v>
      </c>
      <c r="L973" s="42">
        <f t="shared" ca="1" si="264"/>
        <v>0</v>
      </c>
      <c r="M973" s="42">
        <f t="shared" ca="1" si="265"/>
        <v>0.17667291915062111</v>
      </c>
      <c r="N973" s="42">
        <f t="shared" ca="1" si="266"/>
        <v>2.6124621781158271E-2</v>
      </c>
      <c r="O973" s="42">
        <f t="shared" ca="1" si="267"/>
        <v>2.815131609902248E-2</v>
      </c>
      <c r="P973" s="42">
        <f t="shared" ca="1" si="268"/>
        <v>2.8778699040776644E-2</v>
      </c>
      <c r="Q973" s="42">
        <f t="shared" ca="1" si="269"/>
        <v>0.20141957637439151</v>
      </c>
      <c r="R973" s="42">
        <f t="shared" ca="1" si="270"/>
        <v>0.2019058929756572</v>
      </c>
      <c r="S973" s="42">
        <f t="shared" ca="1" si="271"/>
        <v>0.1218908703325985</v>
      </c>
      <c r="T973" s="42">
        <f t="shared" ca="1" si="272"/>
        <v>0.21505610424577432</v>
      </c>
      <c r="U973">
        <f ca="1">+(L973^2*Markiwitz!$B$4^2)+(M973^2*Markiwitz!$C$4^2)+(N973^2*Markiwitz!$D$4^2)+(O973^2*Markiwitz!$E$4^2)+(P973^2*Markiwitz!$F$4^2)+(Q973^2*Markiwitz!$G$4^2)+(R973^2*Markiwitz!$H$4^2)+(S973^2*Markiwitz!$I$4^2)+(T973^2*Markiwitz!$J$4^2)+(2*L973*M973*Markiwitz!$B$8)+(2*L973*N973*Markiwitz!$E$8)+(2*L973*O973*Markiwitz!$H$8)+(2*L973*P973*Markiwitz!$B$11)+(2*L973*Q973*Markiwitz!$E$11)+(2*L973*R973*Markiwitz!$H$11)+(2*L973*S973*Markiwitz!$K$8)+(2*L973*T973*Markiwitz!$K$11)</f>
        <v>1.83710063184667E-2</v>
      </c>
      <c r="V973" s="5">
        <f t="shared" ca="1" si="263"/>
        <v>0.13553968540050068</v>
      </c>
      <c r="W973" s="42">
        <f ca="1">SUMPRODUCT(L973:T973,Markiwitz!$B$3:$J$3)</f>
        <v>0.62082270809136042</v>
      </c>
    </row>
    <row r="974" spans="1:23" x14ac:dyDescent="0.25">
      <c r="A974">
        <v>973</v>
      </c>
      <c r="B974" s="25">
        <f t="shared" ca="1" si="261"/>
        <v>1</v>
      </c>
      <c r="C974" s="46">
        <v>0</v>
      </c>
      <c r="D974">
        <f t="shared" ca="1" si="273"/>
        <v>0.38431795637611288</v>
      </c>
      <c r="E974">
        <f t="shared" ca="1" si="273"/>
        <v>0.37905451024048298</v>
      </c>
      <c r="F974">
        <f t="shared" ca="1" si="273"/>
        <v>0.63324058700302244</v>
      </c>
      <c r="G974">
        <f t="shared" ca="1" si="273"/>
        <v>0.95210253675665713</v>
      </c>
      <c r="H974">
        <f t="shared" ca="1" si="273"/>
        <v>5.5208944981493202E-2</v>
      </c>
      <c r="I974">
        <f t="shared" ca="1" si="273"/>
        <v>0.83967509654198269</v>
      </c>
      <c r="J974">
        <f t="shared" ca="1" si="273"/>
        <v>0.93183872077559105</v>
      </c>
      <c r="K974">
        <f t="shared" ca="1" si="273"/>
        <v>0.43355569854989395</v>
      </c>
      <c r="L974" s="42">
        <f t="shared" ca="1" si="264"/>
        <v>0</v>
      </c>
      <c r="M974" s="42">
        <f t="shared" ca="1" si="265"/>
        <v>8.3384346368151077E-2</v>
      </c>
      <c r="N974" s="42">
        <f t="shared" ca="1" si="266"/>
        <v>8.2242351807704492E-2</v>
      </c>
      <c r="O974" s="42">
        <f t="shared" ca="1" si="267"/>
        <v>0.13739236370562996</v>
      </c>
      <c r="P974" s="42">
        <f t="shared" ca="1" si="268"/>
        <v>0.20657491117905744</v>
      </c>
      <c r="Q974" s="42">
        <f t="shared" ca="1" si="269"/>
        <v>1.1978523809727351E-2</v>
      </c>
      <c r="R974" s="42">
        <f t="shared" ca="1" si="270"/>
        <v>0.18218185730111042</v>
      </c>
      <c r="S974" s="42">
        <f t="shared" ca="1" si="271"/>
        <v>0.20217833011259256</v>
      </c>
      <c r="T974" s="42">
        <f t="shared" ca="1" si="272"/>
        <v>9.4067315716026861E-2</v>
      </c>
      <c r="U974">
        <f ca="1">+(L974^2*Markiwitz!$B$4^2)+(M974^2*Markiwitz!$C$4^2)+(N974^2*Markiwitz!$D$4^2)+(O974^2*Markiwitz!$E$4^2)+(P974^2*Markiwitz!$F$4^2)+(Q974^2*Markiwitz!$G$4^2)+(R974^2*Markiwitz!$H$4^2)+(S974^2*Markiwitz!$I$4^2)+(T974^2*Markiwitz!$J$4^2)+(2*L974*M974*Markiwitz!$B$8)+(2*L974*N974*Markiwitz!$E$8)+(2*L974*O974*Markiwitz!$H$8)+(2*L974*P974*Markiwitz!$B$11)+(2*L974*Q974*Markiwitz!$E$11)+(2*L974*R974*Markiwitz!$H$11)+(2*L974*S974*Markiwitz!$K$8)+(2*L974*T974*Markiwitz!$K$11)</f>
        <v>1.5212769351410889E-2</v>
      </c>
      <c r="V974" s="5">
        <f t="shared" ca="1" si="263"/>
        <v>0.12334005574593718</v>
      </c>
      <c r="W974" s="42">
        <f ca="1">SUMPRODUCT(L974:T974,Markiwitz!$B$3:$J$3)</f>
        <v>0.17298946273764662</v>
      </c>
    </row>
    <row r="975" spans="1:23" x14ac:dyDescent="0.25">
      <c r="A975">
        <v>974</v>
      </c>
      <c r="B975" s="25">
        <f t="shared" ca="1" si="261"/>
        <v>1</v>
      </c>
      <c r="C975" s="46">
        <v>0</v>
      </c>
      <c r="D975">
        <f t="shared" ca="1" si="273"/>
        <v>0.18019686167398785</v>
      </c>
      <c r="E975">
        <f t="shared" ca="1" si="273"/>
        <v>0.49792983526999712</v>
      </c>
      <c r="F975">
        <f t="shared" ca="1" si="273"/>
        <v>0.45622386919977465</v>
      </c>
      <c r="G975">
        <f t="shared" ca="1" si="273"/>
        <v>0.61332893474110639</v>
      </c>
      <c r="H975">
        <f t="shared" ca="1" si="273"/>
        <v>1.6130140554637906E-2</v>
      </c>
      <c r="I975">
        <f t="shared" ca="1" si="273"/>
        <v>0.70787586425291882</v>
      </c>
      <c r="J975">
        <f t="shared" ca="1" si="273"/>
        <v>0.40974975396735269</v>
      </c>
      <c r="K975">
        <f t="shared" ca="1" si="273"/>
        <v>0.73165359888953108</v>
      </c>
      <c r="L975" s="42">
        <f t="shared" ca="1" si="264"/>
        <v>0</v>
      </c>
      <c r="M975" s="42">
        <f t="shared" ca="1" si="265"/>
        <v>4.9873354553017772E-2</v>
      </c>
      <c r="N975" s="42">
        <f t="shared" ca="1" si="266"/>
        <v>0.13781278423080942</v>
      </c>
      <c r="O975" s="42">
        <f t="shared" ca="1" si="267"/>
        <v>0.12626976170825574</v>
      </c>
      <c r="P975" s="42">
        <f t="shared" ca="1" si="268"/>
        <v>0.1697519653550299</v>
      </c>
      <c r="Q975" s="42">
        <f t="shared" ca="1" si="269"/>
        <v>4.4643630937752053E-3</v>
      </c>
      <c r="R975" s="42">
        <f t="shared" ca="1" si="270"/>
        <v>0.19591986025418109</v>
      </c>
      <c r="S975" s="42">
        <f t="shared" ca="1" si="271"/>
        <v>0.11340705142022761</v>
      </c>
      <c r="T975" s="42">
        <f t="shared" ca="1" si="272"/>
        <v>0.20250085938470325</v>
      </c>
      <c r="U975">
        <f ca="1">+(L975^2*Markiwitz!$B$4^2)+(M975^2*Markiwitz!$C$4^2)+(N975^2*Markiwitz!$D$4^2)+(O975^2*Markiwitz!$E$4^2)+(P975^2*Markiwitz!$F$4^2)+(Q975^2*Markiwitz!$G$4^2)+(R975^2*Markiwitz!$H$4^2)+(S975^2*Markiwitz!$I$4^2)+(T975^2*Markiwitz!$J$4^2)+(2*L975*M975*Markiwitz!$B$8)+(2*L975*N975*Markiwitz!$E$8)+(2*L975*O975*Markiwitz!$H$8)+(2*L975*P975*Markiwitz!$B$11)+(2*L975*Q975*Markiwitz!$E$11)+(2*L975*R975*Markiwitz!$H$11)+(2*L975*S975*Markiwitz!$K$8)+(2*L975*T975*Markiwitz!$K$11)</f>
        <v>1.1971969644610633E-2</v>
      </c>
      <c r="V975" s="5">
        <f t="shared" ca="1" si="263"/>
        <v>0.10941649621794071</v>
      </c>
      <c r="W975" s="42">
        <f ca="1">SUMPRODUCT(L975:T975,Markiwitz!$B$3:$J$3)</f>
        <v>0.15744382458340517</v>
      </c>
    </row>
    <row r="976" spans="1:23" x14ac:dyDescent="0.25">
      <c r="A976">
        <v>975</v>
      </c>
      <c r="B976" s="25">
        <f t="shared" ca="1" si="261"/>
        <v>1</v>
      </c>
      <c r="C976" s="46">
        <v>0</v>
      </c>
      <c r="D976">
        <f t="shared" ca="1" si="273"/>
        <v>0.60195204247964673</v>
      </c>
      <c r="E976">
        <f t="shared" ca="1" si="273"/>
        <v>0.67702347129962082</v>
      </c>
      <c r="F976">
        <f t="shared" ca="1" si="273"/>
        <v>0.11032455884032522</v>
      </c>
      <c r="G976">
        <f t="shared" ca="1" si="273"/>
        <v>0.80803194268342293</v>
      </c>
      <c r="H976">
        <f t="shared" ca="1" si="273"/>
        <v>0.61212077876376858</v>
      </c>
      <c r="I976">
        <f t="shared" ca="1" si="273"/>
        <v>0.70466771571160824</v>
      </c>
      <c r="J976">
        <f t="shared" ca="1" si="273"/>
        <v>0.10876011463412394</v>
      </c>
      <c r="K976">
        <f t="shared" ca="1" si="273"/>
        <v>0.70227369237675408</v>
      </c>
      <c r="L976" s="42">
        <f t="shared" ca="1" si="264"/>
        <v>0</v>
      </c>
      <c r="M976" s="42">
        <f t="shared" ca="1" si="265"/>
        <v>0.13917469722247947</v>
      </c>
      <c r="N976" s="42">
        <f t="shared" ca="1" si="266"/>
        <v>0.15653163372034354</v>
      </c>
      <c r="O976" s="42">
        <f t="shared" ca="1" si="267"/>
        <v>2.5507658400087653E-2</v>
      </c>
      <c r="P976" s="42">
        <f t="shared" ca="1" si="268"/>
        <v>0.18682152901384944</v>
      </c>
      <c r="Q976" s="42">
        <f t="shared" ca="1" si="269"/>
        <v>0.14152576623397092</v>
      </c>
      <c r="R976" s="42">
        <f t="shared" ca="1" si="270"/>
        <v>0.16292313848230747</v>
      </c>
      <c r="S976" s="42">
        <f t="shared" ca="1" si="271"/>
        <v>2.514595010215977E-2</v>
      </c>
      <c r="T976" s="42">
        <f t="shared" ca="1" si="272"/>
        <v>0.16236962682480172</v>
      </c>
      <c r="U976">
        <f ca="1">+(L976^2*Markiwitz!$B$4^2)+(M976^2*Markiwitz!$C$4^2)+(N976^2*Markiwitz!$D$4^2)+(O976^2*Markiwitz!$E$4^2)+(P976^2*Markiwitz!$F$4^2)+(Q976^2*Markiwitz!$G$4^2)+(R976^2*Markiwitz!$H$4^2)+(S976^2*Markiwitz!$I$4^2)+(T976^2*Markiwitz!$J$4^2)+(2*L976*M976*Markiwitz!$B$8)+(2*L976*N976*Markiwitz!$E$8)+(2*L976*O976*Markiwitz!$H$8)+(2*L976*P976*Markiwitz!$B$11)+(2*L976*Q976*Markiwitz!$E$11)+(2*L976*R976*Markiwitz!$H$11)+(2*L976*S976*Markiwitz!$K$8)+(2*L976*T976*Markiwitz!$K$11)</f>
        <v>1.4837916937212602E-2</v>
      </c>
      <c r="V976" s="5">
        <f t="shared" ca="1" si="263"/>
        <v>0.12181098857333275</v>
      </c>
      <c r="W976" s="42">
        <f ca="1">SUMPRODUCT(L976:T976,Markiwitz!$B$3:$J$3)</f>
        <v>0.52915003930083337</v>
      </c>
    </row>
    <row r="977" spans="1:23" x14ac:dyDescent="0.25">
      <c r="A977">
        <v>976</v>
      </c>
      <c r="B977" s="25">
        <f t="shared" ca="1" si="261"/>
        <v>1</v>
      </c>
      <c r="C977" s="46">
        <v>0</v>
      </c>
      <c r="D977">
        <f t="shared" ca="1" si="273"/>
        <v>0.43521385644036559</v>
      </c>
      <c r="E977">
        <f t="shared" ca="1" si="273"/>
        <v>0.41613354696232441</v>
      </c>
      <c r="F977">
        <f t="shared" ca="1" si="273"/>
        <v>0.6037244384769862</v>
      </c>
      <c r="G977">
        <f t="shared" ca="1" si="273"/>
        <v>3.0042737224925342E-2</v>
      </c>
      <c r="H977">
        <f t="shared" ca="1" si="273"/>
        <v>0.22180187180571209</v>
      </c>
      <c r="I977">
        <f t="shared" ca="1" si="273"/>
        <v>0.44078296017003082</v>
      </c>
      <c r="J977">
        <f t="shared" ca="1" si="273"/>
        <v>0.36760344888217433</v>
      </c>
      <c r="K977">
        <f t="shared" ca="1" si="273"/>
        <v>0.32722146883670666</v>
      </c>
      <c r="L977" s="42">
        <f t="shared" ca="1" si="264"/>
        <v>0</v>
      </c>
      <c r="M977" s="42">
        <f t="shared" ca="1" si="265"/>
        <v>0.15310822568199939</v>
      </c>
      <c r="N977" s="42">
        <f t="shared" ca="1" si="266"/>
        <v>0.14639577320279709</v>
      </c>
      <c r="O977" s="42">
        <f t="shared" ca="1" si="267"/>
        <v>0.21239024495245712</v>
      </c>
      <c r="P977" s="42">
        <f t="shared" ca="1" si="268"/>
        <v>1.0569034333513118E-2</v>
      </c>
      <c r="Q977" s="42">
        <f t="shared" ca="1" si="269"/>
        <v>7.802989390750735E-2</v>
      </c>
      <c r="R977" s="42">
        <f t="shared" ca="1" si="270"/>
        <v>0.15506743625875383</v>
      </c>
      <c r="S977" s="42">
        <f t="shared" ca="1" si="271"/>
        <v>0.12932288570330794</v>
      </c>
      <c r="T977" s="42">
        <f t="shared" ca="1" si="272"/>
        <v>0.11511650595966426</v>
      </c>
      <c r="U977">
        <f ca="1">+(L977^2*Markiwitz!$B$4^2)+(M977^2*Markiwitz!$C$4^2)+(N977^2*Markiwitz!$D$4^2)+(O977^2*Markiwitz!$E$4^2)+(P977^2*Markiwitz!$F$4^2)+(Q977^2*Markiwitz!$G$4^2)+(R977^2*Markiwitz!$H$4^2)+(S977^2*Markiwitz!$I$4^2)+(T977^2*Markiwitz!$J$4^2)+(2*L977*M977*Markiwitz!$B$8)+(2*L977*N977*Markiwitz!$E$8)+(2*L977*O977*Markiwitz!$H$8)+(2*L977*P977*Markiwitz!$B$11)+(2*L977*Q977*Markiwitz!$E$11)+(2*L977*R977*Markiwitz!$H$11)+(2*L977*S977*Markiwitz!$K$8)+(2*L977*T977*Markiwitz!$K$11)</f>
        <v>1.2327589249126834E-2</v>
      </c>
      <c r="V977" s="5">
        <f t="shared" ca="1" si="263"/>
        <v>0.11102967733505684</v>
      </c>
      <c r="W977" s="42">
        <f ca="1">SUMPRODUCT(L977:T977,Markiwitz!$B$3:$J$3)</f>
        <v>0.33987045279050304</v>
      </c>
    </row>
    <row r="978" spans="1:23" x14ac:dyDescent="0.25">
      <c r="A978">
        <v>977</v>
      </c>
      <c r="B978" s="25">
        <f t="shared" ca="1" si="261"/>
        <v>1</v>
      </c>
      <c r="C978" s="46">
        <v>0</v>
      </c>
      <c r="D978">
        <f t="shared" ca="1" si="273"/>
        <v>0.56203865764786198</v>
      </c>
      <c r="E978">
        <f t="shared" ca="1" si="273"/>
        <v>9.6178369608809211E-2</v>
      </c>
      <c r="F978">
        <f t="shared" ca="1" si="273"/>
        <v>0.50636863995913417</v>
      </c>
      <c r="G978">
        <f t="shared" ca="1" si="273"/>
        <v>3.7312490278433863E-2</v>
      </c>
      <c r="H978">
        <f t="shared" ca="1" si="273"/>
        <v>0.284943385887788</v>
      </c>
      <c r="I978">
        <f t="shared" ca="1" si="273"/>
        <v>0.82724336562156053</v>
      </c>
      <c r="J978">
        <f t="shared" ca="1" si="273"/>
        <v>0.34727397668232474</v>
      </c>
      <c r="K978">
        <f t="shared" ca="1" si="273"/>
        <v>0.90886269776445083</v>
      </c>
      <c r="L978" s="42">
        <f t="shared" ca="1" si="264"/>
        <v>0</v>
      </c>
      <c r="M978" s="42">
        <f t="shared" ca="1" si="265"/>
        <v>0.15742402663553781</v>
      </c>
      <c r="N978" s="42">
        <f t="shared" ca="1" si="266"/>
        <v>2.6939047720354572E-2</v>
      </c>
      <c r="O978" s="42">
        <f t="shared" ca="1" si="267"/>
        <v>0.14183115196725832</v>
      </c>
      <c r="P978" s="42">
        <f t="shared" ca="1" si="268"/>
        <v>1.0451029272635233E-2</v>
      </c>
      <c r="Q978" s="42">
        <f t="shared" ca="1" si="269"/>
        <v>7.9811120746295705E-2</v>
      </c>
      <c r="R978" s="42">
        <f t="shared" ca="1" si="270"/>
        <v>0.23170644910562918</v>
      </c>
      <c r="S978" s="42">
        <f t="shared" ca="1" si="271"/>
        <v>9.7269586373042227E-2</v>
      </c>
      <c r="T978" s="42">
        <f t="shared" ca="1" si="272"/>
        <v>0.25456758817924685</v>
      </c>
      <c r="U978">
        <f ca="1">+(L978^2*Markiwitz!$B$4^2)+(M978^2*Markiwitz!$C$4^2)+(N978^2*Markiwitz!$D$4^2)+(O978^2*Markiwitz!$E$4^2)+(P978^2*Markiwitz!$F$4^2)+(Q978^2*Markiwitz!$G$4^2)+(R978^2*Markiwitz!$H$4^2)+(S978^2*Markiwitz!$I$4^2)+(T978^2*Markiwitz!$J$4^2)+(2*L978*M978*Markiwitz!$B$8)+(2*L978*N978*Markiwitz!$E$8)+(2*L978*O978*Markiwitz!$H$8)+(2*L978*P978*Markiwitz!$B$11)+(2*L978*Q978*Markiwitz!$E$11)+(2*L978*R978*Markiwitz!$H$11)+(2*L978*S978*Markiwitz!$K$8)+(2*L978*T978*Markiwitz!$K$11)</f>
        <v>1.1482776998424288E-2</v>
      </c>
      <c r="V978" s="5">
        <f t="shared" ca="1" si="263"/>
        <v>0.10715772019982642</v>
      </c>
      <c r="W978" s="42">
        <f ca="1">SUMPRODUCT(L978:T978,Markiwitz!$B$3:$J$3)</f>
        <v>0.31629413855171062</v>
      </c>
    </row>
    <row r="979" spans="1:23" x14ac:dyDescent="0.25">
      <c r="A979">
        <v>978</v>
      </c>
      <c r="B979" s="25">
        <f t="shared" ca="1" si="261"/>
        <v>0.99999999999999989</v>
      </c>
      <c r="C979" s="46">
        <v>0</v>
      </c>
      <c r="D979">
        <f t="shared" ca="1" si="273"/>
        <v>0.99724242983663935</v>
      </c>
      <c r="E979">
        <f t="shared" ca="1" si="273"/>
        <v>0.32344545400364233</v>
      </c>
      <c r="F979">
        <f t="shared" ca="1" si="273"/>
        <v>0.3059451879434516</v>
      </c>
      <c r="G979">
        <f t="shared" ca="1" si="273"/>
        <v>0.44883359228083319</v>
      </c>
      <c r="H979">
        <f t="shared" ca="1" si="273"/>
        <v>0.63732545927155104</v>
      </c>
      <c r="I979">
        <f t="shared" ca="1" si="273"/>
        <v>0.7800489744316268</v>
      </c>
      <c r="J979">
        <f t="shared" ca="1" si="273"/>
        <v>0.78071538613254887</v>
      </c>
      <c r="K979">
        <f t="shared" ca="1" si="273"/>
        <v>0.77873272925673709</v>
      </c>
      <c r="L979" s="42">
        <f t="shared" ca="1" si="264"/>
        <v>0</v>
      </c>
      <c r="M979" s="42">
        <f t="shared" ca="1" si="265"/>
        <v>0.19738427230959946</v>
      </c>
      <c r="N979" s="42">
        <f t="shared" ca="1" si="266"/>
        <v>6.4019584065246049E-2</v>
      </c>
      <c r="O979" s="42">
        <f t="shared" ca="1" si="267"/>
        <v>6.0555755032138239E-2</v>
      </c>
      <c r="P979" s="42">
        <f t="shared" ca="1" si="268"/>
        <v>8.8837668103400186E-2</v>
      </c>
      <c r="Q979" s="42">
        <f t="shared" ca="1" si="269"/>
        <v>0.12614587811241007</v>
      </c>
      <c r="R979" s="42">
        <f t="shared" ca="1" si="270"/>
        <v>0.15439515465588252</v>
      </c>
      <c r="S979" s="42">
        <f t="shared" ca="1" si="271"/>
        <v>0.15452705757608484</v>
      </c>
      <c r="T979" s="42">
        <f t="shared" ca="1" si="272"/>
        <v>0.15413463014523851</v>
      </c>
      <c r="U979">
        <f ca="1">+(L979^2*Markiwitz!$B$4^2)+(M979^2*Markiwitz!$C$4^2)+(N979^2*Markiwitz!$D$4^2)+(O979^2*Markiwitz!$E$4^2)+(P979^2*Markiwitz!$F$4^2)+(Q979^2*Markiwitz!$G$4^2)+(R979^2*Markiwitz!$H$4^2)+(S979^2*Markiwitz!$I$4^2)+(T979^2*Markiwitz!$J$4^2)+(2*L979*M979*Markiwitz!$B$8)+(2*L979*N979*Markiwitz!$E$8)+(2*L979*O979*Markiwitz!$H$8)+(2*L979*P979*Markiwitz!$B$11)+(2*L979*Q979*Markiwitz!$E$11)+(2*L979*R979*Markiwitz!$H$11)+(2*L979*S979*Markiwitz!$K$8)+(2*L979*T979*Markiwitz!$K$11)</f>
        <v>1.2270685210606688E-2</v>
      </c>
      <c r="V979" s="5">
        <f t="shared" ca="1" si="263"/>
        <v>0.11077312494737471</v>
      </c>
      <c r="W979" s="42">
        <f ca="1">SUMPRODUCT(L979:T979,Markiwitz!$B$3:$J$3)</f>
        <v>0.44389301605241316</v>
      </c>
    </row>
    <row r="980" spans="1:23" x14ac:dyDescent="0.25">
      <c r="A980">
        <v>979</v>
      </c>
      <c r="B980" s="25">
        <f t="shared" ca="1" si="261"/>
        <v>1</v>
      </c>
      <c r="C980" s="46">
        <v>0</v>
      </c>
      <c r="D980">
        <f t="shared" ca="1" si="273"/>
        <v>0.22953827954632045</v>
      </c>
      <c r="E980">
        <f t="shared" ca="1" si="273"/>
        <v>0.67319727946162011</v>
      </c>
      <c r="F980">
        <f t="shared" ca="1" si="273"/>
        <v>0.45704571130101046</v>
      </c>
      <c r="G980">
        <f t="shared" ca="1" si="273"/>
        <v>0.15626048979194807</v>
      </c>
      <c r="H980">
        <f t="shared" ca="1" si="273"/>
        <v>0.37935676666337736</v>
      </c>
      <c r="I980">
        <f t="shared" ca="1" si="273"/>
        <v>7.1986079188420593E-2</v>
      </c>
      <c r="J980">
        <f t="shared" ca="1" si="273"/>
        <v>4.7274945088895071E-2</v>
      </c>
      <c r="K980">
        <f t="shared" ca="1" si="273"/>
        <v>0.95262314378766988</v>
      </c>
      <c r="L980" s="42">
        <f t="shared" ca="1" si="264"/>
        <v>0</v>
      </c>
      <c r="M980" s="42">
        <f t="shared" ca="1" si="265"/>
        <v>7.7356390729575619E-2</v>
      </c>
      <c r="N980" s="42">
        <f t="shared" ca="1" si="266"/>
        <v>0.22687332104713942</v>
      </c>
      <c r="O980" s="42">
        <f t="shared" ca="1" si="267"/>
        <v>0.15402836814215606</v>
      </c>
      <c r="P980" s="42">
        <f t="shared" ca="1" si="268"/>
        <v>5.2661140128052189E-2</v>
      </c>
      <c r="Q980" s="42">
        <f t="shared" ca="1" si="269"/>
        <v>0.12784652009208231</v>
      </c>
      <c r="R980" s="42">
        <f t="shared" ca="1" si="270"/>
        <v>2.4259932939272137E-2</v>
      </c>
      <c r="S980" s="42">
        <f t="shared" ca="1" si="271"/>
        <v>1.5932066456383013E-2</v>
      </c>
      <c r="T980" s="42">
        <f t="shared" ca="1" si="272"/>
        <v>0.32104226046533935</v>
      </c>
      <c r="U980">
        <f ca="1">+(L980^2*Markiwitz!$B$4^2)+(M980^2*Markiwitz!$C$4^2)+(N980^2*Markiwitz!$D$4^2)+(O980^2*Markiwitz!$E$4^2)+(P980^2*Markiwitz!$F$4^2)+(Q980^2*Markiwitz!$G$4^2)+(R980^2*Markiwitz!$H$4^2)+(S980^2*Markiwitz!$I$4^2)+(T980^2*Markiwitz!$J$4^2)+(2*L980*M980*Markiwitz!$B$8)+(2*L980*N980*Markiwitz!$E$8)+(2*L980*O980*Markiwitz!$H$8)+(2*L980*P980*Markiwitz!$B$11)+(2*L980*Q980*Markiwitz!$E$11)+(2*L980*R980*Markiwitz!$H$11)+(2*L980*S980*Markiwitz!$K$8)+(2*L980*T980*Markiwitz!$K$11)</f>
        <v>1.2930494199514253E-2</v>
      </c>
      <c r="V980" s="5">
        <f t="shared" ca="1" si="263"/>
        <v>0.11371233090353154</v>
      </c>
      <c r="W980" s="42">
        <f ca="1">SUMPRODUCT(L980:T980,Markiwitz!$B$3:$J$3)</f>
        <v>0.49281903714978487</v>
      </c>
    </row>
    <row r="981" spans="1:23" x14ac:dyDescent="0.25">
      <c r="A981">
        <v>980</v>
      </c>
      <c r="B981" s="25">
        <f t="shared" ca="1" si="261"/>
        <v>1</v>
      </c>
      <c r="C981" s="46">
        <v>0</v>
      </c>
      <c r="D981">
        <f t="shared" ca="1" si="273"/>
        <v>0.42937500181337873</v>
      </c>
      <c r="E981">
        <f t="shared" ca="1" si="273"/>
        <v>0.89214610194777189</v>
      </c>
      <c r="F981">
        <f t="shared" ca="1" si="273"/>
        <v>0.4096654517663777</v>
      </c>
      <c r="G981">
        <f t="shared" ca="1" si="273"/>
        <v>0.98075863242264061</v>
      </c>
      <c r="H981">
        <f t="shared" ca="1" si="273"/>
        <v>0.56862749562785198</v>
      </c>
      <c r="I981">
        <f t="shared" ca="1" si="273"/>
        <v>0.34766148778985251</v>
      </c>
      <c r="J981">
        <f t="shared" ca="1" si="273"/>
        <v>0.29218024117986974</v>
      </c>
      <c r="K981">
        <f t="shared" ca="1" si="273"/>
        <v>0.22636313456860757</v>
      </c>
      <c r="L981" s="42">
        <f t="shared" ca="1" si="264"/>
        <v>0</v>
      </c>
      <c r="M981" s="42">
        <f t="shared" ca="1" si="265"/>
        <v>0.10354425742272191</v>
      </c>
      <c r="N981" s="42">
        <f t="shared" ca="1" si="266"/>
        <v>0.2151420209574941</v>
      </c>
      <c r="O981" s="42">
        <f t="shared" ca="1" si="267"/>
        <v>9.8791277591260496E-2</v>
      </c>
      <c r="P981" s="42">
        <f t="shared" ca="1" si="268"/>
        <v>0.23651103086170019</v>
      </c>
      <c r="Q981" s="42">
        <f t="shared" ca="1" si="269"/>
        <v>0.13712515059392874</v>
      </c>
      <c r="R981" s="42">
        <f t="shared" ca="1" si="270"/>
        <v>8.3838952979673254E-2</v>
      </c>
      <c r="S981" s="42">
        <f t="shared" ca="1" si="271"/>
        <v>7.0459588888015096E-2</v>
      </c>
      <c r="T981" s="42">
        <f t="shared" ca="1" si="272"/>
        <v>5.4587720705206247E-2</v>
      </c>
      <c r="U981">
        <f ca="1">+(L981^2*Markiwitz!$B$4^2)+(M981^2*Markiwitz!$C$4^2)+(N981^2*Markiwitz!$D$4^2)+(O981^2*Markiwitz!$E$4^2)+(P981^2*Markiwitz!$F$4^2)+(Q981^2*Markiwitz!$G$4^2)+(R981^2*Markiwitz!$H$4^2)+(S981^2*Markiwitz!$I$4^2)+(T981^2*Markiwitz!$J$4^2)+(2*L981*M981*Markiwitz!$B$8)+(2*L981*N981*Markiwitz!$E$8)+(2*L981*O981*Markiwitz!$H$8)+(2*L981*P981*Markiwitz!$B$11)+(2*L981*Q981*Markiwitz!$E$11)+(2*L981*R981*Markiwitz!$H$11)+(2*L981*S981*Markiwitz!$K$8)+(2*L981*T981*Markiwitz!$K$11)</f>
        <v>1.7409279336916939E-2</v>
      </c>
      <c r="V981" s="5">
        <f t="shared" ca="1" si="263"/>
        <v>0.13194422813036172</v>
      </c>
      <c r="W981" s="42">
        <f ca="1">SUMPRODUCT(L981:T981,Markiwitz!$B$3:$J$3)</f>
        <v>0.54697726704661165</v>
      </c>
    </row>
    <row r="982" spans="1:23" x14ac:dyDescent="0.25">
      <c r="A982">
        <v>981</v>
      </c>
      <c r="B982" s="25">
        <f t="shared" ca="1" si="261"/>
        <v>0.99999999999999989</v>
      </c>
      <c r="C982" s="46">
        <v>0</v>
      </c>
      <c r="D982">
        <f t="shared" ref="D982:K991" ca="1" si="274">RAND()</f>
        <v>0.30729487507128128</v>
      </c>
      <c r="E982">
        <f t="shared" ca="1" si="274"/>
        <v>0.46092984545901505</v>
      </c>
      <c r="F982">
        <f t="shared" ca="1" si="274"/>
        <v>0.2167208067017139</v>
      </c>
      <c r="G982">
        <f t="shared" ca="1" si="274"/>
        <v>0.99425989380114599</v>
      </c>
      <c r="H982">
        <f t="shared" ca="1" si="274"/>
        <v>0.62996733617525125</v>
      </c>
      <c r="I982">
        <f t="shared" ca="1" si="274"/>
        <v>0.24066323963620107</v>
      </c>
      <c r="J982">
        <f t="shared" ca="1" si="274"/>
        <v>0.91052692104766031</v>
      </c>
      <c r="K982">
        <f t="shared" ca="1" si="274"/>
        <v>0.17969281968707784</v>
      </c>
      <c r="L982" s="42">
        <f t="shared" ca="1" si="264"/>
        <v>0</v>
      </c>
      <c r="M982" s="42">
        <f t="shared" ca="1" si="265"/>
        <v>7.7992519786046002E-2</v>
      </c>
      <c r="N982" s="42">
        <f t="shared" ca="1" si="266"/>
        <v>0.11698561547309395</v>
      </c>
      <c r="O982" s="42">
        <f t="shared" ca="1" si="267"/>
        <v>5.5004502762405261E-2</v>
      </c>
      <c r="P982" s="42">
        <f t="shared" ca="1" si="268"/>
        <v>0.25234665700744369</v>
      </c>
      <c r="Q982" s="42">
        <f t="shared" ca="1" si="269"/>
        <v>0.15988792497699142</v>
      </c>
      <c r="R982" s="42">
        <f t="shared" ca="1" si="270"/>
        <v>6.1081176426214058E-2</v>
      </c>
      <c r="S982" s="42">
        <f t="shared" ca="1" si="271"/>
        <v>0.23109493410544008</v>
      </c>
      <c r="T982" s="42">
        <f t="shared" ca="1" si="272"/>
        <v>4.5606669462365468E-2</v>
      </c>
      <c r="U982">
        <f ca="1">+(L982^2*Markiwitz!$B$4^2)+(M982^2*Markiwitz!$C$4^2)+(N982^2*Markiwitz!$D$4^2)+(O982^2*Markiwitz!$E$4^2)+(P982^2*Markiwitz!$F$4^2)+(Q982^2*Markiwitz!$G$4^2)+(R982^2*Markiwitz!$H$4^2)+(S982^2*Markiwitz!$I$4^2)+(T982^2*Markiwitz!$J$4^2)+(2*L982*M982*Markiwitz!$B$8)+(2*L982*N982*Markiwitz!$E$8)+(2*L982*O982*Markiwitz!$H$8)+(2*L982*P982*Markiwitz!$B$11)+(2*L982*Q982*Markiwitz!$E$11)+(2*L982*R982*Markiwitz!$H$11)+(2*L982*S982*Markiwitz!$K$8)+(2*L982*T982*Markiwitz!$K$11)</f>
        <v>2.2235264723438983E-2</v>
      </c>
      <c r="V982" s="5">
        <f t="shared" ca="1" si="263"/>
        <v>0.14911493796209346</v>
      </c>
      <c r="W982" s="42">
        <f ca="1">SUMPRODUCT(L982:T982,Markiwitz!$B$3:$J$3)</f>
        <v>0.56559581624255417</v>
      </c>
    </row>
    <row r="983" spans="1:23" x14ac:dyDescent="0.25">
      <c r="A983">
        <v>982</v>
      </c>
      <c r="B983" s="25">
        <f t="shared" ca="1" si="261"/>
        <v>1</v>
      </c>
      <c r="C983" s="46">
        <v>0</v>
      </c>
      <c r="D983">
        <f t="shared" ca="1" si="274"/>
        <v>0.63166570794290799</v>
      </c>
      <c r="E983">
        <f t="shared" ca="1" si="274"/>
        <v>0.21536823220365942</v>
      </c>
      <c r="F983">
        <f t="shared" ca="1" si="274"/>
        <v>0.20540400691429639</v>
      </c>
      <c r="G983">
        <f t="shared" ca="1" si="274"/>
        <v>0.66760516083203314</v>
      </c>
      <c r="H983">
        <f t="shared" ca="1" si="274"/>
        <v>0.63518739095895926</v>
      </c>
      <c r="I983">
        <f t="shared" ca="1" si="274"/>
        <v>0.69872562767221502</v>
      </c>
      <c r="J983">
        <f t="shared" ca="1" si="274"/>
        <v>0.52376951136192296</v>
      </c>
      <c r="K983">
        <f t="shared" ca="1" si="274"/>
        <v>0.19697597228419561</v>
      </c>
      <c r="L983" s="42">
        <f t="shared" ca="1" si="264"/>
        <v>0</v>
      </c>
      <c r="M983" s="42">
        <f t="shared" ca="1" si="265"/>
        <v>0.16734189167191635</v>
      </c>
      <c r="N983" s="42">
        <f t="shared" ca="1" si="266"/>
        <v>5.705569723005182E-2</v>
      </c>
      <c r="O983" s="42">
        <f t="shared" ca="1" si="267"/>
        <v>5.4415958697470491E-2</v>
      </c>
      <c r="P983" s="42">
        <f t="shared" ca="1" si="268"/>
        <v>0.17686302912879329</v>
      </c>
      <c r="Q983" s="42">
        <f t="shared" ca="1" si="269"/>
        <v>0.16827486158046825</v>
      </c>
      <c r="R983" s="42">
        <f t="shared" ca="1" si="270"/>
        <v>0.18510751307855344</v>
      </c>
      <c r="S983" s="42">
        <f t="shared" ca="1" si="271"/>
        <v>0.13875785835646698</v>
      </c>
      <c r="T983" s="42">
        <f t="shared" ca="1" si="272"/>
        <v>5.2183190256279509E-2</v>
      </c>
      <c r="U983">
        <f ca="1">+(L983^2*Markiwitz!$B$4^2)+(M983^2*Markiwitz!$C$4^2)+(N983^2*Markiwitz!$D$4^2)+(O983^2*Markiwitz!$E$4^2)+(P983^2*Markiwitz!$F$4^2)+(Q983^2*Markiwitz!$G$4^2)+(R983^2*Markiwitz!$H$4^2)+(S983^2*Markiwitz!$I$4^2)+(T983^2*Markiwitz!$J$4^2)+(2*L983*M983*Markiwitz!$B$8)+(2*L983*N983*Markiwitz!$E$8)+(2*L983*O983*Markiwitz!$H$8)+(2*L983*P983*Markiwitz!$B$11)+(2*L983*Q983*Markiwitz!$E$11)+(2*L983*R983*Markiwitz!$H$11)+(2*L983*S983*Markiwitz!$K$8)+(2*L983*T983*Markiwitz!$K$11)</f>
        <v>1.7932746464783326E-2</v>
      </c>
      <c r="V983" s="5">
        <f t="shared" ca="1" si="263"/>
        <v>0.13391320496793185</v>
      </c>
      <c r="W983" s="42">
        <f ca="1">SUMPRODUCT(L983:T983,Markiwitz!$B$3:$J$3)</f>
        <v>0.57832972762834589</v>
      </c>
    </row>
    <row r="984" spans="1:23" x14ac:dyDescent="0.25">
      <c r="A984">
        <v>983</v>
      </c>
      <c r="B984" s="25">
        <f t="shared" ca="1" si="261"/>
        <v>1</v>
      </c>
      <c r="C984" s="46">
        <v>0</v>
      </c>
      <c r="D984">
        <f t="shared" ca="1" si="274"/>
        <v>0.80248033822479603</v>
      </c>
      <c r="E984">
        <f t="shared" ca="1" si="274"/>
        <v>0.68574143736587656</v>
      </c>
      <c r="F984">
        <f t="shared" ca="1" si="274"/>
        <v>5.0618945495182199E-3</v>
      </c>
      <c r="G984">
        <f t="shared" ca="1" si="274"/>
        <v>0.38975646021896293</v>
      </c>
      <c r="H984">
        <f t="shared" ca="1" si="274"/>
        <v>0.6688759431998359</v>
      </c>
      <c r="I984">
        <f t="shared" ca="1" si="274"/>
        <v>0.70137062934809002</v>
      </c>
      <c r="J984">
        <f t="shared" ca="1" si="274"/>
        <v>0.90393988703496919</v>
      </c>
      <c r="K984">
        <f t="shared" ca="1" si="274"/>
        <v>0.57512510584952847</v>
      </c>
      <c r="L984" s="42">
        <f t="shared" ca="1" si="264"/>
        <v>0</v>
      </c>
      <c r="M984" s="42">
        <f t="shared" ca="1" si="265"/>
        <v>0.16957326712180587</v>
      </c>
      <c r="N984" s="42">
        <f t="shared" ca="1" si="266"/>
        <v>0.1449050031458351</v>
      </c>
      <c r="O984" s="42">
        <f t="shared" ca="1" si="267"/>
        <v>1.0696361713817047E-3</v>
      </c>
      <c r="P984" s="42">
        <f t="shared" ca="1" si="268"/>
        <v>8.2359994622878227E-2</v>
      </c>
      <c r="Q984" s="42">
        <f t="shared" ca="1" si="269"/>
        <v>0.14134113147056657</v>
      </c>
      <c r="R984" s="42">
        <f t="shared" ca="1" si="270"/>
        <v>0.14820763003979828</v>
      </c>
      <c r="S984" s="42">
        <f t="shared" ca="1" si="271"/>
        <v>0.19101282938012237</v>
      </c>
      <c r="T984" s="42">
        <f t="shared" ca="1" si="272"/>
        <v>0.12153050804761199</v>
      </c>
      <c r="U984">
        <f ca="1">+(L984^2*Markiwitz!$B$4^2)+(M984^2*Markiwitz!$C$4^2)+(N984^2*Markiwitz!$D$4^2)+(O984^2*Markiwitz!$E$4^2)+(P984^2*Markiwitz!$F$4^2)+(Q984^2*Markiwitz!$G$4^2)+(R984^2*Markiwitz!$H$4^2)+(S984^2*Markiwitz!$I$4^2)+(T984^2*Markiwitz!$J$4^2)+(2*L984*M984*Markiwitz!$B$8)+(2*L984*N984*Markiwitz!$E$8)+(2*L984*O984*Markiwitz!$H$8)+(2*L984*P984*Markiwitz!$B$11)+(2*L984*Q984*Markiwitz!$E$11)+(2*L984*R984*Markiwitz!$H$11)+(2*L984*S984*Markiwitz!$K$8)+(2*L984*T984*Markiwitz!$K$11)</f>
        <v>1.4970190424887897E-2</v>
      </c>
      <c r="V984" s="5">
        <f t="shared" ca="1" si="263"/>
        <v>0.12235272953591145</v>
      </c>
      <c r="W984" s="42">
        <f ca="1">SUMPRODUCT(L984:T984,Markiwitz!$B$3:$J$3)</f>
        <v>0.47377284474381987</v>
      </c>
    </row>
    <row r="985" spans="1:23" x14ac:dyDescent="0.25">
      <c r="A985">
        <v>984</v>
      </c>
      <c r="B985" s="25">
        <f t="shared" ca="1" si="261"/>
        <v>1.0000000000000002</v>
      </c>
      <c r="C985" s="46">
        <v>0</v>
      </c>
      <c r="D985">
        <f t="shared" ca="1" si="274"/>
        <v>0.25220325154813683</v>
      </c>
      <c r="E985">
        <f t="shared" ca="1" si="274"/>
        <v>0.87679425383792342</v>
      </c>
      <c r="F985">
        <f t="shared" ca="1" si="274"/>
        <v>0.48021639293608132</v>
      </c>
      <c r="G985">
        <f t="shared" ca="1" si="274"/>
        <v>0.61772014624972105</v>
      </c>
      <c r="H985">
        <f t="shared" ca="1" si="274"/>
        <v>0.92556735266811241</v>
      </c>
      <c r="I985">
        <f t="shared" ca="1" si="274"/>
        <v>0.30717882230454718</v>
      </c>
      <c r="J985">
        <f t="shared" ca="1" si="274"/>
        <v>0.56287604147137382</v>
      </c>
      <c r="K985">
        <f t="shared" ca="1" si="274"/>
        <v>0.6310456456089838</v>
      </c>
      <c r="L985" s="42">
        <f t="shared" ca="1" si="264"/>
        <v>0</v>
      </c>
      <c r="M985" s="42">
        <f t="shared" ca="1" si="265"/>
        <v>5.4195278540929696E-2</v>
      </c>
      <c r="N985" s="42">
        <f t="shared" ca="1" si="266"/>
        <v>0.18841195947373945</v>
      </c>
      <c r="O985" s="42">
        <f t="shared" ca="1" si="267"/>
        <v>0.10319240935767283</v>
      </c>
      <c r="P985" s="42">
        <f t="shared" ca="1" si="268"/>
        <v>0.13274022115435638</v>
      </c>
      <c r="Q985" s="42">
        <f t="shared" ca="1" si="269"/>
        <v>0.198892679528619</v>
      </c>
      <c r="R985" s="42">
        <f t="shared" ca="1" si="270"/>
        <v>6.6008831109349228E-2</v>
      </c>
      <c r="S985" s="42">
        <f t="shared" ca="1" si="271"/>
        <v>0.12095491895644578</v>
      </c>
      <c r="T985" s="42">
        <f t="shared" ca="1" si="272"/>
        <v>0.13560370187888776</v>
      </c>
      <c r="U985">
        <f ca="1">+(L985^2*Markiwitz!$B$4^2)+(M985^2*Markiwitz!$C$4^2)+(N985^2*Markiwitz!$D$4^2)+(O985^2*Markiwitz!$E$4^2)+(P985^2*Markiwitz!$F$4^2)+(Q985^2*Markiwitz!$G$4^2)+(R985^2*Markiwitz!$H$4^2)+(S985^2*Markiwitz!$I$4^2)+(T985^2*Markiwitz!$J$4^2)+(2*L985*M985*Markiwitz!$B$8)+(2*L985*N985*Markiwitz!$E$8)+(2*L985*O985*Markiwitz!$H$8)+(2*L985*P985*Markiwitz!$B$11)+(2*L985*Q985*Markiwitz!$E$11)+(2*L985*R985*Markiwitz!$H$11)+(2*L985*S985*Markiwitz!$K$8)+(2*L985*T985*Markiwitz!$K$11)</f>
        <v>1.8867271077486907E-2</v>
      </c>
      <c r="V985" s="5">
        <f t="shared" ca="1" si="263"/>
        <v>0.1373581853312241</v>
      </c>
      <c r="W985" s="42">
        <f ca="1">SUMPRODUCT(L985:T985,Markiwitz!$B$3:$J$3)</f>
        <v>0.67281478281711593</v>
      </c>
    </row>
    <row r="986" spans="1:23" x14ac:dyDescent="0.25">
      <c r="A986">
        <v>985</v>
      </c>
      <c r="B986" s="25">
        <f t="shared" ca="1" si="261"/>
        <v>1.0000000000000002</v>
      </c>
      <c r="C986" s="46">
        <v>0</v>
      </c>
      <c r="D986">
        <f t="shared" ca="1" si="274"/>
        <v>0.58656580627269017</v>
      </c>
      <c r="E986">
        <f t="shared" ca="1" si="274"/>
        <v>0.98081478711204129</v>
      </c>
      <c r="F986">
        <f t="shared" ca="1" si="274"/>
        <v>0.14013546352224904</v>
      </c>
      <c r="G986">
        <f t="shared" ca="1" si="274"/>
        <v>0.29920067479952139</v>
      </c>
      <c r="H986">
        <f t="shared" ca="1" si="274"/>
        <v>0.20118987249242948</v>
      </c>
      <c r="I986">
        <f t="shared" ca="1" si="274"/>
        <v>0.10842728289456949</v>
      </c>
      <c r="J986">
        <f t="shared" ca="1" si="274"/>
        <v>0.16417912458248007</v>
      </c>
      <c r="K986">
        <f t="shared" ca="1" si="274"/>
        <v>0.15009417741952158</v>
      </c>
      <c r="L986" s="42">
        <f t="shared" ca="1" si="264"/>
        <v>0</v>
      </c>
      <c r="M986" s="42">
        <f t="shared" ca="1" si="265"/>
        <v>0.22297734481383086</v>
      </c>
      <c r="N986" s="42">
        <f t="shared" ca="1" si="266"/>
        <v>0.37284729973283498</v>
      </c>
      <c r="O986" s="42">
        <f t="shared" ca="1" si="267"/>
        <v>5.3271147476196427E-2</v>
      </c>
      <c r="P986" s="42">
        <f t="shared" ca="1" si="268"/>
        <v>0.113738256338605</v>
      </c>
      <c r="Q986" s="42">
        <f t="shared" ca="1" si="269"/>
        <v>7.6480393319994622E-2</v>
      </c>
      <c r="R986" s="42">
        <f t="shared" ca="1" si="270"/>
        <v>4.1217587842087018E-2</v>
      </c>
      <c r="S986" s="42">
        <f t="shared" ca="1" si="271"/>
        <v>6.2411113777473853E-2</v>
      </c>
      <c r="T986" s="42">
        <f t="shared" ca="1" si="272"/>
        <v>5.705685669897731E-2</v>
      </c>
      <c r="U986">
        <f ca="1">+(L986^2*Markiwitz!$B$4^2)+(M986^2*Markiwitz!$C$4^2)+(N986^2*Markiwitz!$D$4^2)+(O986^2*Markiwitz!$E$4^2)+(P986^2*Markiwitz!$F$4^2)+(Q986^2*Markiwitz!$G$4^2)+(R986^2*Markiwitz!$H$4^2)+(S986^2*Markiwitz!$I$4^2)+(T986^2*Markiwitz!$J$4^2)+(2*L986*M986*Markiwitz!$B$8)+(2*L986*N986*Markiwitz!$E$8)+(2*L986*O986*Markiwitz!$H$8)+(2*L986*P986*Markiwitz!$B$11)+(2*L986*Q986*Markiwitz!$E$11)+(2*L986*R986*Markiwitz!$H$11)+(2*L986*S986*Markiwitz!$K$8)+(2*L986*T986*Markiwitz!$K$11)</f>
        <v>1.5526016444456663E-2</v>
      </c>
      <c r="V986" s="5">
        <f t="shared" ca="1" si="263"/>
        <v>0.12460343672811221</v>
      </c>
      <c r="W986" s="42">
        <f ca="1">SUMPRODUCT(L986:T986,Markiwitz!$B$3:$J$3)</f>
        <v>0.37218121838575158</v>
      </c>
    </row>
    <row r="987" spans="1:23" x14ac:dyDescent="0.25">
      <c r="A987">
        <v>986</v>
      </c>
      <c r="B987" s="25">
        <f t="shared" ca="1" si="261"/>
        <v>0.99999999999999978</v>
      </c>
      <c r="C987" s="46">
        <v>0</v>
      </c>
      <c r="D987">
        <f t="shared" ca="1" si="274"/>
        <v>0.92985708378663101</v>
      </c>
      <c r="E987">
        <f t="shared" ca="1" si="274"/>
        <v>0.96127480017925027</v>
      </c>
      <c r="F987">
        <f t="shared" ca="1" si="274"/>
        <v>0.63576623855731096</v>
      </c>
      <c r="G987">
        <f t="shared" ca="1" si="274"/>
        <v>7.2320288751943185E-2</v>
      </c>
      <c r="H987">
        <f t="shared" ca="1" si="274"/>
        <v>0.1261021918060039</v>
      </c>
      <c r="I987">
        <f t="shared" ca="1" si="274"/>
        <v>0.84085632600310045</v>
      </c>
      <c r="J987">
        <f t="shared" ca="1" si="274"/>
        <v>0.13325951973693606</v>
      </c>
      <c r="K987">
        <f t="shared" ca="1" si="274"/>
        <v>0.92600479105298839</v>
      </c>
      <c r="L987" s="42">
        <f t="shared" ca="1" si="264"/>
        <v>0</v>
      </c>
      <c r="M987" s="42">
        <f t="shared" ca="1" si="265"/>
        <v>0.20103100127414608</v>
      </c>
      <c r="N987" s="42">
        <f t="shared" ca="1" si="266"/>
        <v>0.2078233730206033</v>
      </c>
      <c r="O987" s="42">
        <f t="shared" ca="1" si="267"/>
        <v>0.13744985734044413</v>
      </c>
      <c r="P987" s="42">
        <f t="shared" ca="1" si="268"/>
        <v>1.5635327529079295E-2</v>
      </c>
      <c r="Q987" s="42">
        <f t="shared" ca="1" si="269"/>
        <v>2.7262737816000127E-2</v>
      </c>
      <c r="R987" s="42">
        <f t="shared" ca="1" si="270"/>
        <v>0.18178942989360644</v>
      </c>
      <c r="S987" s="42">
        <f t="shared" ca="1" si="271"/>
        <v>2.8810120554155261E-2</v>
      </c>
      <c r="T987" s="42">
        <f t="shared" ca="1" si="272"/>
        <v>0.20019815257196533</v>
      </c>
      <c r="U987">
        <f ca="1">+(L987^2*Markiwitz!$B$4^2)+(M987^2*Markiwitz!$C$4^2)+(N987^2*Markiwitz!$D$4^2)+(O987^2*Markiwitz!$E$4^2)+(P987^2*Markiwitz!$F$4^2)+(Q987^2*Markiwitz!$G$4^2)+(R987^2*Markiwitz!$H$4^2)+(S987^2*Markiwitz!$I$4^2)+(T987^2*Markiwitz!$J$4^2)+(2*L987*M987*Markiwitz!$B$8)+(2*L987*N987*Markiwitz!$E$8)+(2*L987*O987*Markiwitz!$H$8)+(2*L987*P987*Markiwitz!$B$11)+(2*L987*Q987*Markiwitz!$E$11)+(2*L987*R987*Markiwitz!$H$11)+(2*L987*S987*Markiwitz!$K$8)+(2*L987*T987*Markiwitz!$K$11)</f>
        <v>1.0061726006250691E-2</v>
      </c>
      <c r="V987" s="5">
        <f t="shared" ca="1" si="263"/>
        <v>0.10030815523301528</v>
      </c>
      <c r="W987" s="42">
        <f ca="1">SUMPRODUCT(L987:T987,Markiwitz!$B$3:$J$3)</f>
        <v>0.21254798603899697</v>
      </c>
    </row>
    <row r="988" spans="1:23" x14ac:dyDescent="0.25">
      <c r="A988">
        <v>987</v>
      </c>
      <c r="B988" s="25">
        <f t="shared" ca="1" si="261"/>
        <v>1</v>
      </c>
      <c r="C988" s="46">
        <v>0</v>
      </c>
      <c r="D988">
        <f t="shared" ca="1" si="274"/>
        <v>0.27001826608419321</v>
      </c>
      <c r="E988">
        <f t="shared" ca="1" si="274"/>
        <v>0.99772452307404635</v>
      </c>
      <c r="F988">
        <f t="shared" ca="1" si="274"/>
        <v>0.33529861173239139</v>
      </c>
      <c r="G988">
        <f t="shared" ca="1" si="274"/>
        <v>0.73517460291477255</v>
      </c>
      <c r="H988">
        <f t="shared" ca="1" si="274"/>
        <v>0.59171485017182601</v>
      </c>
      <c r="I988">
        <f t="shared" ca="1" si="274"/>
        <v>0.76172909000460531</v>
      </c>
      <c r="J988">
        <f t="shared" ca="1" si="274"/>
        <v>0.91978362578587003</v>
      </c>
      <c r="K988">
        <f t="shared" ca="1" si="274"/>
        <v>0.8815410489627139</v>
      </c>
      <c r="L988" s="42">
        <f t="shared" ca="1" si="264"/>
        <v>0</v>
      </c>
      <c r="M988" s="42">
        <f t="shared" ca="1" si="265"/>
        <v>4.9156931035900464E-2</v>
      </c>
      <c r="N988" s="42">
        <f t="shared" ca="1" si="266"/>
        <v>0.18163613997241598</v>
      </c>
      <c r="O988" s="42">
        <f t="shared" ca="1" si="267"/>
        <v>6.1041243514329775E-2</v>
      </c>
      <c r="P988" s="42">
        <f t="shared" ca="1" si="268"/>
        <v>0.1338388242355377</v>
      </c>
      <c r="Q988" s="42">
        <f t="shared" ca="1" si="269"/>
        <v>0.10772192009315834</v>
      </c>
      <c r="R988" s="42">
        <f t="shared" ca="1" si="270"/>
        <v>0.13867307900466361</v>
      </c>
      <c r="S988" s="42">
        <f t="shared" ca="1" si="271"/>
        <v>0.16744696911211404</v>
      </c>
      <c r="T988" s="42">
        <f t="shared" ca="1" si="272"/>
        <v>0.1604848930318801</v>
      </c>
      <c r="U988">
        <f ca="1">+(L988^2*Markiwitz!$B$4^2)+(M988^2*Markiwitz!$C$4^2)+(N988^2*Markiwitz!$D$4^2)+(O988^2*Markiwitz!$E$4^2)+(P988^2*Markiwitz!$F$4^2)+(Q988^2*Markiwitz!$G$4^2)+(R988^2*Markiwitz!$H$4^2)+(S988^2*Markiwitz!$I$4^2)+(T988^2*Markiwitz!$J$4^2)+(2*L988*M988*Markiwitz!$B$8)+(2*L988*N988*Markiwitz!$E$8)+(2*L988*O988*Markiwitz!$H$8)+(2*L988*P988*Markiwitz!$B$11)+(2*L988*Q988*Markiwitz!$E$11)+(2*L988*R988*Markiwitz!$H$11)+(2*L988*S988*Markiwitz!$K$8)+(2*L988*T988*Markiwitz!$K$11)</f>
        <v>1.3480913017011415E-2</v>
      </c>
      <c r="V988" s="5">
        <f t="shared" ca="1" si="263"/>
        <v>0.11610733403627617</v>
      </c>
      <c r="W988" s="42">
        <f ca="1">SUMPRODUCT(L988:T988,Markiwitz!$B$3:$J$3)</f>
        <v>0.41008409743982988</v>
      </c>
    </row>
    <row r="989" spans="1:23" x14ac:dyDescent="0.25">
      <c r="A989">
        <v>988</v>
      </c>
      <c r="B989" s="25">
        <f t="shared" ca="1" si="261"/>
        <v>1</v>
      </c>
      <c r="C989" s="46">
        <v>0</v>
      </c>
      <c r="D989">
        <f t="shared" ca="1" si="274"/>
        <v>0.19409215032369587</v>
      </c>
      <c r="E989">
        <f t="shared" ca="1" si="274"/>
        <v>0.69206351776878949</v>
      </c>
      <c r="F989">
        <f t="shared" ca="1" si="274"/>
        <v>0.4356644492152133</v>
      </c>
      <c r="G989">
        <f t="shared" ca="1" si="274"/>
        <v>0.11629904470308772</v>
      </c>
      <c r="H989">
        <f t="shared" ca="1" si="274"/>
        <v>5.7326070711821719E-2</v>
      </c>
      <c r="I989">
        <f t="shared" ca="1" si="274"/>
        <v>0.83436718331580573</v>
      </c>
      <c r="J989">
        <f t="shared" ca="1" si="274"/>
        <v>4.169991879014523E-2</v>
      </c>
      <c r="K989">
        <f t="shared" ca="1" si="274"/>
        <v>0.301426130475142</v>
      </c>
      <c r="L989" s="42">
        <f t="shared" ca="1" si="264"/>
        <v>0</v>
      </c>
      <c r="M989" s="42">
        <f t="shared" ca="1" si="265"/>
        <v>7.2613774257479211E-2</v>
      </c>
      <c r="N989" s="42">
        <f t="shared" ca="1" si="266"/>
        <v>0.25891487093780019</v>
      </c>
      <c r="O989" s="42">
        <f t="shared" ca="1" si="267"/>
        <v>0.16299082633977241</v>
      </c>
      <c r="P989" s="42">
        <f t="shared" ca="1" si="268"/>
        <v>4.350980997606832E-2</v>
      </c>
      <c r="Q989" s="42">
        <f t="shared" ca="1" si="269"/>
        <v>2.144683518006401E-2</v>
      </c>
      <c r="R989" s="42">
        <f t="shared" ca="1" si="270"/>
        <v>0.31215353220673725</v>
      </c>
      <c r="S989" s="42">
        <f t="shared" ca="1" si="271"/>
        <v>1.5600777695197429E-2</v>
      </c>
      <c r="T989" s="42">
        <f t="shared" ca="1" si="272"/>
        <v>0.11276957340688117</v>
      </c>
      <c r="U989">
        <f ca="1">+(L989^2*Markiwitz!$B$4^2)+(M989^2*Markiwitz!$C$4^2)+(N989^2*Markiwitz!$D$4^2)+(O989^2*Markiwitz!$E$4^2)+(P989^2*Markiwitz!$F$4^2)+(Q989^2*Markiwitz!$G$4^2)+(R989^2*Markiwitz!$H$4^2)+(S989^2*Markiwitz!$I$4^2)+(T989^2*Markiwitz!$J$4^2)+(2*L989*M989*Markiwitz!$B$8)+(2*L989*N989*Markiwitz!$E$8)+(2*L989*O989*Markiwitz!$H$8)+(2*L989*P989*Markiwitz!$B$11)+(2*L989*Q989*Markiwitz!$E$11)+(2*L989*R989*Markiwitz!$H$11)+(2*L989*S989*Markiwitz!$K$8)+(2*L989*T989*Markiwitz!$K$11)</f>
        <v>1.6881526963482222E-2</v>
      </c>
      <c r="V989" s="5">
        <f t="shared" ca="1" si="263"/>
        <v>0.1299289304330726</v>
      </c>
      <c r="W989" s="42">
        <f ca="1">SUMPRODUCT(L989:T989,Markiwitz!$B$3:$J$3)</f>
        <v>0.20940898023496082</v>
      </c>
    </row>
    <row r="990" spans="1:23" x14ac:dyDescent="0.25">
      <c r="A990">
        <v>989</v>
      </c>
      <c r="B990" s="25">
        <f t="shared" ca="1" si="261"/>
        <v>0.99999999999999978</v>
      </c>
      <c r="C990" s="46">
        <v>0</v>
      </c>
      <c r="D990">
        <f t="shared" ca="1" si="274"/>
        <v>0.33560565289719135</v>
      </c>
      <c r="E990">
        <f t="shared" ca="1" si="274"/>
        <v>0.52377858901735919</v>
      </c>
      <c r="F990">
        <f t="shared" ca="1" si="274"/>
        <v>0.18165586034706915</v>
      </c>
      <c r="G990">
        <f t="shared" ca="1" si="274"/>
        <v>0.10930411436223453</v>
      </c>
      <c r="H990">
        <f t="shared" ca="1" si="274"/>
        <v>0.10438467496531989</v>
      </c>
      <c r="I990">
        <f t="shared" ca="1" si="274"/>
        <v>0.53579830872993217</v>
      </c>
      <c r="J990">
        <f t="shared" ca="1" si="274"/>
        <v>5.0738665056201948E-2</v>
      </c>
      <c r="K990">
        <f t="shared" ca="1" si="274"/>
        <v>0.18948499573023614</v>
      </c>
      <c r="L990" s="42">
        <f t="shared" ca="1" si="264"/>
        <v>0</v>
      </c>
      <c r="M990" s="42">
        <f t="shared" ca="1" si="265"/>
        <v>0.16526185428501405</v>
      </c>
      <c r="N990" s="42">
        <f t="shared" ca="1" si="266"/>
        <v>0.25792360798616776</v>
      </c>
      <c r="O990" s="42">
        <f t="shared" ca="1" si="267"/>
        <v>8.9452558571451415E-2</v>
      </c>
      <c r="P990" s="42">
        <f t="shared" ca="1" si="268"/>
        <v>5.3824482587060997E-2</v>
      </c>
      <c r="Q990" s="42">
        <f t="shared" ca="1" si="269"/>
        <v>5.1402009455996323E-2</v>
      </c>
      <c r="R990" s="42">
        <f t="shared" ca="1" si="270"/>
        <v>0.26384246289977809</v>
      </c>
      <c r="S990" s="42">
        <f t="shared" ca="1" si="271"/>
        <v>2.4985174709506078E-2</v>
      </c>
      <c r="T990" s="42">
        <f t="shared" ca="1" si="272"/>
        <v>9.3307849505025006E-2</v>
      </c>
      <c r="U990">
        <f ca="1">+(L990^2*Markiwitz!$B$4^2)+(M990^2*Markiwitz!$C$4^2)+(N990^2*Markiwitz!$D$4^2)+(O990^2*Markiwitz!$E$4^2)+(P990^2*Markiwitz!$F$4^2)+(Q990^2*Markiwitz!$G$4^2)+(R990^2*Markiwitz!$H$4^2)+(S990^2*Markiwitz!$I$4^2)+(T990^2*Markiwitz!$J$4^2)+(2*L990*M990*Markiwitz!$B$8)+(2*L990*N990*Markiwitz!$E$8)+(2*L990*O990*Markiwitz!$H$8)+(2*L990*P990*Markiwitz!$B$11)+(2*L990*Q990*Markiwitz!$E$11)+(2*L990*R990*Markiwitz!$H$11)+(2*L990*S990*Markiwitz!$K$8)+(2*L990*T990*Markiwitz!$K$11)</f>
        <v>1.3912784869178059E-2</v>
      </c>
      <c r="V990" s="5">
        <f t="shared" ca="1" si="263"/>
        <v>0.11795246868623843</v>
      </c>
      <c r="W990" s="42">
        <f ca="1">SUMPRODUCT(L990:T990,Markiwitz!$B$3:$J$3)</f>
        <v>0.28144403597587553</v>
      </c>
    </row>
    <row r="991" spans="1:23" x14ac:dyDescent="0.25">
      <c r="A991">
        <v>990</v>
      </c>
      <c r="B991" s="25">
        <f t="shared" ca="1" si="261"/>
        <v>0.99999999999999989</v>
      </c>
      <c r="C991" s="46">
        <v>0</v>
      </c>
      <c r="D991">
        <f t="shared" ca="1" si="274"/>
        <v>0.98275549773438065</v>
      </c>
      <c r="E991">
        <f t="shared" ca="1" si="274"/>
        <v>0.85134566858407901</v>
      </c>
      <c r="F991">
        <f t="shared" ca="1" si="274"/>
        <v>0.18706454296783603</v>
      </c>
      <c r="G991">
        <f t="shared" ca="1" si="274"/>
        <v>0.93399508263985287</v>
      </c>
      <c r="H991">
        <f t="shared" ca="1" si="274"/>
        <v>0.42524158405784573</v>
      </c>
      <c r="I991">
        <f t="shared" ca="1" si="274"/>
        <v>0.7518809881298143</v>
      </c>
      <c r="J991">
        <f t="shared" ca="1" si="274"/>
        <v>0.31902810442201079</v>
      </c>
      <c r="K991">
        <f t="shared" ca="1" si="274"/>
        <v>0.31928753912807717</v>
      </c>
      <c r="L991" s="42">
        <f t="shared" ca="1" si="264"/>
        <v>0</v>
      </c>
      <c r="M991" s="42">
        <f t="shared" ca="1" si="265"/>
        <v>0.2060025368209733</v>
      </c>
      <c r="N991" s="42">
        <f t="shared" ca="1" si="266"/>
        <v>0.17845676553749429</v>
      </c>
      <c r="O991" s="42">
        <f t="shared" ca="1" si="267"/>
        <v>3.9211961153582518E-2</v>
      </c>
      <c r="P991" s="42">
        <f t="shared" ca="1" si="268"/>
        <v>0.19578151111409775</v>
      </c>
      <c r="Q991" s="42">
        <f t="shared" ca="1" si="269"/>
        <v>8.9137985266567452E-2</v>
      </c>
      <c r="R991" s="42">
        <f t="shared" ca="1" si="270"/>
        <v>0.15760724951351573</v>
      </c>
      <c r="S991" s="42">
        <f t="shared" ca="1" si="271"/>
        <v>6.6873804297845382E-2</v>
      </c>
      <c r="T991" s="42">
        <f t="shared" ca="1" si="272"/>
        <v>6.6928186295923522E-2</v>
      </c>
      <c r="U991">
        <f ca="1">+(L991^2*Markiwitz!$B$4^2)+(M991^2*Markiwitz!$C$4^2)+(N991^2*Markiwitz!$D$4^2)+(O991^2*Markiwitz!$E$4^2)+(P991^2*Markiwitz!$F$4^2)+(Q991^2*Markiwitz!$G$4^2)+(R991^2*Markiwitz!$H$4^2)+(S991^2*Markiwitz!$I$4^2)+(T991^2*Markiwitz!$J$4^2)+(2*L991*M991*Markiwitz!$B$8)+(2*L991*N991*Markiwitz!$E$8)+(2*L991*O991*Markiwitz!$H$8)+(2*L991*P991*Markiwitz!$B$11)+(2*L991*Q991*Markiwitz!$E$11)+(2*L991*R991*Markiwitz!$H$11)+(2*L991*S991*Markiwitz!$K$8)+(2*L991*T991*Markiwitz!$K$11)</f>
        <v>1.3053944063693783E-2</v>
      </c>
      <c r="V991" s="5">
        <f t="shared" ca="1" si="263"/>
        <v>0.11425385798166197</v>
      </c>
      <c r="W991" s="42">
        <f ca="1">SUMPRODUCT(L991:T991,Markiwitz!$B$3:$J$3)</f>
        <v>0.39589188423836641</v>
      </c>
    </row>
    <row r="992" spans="1:23" x14ac:dyDescent="0.25">
      <c r="A992">
        <v>991</v>
      </c>
      <c r="B992" s="25">
        <f t="shared" ca="1" si="261"/>
        <v>1.0000000000000002</v>
      </c>
      <c r="C992" s="46">
        <v>0</v>
      </c>
      <c r="D992">
        <f t="shared" ref="D992:K1001" ca="1" si="275">RAND()</f>
        <v>0.72800490299240128</v>
      </c>
      <c r="E992">
        <f t="shared" ca="1" si="275"/>
        <v>0.72246137961798873</v>
      </c>
      <c r="F992">
        <f t="shared" ca="1" si="275"/>
        <v>0.61291750145486856</v>
      </c>
      <c r="G992">
        <f t="shared" ca="1" si="275"/>
        <v>0.30080578081071763</v>
      </c>
      <c r="H992">
        <f t="shared" ca="1" si="275"/>
        <v>0.854076710772673</v>
      </c>
      <c r="I992">
        <f t="shared" ca="1" si="275"/>
        <v>0.13007510363469066</v>
      </c>
      <c r="J992">
        <f t="shared" ca="1" si="275"/>
        <v>0.35370277936191086</v>
      </c>
      <c r="K992">
        <f t="shared" ca="1" si="275"/>
        <v>0.45203952845036621</v>
      </c>
      <c r="L992" s="42">
        <f t="shared" ca="1" si="264"/>
        <v>0</v>
      </c>
      <c r="M992" s="42">
        <f t="shared" ca="1" si="265"/>
        <v>0.17525041810156594</v>
      </c>
      <c r="N992" s="42">
        <f t="shared" ca="1" si="266"/>
        <v>0.17391594248865686</v>
      </c>
      <c r="O992" s="42">
        <f t="shared" ca="1" si="267"/>
        <v>0.1475457760658159</v>
      </c>
      <c r="P992" s="42">
        <f t="shared" ca="1" si="268"/>
        <v>7.241206568494292E-2</v>
      </c>
      <c r="Q992" s="42">
        <f t="shared" ca="1" si="269"/>
        <v>0.20559930302458887</v>
      </c>
      <c r="R992" s="42">
        <f t="shared" ca="1" si="270"/>
        <v>3.1312586224191946E-2</v>
      </c>
      <c r="S992" s="42">
        <f t="shared" ca="1" si="271"/>
        <v>8.5145800134134267E-2</v>
      </c>
      <c r="T992" s="42">
        <f t="shared" ca="1" si="272"/>
        <v>0.10881810827610355</v>
      </c>
      <c r="U992">
        <f ca="1">+(L992^2*Markiwitz!$B$4^2)+(M992^2*Markiwitz!$C$4^2)+(N992^2*Markiwitz!$D$4^2)+(O992^2*Markiwitz!$E$4^2)+(P992^2*Markiwitz!$F$4^2)+(Q992^2*Markiwitz!$G$4^2)+(R992^2*Markiwitz!$H$4^2)+(S992^2*Markiwitz!$I$4^2)+(T992^2*Markiwitz!$J$4^2)+(2*L992*M992*Markiwitz!$B$8)+(2*L992*N992*Markiwitz!$E$8)+(2*L992*O992*Markiwitz!$H$8)+(2*L992*P992*Markiwitz!$B$11)+(2*L992*Q992*Markiwitz!$E$11)+(2*L992*R992*Markiwitz!$H$11)+(2*L992*S992*Markiwitz!$K$8)+(2*L992*T992*Markiwitz!$K$11)</f>
        <v>1.8286417840727601E-2</v>
      </c>
      <c r="V992" s="5">
        <f t="shared" ca="1" si="263"/>
        <v>0.1352272821612843</v>
      </c>
      <c r="W992" s="42">
        <f ca="1">SUMPRODUCT(L992:T992,Markiwitz!$B$3:$J$3)</f>
        <v>0.69673016542060984</v>
      </c>
    </row>
    <row r="993" spans="1:23" x14ac:dyDescent="0.25">
      <c r="A993">
        <v>992</v>
      </c>
      <c r="B993" s="25">
        <f t="shared" ca="1" si="261"/>
        <v>1</v>
      </c>
      <c r="C993" s="46">
        <v>0</v>
      </c>
      <c r="D993">
        <f t="shared" ca="1" si="275"/>
        <v>0.63444002896966467</v>
      </c>
      <c r="E993">
        <f t="shared" ca="1" si="275"/>
        <v>0.15342201700380409</v>
      </c>
      <c r="F993">
        <f t="shared" ca="1" si="275"/>
        <v>0.74017709832789891</v>
      </c>
      <c r="G993">
        <f t="shared" ca="1" si="275"/>
        <v>0.363087665170856</v>
      </c>
      <c r="H993">
        <f t="shared" ca="1" si="275"/>
        <v>0.89746102949386386</v>
      </c>
      <c r="I993">
        <f t="shared" ca="1" si="275"/>
        <v>0.56207330196572969</v>
      </c>
      <c r="J993">
        <f t="shared" ca="1" si="275"/>
        <v>0.97935445817565647</v>
      </c>
      <c r="K993">
        <f t="shared" ca="1" si="275"/>
        <v>0.51656530523044752</v>
      </c>
      <c r="L993" s="42">
        <f t="shared" ca="1" si="264"/>
        <v>0</v>
      </c>
      <c r="M993" s="42">
        <f t="shared" ca="1" si="265"/>
        <v>0.13090466072727902</v>
      </c>
      <c r="N993" s="42">
        <f t="shared" ca="1" si="266"/>
        <v>3.1655721844338562E-2</v>
      </c>
      <c r="O993" s="42">
        <f t="shared" ca="1" si="267"/>
        <v>0.15272149850328612</v>
      </c>
      <c r="P993" s="42">
        <f t="shared" ca="1" si="268"/>
        <v>7.4916249689729764E-2</v>
      </c>
      <c r="Q993" s="42">
        <f t="shared" ca="1" si="269"/>
        <v>0.18517405305059353</v>
      </c>
      <c r="R993" s="42">
        <f t="shared" ca="1" si="270"/>
        <v>0.11597315985433097</v>
      </c>
      <c r="S993" s="42">
        <f t="shared" ca="1" si="271"/>
        <v>0.20207120803432529</v>
      </c>
      <c r="T993" s="42">
        <f t="shared" ca="1" si="272"/>
        <v>0.10658344829611674</v>
      </c>
      <c r="U993">
        <f ca="1">+(L993^2*Markiwitz!$B$4^2)+(M993^2*Markiwitz!$C$4^2)+(N993^2*Markiwitz!$D$4^2)+(O993^2*Markiwitz!$E$4^2)+(P993^2*Markiwitz!$F$4^2)+(Q993^2*Markiwitz!$G$4^2)+(R993^2*Markiwitz!$H$4^2)+(S993^2*Markiwitz!$I$4^2)+(T993^2*Markiwitz!$J$4^2)+(2*L993*M993*Markiwitz!$B$8)+(2*L993*N993*Markiwitz!$E$8)+(2*L993*O993*Markiwitz!$H$8)+(2*L993*P993*Markiwitz!$B$11)+(2*L993*Q993*Markiwitz!$E$11)+(2*L993*R993*Markiwitz!$H$11)+(2*L993*S993*Markiwitz!$K$8)+(2*L993*T993*Markiwitz!$K$11)</f>
        <v>1.8742420291859244E-2</v>
      </c>
      <c r="V993" s="5">
        <f t="shared" ca="1" si="263"/>
        <v>0.13690295939774</v>
      </c>
      <c r="W993" s="42">
        <f ca="1">SUMPRODUCT(L993:T993,Markiwitz!$B$3:$J$3)</f>
        <v>0.60483455617461879</v>
      </c>
    </row>
    <row r="994" spans="1:23" x14ac:dyDescent="0.25">
      <c r="A994">
        <v>993</v>
      </c>
      <c r="B994" s="25">
        <f t="shared" ca="1" si="261"/>
        <v>1</v>
      </c>
      <c r="C994" s="46">
        <v>0</v>
      </c>
      <c r="D994">
        <f t="shared" ca="1" si="275"/>
        <v>0.42537953673588647</v>
      </c>
      <c r="E994">
        <f t="shared" ca="1" si="275"/>
        <v>0.2021236420370619</v>
      </c>
      <c r="F994">
        <f t="shared" ca="1" si="275"/>
        <v>0.66965453182770773</v>
      </c>
      <c r="G994">
        <f t="shared" ca="1" si="275"/>
        <v>0.22580627159640099</v>
      </c>
      <c r="H994">
        <f t="shared" ca="1" si="275"/>
        <v>0.29603322373547614</v>
      </c>
      <c r="I994">
        <f t="shared" ca="1" si="275"/>
        <v>0.75567649601278419</v>
      </c>
      <c r="J994">
        <f t="shared" ca="1" si="275"/>
        <v>0.77500578009107457</v>
      </c>
      <c r="K994">
        <f t="shared" ca="1" si="275"/>
        <v>0.81673505686932557</v>
      </c>
      <c r="L994" s="42">
        <f t="shared" ca="1" si="264"/>
        <v>0</v>
      </c>
      <c r="M994" s="42">
        <f t="shared" ca="1" si="265"/>
        <v>0.10209726678987871</v>
      </c>
      <c r="N994" s="42">
        <f t="shared" ca="1" si="266"/>
        <v>4.8512609619048713E-2</v>
      </c>
      <c r="O994" s="42">
        <f t="shared" ca="1" si="267"/>
        <v>0.16072681332462621</v>
      </c>
      <c r="P994" s="42">
        <f t="shared" ca="1" si="268"/>
        <v>5.4196784666488709E-2</v>
      </c>
      <c r="Q994" s="42">
        <f t="shared" ca="1" si="269"/>
        <v>7.1052273116641779E-2</v>
      </c>
      <c r="R994" s="42">
        <f t="shared" ca="1" si="270"/>
        <v>0.18137333406369543</v>
      </c>
      <c r="S994" s="42">
        <f t="shared" ca="1" si="271"/>
        <v>0.1860126429701412</v>
      </c>
      <c r="T994" s="42">
        <f t="shared" ca="1" si="272"/>
        <v>0.1960282754494794</v>
      </c>
      <c r="U994">
        <f ca="1">+(L994^2*Markiwitz!$B$4^2)+(M994^2*Markiwitz!$C$4^2)+(N994^2*Markiwitz!$D$4^2)+(O994^2*Markiwitz!$E$4^2)+(P994^2*Markiwitz!$F$4^2)+(Q994^2*Markiwitz!$G$4^2)+(R994^2*Markiwitz!$H$4^2)+(S994^2*Markiwitz!$I$4^2)+(T994^2*Markiwitz!$J$4^2)+(2*L994*M994*Markiwitz!$B$8)+(2*L994*N994*Markiwitz!$E$8)+(2*L994*O994*Markiwitz!$H$8)+(2*L994*P994*Markiwitz!$B$11)+(2*L994*Q994*Markiwitz!$E$11)+(2*L994*R994*Markiwitz!$H$11)+(2*L994*S994*Markiwitz!$K$8)+(2*L994*T994*Markiwitz!$K$11)</f>
        <v>1.2187581822518981E-2</v>
      </c>
      <c r="V994" s="5">
        <f t="shared" ca="1" si="263"/>
        <v>0.11039738141151258</v>
      </c>
      <c r="W994" s="42">
        <f ca="1">SUMPRODUCT(L994:T994,Markiwitz!$B$3:$J$3)</f>
        <v>0.29586518146319452</v>
      </c>
    </row>
    <row r="995" spans="1:23" x14ac:dyDescent="0.25">
      <c r="A995">
        <v>994</v>
      </c>
      <c r="B995" s="25">
        <f t="shared" ca="1" si="261"/>
        <v>0.99999999999999989</v>
      </c>
      <c r="C995" s="46">
        <v>0</v>
      </c>
      <c r="D995">
        <f t="shared" ca="1" si="275"/>
        <v>0.51910905875156477</v>
      </c>
      <c r="E995">
        <f t="shared" ca="1" si="275"/>
        <v>0.51067786829611828</v>
      </c>
      <c r="F995">
        <f t="shared" ca="1" si="275"/>
        <v>0.50767469630937101</v>
      </c>
      <c r="G995">
        <f t="shared" ca="1" si="275"/>
        <v>0.92153560303398063</v>
      </c>
      <c r="H995">
        <f t="shared" ca="1" si="275"/>
        <v>0.15260083866529284</v>
      </c>
      <c r="I995">
        <f t="shared" ca="1" si="275"/>
        <v>9.1489100464706707E-2</v>
      </c>
      <c r="J995">
        <f t="shared" ca="1" si="275"/>
        <v>0.14697522637378391</v>
      </c>
      <c r="K995">
        <f t="shared" ca="1" si="275"/>
        <v>0.45059523602296581</v>
      </c>
      <c r="L995" s="42">
        <f t="shared" ca="1" si="264"/>
        <v>0</v>
      </c>
      <c r="M995" s="42">
        <f t="shared" ca="1" si="265"/>
        <v>0.15727443354342815</v>
      </c>
      <c r="N995" s="42">
        <f t="shared" ca="1" si="266"/>
        <v>0.15472003638810572</v>
      </c>
      <c r="O995" s="42">
        <f t="shared" ca="1" si="267"/>
        <v>0.15381016559104221</v>
      </c>
      <c r="P995" s="42">
        <f t="shared" ca="1" si="268"/>
        <v>0.2791975742165449</v>
      </c>
      <c r="Q995" s="42">
        <f t="shared" ca="1" si="269"/>
        <v>4.6233464923643379E-2</v>
      </c>
      <c r="R995" s="42">
        <f t="shared" ca="1" si="270"/>
        <v>2.7718446072948953E-2</v>
      </c>
      <c r="S995" s="42">
        <f t="shared" ca="1" si="271"/>
        <v>4.4529073579346989E-2</v>
      </c>
      <c r="T995" s="42">
        <f t="shared" ca="1" si="272"/>
        <v>0.1365168056849396</v>
      </c>
      <c r="U995">
        <f ca="1">+(L995^2*Markiwitz!$B$4^2)+(M995^2*Markiwitz!$C$4^2)+(N995^2*Markiwitz!$D$4^2)+(O995^2*Markiwitz!$E$4^2)+(P995^2*Markiwitz!$F$4^2)+(Q995^2*Markiwitz!$G$4^2)+(R995^2*Markiwitz!$H$4^2)+(S995^2*Markiwitz!$I$4^2)+(T995^2*Markiwitz!$J$4^2)+(2*L995*M995*Markiwitz!$B$8)+(2*L995*N995*Markiwitz!$E$8)+(2*L995*O995*Markiwitz!$H$8)+(2*L995*P995*Markiwitz!$B$11)+(2*L995*Q995*Markiwitz!$E$11)+(2*L995*R995*Markiwitz!$H$11)+(2*L995*S995*Markiwitz!$K$8)+(2*L995*T995*Markiwitz!$K$11)</f>
        <v>1.4830832832338232E-2</v>
      </c>
      <c r="V995" s="5">
        <f t="shared" ca="1" si="263"/>
        <v>0.12178190683487523</v>
      </c>
      <c r="W995" s="42">
        <f ca="1">SUMPRODUCT(L995:T995,Markiwitz!$B$3:$J$3)</f>
        <v>0.32512388907350259</v>
      </c>
    </row>
    <row r="996" spans="1:23" x14ac:dyDescent="0.25">
      <c r="A996">
        <v>995</v>
      </c>
      <c r="B996" s="25">
        <f t="shared" ca="1" si="261"/>
        <v>1</v>
      </c>
      <c r="C996" s="46">
        <v>0</v>
      </c>
      <c r="D996">
        <f t="shared" ca="1" si="275"/>
        <v>0.85107549709883579</v>
      </c>
      <c r="E996">
        <f t="shared" ca="1" si="275"/>
        <v>0.64491842547014022</v>
      </c>
      <c r="F996">
        <f t="shared" ca="1" si="275"/>
        <v>0.28487471184072821</v>
      </c>
      <c r="G996">
        <f t="shared" ca="1" si="275"/>
        <v>0.55243967882322242</v>
      </c>
      <c r="H996">
        <f t="shared" ca="1" si="275"/>
        <v>0.22425947171346838</v>
      </c>
      <c r="I996">
        <f t="shared" ca="1" si="275"/>
        <v>0.45245451828884053</v>
      </c>
      <c r="J996">
        <f t="shared" ca="1" si="275"/>
        <v>3.4835386385970946E-2</v>
      </c>
      <c r="K996">
        <f t="shared" ca="1" si="275"/>
        <v>0.74743389632374446</v>
      </c>
      <c r="L996" s="42">
        <f t="shared" ca="1" si="264"/>
        <v>0</v>
      </c>
      <c r="M996" s="42">
        <f t="shared" ca="1" si="265"/>
        <v>0.22442248382300159</v>
      </c>
      <c r="N996" s="42">
        <f t="shared" ca="1" si="266"/>
        <v>0.17006034764318934</v>
      </c>
      <c r="O996" s="42">
        <f t="shared" ca="1" si="267"/>
        <v>7.5119411412491385E-2</v>
      </c>
      <c r="P996" s="42">
        <f t="shared" ca="1" si="268"/>
        <v>0.1456743676753873</v>
      </c>
      <c r="Q996" s="42">
        <f t="shared" ca="1" si="269"/>
        <v>5.9135608808305318E-2</v>
      </c>
      <c r="R996" s="42">
        <f t="shared" ca="1" si="270"/>
        <v>0.11930900038534337</v>
      </c>
      <c r="S996" s="42">
        <f t="shared" ca="1" si="271"/>
        <v>9.1858406972392063E-3</v>
      </c>
      <c r="T996" s="42">
        <f t="shared" ca="1" si="272"/>
        <v>0.19709293955504251</v>
      </c>
      <c r="U996">
        <f ca="1">+(L996^2*Markiwitz!$B$4^2)+(M996^2*Markiwitz!$C$4^2)+(N996^2*Markiwitz!$D$4^2)+(O996^2*Markiwitz!$E$4^2)+(P996^2*Markiwitz!$F$4^2)+(Q996^2*Markiwitz!$G$4^2)+(R996^2*Markiwitz!$H$4^2)+(S996^2*Markiwitz!$I$4^2)+(T996^2*Markiwitz!$J$4^2)+(2*L996*M996*Markiwitz!$B$8)+(2*L996*N996*Markiwitz!$E$8)+(2*L996*O996*Markiwitz!$H$8)+(2*L996*P996*Markiwitz!$B$11)+(2*L996*Q996*Markiwitz!$E$11)+(2*L996*R996*Markiwitz!$H$11)+(2*L996*S996*Markiwitz!$K$8)+(2*L996*T996*Markiwitz!$K$11)</f>
        <v>9.4462580628688567E-3</v>
      </c>
      <c r="V996" s="5">
        <f t="shared" ca="1" si="263"/>
        <v>9.7191862122653336E-2</v>
      </c>
      <c r="W996" s="42">
        <f ca="1">SUMPRODUCT(L996:T996,Markiwitz!$B$3:$J$3)</f>
        <v>0.31788888229080858</v>
      </c>
    </row>
    <row r="997" spans="1:23" x14ac:dyDescent="0.25">
      <c r="A997">
        <v>996</v>
      </c>
      <c r="B997" s="25">
        <f t="shared" ca="1" si="261"/>
        <v>1</v>
      </c>
      <c r="C997" s="46">
        <v>0</v>
      </c>
      <c r="D997">
        <f t="shared" ca="1" si="275"/>
        <v>0.77734639441417186</v>
      </c>
      <c r="E997">
        <f t="shared" ca="1" si="275"/>
        <v>0.84389908035890682</v>
      </c>
      <c r="F997">
        <f t="shared" ca="1" si="275"/>
        <v>0.5973427094676278</v>
      </c>
      <c r="G997">
        <f t="shared" ca="1" si="275"/>
        <v>0.27061416665968441</v>
      </c>
      <c r="H997">
        <f t="shared" ca="1" si="275"/>
        <v>0.69390092485405064</v>
      </c>
      <c r="I997">
        <f t="shared" ca="1" si="275"/>
        <v>0.47157762058296526</v>
      </c>
      <c r="J997">
        <f t="shared" ca="1" si="275"/>
        <v>0.37576314817887746</v>
      </c>
      <c r="K997">
        <f t="shared" ca="1" si="275"/>
        <v>0.55090878613476901</v>
      </c>
      <c r="L997" s="42">
        <f t="shared" ca="1" si="264"/>
        <v>0</v>
      </c>
      <c r="M997" s="42">
        <f t="shared" ca="1" si="265"/>
        <v>0.16967616840454169</v>
      </c>
      <c r="N997" s="42">
        <f t="shared" ca="1" si="266"/>
        <v>0.18420303162700982</v>
      </c>
      <c r="O997" s="42">
        <f t="shared" ca="1" si="267"/>
        <v>0.13038565933432808</v>
      </c>
      <c r="P997" s="42">
        <f t="shared" ca="1" si="268"/>
        <v>5.9068615027676796E-2</v>
      </c>
      <c r="Q997" s="42">
        <f t="shared" ca="1" si="269"/>
        <v>0.15146201362435577</v>
      </c>
      <c r="R997" s="42">
        <f t="shared" ca="1" si="270"/>
        <v>0.10293414151119849</v>
      </c>
      <c r="S997" s="42">
        <f t="shared" ca="1" si="271"/>
        <v>8.202012856658282E-2</v>
      </c>
      <c r="T997" s="42">
        <f t="shared" ca="1" si="272"/>
        <v>0.12025024190430662</v>
      </c>
      <c r="U997">
        <f ca="1">+(L997^2*Markiwitz!$B$4^2)+(M997^2*Markiwitz!$C$4^2)+(N997^2*Markiwitz!$D$4^2)+(O997^2*Markiwitz!$E$4^2)+(P997^2*Markiwitz!$F$4^2)+(Q997^2*Markiwitz!$G$4^2)+(R997^2*Markiwitz!$H$4^2)+(S997^2*Markiwitz!$I$4^2)+(T997^2*Markiwitz!$J$4^2)+(2*L997*M997*Markiwitz!$B$8)+(2*L997*N997*Markiwitz!$E$8)+(2*L997*O997*Markiwitz!$H$8)+(2*L997*P997*Markiwitz!$B$11)+(2*L997*Q997*Markiwitz!$E$11)+(2*L997*R997*Markiwitz!$H$11)+(2*L997*S997*Markiwitz!$K$8)+(2*L997*T997*Markiwitz!$K$11)</f>
        <v>1.3464322985010291E-2</v>
      </c>
      <c r="V997" s="5">
        <f t="shared" ca="1" si="263"/>
        <v>0.11603586938964301</v>
      </c>
      <c r="W997" s="42">
        <f ca="1">SUMPRODUCT(L997:T997,Markiwitz!$B$3:$J$3)</f>
        <v>0.54465645567486898</v>
      </c>
    </row>
    <row r="998" spans="1:23" x14ac:dyDescent="0.25">
      <c r="A998">
        <v>997</v>
      </c>
      <c r="B998" s="25">
        <f t="shared" ca="1" si="261"/>
        <v>1</v>
      </c>
      <c r="C998" s="46">
        <v>0</v>
      </c>
      <c r="D998">
        <f t="shared" ca="1" si="275"/>
        <v>0.51583894664766394</v>
      </c>
      <c r="E998">
        <f t="shared" ca="1" si="275"/>
        <v>0.48878322091982906</v>
      </c>
      <c r="F998">
        <f t="shared" ca="1" si="275"/>
        <v>4.6477060692531991E-2</v>
      </c>
      <c r="G998">
        <f t="shared" ca="1" si="275"/>
        <v>0.45515548555316854</v>
      </c>
      <c r="H998">
        <f t="shared" ca="1" si="275"/>
        <v>0.41510702941694089</v>
      </c>
      <c r="I998">
        <f t="shared" ca="1" si="275"/>
        <v>5.1295005086334555E-2</v>
      </c>
      <c r="J998">
        <f t="shared" ca="1" si="275"/>
        <v>0.29706545657900008</v>
      </c>
      <c r="K998">
        <f t="shared" ca="1" si="275"/>
        <v>0.93866118736203674</v>
      </c>
      <c r="L998" s="42">
        <f t="shared" ca="1" si="264"/>
        <v>0</v>
      </c>
      <c r="M998" s="42">
        <f t="shared" ca="1" si="265"/>
        <v>0.16077846179246852</v>
      </c>
      <c r="N998" s="42">
        <f t="shared" ca="1" si="266"/>
        <v>0.15234563989433567</v>
      </c>
      <c r="O998" s="42">
        <f t="shared" ca="1" si="267"/>
        <v>1.4486130555559779E-2</v>
      </c>
      <c r="P998" s="42">
        <f t="shared" ca="1" si="268"/>
        <v>0.14186443136800703</v>
      </c>
      <c r="Q998" s="42">
        <f t="shared" ca="1" si="269"/>
        <v>0.1293819904499818</v>
      </c>
      <c r="R998" s="42">
        <f t="shared" ca="1" si="270"/>
        <v>1.5987804079188303E-2</v>
      </c>
      <c r="S998" s="42">
        <f t="shared" ca="1" si="271"/>
        <v>9.259038595445937E-2</v>
      </c>
      <c r="T998" s="42">
        <f t="shared" ca="1" si="272"/>
        <v>0.29256515590599946</v>
      </c>
      <c r="U998">
        <f ca="1">+(L998^2*Markiwitz!$B$4^2)+(M998^2*Markiwitz!$C$4^2)+(N998^2*Markiwitz!$D$4^2)+(O998^2*Markiwitz!$E$4^2)+(P998^2*Markiwitz!$F$4^2)+(Q998^2*Markiwitz!$G$4^2)+(R998^2*Markiwitz!$H$4^2)+(S998^2*Markiwitz!$I$4^2)+(T998^2*Markiwitz!$J$4^2)+(2*L998*M998*Markiwitz!$B$8)+(2*L998*N998*Markiwitz!$E$8)+(2*L998*O998*Markiwitz!$H$8)+(2*L998*P998*Markiwitz!$B$11)+(2*L998*Q998*Markiwitz!$E$11)+(2*L998*R998*Markiwitz!$H$11)+(2*L998*S998*Markiwitz!$K$8)+(2*L998*T998*Markiwitz!$K$11)</f>
        <v>1.1952390855039824E-2</v>
      </c>
      <c r="V998" s="5">
        <f t="shared" ca="1" si="263"/>
        <v>0.10932699051487617</v>
      </c>
      <c r="W998" s="42">
        <f ca="1">SUMPRODUCT(L998:T998,Markiwitz!$B$3:$J$3)</f>
        <v>0.47415808996679537</v>
      </c>
    </row>
    <row r="999" spans="1:23" x14ac:dyDescent="0.25">
      <c r="A999">
        <v>998</v>
      </c>
      <c r="B999" s="25">
        <f t="shared" ca="1" si="261"/>
        <v>1</v>
      </c>
      <c r="C999" s="46">
        <v>0</v>
      </c>
      <c r="D999">
        <f t="shared" ca="1" si="275"/>
        <v>0.23250416222005177</v>
      </c>
      <c r="E999">
        <f t="shared" ca="1" si="275"/>
        <v>0.38313198067597432</v>
      </c>
      <c r="F999">
        <f t="shared" ca="1" si="275"/>
        <v>0.95229356056404657</v>
      </c>
      <c r="G999">
        <f t="shared" ca="1" si="275"/>
        <v>8.0616424721548952E-2</v>
      </c>
      <c r="H999">
        <f t="shared" ca="1" si="275"/>
        <v>1.3039850875761094E-2</v>
      </c>
      <c r="I999">
        <f t="shared" ca="1" si="275"/>
        <v>0.34250477644526878</v>
      </c>
      <c r="J999">
        <f t="shared" ca="1" si="275"/>
        <v>0.16230711045721347</v>
      </c>
      <c r="K999">
        <f t="shared" ca="1" si="275"/>
        <v>0.38135397699866358</v>
      </c>
      <c r="L999" s="42">
        <f t="shared" ca="1" si="264"/>
        <v>0</v>
      </c>
      <c r="M999" s="42">
        <f t="shared" ca="1" si="265"/>
        <v>9.1258559134260384E-2</v>
      </c>
      <c r="N999" s="42">
        <f t="shared" ca="1" si="266"/>
        <v>0.15038041547683448</v>
      </c>
      <c r="O999" s="42">
        <f t="shared" ca="1" si="267"/>
        <v>0.37377798909104654</v>
      </c>
      <c r="P999" s="42">
        <f t="shared" ca="1" si="268"/>
        <v>3.1642180907201174E-2</v>
      </c>
      <c r="Q999" s="42">
        <f t="shared" ca="1" si="269"/>
        <v>5.1181793516509892E-3</v>
      </c>
      <c r="R999" s="42">
        <f t="shared" ca="1" si="270"/>
        <v>0.13443411978756203</v>
      </c>
      <c r="S999" s="42">
        <f t="shared" ca="1" si="271"/>
        <v>6.3706012383347901E-2</v>
      </c>
      <c r="T999" s="42">
        <f t="shared" ca="1" si="272"/>
        <v>0.14968254386809646</v>
      </c>
      <c r="U999">
        <f ca="1">+(L999^2*Markiwitz!$B$4^2)+(M999^2*Markiwitz!$C$4^2)+(N999^2*Markiwitz!$D$4^2)+(O999^2*Markiwitz!$E$4^2)+(P999^2*Markiwitz!$F$4^2)+(Q999^2*Markiwitz!$G$4^2)+(R999^2*Markiwitz!$H$4^2)+(S999^2*Markiwitz!$I$4^2)+(T999^2*Markiwitz!$J$4^2)+(2*L999*M999*Markiwitz!$B$8)+(2*L999*N999*Markiwitz!$E$8)+(2*L999*O999*Markiwitz!$H$8)+(2*L999*P999*Markiwitz!$B$11)+(2*L999*Q999*Markiwitz!$E$11)+(2*L999*R999*Markiwitz!$H$11)+(2*L999*S999*Markiwitz!$K$8)+(2*L999*T999*Markiwitz!$K$11)</f>
        <v>1.7284925142113695E-2</v>
      </c>
      <c r="V999" s="5">
        <f t="shared" ca="1" si="263"/>
        <v>0.13147214587932188</v>
      </c>
      <c r="W999" s="42">
        <f ca="1">SUMPRODUCT(L999:T999,Markiwitz!$B$3:$J$3)</f>
        <v>0.19089677150119705</v>
      </c>
    </row>
    <row r="1000" spans="1:23" x14ac:dyDescent="0.25">
      <c r="A1000">
        <v>999</v>
      </c>
      <c r="B1000" s="25">
        <f t="shared" ca="1" si="261"/>
        <v>0.99999999999999989</v>
      </c>
      <c r="C1000" s="46">
        <v>0</v>
      </c>
      <c r="D1000">
        <f t="shared" ca="1" si="275"/>
        <v>0.76333579906700799</v>
      </c>
      <c r="E1000">
        <f t="shared" ca="1" si="275"/>
        <v>0.41289525002860972</v>
      </c>
      <c r="F1000">
        <f t="shared" ca="1" si="275"/>
        <v>0.61381583524565231</v>
      </c>
      <c r="G1000">
        <f t="shared" ca="1" si="275"/>
        <v>0.63083899596541493</v>
      </c>
      <c r="H1000">
        <f t="shared" ca="1" si="275"/>
        <v>0.14704581613695122</v>
      </c>
      <c r="I1000">
        <f t="shared" ca="1" si="275"/>
        <v>0.95305130915775238</v>
      </c>
      <c r="J1000">
        <f t="shared" ca="1" si="275"/>
        <v>0.65429260745402906</v>
      </c>
      <c r="K1000">
        <f t="shared" ca="1" si="275"/>
        <v>0.21287290661993574</v>
      </c>
      <c r="L1000" s="42">
        <f t="shared" ca="1" si="264"/>
        <v>0</v>
      </c>
      <c r="M1000" s="42">
        <f t="shared" ca="1" si="265"/>
        <v>0.17395395703778083</v>
      </c>
      <c r="N1000" s="42">
        <f t="shared" ca="1" si="266"/>
        <v>9.4093271496461739E-2</v>
      </c>
      <c r="O1000" s="42">
        <f t="shared" ca="1" si="267"/>
        <v>0.13988036924763522</v>
      </c>
      <c r="P1000" s="42">
        <f t="shared" ca="1" si="268"/>
        <v>0.14375971850927372</v>
      </c>
      <c r="Q1000" s="42">
        <f t="shared" ca="1" si="269"/>
        <v>3.3509762825400004E-2</v>
      </c>
      <c r="R1000" s="42">
        <f t="shared" ca="1" si="270"/>
        <v>0.21718756894496852</v>
      </c>
      <c r="S1000" s="42">
        <f t="shared" ca="1" si="271"/>
        <v>0.14910448097195109</v>
      </c>
      <c r="T1000" s="42">
        <f t="shared" ca="1" si="272"/>
        <v>4.8510870966528868E-2</v>
      </c>
      <c r="U1000">
        <f ca="1">+(L1000^2*Markiwitz!$B$4^2)+(M1000^2*Markiwitz!$C$4^2)+(N1000^2*Markiwitz!$D$4^2)+(O1000^2*Markiwitz!$E$4^2)+(P1000^2*Markiwitz!$F$4^2)+(Q1000^2*Markiwitz!$G$4^2)+(R1000^2*Markiwitz!$H$4^2)+(S1000^2*Markiwitz!$I$4^2)+(T1000^2*Markiwitz!$J$4^2)+(2*L1000*M1000*Markiwitz!$B$8)+(2*L1000*N1000*Markiwitz!$E$8)+(2*L1000*O1000*Markiwitz!$H$8)+(2*L1000*P1000*Markiwitz!$B$11)+(2*L1000*Q1000*Markiwitz!$E$11)+(2*L1000*R1000*Markiwitz!$H$11)+(2*L1000*S1000*Markiwitz!$K$8)+(2*L1000*T1000*Markiwitz!$K$11)</f>
        <v>1.2791204557124949E-2</v>
      </c>
      <c r="V1000" s="5">
        <f t="shared" ca="1" si="263"/>
        <v>0.11309820757697688</v>
      </c>
      <c r="W1000" s="42">
        <f ca="1">SUMPRODUCT(L1000:T1000,Markiwitz!$B$3:$J$3)</f>
        <v>0.23018289804579817</v>
      </c>
    </row>
    <row r="1001" spans="1:23" x14ac:dyDescent="0.25">
      <c r="A1001">
        <v>1000</v>
      </c>
      <c r="B1001" s="25">
        <f t="shared" ca="1" si="261"/>
        <v>1</v>
      </c>
      <c r="C1001" s="46">
        <v>0</v>
      </c>
      <c r="D1001">
        <f t="shared" ca="1" si="275"/>
        <v>0.45436370701159101</v>
      </c>
      <c r="E1001">
        <f t="shared" ca="1" si="275"/>
        <v>0.80142767110590918</v>
      </c>
      <c r="F1001">
        <f t="shared" ca="1" si="275"/>
        <v>0.99789034324417181</v>
      </c>
      <c r="G1001">
        <f t="shared" ca="1" si="275"/>
        <v>0.16247767702426452</v>
      </c>
      <c r="H1001">
        <f t="shared" ca="1" si="275"/>
        <v>0.23679639199039937</v>
      </c>
      <c r="I1001">
        <f t="shared" ca="1" si="275"/>
        <v>0.28925172286372136</v>
      </c>
      <c r="J1001">
        <f t="shared" ca="1" si="275"/>
        <v>0.63480915157843676</v>
      </c>
      <c r="K1001">
        <f t="shared" ca="1" si="275"/>
        <v>0.35660770526819452</v>
      </c>
      <c r="L1001" s="42">
        <f t="shared" ca="1" si="264"/>
        <v>0</v>
      </c>
      <c r="M1001" s="42">
        <f t="shared" ca="1" si="265"/>
        <v>0.1155076500102062</v>
      </c>
      <c r="N1001" s="42">
        <f t="shared" ca="1" si="266"/>
        <v>0.20373772269675244</v>
      </c>
      <c r="O1001" s="42">
        <f t="shared" ca="1" si="267"/>
        <v>0.25368216417221873</v>
      </c>
      <c r="P1001" s="42">
        <f t="shared" ca="1" si="268"/>
        <v>4.1304827746093072E-2</v>
      </c>
      <c r="Q1001" s="42">
        <f t="shared" ca="1" si="269"/>
        <v>6.0198018344385255E-2</v>
      </c>
      <c r="R1001" s="42">
        <f t="shared" ca="1" si="270"/>
        <v>7.3533132716824934E-2</v>
      </c>
      <c r="S1001" s="42">
        <f t="shared" ca="1" si="271"/>
        <v>0.16138021627226368</v>
      </c>
      <c r="T1001" s="42">
        <f t="shared" ca="1" si="272"/>
        <v>9.0656268041255719E-2</v>
      </c>
      <c r="U1001">
        <f ca="1">+(L1001^2*Markiwitz!$B$4^2)+(M1001^2*Markiwitz!$C$4^2)+(N1001^2*Markiwitz!$D$4^2)+(O1001^2*Markiwitz!$E$4^2)+(P1001^2*Markiwitz!$F$4^2)+(Q1001^2*Markiwitz!$G$4^2)+(R1001^2*Markiwitz!$H$4^2)+(S1001^2*Markiwitz!$I$4^2)+(T1001^2*Markiwitz!$J$4^2)+(2*L1001*M1001*Markiwitz!$B$8)+(2*L1001*N1001*Markiwitz!$E$8)+(2*L1001*O1001*Markiwitz!$H$8)+(2*L1001*P1001*Markiwitz!$B$11)+(2*L1001*Q1001*Markiwitz!$E$11)+(2*L1001*R1001*Markiwitz!$H$11)+(2*L1001*S1001*Markiwitz!$K$8)+(2*L1001*T1001*Markiwitz!$K$11)</f>
        <v>1.4078024869768719E-2</v>
      </c>
      <c r="V1001" s="5">
        <f t="shared" ca="1" si="263"/>
        <v>0.11865085279832049</v>
      </c>
      <c r="W1001" s="42">
        <f ca="1">SUMPRODUCT(L1001:T1001,Markiwitz!$B$3:$J$3)</f>
        <v>0.31054400708156848</v>
      </c>
    </row>
    <row r="1002" spans="1:23" x14ac:dyDescent="0.25">
      <c r="A1002">
        <v>1001</v>
      </c>
      <c r="B1002" s="25">
        <f t="shared" ca="1" si="261"/>
        <v>0.99999999999999989</v>
      </c>
      <c r="C1002" s="46">
        <v>0</v>
      </c>
      <c r="D1002">
        <f t="shared" ref="D1002:K1011" ca="1" si="276">RAND()</f>
        <v>0.88661165424782751</v>
      </c>
      <c r="E1002">
        <f t="shared" ca="1" si="276"/>
        <v>0.37168850078174209</v>
      </c>
      <c r="F1002">
        <f t="shared" ca="1" si="276"/>
        <v>0.4697317426713471</v>
      </c>
      <c r="G1002">
        <f t="shared" ca="1" si="276"/>
        <v>0.20014463921167702</v>
      </c>
      <c r="H1002">
        <f t="shared" ca="1" si="276"/>
        <v>0.66708455537645306</v>
      </c>
      <c r="I1002">
        <f t="shared" ca="1" si="276"/>
        <v>0.36094391871765485</v>
      </c>
      <c r="J1002">
        <f t="shared" ca="1" si="276"/>
        <v>6.2191193515667376E-2</v>
      </c>
      <c r="K1002">
        <f t="shared" ca="1" si="276"/>
        <v>0.64636629225287356</v>
      </c>
      <c r="L1002" s="42">
        <f t="shared" ca="1" si="264"/>
        <v>0</v>
      </c>
      <c r="M1002" s="42">
        <f t="shared" ca="1" si="265"/>
        <v>0.24192881667720328</v>
      </c>
      <c r="N1002" s="42">
        <f t="shared" ca="1" si="266"/>
        <v>0.10142226163600077</v>
      </c>
      <c r="O1002" s="42">
        <f t="shared" ca="1" si="267"/>
        <v>0.12817522092759928</v>
      </c>
      <c r="P1002" s="42">
        <f t="shared" ca="1" si="268"/>
        <v>5.4613263311822126E-2</v>
      </c>
      <c r="Q1002" s="42">
        <f t="shared" ca="1" si="269"/>
        <v>0.18202668139161676</v>
      </c>
      <c r="R1002" s="42">
        <f t="shared" ca="1" si="270"/>
        <v>9.8490398500656579E-2</v>
      </c>
      <c r="S1002" s="42">
        <f t="shared" ca="1" si="271"/>
        <v>1.6970047464301346E-2</v>
      </c>
      <c r="T1002" s="42">
        <f t="shared" ca="1" si="272"/>
        <v>0.17637331009079979</v>
      </c>
      <c r="U1002">
        <f ca="1">+(L1002^2*Markiwitz!$B$4^2)+(M1002^2*Markiwitz!$C$4^2)+(N1002^2*Markiwitz!$D$4^2)+(O1002^2*Markiwitz!$E$4^2)+(P1002^2*Markiwitz!$F$4^2)+(Q1002^2*Markiwitz!$G$4^2)+(R1002^2*Markiwitz!$H$4^2)+(S1002^2*Markiwitz!$I$4^2)+(T1002^2*Markiwitz!$J$4^2)+(2*L1002*M1002*Markiwitz!$B$8)+(2*L1002*N1002*Markiwitz!$E$8)+(2*L1002*O1002*Markiwitz!$H$8)+(2*L1002*P1002*Markiwitz!$B$11)+(2*L1002*Q1002*Markiwitz!$E$11)+(2*L1002*R1002*Markiwitz!$H$11)+(2*L1002*S1002*Markiwitz!$K$8)+(2*L1002*T1002*Markiwitz!$K$11)</f>
        <v>1.4709928326229927E-2</v>
      </c>
      <c r="V1002" s="5">
        <f t="shared" ca="1" si="263"/>
        <v>0.12128449334614021</v>
      </c>
      <c r="W1002" s="42">
        <f ca="1">SUMPRODUCT(L1002:T1002,Markiwitz!$B$3:$J$3)</f>
        <v>0.62781639242052301</v>
      </c>
    </row>
    <row r="1003" spans="1:23" x14ac:dyDescent="0.25">
      <c r="A1003">
        <v>1002</v>
      </c>
      <c r="B1003" s="25">
        <f t="shared" ca="1" si="261"/>
        <v>1</v>
      </c>
      <c r="C1003" s="46">
        <v>0</v>
      </c>
      <c r="D1003">
        <f t="shared" ca="1" si="276"/>
        <v>0.66198848191634641</v>
      </c>
      <c r="E1003">
        <f t="shared" ca="1" si="276"/>
        <v>0.7610900483933527</v>
      </c>
      <c r="F1003">
        <f t="shared" ca="1" si="276"/>
        <v>6.7323267800075692E-2</v>
      </c>
      <c r="G1003">
        <f t="shared" ca="1" si="276"/>
        <v>0.4787250939642077</v>
      </c>
      <c r="H1003">
        <f t="shared" ca="1" si="276"/>
        <v>0.81585161791683702</v>
      </c>
      <c r="I1003">
        <f t="shared" ca="1" si="276"/>
        <v>0.5828344889805519</v>
      </c>
      <c r="J1003">
        <f t="shared" ca="1" si="276"/>
        <v>0.71184126789473723</v>
      </c>
      <c r="K1003">
        <f t="shared" ca="1" si="276"/>
        <v>0.55962537532768908</v>
      </c>
      <c r="L1003" s="42">
        <f t="shared" ca="1" si="264"/>
        <v>0</v>
      </c>
      <c r="M1003" s="42">
        <f t="shared" ca="1" si="265"/>
        <v>0.14269208432611508</v>
      </c>
      <c r="N1003" s="42">
        <f t="shared" ca="1" si="266"/>
        <v>0.16405349689881002</v>
      </c>
      <c r="O1003" s="42">
        <f t="shared" ca="1" si="267"/>
        <v>1.451157787251648E-2</v>
      </c>
      <c r="P1003" s="42">
        <f t="shared" ca="1" si="268"/>
        <v>0.10318953175623419</v>
      </c>
      <c r="Q1003" s="42">
        <f t="shared" ca="1" si="269"/>
        <v>0.17585739184522223</v>
      </c>
      <c r="R1003" s="42">
        <f t="shared" ca="1" si="270"/>
        <v>0.1256303853037288</v>
      </c>
      <c r="S1003" s="42">
        <f t="shared" ca="1" si="271"/>
        <v>0.15343788751611565</v>
      </c>
      <c r="T1003" s="42">
        <f t="shared" ca="1" si="272"/>
        <v>0.12062764448125753</v>
      </c>
      <c r="U1003">
        <f ca="1">+(L1003^2*Markiwitz!$B$4^2)+(M1003^2*Markiwitz!$C$4^2)+(N1003^2*Markiwitz!$D$4^2)+(O1003^2*Markiwitz!$E$4^2)+(P1003^2*Markiwitz!$F$4^2)+(Q1003^2*Markiwitz!$G$4^2)+(R1003^2*Markiwitz!$H$4^2)+(S1003^2*Markiwitz!$I$4^2)+(T1003^2*Markiwitz!$J$4^2)+(2*L1003*M1003*Markiwitz!$B$8)+(2*L1003*N1003*Markiwitz!$E$8)+(2*L1003*O1003*Markiwitz!$H$8)+(2*L1003*P1003*Markiwitz!$B$11)+(2*L1003*Q1003*Markiwitz!$E$11)+(2*L1003*R1003*Markiwitz!$H$11)+(2*L1003*S1003*Markiwitz!$K$8)+(2*L1003*T1003*Markiwitz!$K$11)</f>
        <v>1.6579645358512456E-2</v>
      </c>
      <c r="V1003" s="5">
        <f t="shared" ca="1" si="263"/>
        <v>0.12876197170947817</v>
      </c>
      <c r="W1003" s="42">
        <f ca="1">SUMPRODUCT(L1003:T1003,Markiwitz!$B$3:$J$3)</f>
        <v>0.58115861729100515</v>
      </c>
    </row>
    <row r="1004" spans="1:23" x14ac:dyDescent="0.25">
      <c r="A1004">
        <v>1003</v>
      </c>
      <c r="B1004" s="25">
        <f t="shared" ca="1" si="261"/>
        <v>1.0000000000000002</v>
      </c>
      <c r="C1004" s="46">
        <v>0</v>
      </c>
      <c r="D1004">
        <f t="shared" ca="1" si="276"/>
        <v>0.50885527508442085</v>
      </c>
      <c r="E1004">
        <f t="shared" ca="1" si="276"/>
        <v>0.20271686089814722</v>
      </c>
      <c r="F1004">
        <f t="shared" ca="1" si="276"/>
        <v>0.86100418596279171</v>
      </c>
      <c r="G1004">
        <f t="shared" ca="1" si="276"/>
        <v>0.5096499027407454</v>
      </c>
      <c r="H1004">
        <f t="shared" ca="1" si="276"/>
        <v>0.48980561525472721</v>
      </c>
      <c r="I1004">
        <f t="shared" ca="1" si="276"/>
        <v>0.90748134005255421</v>
      </c>
      <c r="J1004">
        <f t="shared" ca="1" si="276"/>
        <v>0.57589584217694956</v>
      </c>
      <c r="K1004">
        <f t="shared" ca="1" si="276"/>
        <v>7.3625529866981454E-2</v>
      </c>
      <c r="L1004" s="42">
        <f t="shared" ca="1" si="264"/>
        <v>0</v>
      </c>
      <c r="M1004" s="42">
        <f t="shared" ca="1" si="265"/>
        <v>0.12323831846680608</v>
      </c>
      <c r="N1004" s="42">
        <f t="shared" ca="1" si="266"/>
        <v>4.9095462472728446E-2</v>
      </c>
      <c r="O1004" s="42">
        <f t="shared" ca="1" si="267"/>
        <v>0.20852433543767793</v>
      </c>
      <c r="P1004" s="42">
        <f t="shared" ca="1" si="268"/>
        <v>0.12343076724540311</v>
      </c>
      <c r="Q1004" s="42">
        <f t="shared" ca="1" si="269"/>
        <v>0.11862473153997974</v>
      </c>
      <c r="R1004" s="42">
        <f t="shared" ca="1" si="270"/>
        <v>0.21978051494017933</v>
      </c>
      <c r="S1004" s="42">
        <f t="shared" ca="1" si="271"/>
        <v>0.13947469678905819</v>
      </c>
      <c r="T1004" s="42">
        <f t="shared" ca="1" si="272"/>
        <v>1.7831173108167307E-2</v>
      </c>
      <c r="U1004">
        <f ca="1">+(L1004^2*Markiwitz!$B$4^2)+(M1004^2*Markiwitz!$C$4^2)+(N1004^2*Markiwitz!$D$4^2)+(O1004^2*Markiwitz!$E$4^2)+(P1004^2*Markiwitz!$F$4^2)+(Q1004^2*Markiwitz!$G$4^2)+(R1004^2*Markiwitz!$H$4^2)+(S1004^2*Markiwitz!$I$4^2)+(T1004^2*Markiwitz!$J$4^2)+(2*L1004*M1004*Markiwitz!$B$8)+(2*L1004*N1004*Markiwitz!$E$8)+(2*L1004*O1004*Markiwitz!$H$8)+(2*L1004*P1004*Markiwitz!$B$11)+(2*L1004*Q1004*Markiwitz!$E$11)+(2*L1004*R1004*Markiwitz!$H$11)+(2*L1004*S1004*Markiwitz!$K$8)+(2*L1004*T1004*Markiwitz!$K$11)</f>
        <v>1.6734981338076847E-2</v>
      </c>
      <c r="V1004" s="5">
        <f t="shared" ca="1" si="263"/>
        <v>0.12936375589042259</v>
      </c>
      <c r="W1004" s="42">
        <f ca="1">SUMPRODUCT(L1004:T1004,Markiwitz!$B$3:$J$3)</f>
        <v>0.46127211280930686</v>
      </c>
    </row>
    <row r="1005" spans="1:23" x14ac:dyDescent="0.25">
      <c r="A1005">
        <v>1004</v>
      </c>
      <c r="B1005" s="25">
        <f t="shared" ca="1" si="261"/>
        <v>1</v>
      </c>
      <c r="C1005" s="46">
        <v>0</v>
      </c>
      <c r="D1005">
        <f t="shared" ca="1" si="276"/>
        <v>0.25494071321214395</v>
      </c>
      <c r="E1005">
        <f t="shared" ca="1" si="276"/>
        <v>0.74088819120574601</v>
      </c>
      <c r="F1005">
        <f t="shared" ca="1" si="276"/>
        <v>0.11276812811534154</v>
      </c>
      <c r="G1005">
        <f t="shared" ca="1" si="276"/>
        <v>0.16544113451669029</v>
      </c>
      <c r="H1005">
        <f t="shared" ca="1" si="276"/>
        <v>0.17812937097333148</v>
      </c>
      <c r="I1005">
        <f t="shared" ca="1" si="276"/>
        <v>0.98727188236830654</v>
      </c>
      <c r="J1005">
        <f t="shared" ca="1" si="276"/>
        <v>0.77938654493515558</v>
      </c>
      <c r="K1005">
        <f t="shared" ca="1" si="276"/>
        <v>9.6205819489600053E-2</v>
      </c>
      <c r="L1005" s="42">
        <f t="shared" ca="1" si="264"/>
        <v>0</v>
      </c>
      <c r="M1005" s="42">
        <f t="shared" ca="1" si="265"/>
        <v>7.690445514876719E-2</v>
      </c>
      <c r="N1005" s="42">
        <f t="shared" ca="1" si="266"/>
        <v>0.22349354072537145</v>
      </c>
      <c r="O1005" s="42">
        <f t="shared" ca="1" si="267"/>
        <v>3.401720871330649E-2</v>
      </c>
      <c r="P1005" s="42">
        <f t="shared" ca="1" si="268"/>
        <v>4.9906349397448486E-2</v>
      </c>
      <c r="Q1005" s="42">
        <f t="shared" ca="1" si="269"/>
        <v>5.3733835008523627E-2</v>
      </c>
      <c r="R1005" s="42">
        <f t="shared" ca="1" si="270"/>
        <v>0.29781671683821004</v>
      </c>
      <c r="S1005" s="42">
        <f t="shared" ca="1" si="271"/>
        <v>0.23510680908247794</v>
      </c>
      <c r="T1005" s="42">
        <f t="shared" ca="1" si="272"/>
        <v>2.9021085085894821E-2</v>
      </c>
      <c r="U1005">
        <f ca="1">+(L1005^2*Markiwitz!$B$4^2)+(M1005^2*Markiwitz!$C$4^2)+(N1005^2*Markiwitz!$D$4^2)+(O1005^2*Markiwitz!$E$4^2)+(P1005^2*Markiwitz!$F$4^2)+(Q1005^2*Markiwitz!$G$4^2)+(R1005^2*Markiwitz!$H$4^2)+(S1005^2*Markiwitz!$I$4^2)+(T1005^2*Markiwitz!$J$4^2)+(2*L1005*M1005*Markiwitz!$B$8)+(2*L1005*N1005*Markiwitz!$E$8)+(2*L1005*O1005*Markiwitz!$H$8)+(2*L1005*P1005*Markiwitz!$B$11)+(2*L1005*Q1005*Markiwitz!$E$11)+(2*L1005*R1005*Markiwitz!$H$11)+(2*L1005*S1005*Markiwitz!$K$8)+(2*L1005*T1005*Markiwitz!$K$11)</f>
        <v>1.9325428745713479E-2</v>
      </c>
      <c r="V1005" s="5">
        <f t="shared" ca="1" si="263"/>
        <v>0.13901592982717298</v>
      </c>
      <c r="W1005" s="42">
        <f ca="1">SUMPRODUCT(L1005:T1005,Markiwitz!$B$3:$J$3)</f>
        <v>0.23462700384736412</v>
      </c>
    </row>
    <row r="1006" spans="1:23" x14ac:dyDescent="0.25">
      <c r="A1006">
        <v>1005</v>
      </c>
      <c r="B1006" s="25">
        <f t="shared" ca="1" si="261"/>
        <v>0.99999999999999989</v>
      </c>
      <c r="C1006" s="46">
        <v>0</v>
      </c>
      <c r="D1006">
        <f t="shared" ca="1" si="276"/>
        <v>1.8555026401598007E-2</v>
      </c>
      <c r="E1006">
        <f t="shared" ca="1" si="276"/>
        <v>0.92777810568470742</v>
      </c>
      <c r="F1006">
        <f t="shared" ca="1" si="276"/>
        <v>0.26951620916107011</v>
      </c>
      <c r="G1006">
        <f t="shared" ca="1" si="276"/>
        <v>0.47125496059274885</v>
      </c>
      <c r="H1006">
        <f t="shared" ca="1" si="276"/>
        <v>0.29545219025645109</v>
      </c>
      <c r="I1006">
        <f t="shared" ca="1" si="276"/>
        <v>0.8234572991788125</v>
      </c>
      <c r="J1006">
        <f t="shared" ca="1" si="276"/>
        <v>0.45934474885467846</v>
      </c>
      <c r="K1006">
        <f t="shared" ca="1" si="276"/>
        <v>9.1123638337886947E-2</v>
      </c>
      <c r="L1006" s="42">
        <f t="shared" ca="1" si="264"/>
        <v>0</v>
      </c>
      <c r="M1006" s="42">
        <f t="shared" ca="1" si="265"/>
        <v>5.5281170627479205E-3</v>
      </c>
      <c r="N1006" s="42">
        <f t="shared" ca="1" si="266"/>
        <v>0.2764138333986883</v>
      </c>
      <c r="O1006" s="42">
        <f t="shared" ca="1" si="267"/>
        <v>8.0297226331196889E-2</v>
      </c>
      <c r="P1006" s="42">
        <f t="shared" ca="1" si="268"/>
        <v>0.14040144875962079</v>
      </c>
      <c r="Q1006" s="42">
        <f t="shared" ca="1" si="269"/>
        <v>8.8024358404699909E-2</v>
      </c>
      <c r="R1006" s="42">
        <f t="shared" ca="1" si="270"/>
        <v>0.2453334340522775</v>
      </c>
      <c r="S1006" s="42">
        <f t="shared" ca="1" si="271"/>
        <v>0.13685302779243225</v>
      </c>
      <c r="T1006" s="42">
        <f t="shared" ca="1" si="272"/>
        <v>2.7148554198336242E-2</v>
      </c>
      <c r="U1006">
        <f ca="1">+(L1006^2*Markiwitz!$B$4^2)+(M1006^2*Markiwitz!$C$4^2)+(N1006^2*Markiwitz!$D$4^2)+(O1006^2*Markiwitz!$E$4^2)+(P1006^2*Markiwitz!$F$4^2)+(Q1006^2*Markiwitz!$G$4^2)+(R1006^2*Markiwitz!$H$4^2)+(S1006^2*Markiwitz!$I$4^2)+(T1006^2*Markiwitz!$J$4^2)+(2*L1006*M1006*Markiwitz!$B$8)+(2*L1006*N1006*Markiwitz!$E$8)+(2*L1006*O1006*Markiwitz!$H$8)+(2*L1006*P1006*Markiwitz!$B$11)+(2*L1006*Q1006*Markiwitz!$E$11)+(2*L1006*R1006*Markiwitz!$H$11)+(2*L1006*S1006*Markiwitz!$K$8)+(2*L1006*T1006*Markiwitz!$K$11)</f>
        <v>1.8149409826386041E-2</v>
      </c>
      <c r="V1006" s="5">
        <f t="shared" ca="1" si="263"/>
        <v>0.13471974549555102</v>
      </c>
      <c r="W1006" s="42">
        <f ca="1">SUMPRODUCT(L1006:T1006,Markiwitz!$B$3:$J$3)</f>
        <v>0.37705065925021675</v>
      </c>
    </row>
    <row r="1007" spans="1:23" x14ac:dyDescent="0.25">
      <c r="A1007">
        <v>1006</v>
      </c>
      <c r="B1007" s="25">
        <f t="shared" ca="1" si="261"/>
        <v>0.99999999999999989</v>
      </c>
      <c r="C1007" s="46">
        <v>0</v>
      </c>
      <c r="D1007">
        <f t="shared" ca="1" si="276"/>
        <v>0.96540878891592441</v>
      </c>
      <c r="E1007">
        <f t="shared" ca="1" si="276"/>
        <v>0.31792299491140963</v>
      </c>
      <c r="F1007">
        <f t="shared" ca="1" si="276"/>
        <v>0.64024182989293399</v>
      </c>
      <c r="G1007">
        <f t="shared" ca="1" si="276"/>
        <v>5.8105165747867948E-2</v>
      </c>
      <c r="H1007">
        <f t="shared" ca="1" si="276"/>
        <v>0.41434884573693198</v>
      </c>
      <c r="I1007">
        <f t="shared" ca="1" si="276"/>
        <v>0.19817384923290693</v>
      </c>
      <c r="J1007">
        <f t="shared" ca="1" si="276"/>
        <v>0.9246615609365284</v>
      </c>
      <c r="K1007">
        <f t="shared" ca="1" si="276"/>
        <v>0.38567804538469042</v>
      </c>
      <c r="L1007" s="42">
        <f t="shared" ca="1" si="264"/>
        <v>0</v>
      </c>
      <c r="M1007" s="42">
        <f t="shared" ca="1" si="265"/>
        <v>0.24725281894798545</v>
      </c>
      <c r="N1007" s="42">
        <f t="shared" ca="1" si="266"/>
        <v>8.142390829951085E-2</v>
      </c>
      <c r="O1007" s="42">
        <f t="shared" ca="1" si="267"/>
        <v>0.16397364418776872</v>
      </c>
      <c r="P1007" s="42">
        <f t="shared" ca="1" si="268"/>
        <v>1.488143281017037E-2</v>
      </c>
      <c r="Q1007" s="42">
        <f t="shared" ca="1" si="269"/>
        <v>0.10611973012110466</v>
      </c>
      <c r="R1007" s="42">
        <f t="shared" ca="1" si="270"/>
        <v>5.0754709742834685E-2</v>
      </c>
      <c r="S1007" s="42">
        <f t="shared" ca="1" si="271"/>
        <v>0.23681696307232561</v>
      </c>
      <c r="T1007" s="42">
        <f t="shared" ca="1" si="272"/>
        <v>9.8776792818299569E-2</v>
      </c>
      <c r="U1007">
        <f ca="1">+(L1007^2*Markiwitz!$B$4^2)+(M1007^2*Markiwitz!$C$4^2)+(N1007^2*Markiwitz!$D$4^2)+(O1007^2*Markiwitz!$E$4^2)+(P1007^2*Markiwitz!$F$4^2)+(Q1007^2*Markiwitz!$G$4^2)+(R1007^2*Markiwitz!$H$4^2)+(S1007^2*Markiwitz!$I$4^2)+(T1007^2*Markiwitz!$J$4^2)+(2*L1007*M1007*Markiwitz!$B$8)+(2*L1007*N1007*Markiwitz!$E$8)+(2*L1007*O1007*Markiwitz!$H$8)+(2*L1007*P1007*Markiwitz!$B$11)+(2*L1007*Q1007*Markiwitz!$E$11)+(2*L1007*R1007*Markiwitz!$H$11)+(2*L1007*S1007*Markiwitz!$K$8)+(2*L1007*T1007*Markiwitz!$K$11)</f>
        <v>1.4515051278359774E-2</v>
      </c>
      <c r="V1007" s="5">
        <f t="shared" ca="1" si="263"/>
        <v>0.12047842660974525</v>
      </c>
      <c r="W1007" s="42">
        <f ca="1">SUMPRODUCT(L1007:T1007,Markiwitz!$B$3:$J$3)</f>
        <v>0.38930074245097279</v>
      </c>
    </row>
    <row r="1008" spans="1:23" x14ac:dyDescent="0.25">
      <c r="A1008">
        <v>1007</v>
      </c>
      <c r="B1008" s="25">
        <f t="shared" ca="1" si="261"/>
        <v>1</v>
      </c>
      <c r="C1008" s="46">
        <v>0</v>
      </c>
      <c r="D1008">
        <f t="shared" ca="1" si="276"/>
        <v>0.78308271880840863</v>
      </c>
      <c r="E1008">
        <f t="shared" ca="1" si="276"/>
        <v>0.58320032844665093</v>
      </c>
      <c r="F1008">
        <f t="shared" ca="1" si="276"/>
        <v>0.21947178802199585</v>
      </c>
      <c r="G1008">
        <f t="shared" ca="1" si="276"/>
        <v>0.36268786472425241</v>
      </c>
      <c r="H1008">
        <f t="shared" ca="1" si="276"/>
        <v>0.72623917261047888</v>
      </c>
      <c r="I1008">
        <f t="shared" ca="1" si="276"/>
        <v>0.61336748923475859</v>
      </c>
      <c r="J1008">
        <f t="shared" ca="1" si="276"/>
        <v>0.22643711418022494</v>
      </c>
      <c r="K1008">
        <f t="shared" ca="1" si="276"/>
        <v>0.90969085956699947</v>
      </c>
      <c r="L1008" s="42">
        <f t="shared" ca="1" si="264"/>
        <v>0</v>
      </c>
      <c r="M1008" s="42">
        <f t="shared" ca="1" si="265"/>
        <v>0.17700075277459712</v>
      </c>
      <c r="N1008" s="42">
        <f t="shared" ca="1" si="266"/>
        <v>0.1318211916494933</v>
      </c>
      <c r="O1008" s="42">
        <f t="shared" ca="1" si="267"/>
        <v>4.960736683321499E-2</v>
      </c>
      <c r="P1008" s="42">
        <f t="shared" ca="1" si="268"/>
        <v>8.1978600135741611E-2</v>
      </c>
      <c r="Q1008" s="42">
        <f t="shared" ca="1" si="269"/>
        <v>0.16415236495329366</v>
      </c>
      <c r="R1008" s="42">
        <f t="shared" ca="1" si="270"/>
        <v>0.13863989680070959</v>
      </c>
      <c r="S1008" s="42">
        <f t="shared" ca="1" si="271"/>
        <v>5.1181744537786428E-2</v>
      </c>
      <c r="T1008" s="42">
        <f t="shared" ca="1" si="272"/>
        <v>0.20561808231516326</v>
      </c>
      <c r="U1008">
        <f ca="1">+(L1008^2*Markiwitz!$B$4^2)+(M1008^2*Markiwitz!$C$4^2)+(N1008^2*Markiwitz!$D$4^2)+(O1008^2*Markiwitz!$E$4^2)+(P1008^2*Markiwitz!$F$4^2)+(Q1008^2*Markiwitz!$G$4^2)+(R1008^2*Markiwitz!$H$4^2)+(S1008^2*Markiwitz!$I$4^2)+(T1008^2*Markiwitz!$J$4^2)+(2*L1008*M1008*Markiwitz!$B$8)+(2*L1008*N1008*Markiwitz!$E$8)+(2*L1008*O1008*Markiwitz!$H$8)+(2*L1008*P1008*Markiwitz!$B$11)+(2*L1008*Q1008*Markiwitz!$E$11)+(2*L1008*R1008*Markiwitz!$H$11)+(2*L1008*S1008*Markiwitz!$K$8)+(2*L1008*T1008*Markiwitz!$K$11)</f>
        <v>1.3303777099761258E-2</v>
      </c>
      <c r="V1008" s="5">
        <f t="shared" ca="1" si="263"/>
        <v>0.11534200058851614</v>
      </c>
      <c r="W1008" s="42">
        <f ca="1">SUMPRODUCT(L1008:T1008,Markiwitz!$B$3:$J$3)</f>
        <v>0.56368883149727056</v>
      </c>
    </row>
    <row r="1009" spans="1:23" x14ac:dyDescent="0.25">
      <c r="A1009">
        <v>1008</v>
      </c>
      <c r="B1009" s="25">
        <f t="shared" ca="1" si="261"/>
        <v>1</v>
      </c>
      <c r="C1009" s="46">
        <v>0</v>
      </c>
      <c r="D1009">
        <f t="shared" ca="1" si="276"/>
        <v>0.64178219776717016</v>
      </c>
      <c r="E1009">
        <f t="shared" ca="1" si="276"/>
        <v>0.3007300016648603</v>
      </c>
      <c r="F1009">
        <f t="shared" ca="1" si="276"/>
        <v>0.66279146655996868</v>
      </c>
      <c r="G1009">
        <f t="shared" ca="1" si="276"/>
        <v>0.53005774250039372</v>
      </c>
      <c r="H1009">
        <f t="shared" ca="1" si="276"/>
        <v>0.79202959922322091</v>
      </c>
      <c r="I1009">
        <f t="shared" ca="1" si="276"/>
        <v>0.34693515188255974</v>
      </c>
      <c r="J1009">
        <f t="shared" ca="1" si="276"/>
        <v>0.76369077237560723</v>
      </c>
      <c r="K1009">
        <f t="shared" ca="1" si="276"/>
        <v>0.90509518877426653</v>
      </c>
      <c r="L1009" s="42">
        <f t="shared" ca="1" si="264"/>
        <v>0</v>
      </c>
      <c r="M1009" s="42">
        <f t="shared" ca="1" si="265"/>
        <v>0.1298336315442605</v>
      </c>
      <c r="N1009" s="42">
        <f t="shared" ca="1" si="266"/>
        <v>6.0838191471034336E-2</v>
      </c>
      <c r="O1009" s="42">
        <f t="shared" ca="1" si="267"/>
        <v>0.13408384239920249</v>
      </c>
      <c r="P1009" s="42">
        <f t="shared" ca="1" si="268"/>
        <v>0.10723158398037295</v>
      </c>
      <c r="Q1009" s="42">
        <f t="shared" ca="1" si="269"/>
        <v>0.1602289367256679</v>
      </c>
      <c r="R1009" s="42">
        <f t="shared" ca="1" si="270"/>
        <v>7.018557204606915E-2</v>
      </c>
      <c r="S1009" s="42">
        <f t="shared" ca="1" si="271"/>
        <v>0.15449594379421783</v>
      </c>
      <c r="T1009" s="42">
        <f t="shared" ca="1" si="272"/>
        <v>0.18310229803917483</v>
      </c>
      <c r="U1009">
        <f ca="1">+(L1009^2*Markiwitz!$B$4^2)+(M1009^2*Markiwitz!$C$4^2)+(N1009^2*Markiwitz!$D$4^2)+(O1009^2*Markiwitz!$E$4^2)+(P1009^2*Markiwitz!$F$4^2)+(Q1009^2*Markiwitz!$G$4^2)+(R1009^2*Markiwitz!$H$4^2)+(S1009^2*Markiwitz!$I$4^2)+(T1009^2*Markiwitz!$J$4^2)+(2*L1009*M1009*Markiwitz!$B$8)+(2*L1009*N1009*Markiwitz!$E$8)+(2*L1009*O1009*Markiwitz!$H$8)+(2*L1009*P1009*Markiwitz!$B$11)+(2*L1009*Q1009*Markiwitz!$E$11)+(2*L1009*R1009*Markiwitz!$H$11)+(2*L1009*S1009*Markiwitz!$K$8)+(2*L1009*T1009*Markiwitz!$K$11)</f>
        <v>1.4501312449518709E-2</v>
      </c>
      <c r="V1009" s="5">
        <f t="shared" ca="1" si="263"/>
        <v>0.12042139531461471</v>
      </c>
      <c r="W1009" s="42">
        <f ca="1">SUMPRODUCT(L1009:T1009,Markiwitz!$B$3:$J$3)</f>
        <v>0.55229457288435135</v>
      </c>
    </row>
    <row r="1010" spans="1:23" x14ac:dyDescent="0.25">
      <c r="A1010">
        <v>1009</v>
      </c>
      <c r="B1010" s="25">
        <f t="shared" ca="1" si="261"/>
        <v>0.99999999999999967</v>
      </c>
      <c r="C1010" s="46">
        <v>0</v>
      </c>
      <c r="D1010">
        <f t="shared" ca="1" si="276"/>
        <v>0.53033108348150648</v>
      </c>
      <c r="E1010">
        <f t="shared" ca="1" si="276"/>
        <v>0.60960459892104013</v>
      </c>
      <c r="F1010">
        <f t="shared" ca="1" si="276"/>
        <v>0.49658454818251818</v>
      </c>
      <c r="G1010">
        <f t="shared" ca="1" si="276"/>
        <v>0.46154055359230894</v>
      </c>
      <c r="H1010">
        <f t="shared" ca="1" si="276"/>
        <v>0.36642713590883413</v>
      </c>
      <c r="I1010">
        <f t="shared" ca="1" si="276"/>
        <v>0.65309321207873194</v>
      </c>
      <c r="J1010">
        <f t="shared" ca="1" si="276"/>
        <v>0.39607113543470129</v>
      </c>
      <c r="K1010">
        <f t="shared" ca="1" si="276"/>
        <v>0.53526757993832641</v>
      </c>
      <c r="L1010" s="42">
        <f t="shared" ca="1" si="264"/>
        <v>0</v>
      </c>
      <c r="M1010" s="42">
        <f t="shared" ca="1" si="265"/>
        <v>0.13098087970399946</v>
      </c>
      <c r="N1010" s="42">
        <f t="shared" ca="1" si="266"/>
        <v>0.15055980900479499</v>
      </c>
      <c r="O1010" s="42">
        <f t="shared" ca="1" si="267"/>
        <v>0.1226461789517708</v>
      </c>
      <c r="P1010" s="42">
        <f t="shared" ca="1" si="268"/>
        <v>0.11399103241645014</v>
      </c>
      <c r="Q1010" s="42">
        <f t="shared" ca="1" si="269"/>
        <v>9.0499972759808506E-2</v>
      </c>
      <c r="R1010" s="42">
        <f t="shared" ca="1" si="270"/>
        <v>0.16130060279554784</v>
      </c>
      <c r="S1010" s="42">
        <f t="shared" ca="1" si="271"/>
        <v>9.7821431480186197E-2</v>
      </c>
      <c r="T1010" s="42">
        <f t="shared" ca="1" si="272"/>
        <v>0.13220009288744186</v>
      </c>
      <c r="U1010">
        <f ca="1">+(L1010^2*Markiwitz!$B$4^2)+(M1010^2*Markiwitz!$C$4^2)+(N1010^2*Markiwitz!$D$4^2)+(O1010^2*Markiwitz!$E$4^2)+(P1010^2*Markiwitz!$F$4^2)+(Q1010^2*Markiwitz!$G$4^2)+(R1010^2*Markiwitz!$H$4^2)+(S1010^2*Markiwitz!$I$4^2)+(T1010^2*Markiwitz!$J$4^2)+(2*L1010*M1010*Markiwitz!$B$8)+(2*L1010*N1010*Markiwitz!$E$8)+(2*L1010*O1010*Markiwitz!$H$8)+(2*L1010*P1010*Markiwitz!$B$11)+(2*L1010*Q1010*Markiwitz!$E$11)+(2*L1010*R1010*Markiwitz!$H$11)+(2*L1010*S1010*Markiwitz!$K$8)+(2*L1010*T1010*Markiwitz!$K$11)</f>
        <v>1.1005413026069942E-2</v>
      </c>
      <c r="V1010" s="5">
        <f t="shared" ca="1" si="263"/>
        <v>0.10490668723236828</v>
      </c>
      <c r="W1010" s="42">
        <f ca="1">SUMPRODUCT(L1010:T1010,Markiwitz!$B$3:$J$3)</f>
        <v>0.38349199144831936</v>
      </c>
    </row>
    <row r="1011" spans="1:23" x14ac:dyDescent="0.25">
      <c r="A1011">
        <v>1010</v>
      </c>
      <c r="B1011" s="25">
        <f t="shared" ca="1" si="261"/>
        <v>1</v>
      </c>
      <c r="C1011" s="46">
        <v>0</v>
      </c>
      <c r="D1011">
        <f t="shared" ca="1" si="276"/>
        <v>0.40275023116923803</v>
      </c>
      <c r="E1011">
        <f t="shared" ca="1" si="276"/>
        <v>0.87567576574554251</v>
      </c>
      <c r="F1011">
        <f t="shared" ca="1" si="276"/>
        <v>0.17406001058092191</v>
      </c>
      <c r="G1011">
        <f t="shared" ca="1" si="276"/>
        <v>0.14640880615812346</v>
      </c>
      <c r="H1011">
        <f t="shared" ca="1" si="276"/>
        <v>0.61723587256896062</v>
      </c>
      <c r="I1011">
        <f t="shared" ca="1" si="276"/>
        <v>0.9198616322261618</v>
      </c>
      <c r="J1011">
        <f t="shared" ca="1" si="276"/>
        <v>0.37822980051582533</v>
      </c>
      <c r="K1011">
        <f t="shared" ca="1" si="276"/>
        <v>0.23665205600884409</v>
      </c>
      <c r="L1011" s="42">
        <f t="shared" ca="1" si="264"/>
        <v>0</v>
      </c>
      <c r="M1011" s="42">
        <f t="shared" ca="1" si="265"/>
        <v>0.10737503109447036</v>
      </c>
      <c r="N1011" s="42">
        <f t="shared" ca="1" si="266"/>
        <v>0.23345911510126882</v>
      </c>
      <c r="O1011" s="42">
        <f t="shared" ca="1" si="267"/>
        <v>4.6405185154510337E-2</v>
      </c>
      <c r="P1011" s="42">
        <f t="shared" ca="1" si="268"/>
        <v>3.903324913829008E-2</v>
      </c>
      <c r="Q1011" s="42">
        <f t="shared" ca="1" si="269"/>
        <v>0.16455787205213357</v>
      </c>
      <c r="R1011" s="42">
        <f t="shared" ca="1" si="270"/>
        <v>0.24523926671910604</v>
      </c>
      <c r="S1011" s="42">
        <f t="shared" ca="1" si="271"/>
        <v>0.10083777350875431</v>
      </c>
      <c r="T1011" s="42">
        <f t="shared" ca="1" si="272"/>
        <v>6.3092507231466546E-2</v>
      </c>
      <c r="U1011">
        <f ca="1">+(L1011^2*Markiwitz!$B$4^2)+(M1011^2*Markiwitz!$C$4^2)+(N1011^2*Markiwitz!$D$4^2)+(O1011^2*Markiwitz!$E$4^2)+(P1011^2*Markiwitz!$F$4^2)+(Q1011^2*Markiwitz!$G$4^2)+(R1011^2*Markiwitz!$H$4^2)+(S1011^2*Markiwitz!$I$4^2)+(T1011^2*Markiwitz!$J$4^2)+(2*L1011*M1011*Markiwitz!$B$8)+(2*L1011*N1011*Markiwitz!$E$8)+(2*L1011*O1011*Markiwitz!$H$8)+(2*L1011*P1011*Markiwitz!$B$11)+(2*L1011*Q1011*Markiwitz!$E$11)+(2*L1011*R1011*Markiwitz!$H$11)+(2*L1011*S1011*Markiwitz!$K$8)+(2*L1011*T1011*Markiwitz!$K$11)</f>
        <v>1.8705330182526427E-2</v>
      </c>
      <c r="V1011" s="5">
        <f t="shared" ca="1" si="263"/>
        <v>0.13676743100068242</v>
      </c>
      <c r="W1011" s="42">
        <f ca="1">SUMPRODUCT(L1011:T1011,Markiwitz!$B$3:$J$3)</f>
        <v>0.55484839582378775</v>
      </c>
    </row>
    <row r="1012" spans="1:23" x14ac:dyDescent="0.25">
      <c r="A1012">
        <v>1011</v>
      </c>
      <c r="B1012" s="25">
        <f t="shared" ca="1" si="261"/>
        <v>1.0000000000000002</v>
      </c>
      <c r="C1012" s="46">
        <v>0</v>
      </c>
      <c r="D1012">
        <f t="shared" ref="D1012:K1021" ca="1" si="277">RAND()</f>
        <v>0.77178097210413898</v>
      </c>
      <c r="E1012">
        <f t="shared" ca="1" si="277"/>
        <v>2.2262033477984611E-2</v>
      </c>
      <c r="F1012">
        <f t="shared" ca="1" si="277"/>
        <v>7.2939673396175353E-2</v>
      </c>
      <c r="G1012">
        <f t="shared" ca="1" si="277"/>
        <v>0.9863265893352362</v>
      </c>
      <c r="H1012">
        <f t="shared" ca="1" si="277"/>
        <v>0.69628717375469595</v>
      </c>
      <c r="I1012">
        <f t="shared" ca="1" si="277"/>
        <v>0.35546499219277339</v>
      </c>
      <c r="J1012">
        <f t="shared" ca="1" si="277"/>
        <v>0.75165610851559328</v>
      </c>
      <c r="K1012">
        <f t="shared" ca="1" si="277"/>
        <v>0.5361460757456844</v>
      </c>
      <c r="L1012" s="42">
        <f t="shared" ca="1" si="264"/>
        <v>0</v>
      </c>
      <c r="M1012" s="42">
        <f t="shared" ca="1" si="265"/>
        <v>0.18407013495376767</v>
      </c>
      <c r="N1012" s="42">
        <f t="shared" ca="1" si="266"/>
        <v>5.3095057467742214E-3</v>
      </c>
      <c r="O1012" s="42">
        <f t="shared" ca="1" si="267"/>
        <v>1.7396147366672984E-2</v>
      </c>
      <c r="P1012" s="42">
        <f t="shared" ca="1" si="268"/>
        <v>0.23523936838252177</v>
      </c>
      <c r="Q1012" s="42">
        <f t="shared" ca="1" si="269"/>
        <v>0.16606482755098365</v>
      </c>
      <c r="R1012" s="42">
        <f t="shared" ca="1" si="270"/>
        <v>8.4778572482653816E-2</v>
      </c>
      <c r="S1012" s="42">
        <f t="shared" ca="1" si="271"/>
        <v>0.17927034525881011</v>
      </c>
      <c r="T1012" s="42">
        <f t="shared" ca="1" si="272"/>
        <v>0.12787109825781595</v>
      </c>
      <c r="U1012">
        <f ca="1">+(L1012^2*Markiwitz!$B$4^2)+(M1012^2*Markiwitz!$C$4^2)+(N1012^2*Markiwitz!$D$4^2)+(O1012^2*Markiwitz!$E$4^2)+(P1012^2*Markiwitz!$F$4^2)+(Q1012^2*Markiwitz!$G$4^2)+(R1012^2*Markiwitz!$H$4^2)+(S1012^2*Markiwitz!$I$4^2)+(T1012^2*Markiwitz!$J$4^2)+(2*L1012*M1012*Markiwitz!$B$8)+(2*L1012*N1012*Markiwitz!$E$8)+(2*L1012*O1012*Markiwitz!$H$8)+(2*L1012*P1012*Markiwitz!$B$11)+(2*L1012*Q1012*Markiwitz!$E$11)+(2*L1012*R1012*Markiwitz!$H$11)+(2*L1012*S1012*Markiwitz!$K$8)+(2*L1012*T1012*Markiwitz!$K$11)</f>
        <v>1.94844929631466E-2</v>
      </c>
      <c r="V1012" s="5">
        <f t="shared" ca="1" si="263"/>
        <v>0.13958686529593892</v>
      </c>
      <c r="W1012" s="42">
        <f ca="1">SUMPRODUCT(L1012:T1012,Markiwitz!$B$3:$J$3)</f>
        <v>0.5681831999010023</v>
      </c>
    </row>
    <row r="1013" spans="1:23" x14ac:dyDescent="0.25">
      <c r="A1013">
        <v>1012</v>
      </c>
      <c r="B1013" s="25">
        <f t="shared" ca="1" si="261"/>
        <v>1</v>
      </c>
      <c r="C1013" s="46">
        <v>0</v>
      </c>
      <c r="D1013">
        <f t="shared" ca="1" si="277"/>
        <v>0.32102931728815953</v>
      </c>
      <c r="E1013">
        <f t="shared" ca="1" si="277"/>
        <v>4.8184754167841182E-2</v>
      </c>
      <c r="F1013">
        <f t="shared" ca="1" si="277"/>
        <v>0.1252073488948211</v>
      </c>
      <c r="G1013">
        <f t="shared" ca="1" si="277"/>
        <v>0.90900434966674604</v>
      </c>
      <c r="H1013">
        <f t="shared" ca="1" si="277"/>
        <v>1.0971554763958169E-2</v>
      </c>
      <c r="I1013">
        <f t="shared" ca="1" si="277"/>
        <v>0.59891404864385656</v>
      </c>
      <c r="J1013">
        <f t="shared" ca="1" si="277"/>
        <v>0.88581196832872244</v>
      </c>
      <c r="K1013">
        <f t="shared" ca="1" si="277"/>
        <v>0.98388590163798062</v>
      </c>
      <c r="L1013" s="42">
        <f t="shared" ca="1" si="264"/>
        <v>0</v>
      </c>
      <c r="M1013" s="42">
        <f t="shared" ca="1" si="265"/>
        <v>8.267539353259884E-2</v>
      </c>
      <c r="N1013" s="42">
        <f t="shared" ca="1" si="266"/>
        <v>1.2409126826015063E-2</v>
      </c>
      <c r="O1013" s="42">
        <f t="shared" ca="1" si="267"/>
        <v>3.224492682006689E-2</v>
      </c>
      <c r="P1013" s="42">
        <f t="shared" ca="1" si="268"/>
        <v>0.23409791032912039</v>
      </c>
      <c r="Q1013" s="42">
        <f t="shared" ca="1" si="269"/>
        <v>2.8255288814027476E-3</v>
      </c>
      <c r="R1013" s="42">
        <f t="shared" ca="1" si="270"/>
        <v>0.15423966596604402</v>
      </c>
      <c r="S1013" s="42">
        <f t="shared" ca="1" si="271"/>
        <v>0.22812512482069255</v>
      </c>
      <c r="T1013" s="42">
        <f t="shared" ca="1" si="272"/>
        <v>0.25338232282405954</v>
      </c>
      <c r="U1013">
        <f ca="1">+(L1013^2*Markiwitz!$B$4^2)+(M1013^2*Markiwitz!$C$4^2)+(N1013^2*Markiwitz!$D$4^2)+(O1013^2*Markiwitz!$E$4^2)+(P1013^2*Markiwitz!$F$4^2)+(Q1013^2*Markiwitz!$G$4^2)+(R1013^2*Markiwitz!$H$4^2)+(S1013^2*Markiwitz!$I$4^2)+(T1013^2*Markiwitz!$J$4^2)+(2*L1013*M1013*Markiwitz!$B$8)+(2*L1013*N1013*Markiwitz!$E$8)+(2*L1013*O1013*Markiwitz!$H$8)+(2*L1013*P1013*Markiwitz!$B$11)+(2*L1013*Q1013*Markiwitz!$E$11)+(2*L1013*R1013*Markiwitz!$H$11)+(2*L1013*S1013*Markiwitz!$K$8)+(2*L1013*T1013*Markiwitz!$K$11)</f>
        <v>1.5956791696104242E-2</v>
      </c>
      <c r="V1013" s="5">
        <f t="shared" ca="1" si="263"/>
        <v>0.12632019512375778</v>
      </c>
      <c r="W1013" s="42">
        <f ca="1">SUMPRODUCT(L1013:T1013,Markiwitz!$B$3:$J$3)</f>
        <v>0.11828946171168525</v>
      </c>
    </row>
    <row r="1014" spans="1:23" x14ac:dyDescent="0.25">
      <c r="A1014">
        <v>1013</v>
      </c>
      <c r="B1014" s="25">
        <f t="shared" ca="1" si="261"/>
        <v>1</v>
      </c>
      <c r="C1014" s="46">
        <v>0</v>
      </c>
      <c r="D1014">
        <f t="shared" ca="1" si="277"/>
        <v>9.8683177901185415E-2</v>
      </c>
      <c r="E1014">
        <f t="shared" ca="1" si="277"/>
        <v>0.75985468811851109</v>
      </c>
      <c r="F1014">
        <f t="shared" ca="1" si="277"/>
        <v>0.32414734651860233</v>
      </c>
      <c r="G1014">
        <f t="shared" ca="1" si="277"/>
        <v>0.63887544157829468</v>
      </c>
      <c r="H1014">
        <f t="shared" ca="1" si="277"/>
        <v>0.42237737815840448</v>
      </c>
      <c r="I1014">
        <f t="shared" ca="1" si="277"/>
        <v>0.41425372998078913</v>
      </c>
      <c r="J1014">
        <f t="shared" ca="1" si="277"/>
        <v>0.34091021436571589</v>
      </c>
      <c r="K1014">
        <f t="shared" ca="1" si="277"/>
        <v>0.62017329161897161</v>
      </c>
      <c r="L1014" s="42">
        <f t="shared" ca="1" si="264"/>
        <v>0</v>
      </c>
      <c r="M1014" s="42">
        <f t="shared" ca="1" si="265"/>
        <v>2.7266005094207894E-2</v>
      </c>
      <c r="N1014" s="42">
        <f t="shared" ca="1" si="266"/>
        <v>0.20994664174519048</v>
      </c>
      <c r="O1014" s="42">
        <f t="shared" ca="1" si="267"/>
        <v>8.9561396272626673E-2</v>
      </c>
      <c r="P1014" s="42">
        <f t="shared" ca="1" si="268"/>
        <v>0.17652026834888596</v>
      </c>
      <c r="Q1014" s="42">
        <f t="shared" ca="1" si="269"/>
        <v>0.11670219777556323</v>
      </c>
      <c r="R1014" s="42">
        <f t="shared" ca="1" si="270"/>
        <v>0.11445764670510411</v>
      </c>
      <c r="S1014" s="42">
        <f t="shared" ca="1" si="271"/>
        <v>9.4192949996713238E-2</v>
      </c>
      <c r="T1014" s="42">
        <f t="shared" ca="1" si="272"/>
        <v>0.17135289406170851</v>
      </c>
      <c r="U1014">
        <f ca="1">+(L1014^2*Markiwitz!$B$4^2)+(M1014^2*Markiwitz!$C$4^2)+(N1014^2*Markiwitz!$D$4^2)+(O1014^2*Markiwitz!$E$4^2)+(P1014^2*Markiwitz!$F$4^2)+(Q1014^2*Markiwitz!$G$4^2)+(R1014^2*Markiwitz!$H$4^2)+(S1014^2*Markiwitz!$I$4^2)+(T1014^2*Markiwitz!$J$4^2)+(2*L1014*M1014*Markiwitz!$B$8)+(2*L1014*N1014*Markiwitz!$E$8)+(2*L1014*O1014*Markiwitz!$H$8)+(2*L1014*P1014*Markiwitz!$B$11)+(2*L1014*Q1014*Markiwitz!$E$11)+(2*L1014*R1014*Markiwitz!$H$11)+(2*L1014*S1014*Markiwitz!$K$8)+(2*L1014*T1014*Markiwitz!$K$11)</f>
        <v>1.4045865523167817E-2</v>
      </c>
      <c r="V1014" s="5">
        <f t="shared" ca="1" si="263"/>
        <v>0.11851525439017467</v>
      </c>
      <c r="W1014" s="42">
        <f ca="1">SUMPRODUCT(L1014:T1014,Markiwitz!$B$3:$J$3)</f>
        <v>0.4643258248369655</v>
      </c>
    </row>
    <row r="1015" spans="1:23" x14ac:dyDescent="0.25">
      <c r="A1015">
        <v>1014</v>
      </c>
      <c r="B1015" s="25">
        <f t="shared" ca="1" si="261"/>
        <v>0.99999999999999989</v>
      </c>
      <c r="C1015" s="46">
        <v>0</v>
      </c>
      <c r="D1015">
        <f t="shared" ca="1" si="277"/>
        <v>0.69769183931405232</v>
      </c>
      <c r="E1015">
        <f t="shared" ca="1" si="277"/>
        <v>0.98512497085968975</v>
      </c>
      <c r="F1015">
        <f t="shared" ca="1" si="277"/>
        <v>0.73321190423427041</v>
      </c>
      <c r="G1015">
        <f t="shared" ca="1" si="277"/>
        <v>0.37850270923317908</v>
      </c>
      <c r="H1015">
        <f t="shared" ca="1" si="277"/>
        <v>0.57571077794022441</v>
      </c>
      <c r="I1015">
        <f t="shared" ca="1" si="277"/>
        <v>0.40192663097544157</v>
      </c>
      <c r="J1015">
        <f t="shared" ca="1" si="277"/>
        <v>0.76755193484626838</v>
      </c>
      <c r="K1015">
        <f t="shared" ca="1" si="277"/>
        <v>0.96488855433315723</v>
      </c>
      <c r="L1015" s="42">
        <f t="shared" ca="1" si="264"/>
        <v>0</v>
      </c>
      <c r="M1015" s="42">
        <f t="shared" ca="1" si="265"/>
        <v>0.12674684042681233</v>
      </c>
      <c r="N1015" s="42">
        <f t="shared" ca="1" si="266"/>
        <v>0.17896364905855991</v>
      </c>
      <c r="O1015" s="42">
        <f t="shared" ca="1" si="267"/>
        <v>0.1331996262366896</v>
      </c>
      <c r="P1015" s="42">
        <f t="shared" ca="1" si="268"/>
        <v>6.8761048624935012E-2</v>
      </c>
      <c r="Q1015" s="42">
        <f t="shared" ca="1" si="269"/>
        <v>0.10458703684326714</v>
      </c>
      <c r="R1015" s="42">
        <f t="shared" ca="1" si="270"/>
        <v>7.3016377272831501E-2</v>
      </c>
      <c r="S1015" s="42">
        <f t="shared" ca="1" si="271"/>
        <v>0.13943804001046969</v>
      </c>
      <c r="T1015" s="42">
        <f t="shared" ca="1" si="272"/>
        <v>0.17528738152643478</v>
      </c>
      <c r="U1015">
        <f ca="1">+(L1015^2*Markiwitz!$B$4^2)+(M1015^2*Markiwitz!$C$4^2)+(N1015^2*Markiwitz!$D$4^2)+(O1015^2*Markiwitz!$E$4^2)+(P1015^2*Markiwitz!$F$4^2)+(Q1015^2*Markiwitz!$G$4^2)+(R1015^2*Markiwitz!$H$4^2)+(S1015^2*Markiwitz!$I$4^2)+(T1015^2*Markiwitz!$J$4^2)+(2*L1015*M1015*Markiwitz!$B$8)+(2*L1015*N1015*Markiwitz!$E$8)+(2*L1015*O1015*Markiwitz!$H$8)+(2*L1015*P1015*Markiwitz!$B$11)+(2*L1015*Q1015*Markiwitz!$E$11)+(2*L1015*R1015*Markiwitz!$H$11)+(2*L1015*S1015*Markiwitz!$K$8)+(2*L1015*T1015*Markiwitz!$K$11)</f>
        <v>1.1215562719092822E-2</v>
      </c>
      <c r="V1015" s="5">
        <f t="shared" ca="1" si="263"/>
        <v>0.10590355385487694</v>
      </c>
      <c r="W1015" s="42">
        <f ca="1">SUMPRODUCT(L1015:T1015,Markiwitz!$B$3:$J$3)</f>
        <v>0.41006958430467322</v>
      </c>
    </row>
    <row r="1016" spans="1:23" x14ac:dyDescent="0.25">
      <c r="A1016">
        <v>1015</v>
      </c>
      <c r="B1016" s="25">
        <f t="shared" ca="1" si="261"/>
        <v>1</v>
      </c>
      <c r="C1016" s="46">
        <v>0</v>
      </c>
      <c r="D1016">
        <f t="shared" ca="1" si="277"/>
        <v>0.42105679230754889</v>
      </c>
      <c r="E1016">
        <f t="shared" ca="1" si="277"/>
        <v>0.47485520284551519</v>
      </c>
      <c r="F1016">
        <f t="shared" ca="1" si="277"/>
        <v>0.74920229885104317</v>
      </c>
      <c r="G1016">
        <f t="shared" ca="1" si="277"/>
        <v>0.38737167285655494</v>
      </c>
      <c r="H1016">
        <f t="shared" ca="1" si="277"/>
        <v>0.98809473975096651</v>
      </c>
      <c r="I1016">
        <f t="shared" ca="1" si="277"/>
        <v>0.11771917965598844</v>
      </c>
      <c r="J1016">
        <f t="shared" ca="1" si="277"/>
        <v>0.84714454219191504</v>
      </c>
      <c r="K1016">
        <f t="shared" ca="1" si="277"/>
        <v>0.65411904260392972</v>
      </c>
      <c r="L1016" s="42">
        <f t="shared" ca="1" si="264"/>
        <v>0</v>
      </c>
      <c r="M1016" s="42">
        <f t="shared" ca="1" si="265"/>
        <v>9.0753536390576844E-2</v>
      </c>
      <c r="N1016" s="42">
        <f t="shared" ca="1" si="266"/>
        <v>0.10234911232643851</v>
      </c>
      <c r="O1016" s="42">
        <f t="shared" ca="1" si="267"/>
        <v>0.161481204756385</v>
      </c>
      <c r="P1016" s="42">
        <f t="shared" ca="1" si="268"/>
        <v>8.3493129315410183E-2</v>
      </c>
      <c r="Q1016" s="42">
        <f t="shared" ca="1" si="269"/>
        <v>0.2129714887863102</v>
      </c>
      <c r="R1016" s="42">
        <f t="shared" ca="1" si="270"/>
        <v>2.5372899926941903E-2</v>
      </c>
      <c r="S1016" s="42">
        <f t="shared" ca="1" si="271"/>
        <v>0.18259143289567628</v>
      </c>
      <c r="T1016" s="42">
        <f t="shared" ca="1" si="272"/>
        <v>0.14098719560226108</v>
      </c>
      <c r="U1016">
        <f ca="1">+(L1016^2*Markiwitz!$B$4^2)+(M1016^2*Markiwitz!$C$4^2)+(N1016^2*Markiwitz!$D$4^2)+(O1016^2*Markiwitz!$E$4^2)+(P1016^2*Markiwitz!$F$4^2)+(Q1016^2*Markiwitz!$G$4^2)+(R1016^2*Markiwitz!$H$4^2)+(S1016^2*Markiwitz!$I$4^2)+(T1016^2*Markiwitz!$J$4^2)+(2*L1016*M1016*Markiwitz!$B$8)+(2*L1016*N1016*Markiwitz!$E$8)+(2*L1016*O1016*Markiwitz!$H$8)+(2*L1016*P1016*Markiwitz!$B$11)+(2*L1016*Q1016*Markiwitz!$E$11)+(2*L1016*R1016*Markiwitz!$H$11)+(2*L1016*S1016*Markiwitz!$K$8)+(2*L1016*T1016*Markiwitz!$K$11)</f>
        <v>2.0766242778432469E-2</v>
      </c>
      <c r="V1016" s="5">
        <f t="shared" ca="1" si="263"/>
        <v>0.14410497138694581</v>
      </c>
      <c r="W1016" s="42">
        <f ca="1">SUMPRODUCT(L1016:T1016,Markiwitz!$B$3:$J$3)</f>
        <v>0.69364737623916728</v>
      </c>
    </row>
    <row r="1017" spans="1:23" x14ac:dyDescent="0.25">
      <c r="A1017">
        <v>1016</v>
      </c>
      <c r="B1017" s="25">
        <f t="shared" ca="1" si="261"/>
        <v>1</v>
      </c>
      <c r="C1017" s="46">
        <v>0</v>
      </c>
      <c r="D1017">
        <f t="shared" ca="1" si="277"/>
        <v>4.938357402378668E-2</v>
      </c>
      <c r="E1017">
        <f t="shared" ca="1" si="277"/>
        <v>0.35542026142556593</v>
      </c>
      <c r="F1017">
        <f t="shared" ca="1" si="277"/>
        <v>0.15073126488063848</v>
      </c>
      <c r="G1017">
        <f t="shared" ca="1" si="277"/>
        <v>0.83050075893373942</v>
      </c>
      <c r="H1017">
        <f t="shared" ca="1" si="277"/>
        <v>0.89544834460168232</v>
      </c>
      <c r="I1017">
        <f t="shared" ca="1" si="277"/>
        <v>0.74851442353506947</v>
      </c>
      <c r="J1017">
        <f t="shared" ca="1" si="277"/>
        <v>0.67936924634100759</v>
      </c>
      <c r="K1017">
        <f t="shared" ca="1" si="277"/>
        <v>2.6203814838509087E-3</v>
      </c>
      <c r="L1017" s="42">
        <f t="shared" ca="1" si="264"/>
        <v>0</v>
      </c>
      <c r="M1017" s="42">
        <f t="shared" ca="1" si="265"/>
        <v>1.330380664708994E-2</v>
      </c>
      <c r="N1017" s="42">
        <f t="shared" ca="1" si="266"/>
        <v>9.5749295791882752E-2</v>
      </c>
      <c r="O1017" s="42">
        <f t="shared" ca="1" si="267"/>
        <v>4.0606611475253213E-2</v>
      </c>
      <c r="P1017" s="42">
        <f t="shared" ca="1" si="268"/>
        <v>0.22373474855817477</v>
      </c>
      <c r="Q1017" s="42">
        <f t="shared" ca="1" si="269"/>
        <v>0.24123145953955155</v>
      </c>
      <c r="R1017" s="42">
        <f t="shared" ca="1" si="270"/>
        <v>0.20164784263026447</v>
      </c>
      <c r="S1017" s="42">
        <f t="shared" ca="1" si="271"/>
        <v>0.18302031138828742</v>
      </c>
      <c r="T1017" s="42">
        <f t="shared" ca="1" si="272"/>
        <v>7.0592396949592051E-4</v>
      </c>
      <c r="U1017">
        <f ca="1">+(L1017^2*Markiwitz!$B$4^2)+(M1017^2*Markiwitz!$C$4^2)+(N1017^2*Markiwitz!$D$4^2)+(O1017^2*Markiwitz!$E$4^2)+(P1017^2*Markiwitz!$F$4^2)+(Q1017^2*Markiwitz!$G$4^2)+(R1017^2*Markiwitz!$H$4^2)+(S1017^2*Markiwitz!$I$4^2)+(T1017^2*Markiwitz!$J$4^2)+(2*L1017*M1017*Markiwitz!$B$8)+(2*L1017*N1017*Markiwitz!$E$8)+(2*L1017*O1017*Markiwitz!$H$8)+(2*L1017*P1017*Markiwitz!$B$11)+(2*L1017*Q1017*Markiwitz!$E$11)+(2*L1017*R1017*Markiwitz!$H$11)+(2*L1017*S1017*Markiwitz!$K$8)+(2*L1017*T1017*Markiwitz!$K$11)</f>
        <v>2.9940458317053862E-2</v>
      </c>
      <c r="V1017" s="5">
        <f t="shared" ca="1" si="263"/>
        <v>0.17303311335421859</v>
      </c>
      <c r="W1017" s="42">
        <f ca="1">SUMPRODUCT(L1017:T1017,Markiwitz!$B$3:$J$3)</f>
        <v>0.77240166189716175</v>
      </c>
    </row>
    <row r="1018" spans="1:23" x14ac:dyDescent="0.25">
      <c r="A1018">
        <v>1017</v>
      </c>
      <c r="B1018" s="25">
        <f t="shared" ca="1" si="261"/>
        <v>1</v>
      </c>
      <c r="C1018" s="46">
        <v>0</v>
      </c>
      <c r="D1018">
        <f t="shared" ca="1" si="277"/>
        <v>7.7098781822361406E-2</v>
      </c>
      <c r="E1018">
        <f t="shared" ca="1" si="277"/>
        <v>0.82159124991312904</v>
      </c>
      <c r="F1018">
        <f t="shared" ca="1" si="277"/>
        <v>0.15253600266907097</v>
      </c>
      <c r="G1018">
        <f t="shared" ca="1" si="277"/>
        <v>0.69496720072877649</v>
      </c>
      <c r="H1018">
        <f t="shared" ca="1" si="277"/>
        <v>0.12211061761900721</v>
      </c>
      <c r="I1018">
        <f t="shared" ca="1" si="277"/>
        <v>7.0500310938584221E-2</v>
      </c>
      <c r="J1018">
        <f t="shared" ca="1" si="277"/>
        <v>0.92717455610428023</v>
      </c>
      <c r="K1018">
        <f t="shared" ca="1" si="277"/>
        <v>0.86395238265498275</v>
      </c>
      <c r="L1018" s="42">
        <f t="shared" ca="1" si="264"/>
        <v>0</v>
      </c>
      <c r="M1018" s="42">
        <f t="shared" ca="1" si="265"/>
        <v>2.0670296502719634E-2</v>
      </c>
      <c r="N1018" s="42">
        <f t="shared" ca="1" si="266"/>
        <v>0.22026981929329087</v>
      </c>
      <c r="O1018" s="42">
        <f t="shared" ca="1" si="267"/>
        <v>4.0895126070524479E-2</v>
      </c>
      <c r="P1018" s="42">
        <f t="shared" ca="1" si="268"/>
        <v>0.18632172596224428</v>
      </c>
      <c r="Q1018" s="42">
        <f t="shared" ca="1" si="269"/>
        <v>3.2738035707628142E-2</v>
      </c>
      <c r="R1018" s="42">
        <f t="shared" ca="1" si="270"/>
        <v>1.8901236779487039E-2</v>
      </c>
      <c r="S1018" s="42">
        <f t="shared" ca="1" si="271"/>
        <v>0.24857685856321021</v>
      </c>
      <c r="T1018" s="42">
        <f t="shared" ca="1" si="272"/>
        <v>0.23162690112089532</v>
      </c>
      <c r="U1018">
        <f ca="1">+(L1018^2*Markiwitz!$B$4^2)+(M1018^2*Markiwitz!$C$4^2)+(N1018^2*Markiwitz!$D$4^2)+(O1018^2*Markiwitz!$E$4^2)+(P1018^2*Markiwitz!$F$4^2)+(Q1018^2*Markiwitz!$G$4^2)+(R1018^2*Markiwitz!$H$4^2)+(S1018^2*Markiwitz!$I$4^2)+(T1018^2*Markiwitz!$J$4^2)+(2*L1018*M1018*Markiwitz!$B$8)+(2*L1018*N1018*Markiwitz!$E$8)+(2*L1018*O1018*Markiwitz!$H$8)+(2*L1018*P1018*Markiwitz!$B$11)+(2*L1018*Q1018*Markiwitz!$E$11)+(2*L1018*R1018*Markiwitz!$H$11)+(2*L1018*S1018*Markiwitz!$K$8)+(2*L1018*T1018*Markiwitz!$K$11)</f>
        <v>1.614133456116364E-2</v>
      </c>
      <c r="V1018" s="5">
        <f t="shared" ca="1" si="263"/>
        <v>0.12704855198373433</v>
      </c>
      <c r="W1018" s="42">
        <f ca="1">SUMPRODUCT(L1018:T1018,Markiwitz!$B$3:$J$3)</f>
        <v>0.20996868764494206</v>
      </c>
    </row>
    <row r="1019" spans="1:23" x14ac:dyDescent="0.25">
      <c r="A1019">
        <v>1018</v>
      </c>
      <c r="B1019" s="25">
        <f t="shared" ca="1" si="261"/>
        <v>1</v>
      </c>
      <c r="C1019" s="46">
        <v>0</v>
      </c>
      <c r="D1019">
        <f t="shared" ca="1" si="277"/>
        <v>0.15626876503560672</v>
      </c>
      <c r="E1019">
        <f t="shared" ca="1" si="277"/>
        <v>0.29977102255854315</v>
      </c>
      <c r="F1019">
        <f t="shared" ca="1" si="277"/>
        <v>0.9626495204951887</v>
      </c>
      <c r="G1019">
        <f t="shared" ca="1" si="277"/>
        <v>0.82966496207816331</v>
      </c>
      <c r="H1019">
        <f t="shared" ca="1" si="277"/>
        <v>0.90759289039653657</v>
      </c>
      <c r="I1019">
        <f t="shared" ca="1" si="277"/>
        <v>4.226029795841113E-2</v>
      </c>
      <c r="J1019">
        <f t="shared" ca="1" si="277"/>
        <v>0.94780144146746614</v>
      </c>
      <c r="K1019">
        <f t="shared" ca="1" si="277"/>
        <v>0.85297201201281303</v>
      </c>
      <c r="L1019" s="42">
        <f t="shared" ca="1" si="264"/>
        <v>0</v>
      </c>
      <c r="M1019" s="42">
        <f t="shared" ca="1" si="265"/>
        <v>3.1260124370629208E-2</v>
      </c>
      <c r="N1019" s="42">
        <f t="shared" ca="1" si="266"/>
        <v>5.9966426724851536E-2</v>
      </c>
      <c r="O1019" s="42">
        <f t="shared" ca="1" si="267"/>
        <v>0.19256915308154776</v>
      </c>
      <c r="P1019" s="42">
        <f t="shared" ca="1" si="268"/>
        <v>0.1659668193743466</v>
      </c>
      <c r="Q1019" s="42">
        <f t="shared" ca="1" si="269"/>
        <v>0.18155558230225968</v>
      </c>
      <c r="R1019" s="42">
        <f t="shared" ca="1" si="270"/>
        <v>8.4537826213624198E-3</v>
      </c>
      <c r="S1019" s="42">
        <f t="shared" ca="1" si="271"/>
        <v>0.18959893189265067</v>
      </c>
      <c r="T1019" s="42">
        <f t="shared" ca="1" si="272"/>
        <v>0.17062917963235211</v>
      </c>
      <c r="U1019">
        <f ca="1">+(L1019^2*Markiwitz!$B$4^2)+(M1019^2*Markiwitz!$C$4^2)+(N1019^2*Markiwitz!$D$4^2)+(O1019^2*Markiwitz!$E$4^2)+(P1019^2*Markiwitz!$F$4^2)+(Q1019^2*Markiwitz!$G$4^2)+(R1019^2*Markiwitz!$H$4^2)+(S1019^2*Markiwitz!$I$4^2)+(T1019^2*Markiwitz!$J$4^2)+(2*L1019*M1019*Markiwitz!$B$8)+(2*L1019*N1019*Markiwitz!$E$8)+(2*L1019*O1019*Markiwitz!$H$8)+(2*L1019*P1019*Markiwitz!$B$11)+(2*L1019*Q1019*Markiwitz!$E$11)+(2*L1019*R1019*Markiwitz!$H$11)+(2*L1019*S1019*Markiwitz!$K$8)+(2*L1019*T1019*Markiwitz!$K$11)</f>
        <v>2.0501134213717683E-2</v>
      </c>
      <c r="V1019" s="5">
        <f t="shared" ca="1" si="263"/>
        <v>0.14318217142409065</v>
      </c>
      <c r="W1019" s="42">
        <f ca="1">SUMPRODUCT(L1019:T1019,Markiwitz!$B$3:$J$3)</f>
        <v>0.62692124051901932</v>
      </c>
    </row>
    <row r="1020" spans="1:23" x14ac:dyDescent="0.25">
      <c r="A1020">
        <v>1019</v>
      </c>
      <c r="B1020" s="25">
        <f t="shared" ca="1" si="261"/>
        <v>1</v>
      </c>
      <c r="C1020" s="46">
        <v>0</v>
      </c>
      <c r="D1020">
        <f t="shared" ca="1" si="277"/>
        <v>0.9532932874496638</v>
      </c>
      <c r="E1020">
        <f t="shared" ca="1" si="277"/>
        <v>0.4092826471257428</v>
      </c>
      <c r="F1020">
        <f t="shared" ca="1" si="277"/>
        <v>0.56136559135664432</v>
      </c>
      <c r="G1020">
        <f t="shared" ca="1" si="277"/>
        <v>0.49197892157993051</v>
      </c>
      <c r="H1020">
        <f t="shared" ca="1" si="277"/>
        <v>0.87430716144094467</v>
      </c>
      <c r="I1020">
        <f t="shared" ca="1" si="277"/>
        <v>0.22961160749452492</v>
      </c>
      <c r="J1020">
        <f t="shared" ca="1" si="277"/>
        <v>0.93411026269910036</v>
      </c>
      <c r="K1020">
        <f t="shared" ca="1" si="277"/>
        <v>0.41351646405500131</v>
      </c>
      <c r="L1020" s="42">
        <f t="shared" ca="1" si="264"/>
        <v>0</v>
      </c>
      <c r="M1020" s="42">
        <f t="shared" ca="1" si="265"/>
        <v>0.19585001694385554</v>
      </c>
      <c r="N1020" s="42">
        <f t="shared" ca="1" si="266"/>
        <v>8.4085364315161309E-2</v>
      </c>
      <c r="O1020" s="42">
        <f t="shared" ca="1" si="267"/>
        <v>0.11533015287774336</v>
      </c>
      <c r="P1020" s="42">
        <f t="shared" ca="1" si="268"/>
        <v>0.10107495919248974</v>
      </c>
      <c r="Q1020" s="42">
        <f t="shared" ca="1" si="269"/>
        <v>0.17962265615070197</v>
      </c>
      <c r="R1020" s="42">
        <f t="shared" ca="1" si="270"/>
        <v>4.7172719886253371E-2</v>
      </c>
      <c r="S1020" s="42">
        <f t="shared" ca="1" si="271"/>
        <v>0.19190894679063616</v>
      </c>
      <c r="T1020" s="42">
        <f t="shared" ca="1" si="272"/>
        <v>8.4955183843158602E-2</v>
      </c>
      <c r="U1020">
        <f ca="1">+(L1020^2*Markiwitz!$B$4^2)+(M1020^2*Markiwitz!$C$4^2)+(N1020^2*Markiwitz!$D$4^2)+(O1020^2*Markiwitz!$E$4^2)+(P1020^2*Markiwitz!$F$4^2)+(Q1020^2*Markiwitz!$G$4^2)+(R1020^2*Markiwitz!$H$4^2)+(S1020^2*Markiwitz!$I$4^2)+(T1020^2*Markiwitz!$J$4^2)+(2*L1020*M1020*Markiwitz!$B$8)+(2*L1020*N1020*Markiwitz!$E$8)+(2*L1020*O1020*Markiwitz!$H$8)+(2*L1020*P1020*Markiwitz!$B$11)+(2*L1020*Q1020*Markiwitz!$E$11)+(2*L1020*R1020*Markiwitz!$H$11)+(2*L1020*S1020*Markiwitz!$K$8)+(2*L1020*T1020*Markiwitz!$K$11)</f>
        <v>1.727886462023738E-2</v>
      </c>
      <c r="V1020" s="5">
        <f t="shared" ca="1" si="263"/>
        <v>0.13144909516705461</v>
      </c>
      <c r="W1020" s="42">
        <f ca="1">SUMPRODUCT(L1020:T1020,Markiwitz!$B$3:$J$3)</f>
        <v>0.6017282193342961</v>
      </c>
    </row>
    <row r="1021" spans="1:23" x14ac:dyDescent="0.25">
      <c r="A1021">
        <v>1020</v>
      </c>
      <c r="B1021" s="25">
        <f t="shared" ca="1" si="261"/>
        <v>0.99999999999999989</v>
      </c>
      <c r="C1021" s="46">
        <v>0</v>
      </c>
      <c r="D1021">
        <f t="shared" ca="1" si="277"/>
        <v>0.21426845402703332</v>
      </c>
      <c r="E1021">
        <f t="shared" ca="1" si="277"/>
        <v>0.73339877668169484</v>
      </c>
      <c r="F1021">
        <f t="shared" ca="1" si="277"/>
        <v>0.76056762431737679</v>
      </c>
      <c r="G1021">
        <f t="shared" ca="1" si="277"/>
        <v>0.38246033500849019</v>
      </c>
      <c r="H1021">
        <f t="shared" ca="1" si="277"/>
        <v>0.99698840065831396</v>
      </c>
      <c r="I1021">
        <f t="shared" ca="1" si="277"/>
        <v>0.25806754231802531</v>
      </c>
      <c r="J1021">
        <f t="shared" ca="1" si="277"/>
        <v>0.5978014110828852</v>
      </c>
      <c r="K1021">
        <f t="shared" ca="1" si="277"/>
        <v>0.61730567996720176</v>
      </c>
      <c r="L1021" s="42">
        <f t="shared" ca="1" si="264"/>
        <v>0</v>
      </c>
      <c r="M1021" s="42">
        <f t="shared" ca="1" si="265"/>
        <v>4.6979854119702742E-2</v>
      </c>
      <c r="N1021" s="42">
        <f t="shared" ca="1" si="266"/>
        <v>0.16080280084406376</v>
      </c>
      <c r="O1021" s="42">
        <f t="shared" ca="1" si="267"/>
        <v>0.16675976032426673</v>
      </c>
      <c r="P1021" s="42">
        <f t="shared" ca="1" si="268"/>
        <v>8.3857097988883481E-2</v>
      </c>
      <c r="Q1021" s="42">
        <f t="shared" ca="1" si="269"/>
        <v>0.21859666573248315</v>
      </c>
      <c r="R1021" s="42">
        <f t="shared" ca="1" si="270"/>
        <v>5.6583109941146133E-2</v>
      </c>
      <c r="S1021" s="42">
        <f t="shared" ca="1" si="271"/>
        <v>0.13107213197927436</v>
      </c>
      <c r="T1021" s="42">
        <f t="shared" ca="1" si="272"/>
        <v>0.13534857907017953</v>
      </c>
      <c r="U1021">
        <f ca="1">+(L1021^2*Markiwitz!$B$4^2)+(M1021^2*Markiwitz!$C$4^2)+(N1021^2*Markiwitz!$D$4^2)+(O1021^2*Markiwitz!$E$4^2)+(P1021^2*Markiwitz!$F$4^2)+(Q1021^2*Markiwitz!$G$4^2)+(R1021^2*Markiwitz!$H$4^2)+(S1021^2*Markiwitz!$I$4^2)+(T1021^2*Markiwitz!$J$4^2)+(2*L1021*M1021*Markiwitz!$B$8)+(2*L1021*N1021*Markiwitz!$E$8)+(2*L1021*O1021*Markiwitz!$H$8)+(2*L1021*P1021*Markiwitz!$B$11)+(2*L1021*Q1021*Markiwitz!$E$11)+(2*L1021*R1021*Markiwitz!$H$11)+(2*L1021*S1021*Markiwitz!$K$8)+(2*L1021*T1021*Markiwitz!$K$11)</f>
        <v>2.0908728962524818E-2</v>
      </c>
      <c r="V1021" s="5">
        <f t="shared" ca="1" si="263"/>
        <v>0.14459850954461742</v>
      </c>
      <c r="W1021" s="42">
        <f ca="1">SUMPRODUCT(L1021:T1021,Markiwitz!$B$3:$J$3)</f>
        <v>0.72184117756341515</v>
      </c>
    </row>
    <row r="1022" spans="1:23" x14ac:dyDescent="0.25">
      <c r="A1022">
        <v>1021</v>
      </c>
      <c r="B1022" s="25">
        <f t="shared" ca="1" si="261"/>
        <v>0.99999999999999989</v>
      </c>
      <c r="C1022" s="46">
        <v>0</v>
      </c>
      <c r="D1022">
        <f t="shared" ref="D1022:K1029" ca="1" si="278">RAND()</f>
        <v>0.66223449772899845</v>
      </c>
      <c r="E1022">
        <f t="shared" ca="1" si="278"/>
        <v>0.42702483803429059</v>
      </c>
      <c r="F1022">
        <f t="shared" ca="1" si="278"/>
        <v>0.63259548845465463</v>
      </c>
      <c r="G1022">
        <f t="shared" ca="1" si="278"/>
        <v>0.54845146135865019</v>
      </c>
      <c r="H1022">
        <f t="shared" ca="1" si="278"/>
        <v>0.33355716174133443</v>
      </c>
      <c r="I1022">
        <f t="shared" ca="1" si="278"/>
        <v>0.75831421140103039</v>
      </c>
      <c r="J1022">
        <f t="shared" ca="1" si="278"/>
        <v>0.56410830983953031</v>
      </c>
      <c r="K1022">
        <f t="shared" ca="1" si="278"/>
        <v>0.13579979211800564</v>
      </c>
      <c r="L1022" s="42">
        <f t="shared" ca="1" si="264"/>
        <v>0</v>
      </c>
      <c r="M1022" s="42">
        <f t="shared" ca="1" si="265"/>
        <v>0.16302819210264796</v>
      </c>
      <c r="N1022" s="42">
        <f t="shared" ca="1" si="266"/>
        <v>0.10512452547608803</v>
      </c>
      <c r="O1022" s="42">
        <f t="shared" ca="1" si="267"/>
        <v>0.15573169197424894</v>
      </c>
      <c r="P1022" s="42">
        <f t="shared" ca="1" si="268"/>
        <v>0.13501720388771699</v>
      </c>
      <c r="Q1022" s="42">
        <f t="shared" ca="1" si="269"/>
        <v>8.2114751237005942E-2</v>
      </c>
      <c r="R1022" s="42">
        <f t="shared" ca="1" si="270"/>
        <v>0.18668099495633042</v>
      </c>
      <c r="S1022" s="42">
        <f t="shared" ca="1" si="271"/>
        <v>0.13887159037862962</v>
      </c>
      <c r="T1022" s="42">
        <f t="shared" ca="1" si="272"/>
        <v>3.3431049987332054E-2</v>
      </c>
      <c r="U1022">
        <f ca="1">+(L1022^2*Markiwitz!$B$4^2)+(M1022^2*Markiwitz!$C$4^2)+(N1022^2*Markiwitz!$D$4^2)+(O1022^2*Markiwitz!$E$4^2)+(P1022^2*Markiwitz!$F$4^2)+(Q1022^2*Markiwitz!$G$4^2)+(R1022^2*Markiwitz!$H$4^2)+(S1022^2*Markiwitz!$I$4^2)+(T1022^2*Markiwitz!$J$4^2)+(2*L1022*M1022*Markiwitz!$B$8)+(2*L1022*N1022*Markiwitz!$E$8)+(2*L1022*O1022*Markiwitz!$H$8)+(2*L1022*P1022*Markiwitz!$B$11)+(2*L1022*Q1022*Markiwitz!$E$11)+(2*L1022*R1022*Markiwitz!$H$11)+(2*L1022*S1022*Markiwitz!$K$8)+(2*L1022*T1022*Markiwitz!$K$11)</f>
        <v>1.3055047741863947E-2</v>
      </c>
      <c r="V1022" s="5">
        <f t="shared" ca="1" si="263"/>
        <v>0.11425868781788082</v>
      </c>
      <c r="W1022" s="42">
        <f ca="1">SUMPRODUCT(L1022:T1022,Markiwitz!$B$3:$J$3)</f>
        <v>0.36463690168106067</v>
      </c>
    </row>
    <row r="1023" spans="1:23" x14ac:dyDescent="0.25">
      <c r="A1023">
        <v>1022</v>
      </c>
      <c r="B1023" s="25">
        <f t="shared" ca="1" si="261"/>
        <v>1</v>
      </c>
      <c r="C1023" s="46">
        <v>0</v>
      </c>
      <c r="D1023">
        <f t="shared" ca="1" si="278"/>
        <v>1.004284386374743E-2</v>
      </c>
      <c r="E1023">
        <f t="shared" ca="1" si="278"/>
        <v>0.12859618501806558</v>
      </c>
      <c r="F1023">
        <f t="shared" ca="1" si="278"/>
        <v>0.44797087592332807</v>
      </c>
      <c r="G1023">
        <f t="shared" ca="1" si="278"/>
        <v>0.91601993731128584</v>
      </c>
      <c r="H1023">
        <f t="shared" ca="1" si="278"/>
        <v>0.81198350324104906</v>
      </c>
      <c r="I1023">
        <f t="shared" ca="1" si="278"/>
        <v>0.51364404993817658</v>
      </c>
      <c r="J1023">
        <f t="shared" ca="1" si="278"/>
        <v>0.27788941235134756</v>
      </c>
      <c r="K1023">
        <f t="shared" ca="1" si="278"/>
        <v>0.909029635445046</v>
      </c>
      <c r="L1023" s="42">
        <f t="shared" ca="1" si="264"/>
        <v>0</v>
      </c>
      <c r="M1023" s="42">
        <f t="shared" ca="1" si="265"/>
        <v>2.5012210561819147E-3</v>
      </c>
      <c r="N1023" s="42">
        <f t="shared" ca="1" si="266"/>
        <v>3.2027530256935603E-2</v>
      </c>
      <c r="O1023" s="42">
        <f t="shared" ca="1" si="267"/>
        <v>0.11156941227179304</v>
      </c>
      <c r="P1023" s="42">
        <f t="shared" ca="1" si="268"/>
        <v>0.22813939817944048</v>
      </c>
      <c r="Q1023" s="42">
        <f t="shared" ca="1" si="269"/>
        <v>0.20222859810757132</v>
      </c>
      <c r="R1023" s="42">
        <f t="shared" ca="1" si="270"/>
        <v>0.12792564840379084</v>
      </c>
      <c r="S1023" s="42">
        <f t="shared" ca="1" si="271"/>
        <v>6.9209763578247083E-2</v>
      </c>
      <c r="T1023" s="42">
        <f t="shared" ca="1" si="272"/>
        <v>0.22639842814603975</v>
      </c>
      <c r="U1023">
        <f ca="1">+(L1023^2*Markiwitz!$B$4^2)+(M1023^2*Markiwitz!$C$4^2)+(N1023^2*Markiwitz!$D$4^2)+(O1023^2*Markiwitz!$E$4^2)+(P1023^2*Markiwitz!$F$4^2)+(Q1023^2*Markiwitz!$G$4^2)+(R1023^2*Markiwitz!$H$4^2)+(S1023^2*Markiwitz!$I$4^2)+(T1023^2*Markiwitz!$J$4^2)+(2*L1023*M1023*Markiwitz!$B$8)+(2*L1023*N1023*Markiwitz!$E$8)+(2*L1023*O1023*Markiwitz!$H$8)+(2*L1023*P1023*Markiwitz!$B$11)+(2*L1023*Q1023*Markiwitz!$E$11)+(2*L1023*R1023*Markiwitz!$H$11)+(2*L1023*S1023*Markiwitz!$K$8)+(2*L1023*T1023*Markiwitz!$K$11)</f>
        <v>2.1367667496811602E-2</v>
      </c>
      <c r="V1023" s="5">
        <f t="shared" ca="1" si="263"/>
        <v>0.1461768363893938</v>
      </c>
      <c r="W1023" s="42">
        <f ca="1">SUMPRODUCT(L1023:T1023,Markiwitz!$B$3:$J$3)</f>
        <v>0.69041756735045268</v>
      </c>
    </row>
    <row r="1024" spans="1:23" x14ac:dyDescent="0.25">
      <c r="A1024">
        <v>1023</v>
      </c>
      <c r="B1024" s="25">
        <f t="shared" ca="1" si="261"/>
        <v>1</v>
      </c>
      <c r="C1024" s="46">
        <v>0</v>
      </c>
      <c r="D1024">
        <f t="shared" ca="1" si="278"/>
        <v>0.57097877150682885</v>
      </c>
      <c r="E1024">
        <f t="shared" ca="1" si="278"/>
        <v>6.433021394170535E-2</v>
      </c>
      <c r="F1024">
        <f t="shared" ca="1" si="278"/>
        <v>0.69588910923301517</v>
      </c>
      <c r="G1024">
        <f t="shared" ca="1" si="278"/>
        <v>0.2050823275264867</v>
      </c>
      <c r="H1024">
        <f t="shared" ca="1" si="278"/>
        <v>0.7132924142019812</v>
      </c>
      <c r="I1024">
        <f t="shared" ca="1" si="278"/>
        <v>0.64093728436082109</v>
      </c>
      <c r="J1024">
        <f t="shared" ca="1" si="278"/>
        <v>6.1295757617922164E-2</v>
      </c>
      <c r="K1024">
        <f t="shared" ca="1" si="278"/>
        <v>3.9751594678651192E-2</v>
      </c>
      <c r="L1024" s="42">
        <f t="shared" ca="1" si="264"/>
        <v>0</v>
      </c>
      <c r="M1024" s="42">
        <f t="shared" ca="1" si="265"/>
        <v>0.19086338024499735</v>
      </c>
      <c r="N1024" s="42">
        <f t="shared" ca="1" si="266"/>
        <v>2.1503920456438355E-2</v>
      </c>
      <c r="O1024" s="42">
        <f t="shared" ca="1" si="267"/>
        <v>0.23261766337368109</v>
      </c>
      <c r="P1024" s="42">
        <f t="shared" ca="1" si="268"/>
        <v>6.8553697989363477E-2</v>
      </c>
      <c r="Q1024" s="42">
        <f t="shared" ca="1" si="269"/>
        <v>0.23843513642096351</v>
      </c>
      <c r="R1024" s="42">
        <f t="shared" ca="1" si="270"/>
        <v>0.21424869491263096</v>
      </c>
      <c r="S1024" s="42">
        <f t="shared" ca="1" si="271"/>
        <v>2.0489580484332859E-2</v>
      </c>
      <c r="T1024" s="42">
        <f t="shared" ca="1" si="272"/>
        <v>1.3287926117592403E-2</v>
      </c>
      <c r="U1024">
        <f ca="1">+(L1024^2*Markiwitz!$B$4^2)+(M1024^2*Markiwitz!$C$4^2)+(N1024^2*Markiwitz!$D$4^2)+(O1024^2*Markiwitz!$E$4^2)+(P1024^2*Markiwitz!$F$4^2)+(Q1024^2*Markiwitz!$G$4^2)+(R1024^2*Markiwitz!$H$4^2)+(S1024^2*Markiwitz!$I$4^2)+(T1024^2*Markiwitz!$J$4^2)+(2*L1024*M1024*Markiwitz!$B$8)+(2*L1024*N1024*Markiwitz!$E$8)+(2*L1024*O1024*Markiwitz!$H$8)+(2*L1024*P1024*Markiwitz!$B$11)+(2*L1024*Q1024*Markiwitz!$E$11)+(2*L1024*R1024*Markiwitz!$H$11)+(2*L1024*S1024*Markiwitz!$K$8)+(2*L1024*T1024*Markiwitz!$K$11)</f>
        <v>2.61685011159782E-2</v>
      </c>
      <c r="V1024" s="5">
        <f t="shared" ca="1" si="263"/>
        <v>0.16176681092232176</v>
      </c>
      <c r="W1024" s="42">
        <f ca="1">SUMPRODUCT(L1024:T1024,Markiwitz!$B$3:$J$3)</f>
        <v>0.79210197533497062</v>
      </c>
    </row>
    <row r="1025" spans="1:23" x14ac:dyDescent="0.25">
      <c r="A1025">
        <v>1024</v>
      </c>
      <c r="B1025" s="25">
        <f t="shared" ca="1" si="261"/>
        <v>1</v>
      </c>
      <c r="C1025" s="46">
        <v>0</v>
      </c>
      <c r="D1025">
        <f t="shared" ca="1" si="278"/>
        <v>0.57879280682329848</v>
      </c>
      <c r="E1025">
        <f t="shared" ca="1" si="278"/>
        <v>0.93624620601809116</v>
      </c>
      <c r="F1025">
        <f t="shared" ca="1" si="278"/>
        <v>0.92823086529171916</v>
      </c>
      <c r="G1025">
        <f t="shared" ca="1" si="278"/>
        <v>0.23625970146877007</v>
      </c>
      <c r="H1025">
        <f t="shared" ca="1" si="278"/>
        <v>0.183754626568709</v>
      </c>
      <c r="I1025">
        <f t="shared" ca="1" si="278"/>
        <v>0.30536904341311355</v>
      </c>
      <c r="J1025">
        <f t="shared" ca="1" si="278"/>
        <v>0.17232601180000628</v>
      </c>
      <c r="K1025">
        <f t="shared" ca="1" si="278"/>
        <v>0.90561051990083574</v>
      </c>
      <c r="L1025" s="42">
        <f t="shared" ca="1" si="264"/>
        <v>0</v>
      </c>
      <c r="M1025" s="42">
        <f t="shared" ca="1" si="265"/>
        <v>0.13629590721810209</v>
      </c>
      <c r="N1025" s="42">
        <f t="shared" ca="1" si="266"/>
        <v>0.22047013114953801</v>
      </c>
      <c r="O1025" s="42">
        <f t="shared" ca="1" si="267"/>
        <v>0.21858265410579411</v>
      </c>
      <c r="P1025" s="42">
        <f t="shared" ca="1" si="268"/>
        <v>5.5635159889944517E-2</v>
      </c>
      <c r="Q1025" s="42">
        <f t="shared" ca="1" si="269"/>
        <v>4.3271103646165092E-2</v>
      </c>
      <c r="R1025" s="42">
        <f t="shared" ca="1" si="270"/>
        <v>7.1909239917386847E-2</v>
      </c>
      <c r="S1025" s="42">
        <f t="shared" ca="1" si="271"/>
        <v>4.0579858351159057E-2</v>
      </c>
      <c r="T1025" s="42">
        <f t="shared" ca="1" si="272"/>
        <v>0.21325594572191037</v>
      </c>
      <c r="U1025">
        <f ca="1">+(L1025^2*Markiwitz!$B$4^2)+(M1025^2*Markiwitz!$C$4^2)+(N1025^2*Markiwitz!$D$4^2)+(O1025^2*Markiwitz!$E$4^2)+(P1025^2*Markiwitz!$F$4^2)+(Q1025^2*Markiwitz!$G$4^2)+(R1025^2*Markiwitz!$H$4^2)+(S1025^2*Markiwitz!$I$4^2)+(T1025^2*Markiwitz!$J$4^2)+(2*L1025*M1025*Markiwitz!$B$8)+(2*L1025*N1025*Markiwitz!$E$8)+(2*L1025*O1025*Markiwitz!$H$8)+(2*L1025*P1025*Markiwitz!$B$11)+(2*L1025*Q1025*Markiwitz!$E$11)+(2*L1025*R1025*Markiwitz!$H$11)+(2*L1025*S1025*Markiwitz!$K$8)+(2*L1025*T1025*Markiwitz!$K$11)</f>
        <v>1.0820894085197085E-2</v>
      </c>
      <c r="V1025" s="5">
        <f t="shared" ca="1" si="263"/>
        <v>0.10402352659469435</v>
      </c>
      <c r="W1025" s="42">
        <f ca="1">SUMPRODUCT(L1025:T1025,Markiwitz!$B$3:$J$3)</f>
        <v>0.28060532096597252</v>
      </c>
    </row>
    <row r="1026" spans="1:23" x14ac:dyDescent="0.25">
      <c r="A1026">
        <v>1025</v>
      </c>
      <c r="B1026" s="25">
        <f t="shared" ca="1" si="261"/>
        <v>1</v>
      </c>
      <c r="C1026" s="46">
        <v>0</v>
      </c>
      <c r="D1026">
        <f t="shared" ca="1" si="278"/>
        <v>0.75906304460456497</v>
      </c>
      <c r="E1026">
        <f t="shared" ca="1" si="278"/>
        <v>0.72244687899267213</v>
      </c>
      <c r="F1026">
        <f t="shared" ca="1" si="278"/>
        <v>0.52160864760939452</v>
      </c>
      <c r="G1026">
        <f t="shared" ca="1" si="278"/>
        <v>0.49905965268432551</v>
      </c>
      <c r="H1026">
        <f t="shared" ca="1" si="278"/>
        <v>0.7375022572504214</v>
      </c>
      <c r="I1026">
        <f t="shared" ca="1" si="278"/>
        <v>0.57171892427221016</v>
      </c>
      <c r="J1026">
        <f t="shared" ca="1" si="278"/>
        <v>0.35875973568582975</v>
      </c>
      <c r="K1026">
        <f t="shared" ca="1" si="278"/>
        <v>0.13567903683054217</v>
      </c>
      <c r="L1026" s="42">
        <f t="shared" ca="1" si="264"/>
        <v>0</v>
      </c>
      <c r="M1026" s="42">
        <f t="shared" ca="1" si="265"/>
        <v>0.17628694187701358</v>
      </c>
      <c r="N1026" s="42">
        <f t="shared" ca="1" si="266"/>
        <v>0.16778310032542604</v>
      </c>
      <c r="O1026" s="42">
        <f t="shared" ca="1" si="267"/>
        <v>0.12113986314742531</v>
      </c>
      <c r="P1026" s="42">
        <f t="shared" ca="1" si="268"/>
        <v>0.11590302098260678</v>
      </c>
      <c r="Q1026" s="42">
        <f t="shared" ca="1" si="269"/>
        <v>0.17127960382500418</v>
      </c>
      <c r="R1026" s="42">
        <f t="shared" ca="1" si="270"/>
        <v>0.13277761510003266</v>
      </c>
      <c r="S1026" s="42">
        <f t="shared" ca="1" si="271"/>
        <v>8.331937264263474E-2</v>
      </c>
      <c r="T1026" s="42">
        <f t="shared" ca="1" si="272"/>
        <v>3.1510482099856831E-2</v>
      </c>
      <c r="U1026">
        <f ca="1">+(L1026^2*Markiwitz!$B$4^2)+(M1026^2*Markiwitz!$C$4^2)+(N1026^2*Markiwitz!$D$4^2)+(O1026^2*Markiwitz!$E$4^2)+(P1026^2*Markiwitz!$F$4^2)+(Q1026^2*Markiwitz!$G$4^2)+(R1026^2*Markiwitz!$H$4^2)+(S1026^2*Markiwitz!$I$4^2)+(T1026^2*Markiwitz!$J$4^2)+(2*L1026*M1026*Markiwitz!$B$8)+(2*L1026*N1026*Markiwitz!$E$8)+(2*L1026*O1026*Markiwitz!$H$8)+(2*L1026*P1026*Markiwitz!$B$11)+(2*L1026*Q1026*Markiwitz!$E$11)+(2*L1026*R1026*Markiwitz!$H$11)+(2*L1026*S1026*Markiwitz!$K$8)+(2*L1026*T1026*Markiwitz!$K$11)</f>
        <v>1.6180840216424575E-2</v>
      </c>
      <c r="V1026" s="5">
        <f t="shared" ref="V1026:V1029" ca="1" si="279">SQRT(U1026)</f>
        <v>0.12720393160757482</v>
      </c>
      <c r="W1026" s="42">
        <f ca="1">SUMPRODUCT(L1026:T1026,Markiwitz!$B$3:$J$3)</f>
        <v>0.60905057464747958</v>
      </c>
    </row>
    <row r="1027" spans="1:23" x14ac:dyDescent="0.25">
      <c r="A1027">
        <v>1026</v>
      </c>
      <c r="B1027" s="25">
        <f t="shared" ca="1" si="261"/>
        <v>0.99999999999999978</v>
      </c>
      <c r="C1027" s="46">
        <v>0</v>
      </c>
      <c r="D1027">
        <f t="shared" ca="1" si="278"/>
        <v>0.8675846599282655</v>
      </c>
      <c r="E1027">
        <f t="shared" ca="1" si="278"/>
        <v>0.4571336073082517</v>
      </c>
      <c r="F1027">
        <f t="shared" ca="1" si="278"/>
        <v>0.33223898782564032</v>
      </c>
      <c r="G1027">
        <f t="shared" ca="1" si="278"/>
        <v>6.7820066403335821E-2</v>
      </c>
      <c r="H1027">
        <f t="shared" ca="1" si="278"/>
        <v>0.80042447934325267</v>
      </c>
      <c r="I1027">
        <f t="shared" ca="1" si="278"/>
        <v>0.59287382253047682</v>
      </c>
      <c r="J1027">
        <f t="shared" ca="1" si="278"/>
        <v>0.20940152112107502</v>
      </c>
      <c r="K1027">
        <f t="shared" ca="1" si="278"/>
        <v>0.8385485385367496</v>
      </c>
      <c r="L1027" s="42">
        <f t="shared" ca="1" si="264"/>
        <v>0</v>
      </c>
      <c r="M1027" s="42">
        <f t="shared" ca="1" si="265"/>
        <v>0.20825235510889201</v>
      </c>
      <c r="N1027" s="42">
        <f t="shared" ca="1" si="266"/>
        <v>0.10972894602497717</v>
      </c>
      <c r="O1027" s="42">
        <f t="shared" ca="1" si="267"/>
        <v>7.9749625447970568E-2</v>
      </c>
      <c r="P1027" s="42">
        <f t="shared" ca="1" si="268"/>
        <v>1.627932028362963E-2</v>
      </c>
      <c r="Q1027" s="42">
        <f t="shared" ca="1" si="269"/>
        <v>0.19213143178882797</v>
      </c>
      <c r="R1027" s="42">
        <f t="shared" ca="1" si="270"/>
        <v>0.14231161006764656</v>
      </c>
      <c r="S1027" s="42">
        <f t="shared" ca="1" si="271"/>
        <v>5.0264097500817881E-2</v>
      </c>
      <c r="T1027" s="42">
        <f t="shared" ca="1" si="272"/>
        <v>0.20128261377723816</v>
      </c>
      <c r="U1027">
        <f ca="1">+(L1027^2*Markiwitz!$B$4^2)+(M1027^2*Markiwitz!$C$4^2)+(N1027^2*Markiwitz!$D$4^2)+(O1027^2*Markiwitz!$E$4^2)+(P1027^2*Markiwitz!$F$4^2)+(Q1027^2*Markiwitz!$G$4^2)+(R1027^2*Markiwitz!$H$4^2)+(S1027^2*Markiwitz!$I$4^2)+(T1027^2*Markiwitz!$J$4^2)+(2*L1027*M1027*Markiwitz!$B$8)+(2*L1027*N1027*Markiwitz!$E$8)+(2*L1027*O1027*Markiwitz!$H$8)+(2*L1027*P1027*Markiwitz!$B$11)+(2*L1027*Q1027*Markiwitz!$E$11)+(2*L1027*R1027*Markiwitz!$H$11)+(2*L1027*S1027*Markiwitz!$K$8)+(2*L1027*T1027*Markiwitz!$K$11)</f>
        <v>1.5610865217563354E-2</v>
      </c>
      <c r="V1027" s="5">
        <f t="shared" ca="1" si="279"/>
        <v>0.12494344807777379</v>
      </c>
      <c r="W1027" s="42">
        <f ca="1">SUMPRODUCT(L1027:T1027,Markiwitz!$B$3:$J$3)</f>
        <v>0.6278899782994658</v>
      </c>
    </row>
    <row r="1028" spans="1:23" x14ac:dyDescent="0.25">
      <c r="A1028">
        <v>1027</v>
      </c>
      <c r="B1028" s="25">
        <f t="shared" ca="1" si="261"/>
        <v>0.99999999999999989</v>
      </c>
      <c r="C1028" s="46">
        <v>0</v>
      </c>
      <c r="D1028">
        <f t="shared" ca="1" si="278"/>
        <v>4.7236388066757784E-2</v>
      </c>
      <c r="E1028">
        <f t="shared" ca="1" si="278"/>
        <v>0.85397968392029178</v>
      </c>
      <c r="F1028">
        <f t="shared" ca="1" si="278"/>
        <v>0.2863652894326606</v>
      </c>
      <c r="G1028">
        <f t="shared" ca="1" si="278"/>
        <v>0.38097769050164865</v>
      </c>
      <c r="H1028">
        <f t="shared" ca="1" si="278"/>
        <v>0.88453719985556256</v>
      </c>
      <c r="I1028">
        <f t="shared" ca="1" si="278"/>
        <v>0.80611476585679653</v>
      </c>
      <c r="J1028">
        <f t="shared" ca="1" si="278"/>
        <v>0.26993324987003797</v>
      </c>
      <c r="K1028">
        <f t="shared" ca="1" si="278"/>
        <v>0.28812034589915603</v>
      </c>
      <c r="L1028" s="42">
        <f t="shared" ca="1" si="264"/>
        <v>0</v>
      </c>
      <c r="M1028" s="42">
        <f t="shared" ca="1" si="265"/>
        <v>1.2374407553750581E-2</v>
      </c>
      <c r="N1028" s="42">
        <f t="shared" ca="1" si="266"/>
        <v>0.22371508669371731</v>
      </c>
      <c r="O1028" s="42">
        <f t="shared" ca="1" si="267"/>
        <v>7.5018453902093885E-2</v>
      </c>
      <c r="P1028" s="42">
        <f t="shared" ca="1" si="268"/>
        <v>9.9803846231667159E-2</v>
      </c>
      <c r="Q1028" s="42">
        <f t="shared" ca="1" si="269"/>
        <v>0.23172016861231928</v>
      </c>
      <c r="R1028" s="42">
        <f t="shared" ca="1" si="270"/>
        <v>0.21117602458745532</v>
      </c>
      <c r="S1028" s="42">
        <f t="shared" ca="1" si="271"/>
        <v>7.0713790425287068E-2</v>
      </c>
      <c r="T1028" s="42">
        <f t="shared" ca="1" si="272"/>
        <v>7.5478221993709335E-2</v>
      </c>
      <c r="U1028">
        <f ca="1">+(L1028^2*Markiwitz!$B$4^2)+(M1028^2*Markiwitz!$C$4^2)+(N1028^2*Markiwitz!$D$4^2)+(O1028^2*Markiwitz!$E$4^2)+(P1028^2*Markiwitz!$F$4^2)+(Q1028^2*Markiwitz!$G$4^2)+(R1028^2*Markiwitz!$H$4^2)+(S1028^2*Markiwitz!$I$4^2)+(T1028^2*Markiwitz!$J$4^2)+(2*L1028*M1028*Markiwitz!$B$8)+(2*L1028*N1028*Markiwitz!$E$8)+(2*L1028*O1028*Markiwitz!$H$8)+(2*L1028*P1028*Markiwitz!$B$11)+(2*L1028*Q1028*Markiwitz!$E$11)+(2*L1028*R1028*Markiwitz!$H$11)+(2*L1028*S1028*Markiwitz!$K$8)+(2*L1028*T1028*Markiwitz!$K$11)</f>
        <v>2.4644669413667018E-2</v>
      </c>
      <c r="V1028" s="5">
        <f t="shared" ca="1" si="279"/>
        <v>0.15698620771796171</v>
      </c>
      <c r="W1028" s="42">
        <f ca="1">SUMPRODUCT(L1028:T1028,Markiwitz!$B$3:$J$3)</f>
        <v>0.75435376113871677</v>
      </c>
    </row>
    <row r="1029" spans="1:23" x14ac:dyDescent="0.25">
      <c r="A1029">
        <v>1028</v>
      </c>
      <c r="B1029" s="25">
        <f t="shared" ca="1" si="261"/>
        <v>1</v>
      </c>
      <c r="C1029" s="46">
        <v>0</v>
      </c>
      <c r="D1029">
        <f t="shared" ca="1" si="278"/>
        <v>0.66050792383498724</v>
      </c>
      <c r="E1029">
        <f t="shared" ca="1" si="278"/>
        <v>0.27133114933676783</v>
      </c>
      <c r="F1029">
        <f t="shared" ca="1" si="278"/>
        <v>0.9510309955015025</v>
      </c>
      <c r="G1029">
        <f t="shared" ca="1" si="278"/>
        <v>6.2174212708664078E-2</v>
      </c>
      <c r="H1029">
        <f t="shared" ca="1" si="278"/>
        <v>0.29704997859766524</v>
      </c>
      <c r="I1029">
        <f t="shared" ca="1" si="278"/>
        <v>0.13101451116208518</v>
      </c>
      <c r="J1029">
        <f t="shared" ca="1" si="278"/>
        <v>0.63439074758868241</v>
      </c>
      <c r="K1029">
        <f t="shared" ca="1" si="278"/>
        <v>0.96399008242366913</v>
      </c>
      <c r="L1029" s="42">
        <f t="shared" ca="1" si="264"/>
        <v>0</v>
      </c>
      <c r="M1029" s="42">
        <f t="shared" ca="1" si="265"/>
        <v>0.16631238909528023</v>
      </c>
      <c r="N1029" s="42">
        <f t="shared" ca="1" si="266"/>
        <v>6.8319743115511436E-2</v>
      </c>
      <c r="O1029" s="42">
        <f t="shared" ca="1" si="267"/>
        <v>0.23946455637833089</v>
      </c>
      <c r="P1029" s="42">
        <f t="shared" ca="1" si="268"/>
        <v>1.5655136725171756E-2</v>
      </c>
      <c r="Q1029" s="42">
        <f t="shared" ca="1" si="269"/>
        <v>7.4795607802006919E-2</v>
      </c>
      <c r="R1029" s="42">
        <f t="shared" ca="1" si="270"/>
        <v>3.2988758455773211E-2</v>
      </c>
      <c r="S1029" s="42">
        <f t="shared" ca="1" si="271"/>
        <v>0.15973622275237559</v>
      </c>
      <c r="T1029" s="42">
        <f t="shared" ca="1" si="272"/>
        <v>0.24272758567555</v>
      </c>
      <c r="U1029">
        <f ca="1">+(L1029^2*Markiwitz!$B$4^2)+(M1029^2*Markiwitz!$C$4^2)+(N1029^2*Markiwitz!$D$4^2)+(O1029^2*Markiwitz!$E$4^2)+(P1029^2*Markiwitz!$F$4^2)+(Q1029^2*Markiwitz!$G$4^2)+(R1029^2*Markiwitz!$H$4^2)+(S1029^2*Markiwitz!$I$4^2)+(T1029^2*Markiwitz!$J$4^2)+(2*L1029*M1029*Markiwitz!$B$8)+(2*L1029*N1029*Markiwitz!$E$8)+(2*L1029*O1029*Markiwitz!$H$8)+(2*L1029*P1029*Markiwitz!$B$11)+(2*L1029*Q1029*Markiwitz!$E$11)+(2*L1029*R1029*Markiwitz!$H$11)+(2*L1029*S1029*Markiwitz!$K$8)+(2*L1029*T1029*Markiwitz!$K$11)</f>
        <v>1.2026541162631918E-2</v>
      </c>
      <c r="V1029" s="5">
        <f t="shared" ca="1" si="279"/>
        <v>0.10966558786890224</v>
      </c>
      <c r="W1029" s="42">
        <f ca="1">SUMPRODUCT(L1029:T1029,Markiwitz!$B$3:$J$3)</f>
        <v>0.32499427512468787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O3" sqref="O3"/>
    </sheetView>
  </sheetViews>
  <sheetFormatPr baseColWidth="10" defaultRowHeight="15" x14ac:dyDescent="0.25"/>
  <sheetData>
    <row r="1" spans="1:15" x14ac:dyDescent="0.25">
      <c r="A1" s="39" t="s">
        <v>52</v>
      </c>
      <c r="B1" s="39" t="s">
        <v>53</v>
      </c>
      <c r="C1" s="41" t="s">
        <v>72</v>
      </c>
      <c r="D1" s="41" t="s">
        <v>73</v>
      </c>
      <c r="E1" s="41" t="s">
        <v>74</v>
      </c>
      <c r="F1" s="41" t="s">
        <v>75</v>
      </c>
      <c r="G1" s="41" t="s">
        <v>76</v>
      </c>
      <c r="H1" s="41" t="s">
        <v>77</v>
      </c>
      <c r="I1" s="41" t="s">
        <v>78</v>
      </c>
      <c r="J1" s="41" t="s">
        <v>79</v>
      </c>
      <c r="K1" s="41" t="s">
        <v>80</v>
      </c>
      <c r="L1" s="39" t="s">
        <v>81</v>
      </c>
      <c r="M1" s="39" t="s">
        <v>82</v>
      </c>
      <c r="N1" s="39" t="s">
        <v>83</v>
      </c>
      <c r="O1" s="39" t="s">
        <v>84</v>
      </c>
    </row>
    <row r="2" spans="1:15" x14ac:dyDescent="0.25">
      <c r="A2">
        <v>1</v>
      </c>
      <c r="B2" s="25">
        <f t="shared" ref="B2:B24" si="0">SUM(C2:K2)</f>
        <v>0.99999999999868772</v>
      </c>
      <c r="C2" s="42">
        <v>0</v>
      </c>
      <c r="D2" s="42">
        <v>0.23837165828960505</v>
      </c>
      <c r="E2" s="42">
        <v>9.5477784898404028E-2</v>
      </c>
      <c r="F2" s="42">
        <v>8.4268627538430133E-2</v>
      </c>
      <c r="G2" s="42">
        <v>6.8983314767605927E-2</v>
      </c>
      <c r="H2" s="42">
        <v>9.8800126306663114E-2</v>
      </c>
      <c r="I2" s="42">
        <v>6.5291210959113125E-2</v>
      </c>
      <c r="J2" s="42">
        <v>4.2603798061001397E-2</v>
      </c>
      <c r="K2" s="42">
        <v>0.30620347917786489</v>
      </c>
      <c r="L2">
        <f>+(C2^2*Markiwitz!$B$4^2)+(D2^2*Markiwitz!$C$4^2)+(E2^2*Markiwitz!$D$4^2)+(F2^2*Markiwitz!$E$4^2)+(G2^2*Markiwitz!$F$4^2)+(H2^2*Markiwitz!$G$4^2)+(I2^2*Markiwitz!$H$4^2)+(J2^2*Markiwitz!$I$4^2)+(K2^2*Markiwitz!$J$4^2)+(2*C2*D2*Markiwitz!$B$8)+(2*C2*E2*Markiwitz!$E$8)+(2*C2*F2*Markiwitz!$H$8)+(2*C2*G2*Markiwitz!$B$11)+(2*C2*H2*Markiwitz!$E$11)+(2*C2*I2*Markiwitz!$H$11)+(2*C2*J2*Markiwitz!$K$8)+(2*C2*K2*Markiwitz!$K$11)</f>
        <v>8.4640001299800347E-3</v>
      </c>
      <c r="M2" s="5">
        <f t="shared" ref="M2:M24" si="1">SQRT(L2)</f>
        <v>9.2000000706413232E-2</v>
      </c>
      <c r="N2" s="42">
        <f>SUMPRODUCT(C2:K2,Markiwitz!$B$3:$J$3)</f>
        <v>0.39278284747130782</v>
      </c>
      <c r="O2">
        <f>+(N2-Markiwitz!$O$6)/M2</f>
        <v>2.9378570151735515</v>
      </c>
    </row>
    <row r="3" spans="1:15" x14ac:dyDescent="0.25">
      <c r="A3" s="48" t="s">
        <v>86</v>
      </c>
      <c r="B3" s="49">
        <f t="shared" si="0"/>
        <v>1.0000000000001872</v>
      </c>
      <c r="C3" s="50">
        <v>0</v>
      </c>
      <c r="D3" s="50">
        <v>0.19334289277966238</v>
      </c>
      <c r="E3" s="50">
        <v>9.8993578430701196E-2</v>
      </c>
      <c r="F3" s="50">
        <v>0.10968650593214632</v>
      </c>
      <c r="G3" s="50">
        <v>9.60922389588032E-2</v>
      </c>
      <c r="H3" s="50">
        <v>0.31211835824296674</v>
      </c>
      <c r="I3" s="50">
        <v>3.2997021283071512E-2</v>
      </c>
      <c r="J3" s="50">
        <v>0</v>
      </c>
      <c r="K3" s="50">
        <v>0.15676940437283585</v>
      </c>
      <c r="L3" s="48">
        <f>+(C3^2*Markiwitz!$B$4^2)+(D3^2*Markiwitz!$C$4^2)+(E3^2*Markiwitz!$D$4^2)+(F3^2*Markiwitz!$E$4^2)+(G3^2*Markiwitz!$F$4^2)+(H3^2*Markiwitz!$G$4^2)+(I3^2*Markiwitz!$H$4^2)+(J3^2*Markiwitz!$I$4^2)+(K3^2*Markiwitz!$J$4^2)+(2*C3*D3*Markiwitz!$B$8)+(2*C3*E3*Markiwitz!$E$8)+(2*C3*F3*Markiwitz!$H$8)+(2*C3*G3*Markiwitz!$B$11)+(2*C3*H3*Markiwitz!$E$11)+(2*C3*I3*Markiwitz!$H$11)+(2*C3*J3*Markiwitz!$K$8)+(2*C3*K3*Markiwitz!$K$11)</f>
        <v>3.0976000244481692E-2</v>
      </c>
      <c r="M3" s="51">
        <f t="shared" si="1"/>
        <v>0.17600000069455027</v>
      </c>
      <c r="N3" s="50">
        <f>SUMPRODUCT(C3:K3,Markiwitz!$B$3:$J$3)</f>
        <v>0.98366488291889387</v>
      </c>
      <c r="O3" s="48">
        <f>+(N3-Markiwitz!$O$6)/M3</f>
        <v>4.8929822700026797</v>
      </c>
    </row>
    <row r="4" spans="1:15" x14ac:dyDescent="0.25">
      <c r="A4">
        <v>2</v>
      </c>
      <c r="B4" s="25">
        <f t="shared" si="0"/>
        <v>0.99999999999929257</v>
      </c>
      <c r="C4" s="42">
        <v>0</v>
      </c>
      <c r="D4" s="42">
        <v>0.23522170705267467</v>
      </c>
      <c r="E4" s="42">
        <v>9.5796147332863124E-2</v>
      </c>
      <c r="F4" s="42">
        <v>8.6191843925515862E-2</v>
      </c>
      <c r="G4" s="42">
        <v>7.1015639202284528E-2</v>
      </c>
      <c r="H4" s="42">
        <v>0.11451088746953568</v>
      </c>
      <c r="I4" s="42">
        <v>6.2968076584789978E-2</v>
      </c>
      <c r="J4" s="42">
        <v>3.8853756557864202E-2</v>
      </c>
      <c r="K4" s="42">
        <v>0.29544194187376466</v>
      </c>
      <c r="L4">
        <f>+(C4^2*Markiwitz!$B$4^2)+(D4^2*Markiwitz!$C$4^2)+(E4^2*Markiwitz!$D$4^2)+(F4^2*Markiwitz!$E$4^2)+(G4^2*Markiwitz!$F$4^2)+(H4^2*Markiwitz!$G$4^2)+(I4^2*Markiwitz!$H$4^2)+(J4^2*Markiwitz!$I$4^2)+(K4^2*Markiwitz!$J$4^2)+(2*C4*D4*Markiwitz!$B$8)+(2*C4*E4*Markiwitz!$E$8)+(2*C4*F4*Markiwitz!$H$8)+(2*C4*G4*Markiwitz!$B$11)+(2*C4*H4*Markiwitz!$E$11)+(2*C4*I4*Markiwitz!$H$11)+(2*C4*J4*Markiwitz!$K$8)+(2*C4*K4*Markiwitz!$K$11)</f>
        <v>9.2160000855243639E-3</v>
      </c>
      <c r="M4" s="5">
        <f t="shared" si="1"/>
        <v>9.6000000445439396E-2</v>
      </c>
      <c r="N4" s="42">
        <f>SUMPRODUCT(C4:K4,Markiwitz!$B$3:$J$3)</f>
        <v>0.4364242028743468</v>
      </c>
      <c r="O4">
        <f>+(N4-Markiwitz!$O$6)/M4</f>
        <v>3.27004376476813</v>
      </c>
    </row>
    <row r="5" spans="1:15" x14ac:dyDescent="0.25">
      <c r="A5">
        <v>3</v>
      </c>
      <c r="B5" s="25">
        <f t="shared" si="0"/>
        <v>1.0000000000022888</v>
      </c>
      <c r="C5" s="42">
        <v>0</v>
      </c>
      <c r="D5" s="42">
        <v>0.23244410039969166</v>
      </c>
      <c r="E5" s="42">
        <v>9.6075468638823117E-2</v>
      </c>
      <c r="F5" s="42">
        <v>8.7885387831563105E-2</v>
      </c>
      <c r="G5" s="42">
        <v>7.2809446305932585E-2</v>
      </c>
      <c r="H5" s="42">
        <v>0.1283720460752879</v>
      </c>
      <c r="I5" s="42">
        <v>6.0913458583574616E-2</v>
      </c>
      <c r="J5" s="42">
        <v>3.5537990332069967E-2</v>
      </c>
      <c r="K5" s="42">
        <v>0.28596210183534598</v>
      </c>
      <c r="L5">
        <f>+(C5^2*Markiwitz!$B$4^2)+(D5^2*Markiwitz!$C$4^2)+(E5^2*Markiwitz!$D$4^2)+(F5^2*Markiwitz!$E$4^2)+(G5^2*Markiwitz!$F$4^2)+(H5^2*Markiwitz!$G$4^2)+(I5^2*Markiwitz!$H$4^2)+(J5^2*Markiwitz!$I$4^2)+(K5^2*Markiwitz!$J$4^2)+(2*C5*D5*Markiwitz!$B$8)+(2*C5*E5*Markiwitz!$E$8)+(2*C5*F5*Markiwitz!$H$8)+(2*C5*G5*Markiwitz!$B$11)+(2*C5*H5*Markiwitz!$E$11)+(2*C5*I5*Markiwitz!$H$11)+(2*C5*J5*Markiwitz!$K$8)+(2*C5*K5*Markiwitz!$K$11)</f>
        <v>1.0000000157135581E-2</v>
      </c>
      <c r="M5" s="5">
        <f t="shared" si="1"/>
        <v>0.1000000007856779</v>
      </c>
      <c r="N5" s="42">
        <f>SUMPRODUCT(C5:K5,Markiwitz!$B$3:$J$3)</f>
        <v>0.47492804295719915</v>
      </c>
      <c r="O5">
        <f>+(N5-Markiwitz!$O$6)/M5</f>
        <v>3.5242804018824989</v>
      </c>
    </row>
    <row r="6" spans="1:15" x14ac:dyDescent="0.25">
      <c r="A6">
        <v>4</v>
      </c>
      <c r="B6" s="25">
        <f t="shared" si="0"/>
        <v>1.0000000000001386</v>
      </c>
      <c r="C6" s="42">
        <v>0</v>
      </c>
      <c r="D6" s="42">
        <v>0.22990161972784315</v>
      </c>
      <c r="E6" s="42">
        <v>9.6339817025873783E-2</v>
      </c>
      <c r="F6" s="42">
        <v>8.9447856880027682E-2</v>
      </c>
      <c r="G6" s="42">
        <v>7.4438031979612629E-2</v>
      </c>
      <c r="H6" s="42">
        <v>0.14105055124437402</v>
      </c>
      <c r="I6" s="42">
        <v>5.9029591350114576E-2</v>
      </c>
      <c r="J6" s="42">
        <v>3.2526793102542112E-2</v>
      </c>
      <c r="K6" s="42">
        <v>0.27726573868975068</v>
      </c>
      <c r="L6">
        <f>+(C6^2*Markiwitz!$B$4^2)+(D6^2*Markiwitz!$C$4^2)+(E6^2*Markiwitz!$D$4^2)+(F6^2*Markiwitz!$E$4^2)+(G6^2*Markiwitz!$F$4^2)+(H6^2*Markiwitz!$G$4^2)+(I6^2*Markiwitz!$H$4^2)+(J6^2*Markiwitz!$I$4^2)+(K6^2*Markiwitz!$J$4^2)+(2*C6*D6*Markiwitz!$B$8)+(2*C6*E6*Markiwitz!$E$8)+(2*C6*F6*Markiwitz!$H$8)+(2*C6*G6*Markiwitz!$B$11)+(2*C6*H6*Markiwitz!$E$11)+(2*C6*I6*Markiwitz!$H$11)+(2*C6*J6*Markiwitz!$K$8)+(2*C6*K6*Markiwitz!$K$11)</f>
        <v>1.0816000128868379E-2</v>
      </c>
      <c r="M6" s="5">
        <f t="shared" si="1"/>
        <v>0.10400000061955951</v>
      </c>
      <c r="N6" s="42">
        <f>SUMPRODUCT(C6:K6,Markiwitz!$B$3:$J$3)</f>
        <v>0.51014474472437998</v>
      </c>
      <c r="O6">
        <f>+(N6-Markiwitz!$O$6)/M6</f>
        <v>3.727353292452527</v>
      </c>
    </row>
    <row r="7" spans="1:15" x14ac:dyDescent="0.25">
      <c r="A7">
        <v>5</v>
      </c>
      <c r="B7" s="25">
        <f t="shared" si="0"/>
        <v>0.99999999999970124</v>
      </c>
      <c r="C7" s="42">
        <v>0</v>
      </c>
      <c r="D7" s="42">
        <v>0.22753478739953406</v>
      </c>
      <c r="E7" s="42">
        <v>9.6567922798600464E-2</v>
      </c>
      <c r="F7" s="42">
        <v>9.0873327400503578E-2</v>
      </c>
      <c r="G7" s="42">
        <v>7.5992244580903132E-2</v>
      </c>
      <c r="H7" s="42">
        <v>0.1528976567834385</v>
      </c>
      <c r="I7" s="42">
        <v>5.7285872430700838E-2</v>
      </c>
      <c r="J7" s="42">
        <v>2.9679909630893373E-2</v>
      </c>
      <c r="K7" s="42">
        <v>0.2691682789751273</v>
      </c>
      <c r="L7">
        <f>+(C7^2*Markiwitz!$B$4^2)+(D7^2*Markiwitz!$C$4^2)+(E7^2*Markiwitz!$D$4^2)+(F7^2*Markiwitz!$E$4^2)+(G7^2*Markiwitz!$F$4^2)+(H7^2*Markiwitz!$G$4^2)+(I7^2*Markiwitz!$H$4^2)+(J7^2*Markiwitz!$I$4^2)+(K7^2*Markiwitz!$J$4^2)+(2*C7*D7*Markiwitz!$B$8)+(2*C7*E7*Markiwitz!$E$8)+(2*C7*F7*Markiwitz!$H$8)+(2*C7*G7*Markiwitz!$B$11)+(2*C7*H7*Markiwitz!$E$11)+(2*C7*I7*Markiwitz!$H$11)+(2*C7*J7*Markiwitz!$K$8)+(2*C7*K7*Markiwitz!$K$11)</f>
        <v>1.1664000063567295E-2</v>
      </c>
      <c r="M7" s="5">
        <f t="shared" si="1"/>
        <v>0.10800000029429303</v>
      </c>
      <c r="N7" s="42">
        <f>SUMPRODUCT(C7:K7,Markiwitz!$B$3:$J$3)</f>
        <v>0.54305519415731707</v>
      </c>
      <c r="O7">
        <f>+(N7-Markiwitz!$O$6)/M7</f>
        <v>3.8940295649197343</v>
      </c>
    </row>
    <row r="8" spans="1:15" x14ac:dyDescent="0.25">
      <c r="A8">
        <v>6</v>
      </c>
      <c r="B8" s="25">
        <f t="shared" si="0"/>
        <v>0.99999999999987388</v>
      </c>
      <c r="C8" s="42">
        <v>0</v>
      </c>
      <c r="D8" s="42">
        <v>0.22530457999954454</v>
      </c>
      <c r="E8" s="42">
        <v>9.6814439493663168E-2</v>
      </c>
      <c r="F8" s="42">
        <v>9.2262111793463608E-2</v>
      </c>
      <c r="G8" s="42">
        <v>7.7450682609683061E-2</v>
      </c>
      <c r="H8" s="42">
        <v>0.16412367954991103</v>
      </c>
      <c r="I8" s="42">
        <v>5.560816106318546E-2</v>
      </c>
      <c r="J8" s="42">
        <v>2.6984626599500482E-2</v>
      </c>
      <c r="K8" s="42">
        <v>0.26145171889092245</v>
      </c>
      <c r="L8">
        <f>+(C8^2*Markiwitz!$B$4^2)+(D8^2*Markiwitz!$C$4^2)+(E8^2*Markiwitz!$D$4^2)+(F8^2*Markiwitz!$E$4^2)+(G8^2*Markiwitz!$F$4^2)+(H8^2*Markiwitz!$G$4^2)+(I8^2*Markiwitz!$H$4^2)+(J8^2*Markiwitz!$I$4^2)+(K8^2*Markiwitz!$J$4^2)+(2*C8*D8*Markiwitz!$B$8)+(2*C8*E8*Markiwitz!$E$8)+(2*C8*F8*Markiwitz!$H$8)+(2*C8*G8*Markiwitz!$B$11)+(2*C8*H8*Markiwitz!$E$11)+(2*C8*I8*Markiwitz!$H$11)+(2*C8*J8*Markiwitz!$K$8)+(2*C8*K8*Markiwitz!$K$11)</f>
        <v>1.2544000066581859E-2</v>
      </c>
      <c r="M8" s="5">
        <f t="shared" si="1"/>
        <v>0.11200000029724044</v>
      </c>
      <c r="N8" s="42">
        <f>SUMPRODUCT(C8:K8,Markiwitz!$B$3:$J$3)</f>
        <v>0.57425012799438746</v>
      </c>
      <c r="O8">
        <f>+(N8-Markiwitz!$O$6)/M8</f>
        <v>4.0334832749595817</v>
      </c>
    </row>
    <row r="9" spans="1:15" x14ac:dyDescent="0.25">
      <c r="A9">
        <v>7</v>
      </c>
      <c r="B9" s="25">
        <f t="shared" si="0"/>
        <v>0.99999999999999978</v>
      </c>
      <c r="C9" s="42">
        <v>0</v>
      </c>
      <c r="D9" s="42">
        <v>0.2231378474594562</v>
      </c>
      <c r="E9" s="42">
        <v>9.7029922510318764E-2</v>
      </c>
      <c r="F9" s="42">
        <v>9.3567841857546005E-2</v>
      </c>
      <c r="G9" s="42">
        <v>7.8830541513784047E-2</v>
      </c>
      <c r="H9" s="42">
        <v>0.17487772142635552</v>
      </c>
      <c r="I9" s="42">
        <v>5.4031130298165371E-2</v>
      </c>
      <c r="J9" s="42">
        <v>2.4418394566258411E-2</v>
      </c>
      <c r="K9" s="42">
        <v>0.25410660036811544</v>
      </c>
      <c r="L9">
        <f>+(C9^2*Markiwitz!$B$4^2)+(D9^2*Markiwitz!$C$4^2)+(E9^2*Markiwitz!$D$4^2)+(F9^2*Markiwitz!$E$4^2)+(G9^2*Markiwitz!$F$4^2)+(H9^2*Markiwitz!$G$4^2)+(I9^2*Markiwitz!$H$4^2)+(J9^2*Markiwitz!$I$4^2)+(K9^2*Markiwitz!$J$4^2)+(2*C9*D9*Markiwitz!$B$8)+(2*C9*E9*Markiwitz!$E$8)+(2*C9*F9*Markiwitz!$H$8)+(2*C9*G9*Markiwitz!$B$11)+(2*C9*H9*Markiwitz!$E$11)+(2*C9*I9*Markiwitz!$H$11)+(2*C9*J9*Markiwitz!$K$8)+(2*C9*K9*Markiwitz!$K$11)</f>
        <v>1.3455999999991817E-2</v>
      </c>
      <c r="M9" s="5">
        <f t="shared" si="1"/>
        <v>0.11599999999996473</v>
      </c>
      <c r="N9" s="42">
        <f>SUMPRODUCT(C9:K9,Markiwitz!$B$3:$J$3)</f>
        <v>0.60411601888222999</v>
      </c>
      <c r="O9">
        <f>+(N9-Markiwitz!$O$6)/M9</f>
        <v>4.1518622317446248</v>
      </c>
    </row>
    <row r="10" spans="1:15" x14ac:dyDescent="0.25">
      <c r="A10">
        <v>8</v>
      </c>
      <c r="B10" s="25">
        <f t="shared" si="0"/>
        <v>1</v>
      </c>
      <c r="C10" s="42">
        <v>0</v>
      </c>
      <c r="D10" s="42">
        <v>0.22107135819002785</v>
      </c>
      <c r="E10" s="42">
        <v>9.7195200423289926E-2</v>
      </c>
      <c r="F10" s="42">
        <v>9.482845036317937E-2</v>
      </c>
      <c r="G10" s="42">
        <v>8.0166791806963039E-2</v>
      </c>
      <c r="H10" s="42">
        <v>0.18525018427616877</v>
      </c>
      <c r="I10" s="42">
        <v>5.2545729240626497E-2</v>
      </c>
      <c r="J10" s="42">
        <v>2.1933979985801984E-2</v>
      </c>
      <c r="K10" s="42">
        <v>0.24700830571394264</v>
      </c>
      <c r="L10">
        <f>+(C10^2*Markiwitz!$B$4^2)+(D10^2*Markiwitz!$C$4^2)+(E10^2*Markiwitz!$D$4^2)+(F10^2*Markiwitz!$E$4^2)+(G10^2*Markiwitz!$F$4^2)+(H10^2*Markiwitz!$G$4^2)+(I10^2*Markiwitz!$H$4^2)+(J10^2*Markiwitz!$I$4^2)+(K10^2*Markiwitz!$J$4^2)+(2*C10*D10*Markiwitz!$B$8)+(2*C10*E10*Markiwitz!$E$8)+(2*C10*F10*Markiwitz!$H$8)+(2*C10*G10*Markiwitz!$B$11)+(2*C10*H10*Markiwitz!$E$11)+(2*C10*I10*Markiwitz!$H$11)+(2*C10*J10*Markiwitz!$K$8)+(2*C10*K10*Markiwitz!$K$11)</f>
        <v>1.4399999999924177E-2</v>
      </c>
      <c r="M10" s="5">
        <f t="shared" si="1"/>
        <v>0.11999999999968407</v>
      </c>
      <c r="N10" s="42">
        <f>SUMPRODUCT(C10:K10,Markiwitz!$B$3:$J$3)</f>
        <v>0.63292088217133069</v>
      </c>
      <c r="O10">
        <f>+(N10-Markiwitz!$O$6)/M10</f>
        <v>4.2535073514389543</v>
      </c>
    </row>
    <row r="11" spans="1:15" x14ac:dyDescent="0.25">
      <c r="A11">
        <v>9</v>
      </c>
      <c r="B11" s="25">
        <f t="shared" si="0"/>
        <v>0.99999999999994338</v>
      </c>
      <c r="C11" s="42">
        <v>0</v>
      </c>
      <c r="D11" s="42">
        <v>0.21904819783227489</v>
      </c>
      <c r="E11" s="42">
        <v>9.7446564307629338E-2</v>
      </c>
      <c r="F11" s="42">
        <v>9.6063677686688942E-2</v>
      </c>
      <c r="G11" s="42">
        <v>8.1474561797576936E-2</v>
      </c>
      <c r="H11" s="42">
        <v>0.19530467636927923</v>
      </c>
      <c r="I11" s="42">
        <v>5.1007547152378332E-2</v>
      </c>
      <c r="J11" s="42">
        <v>1.9537169090637969E-2</v>
      </c>
      <c r="K11" s="42">
        <v>0.24011760576347774</v>
      </c>
      <c r="L11">
        <f>+(C11^2*Markiwitz!$B$4^2)+(D11^2*Markiwitz!$C$4^2)+(E11^2*Markiwitz!$D$4^2)+(F11^2*Markiwitz!$E$4^2)+(G11^2*Markiwitz!$F$4^2)+(H11^2*Markiwitz!$G$4^2)+(I11^2*Markiwitz!$H$4^2)+(J11^2*Markiwitz!$I$4^2)+(K11^2*Markiwitz!$J$4^2)+(2*C11*D11*Markiwitz!$B$8)+(2*C11*E11*Markiwitz!$E$8)+(2*C11*F11*Markiwitz!$H$8)+(2*C11*G11*Markiwitz!$B$11)+(2*C11*H11*Markiwitz!$E$11)+(2*C11*I11*Markiwitz!$H$11)+(2*C11*J11*Markiwitz!$K$8)+(2*C11*K11*Markiwitz!$K$11)</f>
        <v>1.5376000150211434E-2</v>
      </c>
      <c r="M11" s="5">
        <f t="shared" si="1"/>
        <v>0.12400000060569126</v>
      </c>
      <c r="N11" s="42">
        <f>SUMPRODUCT(C11:K11,Markiwitz!$B$3:$J$3)</f>
        <v>0.6608589047552974</v>
      </c>
      <c r="O11">
        <f>+(N11-Markiwitz!$O$6)/M11</f>
        <v>4.3416040494002086</v>
      </c>
    </row>
    <row r="12" spans="1:15" x14ac:dyDescent="0.25">
      <c r="A12">
        <v>10</v>
      </c>
      <c r="B12" s="25">
        <f t="shared" si="0"/>
        <v>1.0000000000005957</v>
      </c>
      <c r="C12" s="42">
        <v>0</v>
      </c>
      <c r="D12" s="42">
        <v>0.21708580009159398</v>
      </c>
      <c r="E12" s="42">
        <v>9.76541811972471E-2</v>
      </c>
      <c r="F12" s="42">
        <v>9.7238958501176684E-2</v>
      </c>
      <c r="G12" s="42">
        <v>8.276287342184617E-2</v>
      </c>
      <c r="H12" s="42">
        <v>0.20510187212014258</v>
      </c>
      <c r="I12" s="42">
        <v>4.9557390698232125E-2</v>
      </c>
      <c r="J12" s="42">
        <v>1.7194971694138958E-2</v>
      </c>
      <c r="K12" s="42">
        <v>0.23340395227621819</v>
      </c>
      <c r="L12">
        <f>+(C12^2*Markiwitz!$B$4^2)+(D12^2*Markiwitz!$C$4^2)+(E12^2*Markiwitz!$D$4^2)+(F12^2*Markiwitz!$E$4^2)+(G12^2*Markiwitz!$F$4^2)+(H12^2*Markiwitz!$G$4^2)+(I12^2*Markiwitz!$H$4^2)+(J12^2*Markiwitz!$I$4^2)+(K12^2*Markiwitz!$J$4^2)+(2*C12*D12*Markiwitz!$B$8)+(2*C12*E12*Markiwitz!$E$8)+(2*C12*F12*Markiwitz!$H$8)+(2*C12*G12*Markiwitz!$B$11)+(2*C12*H12*Markiwitz!$E$11)+(2*C12*I12*Markiwitz!$H$11)+(2*C12*J12*Markiwitz!$K$8)+(2*C12*K12*Markiwitz!$K$11)</f>
        <v>1.6384000112634446E-2</v>
      </c>
      <c r="M12" s="5">
        <f t="shared" si="1"/>
        <v>0.12800000043997831</v>
      </c>
      <c r="N12" s="42">
        <f>SUMPRODUCT(C12:K12,Markiwitz!$B$3:$J$3)</f>
        <v>0.68807549797556589</v>
      </c>
      <c r="O12">
        <f>+(N12-Markiwitz!$O$6)/M12</f>
        <v>4.4185585627460622</v>
      </c>
    </row>
    <row r="13" spans="1:15" x14ac:dyDescent="0.25">
      <c r="A13">
        <v>11</v>
      </c>
      <c r="B13" s="25">
        <f t="shared" si="0"/>
        <v>1.0000000000001841</v>
      </c>
      <c r="C13" s="42">
        <v>0</v>
      </c>
      <c r="D13" s="42">
        <v>0.21516633579369429</v>
      </c>
      <c r="E13" s="42">
        <v>9.7840841738172299E-2</v>
      </c>
      <c r="F13" s="42">
        <v>9.8426810022252384E-2</v>
      </c>
      <c r="G13" s="42">
        <v>8.3984619132919075E-2</v>
      </c>
      <c r="H13" s="42">
        <v>0.21468108950312689</v>
      </c>
      <c r="I13" s="42">
        <v>4.8138714715107722E-2</v>
      </c>
      <c r="J13" s="42">
        <v>1.4907935877420255E-2</v>
      </c>
      <c r="K13" s="42">
        <v>0.22685365321749124</v>
      </c>
      <c r="L13">
        <f>+(C13^2*Markiwitz!$B$4^2)+(D13^2*Markiwitz!$C$4^2)+(E13^2*Markiwitz!$D$4^2)+(F13^2*Markiwitz!$E$4^2)+(G13^2*Markiwitz!$F$4^2)+(H13^2*Markiwitz!$G$4^2)+(I13^2*Markiwitz!$H$4^2)+(J13^2*Markiwitz!$I$4^2)+(K13^2*Markiwitz!$J$4^2)+(2*C13*D13*Markiwitz!$B$8)+(2*C13*E13*Markiwitz!$E$8)+(2*C13*F13*Markiwitz!$H$8)+(2*C13*G13*Markiwitz!$B$11)+(2*C13*H13*Markiwitz!$E$11)+(2*C13*I13*Markiwitz!$H$11)+(2*C13*J13*Markiwitz!$K$8)+(2*C13*K13*Markiwitz!$K$11)</f>
        <v>1.7424000104606974E-2</v>
      </c>
      <c r="M13" s="5">
        <f t="shared" si="1"/>
        <v>0.13200000039623855</v>
      </c>
      <c r="N13" s="42">
        <f>SUMPRODUCT(C13:K13,Markiwitz!$B$3:$J$3)</f>
        <v>0.71468264438939055</v>
      </c>
      <c r="O13">
        <f>+(N13-Markiwitz!$O$6)/M13</f>
        <v>4.4862321409982755</v>
      </c>
    </row>
    <row r="14" spans="1:15" x14ac:dyDescent="0.25">
      <c r="A14">
        <v>12</v>
      </c>
      <c r="B14" s="25">
        <f t="shared" si="0"/>
        <v>0.99999999999971678</v>
      </c>
      <c r="C14" s="42">
        <v>0</v>
      </c>
      <c r="D14" s="42">
        <v>0.21328519104894506</v>
      </c>
      <c r="E14" s="42">
        <v>9.8056973200378844E-2</v>
      </c>
      <c r="F14" s="42">
        <v>9.958018990919798E-2</v>
      </c>
      <c r="G14" s="42">
        <v>8.5200452883801139E-2</v>
      </c>
      <c r="H14" s="42">
        <v>0.22406993329878766</v>
      </c>
      <c r="I14" s="42">
        <v>4.6724129110516009E-2</v>
      </c>
      <c r="J14" s="42">
        <v>1.2663533235039643E-2</v>
      </c>
      <c r="K14" s="42">
        <v>0.22041959731305039</v>
      </c>
      <c r="L14">
        <f>+(C14^2*Markiwitz!$B$4^2)+(D14^2*Markiwitz!$C$4^2)+(E14^2*Markiwitz!$D$4^2)+(F14^2*Markiwitz!$E$4^2)+(G14^2*Markiwitz!$F$4^2)+(H14^2*Markiwitz!$G$4^2)+(I14^2*Markiwitz!$H$4^2)+(J14^2*Markiwitz!$I$4^2)+(K14^2*Markiwitz!$J$4^2)+(2*C14*D14*Markiwitz!$B$8)+(2*C14*E14*Markiwitz!$E$8)+(2*C14*F14*Markiwitz!$H$8)+(2*C14*G14*Markiwitz!$B$11)+(2*C14*H14*Markiwitz!$E$11)+(2*C14*I14*Markiwitz!$H$11)+(2*C14*J14*Markiwitz!$K$8)+(2*C14*K14*Markiwitz!$K$11)</f>
        <v>1.8496000121736533E-2</v>
      </c>
      <c r="M14" s="5">
        <f t="shared" si="1"/>
        <v>0.13600000044756078</v>
      </c>
      <c r="N14" s="42">
        <f>SUMPRODUCT(C14:K14,Markiwitz!$B$3:$J$3)</f>
        <v>0.74076842903552509</v>
      </c>
      <c r="O14">
        <f>+(N14-Markiwitz!$O$6)/M14</f>
        <v>4.5460913750064185</v>
      </c>
    </row>
    <row r="15" spans="1:15" x14ac:dyDescent="0.25">
      <c r="A15">
        <v>13</v>
      </c>
      <c r="B15" s="25">
        <f t="shared" si="0"/>
        <v>0.99999999999992673</v>
      </c>
      <c r="C15" s="42">
        <v>0</v>
      </c>
      <c r="D15" s="42">
        <v>0.21143388684526654</v>
      </c>
      <c r="E15" s="42">
        <v>9.8222921749977612E-2</v>
      </c>
      <c r="F15" s="42">
        <v>0.10070550892289801</v>
      </c>
      <c r="G15" s="42">
        <v>8.6391440619691909E-2</v>
      </c>
      <c r="H15" s="42">
        <v>0.23329997150707893</v>
      </c>
      <c r="I15" s="42">
        <v>4.5385280508353193E-2</v>
      </c>
      <c r="J15" s="42">
        <v>1.0455123300471381E-2</v>
      </c>
      <c r="K15" s="42">
        <v>0.21410586654618918</v>
      </c>
      <c r="L15">
        <f>+(C15^2*Markiwitz!$B$4^2)+(D15^2*Markiwitz!$C$4^2)+(E15^2*Markiwitz!$D$4^2)+(F15^2*Markiwitz!$E$4^2)+(G15^2*Markiwitz!$F$4^2)+(H15^2*Markiwitz!$G$4^2)+(I15^2*Markiwitz!$H$4^2)+(J15^2*Markiwitz!$I$4^2)+(K15^2*Markiwitz!$J$4^2)+(2*C15*D15*Markiwitz!$B$8)+(2*C15*E15*Markiwitz!$E$8)+(2*C15*F15*Markiwitz!$H$8)+(2*C15*G15*Markiwitz!$B$11)+(2*C15*H15*Markiwitz!$E$11)+(2*C15*I15*Markiwitz!$H$11)+(2*C15*J15*Markiwitz!$K$8)+(2*C15*K15*Markiwitz!$K$11)</f>
        <v>1.9600000143243351E-2</v>
      </c>
      <c r="M15" s="5">
        <f t="shared" si="1"/>
        <v>0.1400000005115834</v>
      </c>
      <c r="N15" s="42">
        <f>SUMPRODUCT(C15:K15,Markiwitz!$B$3:$J$3)</f>
        <v>0.76640346573763307</v>
      </c>
      <c r="O15">
        <f>+(N15-Markiwitz!$O$6)/M15</f>
        <v>4.5993104527478721</v>
      </c>
    </row>
    <row r="16" spans="1:15" x14ac:dyDescent="0.25">
      <c r="A16">
        <v>14</v>
      </c>
      <c r="B16" s="25">
        <f t="shared" si="0"/>
        <v>1.0000000000000002</v>
      </c>
      <c r="C16" s="42">
        <v>0</v>
      </c>
      <c r="D16" s="42">
        <v>0.20964515818853394</v>
      </c>
      <c r="E16" s="42">
        <v>9.8399439615772868E-2</v>
      </c>
      <c r="F16" s="42">
        <v>0.10181418992240485</v>
      </c>
      <c r="G16" s="42">
        <v>8.7569775196745386E-2</v>
      </c>
      <c r="H16" s="42">
        <v>0.24238632347728559</v>
      </c>
      <c r="I16" s="42">
        <v>4.403700437245938E-2</v>
      </c>
      <c r="J16" s="42">
        <v>8.2835700131782073E-3</v>
      </c>
      <c r="K16" s="42">
        <v>0.20786453921361991</v>
      </c>
      <c r="L16">
        <f>+(C16^2*Markiwitz!$B$4^2)+(D16^2*Markiwitz!$C$4^2)+(E16^2*Markiwitz!$D$4^2)+(F16^2*Markiwitz!$E$4^2)+(G16^2*Markiwitz!$F$4^2)+(H16^2*Markiwitz!$G$4^2)+(I16^2*Markiwitz!$H$4^2)+(J16^2*Markiwitz!$I$4^2)+(K16^2*Markiwitz!$J$4^2)+(2*C16*D16*Markiwitz!$B$8)+(2*C16*E16*Markiwitz!$E$8)+(2*C16*F16*Markiwitz!$H$8)+(2*C16*G16*Markiwitz!$B$11)+(2*C16*H16*Markiwitz!$E$11)+(2*C16*I16*Markiwitz!$H$11)+(2*C16*J16*Markiwitz!$K$8)+(2*C16*K16*Markiwitz!$K$11)</f>
        <v>2.0736000000027056E-2</v>
      </c>
      <c r="M16" s="5">
        <f t="shared" si="1"/>
        <v>0.14400000000009394</v>
      </c>
      <c r="N16" s="42">
        <f>SUMPRODUCT(C16:K16,Markiwitz!$B$3:$J$3)</f>
        <v>0.79164522111943081</v>
      </c>
      <c r="O16">
        <f>+(N16-Markiwitz!$O$6)/M16</f>
        <v>4.6468418133263496</v>
      </c>
    </row>
    <row r="17" spans="1:15" x14ac:dyDescent="0.25">
      <c r="A17">
        <v>15</v>
      </c>
      <c r="B17" s="25">
        <f t="shared" si="0"/>
        <v>0.99999999999874578</v>
      </c>
      <c r="C17" s="42">
        <v>0</v>
      </c>
      <c r="D17" s="42">
        <v>0.20779966687801946</v>
      </c>
      <c r="E17" s="42">
        <v>9.857702999258694E-2</v>
      </c>
      <c r="F17" s="42">
        <v>0.10293010340683917</v>
      </c>
      <c r="G17" s="42">
        <v>8.8743304664600606E-2</v>
      </c>
      <c r="H17" s="42">
        <v>0.25134721340083627</v>
      </c>
      <c r="I17" s="42">
        <v>4.270722629690233E-2</v>
      </c>
      <c r="J17" s="42">
        <v>6.142509041148542E-3</v>
      </c>
      <c r="K17" s="42">
        <v>0.20175294631781235</v>
      </c>
      <c r="L17">
        <f>+(C17^2*Markiwitz!$B$4^2)+(D17^2*Markiwitz!$C$4^2)+(E17^2*Markiwitz!$D$4^2)+(F17^2*Markiwitz!$E$4^2)+(G17^2*Markiwitz!$F$4^2)+(H17^2*Markiwitz!$G$4^2)+(I17^2*Markiwitz!$H$4^2)+(J17^2*Markiwitz!$I$4^2)+(K17^2*Markiwitz!$J$4^2)+(2*C17*D17*Markiwitz!$B$8)+(2*C17*E17*Markiwitz!$E$8)+(2*C17*F17*Markiwitz!$H$8)+(2*C17*G17*Markiwitz!$B$11)+(2*C17*H17*Markiwitz!$E$11)+(2*C17*I17*Markiwitz!$H$11)+(2*C17*J17*Markiwitz!$K$8)+(2*C17*K17*Markiwitz!$K$11)</f>
        <v>2.1904000106444492E-2</v>
      </c>
      <c r="M17" s="5">
        <f t="shared" si="1"/>
        <v>0.14800000035960978</v>
      </c>
      <c r="N17" s="42">
        <f>SUMPRODUCT(C17:K17,Markiwitz!$B$3:$J$3)</f>
        <v>0.81654112686741032</v>
      </c>
      <c r="O17">
        <f>+(N17-Markiwitz!$O$6)/M17</f>
        <v>4.6894670620340007</v>
      </c>
    </row>
    <row r="18" spans="1:15" x14ac:dyDescent="0.25">
      <c r="A18">
        <v>16</v>
      </c>
      <c r="B18" s="25">
        <f t="shared" si="0"/>
        <v>0.99999999999874545</v>
      </c>
      <c r="C18" s="42">
        <v>0</v>
      </c>
      <c r="D18" s="42">
        <v>0.20604717731611158</v>
      </c>
      <c r="E18" s="42">
        <v>9.8757543546605334E-2</v>
      </c>
      <c r="F18" s="42">
        <v>0.10401417010055863</v>
      </c>
      <c r="G18" s="42">
        <v>8.9874754642922994E-2</v>
      </c>
      <c r="H18" s="42">
        <v>0.26019977464191418</v>
      </c>
      <c r="I18" s="42">
        <v>4.1391489252014357E-2</v>
      </c>
      <c r="J18" s="42">
        <v>4.0239610515790071E-3</v>
      </c>
      <c r="K18" s="42">
        <v>0.1956911294470392</v>
      </c>
      <c r="L18">
        <f>+(C18^2*Markiwitz!$B$4^2)+(D18^2*Markiwitz!$C$4^2)+(E18^2*Markiwitz!$D$4^2)+(F18^2*Markiwitz!$E$4^2)+(G18^2*Markiwitz!$F$4^2)+(H18^2*Markiwitz!$G$4^2)+(I18^2*Markiwitz!$H$4^2)+(J18^2*Markiwitz!$I$4^2)+(K18^2*Markiwitz!$J$4^2)+(2*C18*D18*Markiwitz!$B$8)+(2*C18*E18*Markiwitz!$E$8)+(2*C18*F18*Markiwitz!$H$8)+(2*C18*G18*Markiwitz!$B$11)+(2*C18*H18*Markiwitz!$E$11)+(2*C18*I18*Markiwitz!$H$11)+(2*C18*J18*Markiwitz!$K$8)+(2*C18*K18*Markiwitz!$K$11)</f>
        <v>2.3104000101823757E-2</v>
      </c>
      <c r="M18" s="5">
        <f t="shared" si="1"/>
        <v>0.15200000033494657</v>
      </c>
      <c r="N18" s="42">
        <f>SUMPRODUCT(C18:K18,Markiwitz!$B$3:$J$3)</f>
        <v>0.84113075983308605</v>
      </c>
      <c r="O18">
        <f>+(N18-Markiwitz!$O$6)/M18</f>
        <v>4.7278339358520682</v>
      </c>
    </row>
    <row r="19" spans="1:15" x14ac:dyDescent="0.25">
      <c r="A19">
        <v>17</v>
      </c>
      <c r="B19" s="25">
        <f t="shared" si="0"/>
        <v>0.99999999999973532</v>
      </c>
      <c r="C19" s="42">
        <v>0</v>
      </c>
      <c r="D19" s="42">
        <v>0.20431098457258723</v>
      </c>
      <c r="E19" s="42">
        <v>9.8934502474319966E-2</v>
      </c>
      <c r="F19" s="42">
        <v>0.10506515999662447</v>
      </c>
      <c r="G19" s="42">
        <v>9.1003250470581526E-2</v>
      </c>
      <c r="H19" s="42">
        <v>0.26895494114582363</v>
      </c>
      <c r="I19" s="42">
        <v>4.0121510256714829E-2</v>
      </c>
      <c r="J19" s="42">
        <v>1.9252833654402725E-3</v>
      </c>
      <c r="K19" s="42">
        <v>0.18968436771764335</v>
      </c>
      <c r="L19">
        <f>+(C19^2*Markiwitz!$B$4^2)+(D19^2*Markiwitz!$C$4^2)+(E19^2*Markiwitz!$D$4^2)+(F19^2*Markiwitz!$E$4^2)+(G19^2*Markiwitz!$F$4^2)+(H19^2*Markiwitz!$G$4^2)+(I19^2*Markiwitz!$H$4^2)+(J19^2*Markiwitz!$I$4^2)+(K19^2*Markiwitz!$J$4^2)+(2*C19*D19*Markiwitz!$B$8)+(2*C19*E19*Markiwitz!$E$8)+(2*C19*F19*Markiwitz!$H$8)+(2*C19*G19*Markiwitz!$B$11)+(2*C19*H19*Markiwitz!$E$11)+(2*C19*I19*Markiwitz!$H$11)+(2*C19*J19*Markiwitz!$K$8)+(2*C19*K19*Markiwitz!$K$11)</f>
        <v>2.433600005462128E-2</v>
      </c>
      <c r="M19" s="5">
        <f t="shared" si="1"/>
        <v>0.15600000017506821</v>
      </c>
      <c r="N19" s="42">
        <f>SUMPRODUCT(C19:K19,Markiwitz!$B$3:$J$3)</f>
        <v>0.86544749587433245</v>
      </c>
      <c r="O19">
        <f>+(N19-Markiwitz!$O$6)/M19</f>
        <v>4.7624839425677754</v>
      </c>
    </row>
    <row r="20" spans="1:15" x14ac:dyDescent="0.25">
      <c r="A20">
        <v>18</v>
      </c>
      <c r="B20" s="25">
        <f t="shared" si="0"/>
        <v>1.0000000000000013</v>
      </c>
      <c r="C20" s="42">
        <v>0</v>
      </c>
      <c r="D20" s="42">
        <v>0.20447574498847576</v>
      </c>
      <c r="E20" s="42">
        <v>9.9512003584865297E-2</v>
      </c>
      <c r="F20" s="42">
        <v>0.10637444745495883</v>
      </c>
      <c r="G20" s="42">
        <v>9.2063689869636076E-2</v>
      </c>
      <c r="H20" s="42">
        <v>0.27754253657422862</v>
      </c>
      <c r="I20" s="42">
        <v>3.9135758395119069E-2</v>
      </c>
      <c r="J20" s="42">
        <v>8.4900029883128202E-5</v>
      </c>
      <c r="K20" s="42">
        <v>0.18081091910283459</v>
      </c>
      <c r="L20">
        <f>+(C20^2*Markiwitz!$B$4^2)+(D20^2*Markiwitz!$C$4^2)+(E20^2*Markiwitz!$D$4^2)+(F20^2*Markiwitz!$E$4^2)+(G20^2*Markiwitz!$F$4^2)+(H20^2*Markiwitz!$G$4^2)+(I20^2*Markiwitz!$H$4^2)+(J20^2*Markiwitz!$I$4^2)+(K20^2*Markiwitz!$J$4^2)+(2*C20*D20*Markiwitz!$B$8)+(2*C20*E20*Markiwitz!$E$8)+(2*C20*F20*Markiwitz!$H$8)+(2*C20*G20*Markiwitz!$B$11)+(2*C20*H20*Markiwitz!$E$11)+(2*C20*I20*Markiwitz!$H$11)+(2*C20*J20*Markiwitz!$K$8)+(2*C20*K20*Markiwitz!$K$11)</f>
        <v>2.5599999989440493E-2</v>
      </c>
      <c r="M20" s="5">
        <f t="shared" si="1"/>
        <v>0.15999999996700154</v>
      </c>
      <c r="N20" s="42">
        <f>SUMPRODUCT(C20:K20,Markiwitz!$B$3:$J$3)</f>
        <v>0.88951413745677843</v>
      </c>
      <c r="O20">
        <f>+(N20-Markiwitz!$O$6)/M20</f>
        <v>4.7938383600935488</v>
      </c>
    </row>
    <row r="21" spans="1:15" x14ac:dyDescent="0.25">
      <c r="A21">
        <v>19</v>
      </c>
      <c r="B21" s="25">
        <f t="shared" si="0"/>
        <v>1.0000000000002625</v>
      </c>
      <c r="C21" s="42">
        <v>0</v>
      </c>
      <c r="D21" s="42">
        <v>0.20020095538043645</v>
      </c>
      <c r="E21" s="42">
        <v>9.908464369927171E-2</v>
      </c>
      <c r="F21" s="42">
        <v>0.10701505832481417</v>
      </c>
      <c r="G21" s="42">
        <v>9.3128463719687624E-2</v>
      </c>
      <c r="H21" s="42">
        <v>0.28636415209832722</v>
      </c>
      <c r="I21" s="42">
        <v>3.7335931850034677E-2</v>
      </c>
      <c r="J21" s="42">
        <v>0</v>
      </c>
      <c r="K21" s="42">
        <v>0.17687079492769045</v>
      </c>
      <c r="L21">
        <f>+(C21^2*Markiwitz!$B$4^2)+(D21^2*Markiwitz!$C$4^2)+(E21^2*Markiwitz!$D$4^2)+(F21^2*Markiwitz!$E$4^2)+(G21^2*Markiwitz!$F$4^2)+(H21^2*Markiwitz!$G$4^2)+(I21^2*Markiwitz!$H$4^2)+(J21^2*Markiwitz!$I$4^2)+(K21^2*Markiwitz!$J$4^2)+(2*C21*D21*Markiwitz!$B$8)+(2*C21*E21*Markiwitz!$E$8)+(2*C21*F21*Markiwitz!$H$8)+(2*C21*G21*Markiwitz!$B$11)+(2*C21*H21*Markiwitz!$E$11)+(2*C21*I21*Markiwitz!$H$11)+(2*C21*J21*Markiwitz!$K$8)+(2*C21*K21*Markiwitz!$K$11)</f>
        <v>2.6896000133470141E-2</v>
      </c>
      <c r="M21" s="5">
        <f t="shared" si="1"/>
        <v>0.16400000040692117</v>
      </c>
      <c r="N21" s="42">
        <f>SUMPRODUCT(C21:K21,Markiwitz!$B$3:$J$3)</f>
        <v>0.91336098813250399</v>
      </c>
      <c r="O21">
        <f>+(N21-Markiwitz!$O$6)/M21</f>
        <v>4.8223230864036495</v>
      </c>
    </row>
    <row r="22" spans="1:15" x14ac:dyDescent="0.25">
      <c r="A22">
        <v>20</v>
      </c>
      <c r="B22" s="25">
        <f t="shared" si="0"/>
        <v>1.0000000000010203</v>
      </c>
      <c r="C22" s="42">
        <v>0</v>
      </c>
      <c r="D22" s="42">
        <v>0.1978985439620429</v>
      </c>
      <c r="E22" s="42">
        <v>9.9064241805526795E-2</v>
      </c>
      <c r="F22" s="42">
        <v>0.10790311899602451</v>
      </c>
      <c r="G22" s="42">
        <v>9.4121314539359263E-2</v>
      </c>
      <c r="H22" s="42">
        <v>0.29501912072622777</v>
      </c>
      <c r="I22" s="42">
        <v>3.5883862995153858E-2</v>
      </c>
      <c r="J22" s="42">
        <v>0</v>
      </c>
      <c r="K22" s="42">
        <v>0.17010979697668507</v>
      </c>
      <c r="L22">
        <f>+(C22^2*Markiwitz!$B$4^2)+(D22^2*Markiwitz!$C$4^2)+(E22^2*Markiwitz!$D$4^2)+(F22^2*Markiwitz!$E$4^2)+(G22^2*Markiwitz!$F$4^2)+(H22^2*Markiwitz!$G$4^2)+(I22^2*Markiwitz!$H$4^2)+(J22^2*Markiwitz!$I$4^2)+(K22^2*Markiwitz!$J$4^2)+(2*C22*D22*Markiwitz!$B$8)+(2*C22*E22*Markiwitz!$E$8)+(2*C22*F22*Markiwitz!$H$8)+(2*C22*G22*Markiwitz!$B$11)+(2*C22*H22*Markiwitz!$E$11)+(2*C22*I22*Markiwitz!$H$11)+(2*C22*J22*Markiwitz!$K$8)+(2*C22*K22*Markiwitz!$K$11)</f>
        <v>2.822400005971186E-2</v>
      </c>
      <c r="M22" s="5">
        <f t="shared" si="1"/>
        <v>0.16800000017771385</v>
      </c>
      <c r="N22" s="42">
        <f>SUMPRODUCT(C22:K22,Markiwitz!$B$3:$J$3)</f>
        <v>0.93698584606465618</v>
      </c>
      <c r="O22">
        <f>+(N22-Markiwitz!$O$6)/M22</f>
        <v>4.8481300309706929</v>
      </c>
    </row>
    <row r="23" spans="1:15" x14ac:dyDescent="0.25">
      <c r="A23">
        <v>21</v>
      </c>
      <c r="B23" s="25">
        <f t="shared" si="0"/>
        <v>0.99999999999989764</v>
      </c>
      <c r="C23" s="42">
        <v>0</v>
      </c>
      <c r="D23" s="42">
        <v>0.25303011092481942</v>
      </c>
      <c r="E23" s="42">
        <v>0.11909354615004017</v>
      </c>
      <c r="F23" s="42">
        <v>0.12348616431936091</v>
      </c>
      <c r="G23" s="42">
        <v>0.10627284940698686</v>
      </c>
      <c r="H23" s="42">
        <v>0.29586101856790498</v>
      </c>
      <c r="I23" s="42">
        <v>5.2875509046072293E-2</v>
      </c>
      <c r="J23" s="42">
        <v>9.3808015847128504E-3</v>
      </c>
      <c r="K23" s="42">
        <v>0.04</v>
      </c>
      <c r="L23">
        <f>+(C23^2*Markiwitz!$B$4^2)+(D23^2*Markiwitz!$C$4^2)+(E23^2*Markiwitz!$D$4^2)+(F23^2*Markiwitz!$E$4^2)+(G23^2*Markiwitz!$F$4^2)+(H23^2*Markiwitz!$G$4^2)+(I23^2*Markiwitz!$H$4^2)+(J23^2*Markiwitz!$I$4^2)+(K23^2*Markiwitz!$J$4^2)+(2*C23*D23*Markiwitz!$B$8)+(2*C23*E23*Markiwitz!$E$8)+(2*C23*F23*Markiwitz!$H$8)+(2*C23*G23*Markiwitz!$B$11)+(2*C23*H23*Markiwitz!$E$11)+(2*C23*I23*Markiwitz!$H$11)+(2*C23*J23*Markiwitz!$K$8)+(2*C23*K23*Markiwitz!$K$11)</f>
        <v>2.9584000101614018E-2</v>
      </c>
      <c r="M23" s="5">
        <f t="shared" si="1"/>
        <v>0.17200000029538959</v>
      </c>
      <c r="N23" s="42">
        <f>SUMPRODUCT(C23:K23,Markiwitz!$B$3:$J$3)</f>
        <v>0.95162320661888156</v>
      </c>
      <c r="O23">
        <f>+(N23-Markiwitz!$O$6)/M23</f>
        <v>4.8204837511334935</v>
      </c>
    </row>
    <row r="24" spans="1:15" x14ac:dyDescent="0.25">
      <c r="A24">
        <v>22</v>
      </c>
      <c r="B24" s="25">
        <f t="shared" si="0"/>
        <v>1.0000000000000375</v>
      </c>
      <c r="C24" s="42">
        <v>0</v>
      </c>
      <c r="D24" s="42">
        <v>0.19333856556849177</v>
      </c>
      <c r="E24" s="42">
        <v>9.8987820501059226E-2</v>
      </c>
      <c r="F24" s="42">
        <v>0.10968698440428372</v>
      </c>
      <c r="G24" s="42">
        <v>9.6094086766816911E-2</v>
      </c>
      <c r="H24" s="42">
        <v>0.31211854649580251</v>
      </c>
      <c r="I24" s="42">
        <v>3.2992999553167951E-2</v>
      </c>
      <c r="J24" s="42">
        <v>0</v>
      </c>
      <c r="K24" s="42">
        <v>0.15678099671041543</v>
      </c>
      <c r="L24">
        <f>+(C24^2*Markiwitz!$B$4^2)+(D24^2*Markiwitz!$C$4^2)+(E24^2*Markiwitz!$D$4^2)+(F24^2*Markiwitz!$E$4^2)+(G24^2*Markiwitz!$F$4^2)+(H24^2*Markiwitz!$G$4^2)+(I24^2*Markiwitz!$H$4^2)+(J24^2*Markiwitz!$I$4^2)+(K24^2*Markiwitz!$J$4^2)+(2*C24*D24*Markiwitz!$B$8)+(2*C24*E24*Markiwitz!$E$8)+(2*C24*F24*Markiwitz!$H$8)+(2*C24*G24*Markiwitz!$B$11)+(2*C24*H24*Markiwitz!$E$11)+(2*C24*I24*Markiwitz!$H$11)+(2*C24*J24*Markiwitz!$K$8)+(2*C24*K24*Markiwitz!$K$11)</f>
        <v>3.0976000149830429E-2</v>
      </c>
      <c r="M24" s="5">
        <f t="shared" si="1"/>
        <v>0.17600000042565464</v>
      </c>
      <c r="N24" s="42">
        <f>SUMPRODUCT(C24:K24,Markiwitz!$B$3:$J$3)</f>
        <v>0.98366488123864204</v>
      </c>
      <c r="O24">
        <f>+(N24-Markiwitz!$O$6)/M24</f>
        <v>4.8929822679313721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DF</vt:lpstr>
      <vt:lpstr>inversion optima (SOLVER)</vt:lpstr>
      <vt:lpstr>Markiwitz</vt:lpstr>
      <vt:lpstr>Portafolios</vt:lpstr>
      <vt:lpstr>P. Eficientes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2023-10-27T22:01:31Z</dcterms:created>
  <dcterms:modified xsi:type="dcterms:W3CDTF">2023-12-19T22:55:37Z</dcterms:modified>
</cp:coreProperties>
</file>