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832"/>
  </bookViews>
  <sheets>
    <sheet name="Resultados" sheetId="1" r:id="rId1"/>
    <sheet name="Resultados bandas y global" sheetId="2" state="hidden" r:id="rId2"/>
    <sheet name="Cálculos de referencia" sheetId="3" state="hidden" r:id="rId3"/>
  </sheets>
  <calcPr calcId="152511"/>
</workbook>
</file>

<file path=xl/calcChain.xml><?xml version="1.0" encoding="utf-8"?>
<calcChain xmlns="http://schemas.openxmlformats.org/spreadsheetml/2006/main">
  <c r="AJ112" i="3" l="1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N40" i="3"/>
  <c r="N41" i="3" s="1"/>
  <c r="M40" i="3"/>
  <c r="M41" i="3" s="1"/>
  <c r="F40" i="3"/>
  <c r="E40" i="3"/>
  <c r="E41" i="3" s="1"/>
  <c r="D40" i="3"/>
  <c r="N39" i="3"/>
  <c r="M39" i="3"/>
  <c r="L39" i="3"/>
  <c r="F39" i="3"/>
  <c r="E39" i="3"/>
  <c r="D39" i="3"/>
  <c r="S38" i="3"/>
  <c r="R38" i="3"/>
  <c r="Q38" i="3"/>
  <c r="Q39" i="3" s="1"/>
  <c r="P38" i="3"/>
  <c r="O38" i="3"/>
  <c r="N38" i="3"/>
  <c r="M38" i="3"/>
  <c r="L38" i="3"/>
  <c r="K38" i="3"/>
  <c r="J38" i="3"/>
  <c r="I38" i="3"/>
  <c r="I39" i="3" s="1"/>
  <c r="H38" i="3"/>
  <c r="G38" i="3"/>
  <c r="F38" i="3"/>
  <c r="E38" i="3"/>
  <c r="D38" i="3"/>
  <c r="C38" i="3"/>
  <c r="S36" i="3"/>
  <c r="R36" i="3"/>
  <c r="Q36" i="3"/>
  <c r="P36" i="3"/>
  <c r="O36" i="3"/>
  <c r="O35" i="3" s="1"/>
  <c r="N36" i="3"/>
  <c r="M36" i="3"/>
  <c r="L36" i="3"/>
  <c r="K36" i="3"/>
  <c r="J36" i="3"/>
  <c r="I36" i="3"/>
  <c r="H36" i="3"/>
  <c r="G36" i="3"/>
  <c r="G35" i="3" s="1"/>
  <c r="F36" i="3"/>
  <c r="E36" i="3"/>
  <c r="E35" i="3" s="1"/>
  <c r="D36" i="3"/>
  <c r="C36" i="3"/>
  <c r="S35" i="3"/>
  <c r="R35" i="3"/>
  <c r="Q35" i="3"/>
  <c r="P35" i="3"/>
  <c r="L35" i="3"/>
  <c r="K35" i="3"/>
  <c r="J35" i="3"/>
  <c r="I35" i="3"/>
  <c r="H35" i="3"/>
  <c r="D35" i="3"/>
  <c r="C35" i="3"/>
  <c r="S34" i="3"/>
  <c r="R34" i="3"/>
  <c r="Q34" i="3"/>
  <c r="P34" i="3"/>
  <c r="I34" i="3"/>
  <c r="H34" i="3"/>
  <c r="G34" i="3"/>
  <c r="C34" i="3"/>
  <c r="C33" i="3"/>
  <c r="C32" i="3"/>
  <c r="CC8" i="3"/>
  <c r="BK87" i="3" l="1"/>
  <c r="BK85" i="3"/>
  <c r="BK83" i="3"/>
  <c r="BK81" i="3"/>
  <c r="BK79" i="3"/>
  <c r="BK86" i="3"/>
  <c r="BK84" i="3"/>
  <c r="BK82" i="3"/>
  <c r="BK80" i="3"/>
  <c r="BK77" i="3"/>
  <c r="BK76" i="3"/>
  <c r="BK75" i="3"/>
  <c r="BK74" i="3"/>
  <c r="BK73" i="3"/>
  <c r="BK78" i="3"/>
  <c r="BK69" i="3"/>
  <c r="BK66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2" i="3"/>
  <c r="BK71" i="3"/>
  <c r="BK63" i="3"/>
  <c r="BK61" i="3"/>
  <c r="BK59" i="3"/>
  <c r="BK68" i="3"/>
  <c r="BK35" i="3"/>
  <c r="BK31" i="3"/>
  <c r="BK29" i="3"/>
  <c r="BK27" i="3"/>
  <c r="BK25" i="3"/>
  <c r="BK23" i="3"/>
  <c r="BK65" i="3"/>
  <c r="BK70" i="3"/>
  <c r="BK34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64" i="3"/>
  <c r="BK28" i="3"/>
  <c r="BK62" i="3"/>
  <c r="BK72" i="3"/>
  <c r="BK33" i="3"/>
  <c r="BK30" i="3"/>
  <c r="BK22" i="3"/>
  <c r="BK60" i="3"/>
  <c r="BK67" i="3"/>
  <c r="BK24" i="3"/>
  <c r="BK26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86" i="3"/>
  <c r="BO84" i="3"/>
  <c r="BO82" i="3"/>
  <c r="BO80" i="3"/>
  <c r="BO78" i="3"/>
  <c r="BO87" i="3"/>
  <c r="BO79" i="3"/>
  <c r="BO83" i="3"/>
  <c r="BO35" i="3"/>
  <c r="BO31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85" i="3"/>
  <c r="BO34" i="3"/>
  <c r="BO30" i="3"/>
  <c r="BO28" i="3"/>
  <c r="BO26" i="3"/>
  <c r="BO24" i="3"/>
  <c r="BO22" i="3"/>
  <c r="BO33" i="3"/>
  <c r="BO57" i="3"/>
  <c r="BO53" i="3"/>
  <c r="BO49" i="3"/>
  <c r="BO45" i="3"/>
  <c r="BO41" i="3"/>
  <c r="BO37" i="3"/>
  <c r="BO25" i="3"/>
  <c r="BO56" i="3"/>
  <c r="BO52" i="3"/>
  <c r="BO48" i="3"/>
  <c r="BO44" i="3"/>
  <c r="BO40" i="3"/>
  <c r="BO36" i="3"/>
  <c r="BO27" i="3"/>
  <c r="BO32" i="3"/>
  <c r="BO81" i="3"/>
  <c r="BO51" i="3"/>
  <c r="BO50" i="3"/>
  <c r="BO23" i="3"/>
  <c r="BO47" i="3"/>
  <c r="BO46" i="3"/>
  <c r="BO43" i="3"/>
  <c r="BO29" i="3"/>
  <c r="BO58" i="3"/>
  <c r="BO42" i="3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29" i="3"/>
  <c r="BL27" i="3"/>
  <c r="BL25" i="3"/>
  <c r="BL23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28" i="3"/>
  <c r="BL30" i="3"/>
  <c r="BL22" i="3"/>
  <c r="BL24" i="3"/>
  <c r="BL26" i="3"/>
  <c r="BS85" i="3"/>
  <c r="BS83" i="3"/>
  <c r="BS81" i="3"/>
  <c r="BS79" i="3"/>
  <c r="BS87" i="3"/>
  <c r="BS77" i="3"/>
  <c r="BS76" i="3"/>
  <c r="BS75" i="3"/>
  <c r="BS74" i="3"/>
  <c r="BS73" i="3"/>
  <c r="BS72" i="3"/>
  <c r="BS84" i="3"/>
  <c r="BS80" i="3"/>
  <c r="BS86" i="3"/>
  <c r="BS71" i="3"/>
  <c r="BS63" i="3"/>
  <c r="BS61" i="3"/>
  <c r="BS59" i="3"/>
  <c r="BS34" i="3"/>
  <c r="BS78" i="3"/>
  <c r="BS68" i="3"/>
  <c r="BS30" i="3"/>
  <c r="BS28" i="3"/>
  <c r="BS26" i="3"/>
  <c r="BS24" i="3"/>
  <c r="BS22" i="3"/>
  <c r="BS65" i="3"/>
  <c r="BS33" i="3"/>
  <c r="BS70" i="3"/>
  <c r="BS67" i="3"/>
  <c r="BS62" i="3"/>
  <c r="BS60" i="3"/>
  <c r="BS32" i="3"/>
  <c r="BS82" i="3"/>
  <c r="BS64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29" i="3"/>
  <c r="BS27" i="3"/>
  <c r="BS25" i="3"/>
  <c r="BS23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69" i="3"/>
  <c r="BS35" i="3"/>
  <c r="BS31" i="3"/>
  <c r="BS66" i="3"/>
  <c r="BT87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T71" i="3"/>
  <c r="BT70" i="3"/>
  <c r="BT69" i="3"/>
  <c r="BT68" i="3"/>
  <c r="BT67" i="3"/>
  <c r="BT66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8" i="3"/>
  <c r="BT26" i="3"/>
  <c r="BT24" i="3"/>
  <c r="BT22" i="3"/>
  <c r="BT29" i="3"/>
  <c r="BT27" i="3"/>
  <c r="BT25" i="3"/>
  <c r="BT23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O38" i="3"/>
  <c r="BO39" i="3"/>
  <c r="BW85" i="3"/>
  <c r="BW83" i="3"/>
  <c r="BW81" i="3"/>
  <c r="BW79" i="3"/>
  <c r="BW76" i="3"/>
  <c r="BW75" i="3"/>
  <c r="BW74" i="3"/>
  <c r="BW73" i="3"/>
  <c r="BW72" i="3"/>
  <c r="BW71" i="3"/>
  <c r="BW70" i="3"/>
  <c r="BW69" i="3"/>
  <c r="BW68" i="3"/>
  <c r="BW67" i="3"/>
  <c r="BW66" i="3"/>
  <c r="BW65" i="3"/>
  <c r="BW64" i="3"/>
  <c r="BW63" i="3"/>
  <c r="BW62" i="3"/>
  <c r="BW61" i="3"/>
  <c r="BW60" i="3"/>
  <c r="BW59" i="3"/>
  <c r="BW87" i="3"/>
  <c r="BW77" i="3"/>
  <c r="BW86" i="3"/>
  <c r="BW84" i="3"/>
  <c r="BW82" i="3"/>
  <c r="BW80" i="3"/>
  <c r="BW78" i="3"/>
  <c r="BW32" i="3"/>
  <c r="BW29" i="3"/>
  <c r="BW27" i="3"/>
  <c r="BW25" i="3"/>
  <c r="BW23" i="3"/>
  <c r="BW21" i="3"/>
  <c r="BW20" i="3"/>
  <c r="BW19" i="3"/>
  <c r="BW18" i="3"/>
  <c r="BW17" i="3"/>
  <c r="BW16" i="3"/>
  <c r="BW15" i="3"/>
  <c r="BW14" i="3"/>
  <c r="BW13" i="3"/>
  <c r="BW12" i="3"/>
  <c r="BW11" i="3"/>
  <c r="BW10" i="3"/>
  <c r="BW9" i="3"/>
  <c r="BW8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1" i="3"/>
  <c r="BW34" i="3"/>
  <c r="BW30" i="3"/>
  <c r="BW28" i="3"/>
  <c r="BW26" i="3"/>
  <c r="BW24" i="3"/>
  <c r="BW22" i="3"/>
  <c r="BW33" i="3"/>
  <c r="BO54" i="3"/>
  <c r="BO55" i="3"/>
  <c r="C31" i="3"/>
  <c r="H39" i="3"/>
  <c r="P39" i="3"/>
  <c r="K34" i="3"/>
  <c r="F41" i="3"/>
  <c r="CD8" i="3"/>
  <c r="H33" i="3"/>
  <c r="J39" i="3"/>
  <c r="R39" i="3"/>
  <c r="E34" i="3"/>
  <c r="D41" i="3"/>
  <c r="Q33" i="3"/>
  <c r="N42" i="3"/>
  <c r="S33" i="3"/>
  <c r="L34" i="3"/>
  <c r="I40" i="3"/>
  <c r="Q40" i="3"/>
  <c r="E42" i="3"/>
  <c r="D34" i="3"/>
  <c r="L40" i="3"/>
  <c r="G33" i="3"/>
  <c r="J34" i="3"/>
  <c r="M42" i="3"/>
  <c r="P33" i="3"/>
  <c r="I33" i="3"/>
  <c r="O34" i="3"/>
  <c r="R33" i="3"/>
  <c r="M35" i="3"/>
  <c r="C39" i="3"/>
  <c r="K39" i="3"/>
  <c r="S39" i="3"/>
  <c r="F35" i="3"/>
  <c r="N35" i="3"/>
  <c r="G39" i="3"/>
  <c r="O39" i="3"/>
  <c r="CB105" i="3"/>
  <c r="BG105" i="3" l="1"/>
  <c r="BG118" i="3"/>
  <c r="BG114" i="3"/>
  <c r="BG101" i="3"/>
  <c r="AL122" i="3"/>
  <c r="AL132" i="3"/>
  <c r="AL129" i="3"/>
  <c r="AL125" i="3"/>
  <c r="CB114" i="3"/>
  <c r="BP87" i="3"/>
  <c r="BP77" i="3"/>
  <c r="BP76" i="3"/>
  <c r="BP75" i="3"/>
  <c r="BP74" i="3"/>
  <c r="BP73" i="3"/>
  <c r="BP72" i="3"/>
  <c r="BP71" i="3"/>
  <c r="BP70" i="3"/>
  <c r="BP69" i="3"/>
  <c r="BP68" i="3"/>
  <c r="BP67" i="3"/>
  <c r="BP66" i="3"/>
  <c r="BP65" i="3"/>
  <c r="BP64" i="3"/>
  <c r="BP63" i="3"/>
  <c r="BP62" i="3"/>
  <c r="BP61" i="3"/>
  <c r="BP60" i="3"/>
  <c r="BP59" i="3"/>
  <c r="BP86" i="3"/>
  <c r="BP84" i="3"/>
  <c r="BP82" i="3"/>
  <c r="BP80" i="3"/>
  <c r="BP78" i="3"/>
  <c r="BP79" i="3"/>
  <c r="BP58" i="3"/>
  <c r="BP57" i="3"/>
  <c r="BP56" i="3"/>
  <c r="BP55" i="3"/>
  <c r="BP54" i="3"/>
  <c r="BP53" i="3"/>
  <c r="BP52" i="3"/>
  <c r="BP51" i="3"/>
  <c r="BP50" i="3"/>
  <c r="BP49" i="3"/>
  <c r="BP48" i="3"/>
  <c r="BP47" i="3"/>
  <c r="BP46" i="3"/>
  <c r="BP45" i="3"/>
  <c r="BP44" i="3"/>
  <c r="BP43" i="3"/>
  <c r="BP42" i="3"/>
  <c r="BP41" i="3"/>
  <c r="BP40" i="3"/>
  <c r="BP39" i="3"/>
  <c r="BP38" i="3"/>
  <c r="BP37" i="3"/>
  <c r="BP36" i="3"/>
  <c r="BP35" i="3"/>
  <c r="BP34" i="3"/>
  <c r="BP33" i="3"/>
  <c r="BP32" i="3"/>
  <c r="BP31" i="3"/>
  <c r="BP30" i="3"/>
  <c r="BP29" i="3"/>
  <c r="BP28" i="3"/>
  <c r="BP27" i="3"/>
  <c r="BP26" i="3"/>
  <c r="BP25" i="3"/>
  <c r="BP24" i="3"/>
  <c r="BP23" i="3"/>
  <c r="BP22" i="3"/>
  <c r="BP81" i="3"/>
  <c r="BP83" i="3"/>
  <c r="BP21" i="3"/>
  <c r="BP20" i="3"/>
  <c r="BP19" i="3"/>
  <c r="BP18" i="3"/>
  <c r="BP17" i="3"/>
  <c r="BP16" i="3"/>
  <c r="BP15" i="3"/>
  <c r="BP14" i="3"/>
  <c r="BP13" i="3"/>
  <c r="BP12" i="3"/>
  <c r="BP11" i="3"/>
  <c r="BP10" i="3"/>
  <c r="BP9" i="3"/>
  <c r="BP8" i="3"/>
  <c r="BP85" i="3"/>
  <c r="CB118" i="3"/>
  <c r="AL105" i="3"/>
  <c r="AL118" i="3"/>
  <c r="AL114" i="3"/>
  <c r="AL101" i="3"/>
  <c r="BV87" i="3"/>
  <c r="BV86" i="3"/>
  <c r="BV85" i="3"/>
  <c r="BV84" i="3"/>
  <c r="BV83" i="3"/>
  <c r="BV82" i="3"/>
  <c r="BV81" i="3"/>
  <c r="BV80" i="3"/>
  <c r="BV79" i="3"/>
  <c r="BV78" i="3"/>
  <c r="BV76" i="3"/>
  <c r="BV75" i="3"/>
  <c r="BV74" i="3"/>
  <c r="BV73" i="3"/>
  <c r="BV72" i="3"/>
  <c r="BV71" i="3"/>
  <c r="BV70" i="3"/>
  <c r="BV69" i="3"/>
  <c r="BV68" i="3"/>
  <c r="BV67" i="3"/>
  <c r="BV66" i="3"/>
  <c r="BV65" i="3"/>
  <c r="BV64" i="3"/>
  <c r="BV63" i="3"/>
  <c r="BV62" i="3"/>
  <c r="BV61" i="3"/>
  <c r="BV60" i="3"/>
  <c r="BV59" i="3"/>
  <c r="BV77" i="3"/>
  <c r="BV33" i="3"/>
  <c r="BV32" i="3"/>
  <c r="BV29" i="3"/>
  <c r="BV27" i="3"/>
  <c r="BV25" i="3"/>
  <c r="BV23" i="3"/>
  <c r="BV21" i="3"/>
  <c r="BV20" i="3"/>
  <c r="BV19" i="3"/>
  <c r="BV18" i="3"/>
  <c r="BV17" i="3"/>
  <c r="BV16" i="3"/>
  <c r="BV15" i="3"/>
  <c r="BV14" i="3"/>
  <c r="BV13" i="3"/>
  <c r="BV12" i="3"/>
  <c r="BV11" i="3"/>
  <c r="BV10" i="3"/>
  <c r="BV9" i="3"/>
  <c r="BV8" i="3"/>
  <c r="BV58" i="3"/>
  <c r="BV57" i="3"/>
  <c r="BV56" i="3"/>
  <c r="BV55" i="3"/>
  <c r="BV54" i="3"/>
  <c r="BV53" i="3"/>
  <c r="BV52" i="3"/>
  <c r="BV51" i="3"/>
  <c r="BV50" i="3"/>
  <c r="BV49" i="3"/>
  <c r="BV48" i="3"/>
  <c r="BV47" i="3"/>
  <c r="BV46" i="3"/>
  <c r="BV45" i="3"/>
  <c r="BV44" i="3"/>
  <c r="BV43" i="3"/>
  <c r="BV42" i="3"/>
  <c r="BV41" i="3"/>
  <c r="BV40" i="3"/>
  <c r="BV39" i="3"/>
  <c r="BV38" i="3"/>
  <c r="BV37" i="3"/>
  <c r="BV36" i="3"/>
  <c r="BV35" i="3"/>
  <c r="BV31" i="3"/>
  <c r="BV30" i="3"/>
  <c r="BV22" i="3"/>
  <c r="BV24" i="3"/>
  <c r="BV26" i="3"/>
  <c r="BV34" i="3"/>
  <c r="BV28" i="3"/>
  <c r="BQ86" i="3"/>
  <c r="BQ84" i="3"/>
  <c r="BQ82" i="3"/>
  <c r="BQ80" i="3"/>
  <c r="BQ78" i="3"/>
  <c r="BQ85" i="3"/>
  <c r="BQ83" i="3"/>
  <c r="BQ81" i="3"/>
  <c r="BQ79" i="3"/>
  <c r="BQ87" i="3"/>
  <c r="BQ58" i="3"/>
  <c r="BQ57" i="3"/>
  <c r="BQ56" i="3"/>
  <c r="BQ55" i="3"/>
  <c r="BQ54" i="3"/>
  <c r="BQ53" i="3"/>
  <c r="BQ52" i="3"/>
  <c r="BQ51" i="3"/>
  <c r="BQ50" i="3"/>
  <c r="BQ49" i="3"/>
  <c r="BQ48" i="3"/>
  <c r="BQ47" i="3"/>
  <c r="BQ46" i="3"/>
  <c r="BQ45" i="3"/>
  <c r="BQ44" i="3"/>
  <c r="BQ43" i="3"/>
  <c r="BQ42" i="3"/>
  <c r="BQ41" i="3"/>
  <c r="BQ40" i="3"/>
  <c r="BQ39" i="3"/>
  <c r="BQ38" i="3"/>
  <c r="BQ37" i="3"/>
  <c r="BQ36" i="3"/>
  <c r="BQ35" i="3"/>
  <c r="BQ34" i="3"/>
  <c r="BQ33" i="3"/>
  <c r="BQ32" i="3"/>
  <c r="BQ31" i="3"/>
  <c r="BQ30" i="3"/>
  <c r="BQ29" i="3"/>
  <c r="BQ28" i="3"/>
  <c r="BQ27" i="3"/>
  <c r="BQ26" i="3"/>
  <c r="BQ25" i="3"/>
  <c r="BQ24" i="3"/>
  <c r="BQ23" i="3"/>
  <c r="BQ22" i="3"/>
  <c r="BQ74" i="3"/>
  <c r="BQ76" i="3"/>
  <c r="BQ72" i="3"/>
  <c r="BQ71" i="3"/>
  <c r="BQ70" i="3"/>
  <c r="BQ69" i="3"/>
  <c r="BQ68" i="3"/>
  <c r="BQ67" i="3"/>
  <c r="BQ66" i="3"/>
  <c r="BQ65" i="3"/>
  <c r="BQ64" i="3"/>
  <c r="BQ63" i="3"/>
  <c r="BQ62" i="3"/>
  <c r="BQ61" i="3"/>
  <c r="BQ60" i="3"/>
  <c r="BQ59" i="3"/>
  <c r="BQ77" i="3"/>
  <c r="BQ73" i="3"/>
  <c r="BQ75" i="3"/>
  <c r="BQ20" i="3"/>
  <c r="BQ18" i="3"/>
  <c r="BQ16" i="3"/>
  <c r="BQ14" i="3"/>
  <c r="BQ12" i="3"/>
  <c r="BQ10" i="3"/>
  <c r="BQ8" i="3"/>
  <c r="BQ15" i="3"/>
  <c r="BQ21" i="3"/>
  <c r="BQ13" i="3"/>
  <c r="BQ19" i="3"/>
  <c r="BQ11" i="3"/>
  <c r="BQ9" i="3"/>
  <c r="BQ17" i="3"/>
  <c r="BN87" i="3"/>
  <c r="BN86" i="3"/>
  <c r="BN85" i="3"/>
  <c r="BN84" i="3"/>
  <c r="BN83" i="3"/>
  <c r="BN82" i="3"/>
  <c r="BN81" i="3"/>
  <c r="BN80" i="3"/>
  <c r="BN79" i="3"/>
  <c r="BN77" i="3"/>
  <c r="BN76" i="3"/>
  <c r="BN75" i="3"/>
  <c r="BN74" i="3"/>
  <c r="BN73" i="3"/>
  <c r="BN72" i="3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78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29" i="3"/>
  <c r="BN27" i="3"/>
  <c r="BN25" i="3"/>
  <c r="BN23" i="3"/>
  <c r="BN35" i="3"/>
  <c r="BN31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34" i="3"/>
  <c r="BN30" i="3"/>
  <c r="BN28" i="3"/>
  <c r="BN26" i="3"/>
  <c r="BN24" i="3"/>
  <c r="BN22" i="3"/>
  <c r="BN33" i="3"/>
  <c r="BN32" i="3"/>
  <c r="CB125" i="3"/>
  <c r="CB122" i="3"/>
  <c r="CB132" i="3"/>
  <c r="CB129" i="3"/>
  <c r="BZ87" i="3"/>
  <c r="BZ86" i="3"/>
  <c r="BZ84" i="3"/>
  <c r="BZ82" i="3"/>
  <c r="BZ80" i="3"/>
  <c r="BZ78" i="3"/>
  <c r="BZ81" i="3"/>
  <c r="BZ71" i="3"/>
  <c r="BZ70" i="3"/>
  <c r="BZ69" i="3"/>
  <c r="BZ68" i="3"/>
  <c r="BZ67" i="3"/>
  <c r="BZ66" i="3"/>
  <c r="BZ65" i="3"/>
  <c r="BZ64" i="3"/>
  <c r="BZ63" i="3"/>
  <c r="BZ62" i="3"/>
  <c r="BZ61" i="3"/>
  <c r="BZ60" i="3"/>
  <c r="BZ59" i="3"/>
  <c r="BZ58" i="3"/>
  <c r="BZ76" i="3"/>
  <c r="BZ72" i="3"/>
  <c r="BZ83" i="3"/>
  <c r="BZ85" i="3"/>
  <c r="BZ77" i="3"/>
  <c r="BZ74" i="3"/>
  <c r="BZ32" i="3"/>
  <c r="BZ29" i="3"/>
  <c r="BZ27" i="3"/>
  <c r="BZ25" i="3"/>
  <c r="BZ23" i="3"/>
  <c r="BZ21" i="3"/>
  <c r="BZ73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1" i="3"/>
  <c r="BZ34" i="3"/>
  <c r="BZ30" i="3"/>
  <c r="BZ28" i="3"/>
  <c r="BZ26" i="3"/>
  <c r="BZ24" i="3"/>
  <c r="BZ22" i="3"/>
  <c r="BZ75" i="3"/>
  <c r="BZ33" i="3"/>
  <c r="BZ19" i="3"/>
  <c r="BZ17" i="3"/>
  <c r="BZ15" i="3"/>
  <c r="BZ13" i="3"/>
  <c r="BZ11" i="3"/>
  <c r="BZ9" i="3"/>
  <c r="BZ20" i="3"/>
  <c r="BZ18" i="3"/>
  <c r="BZ16" i="3"/>
  <c r="BZ14" i="3"/>
  <c r="BZ12" i="3"/>
  <c r="BZ10" i="3"/>
  <c r="BZ8" i="3"/>
  <c r="BZ79" i="3"/>
  <c r="BU85" i="3"/>
  <c r="BU83" i="3"/>
  <c r="BU81" i="3"/>
  <c r="BU79" i="3"/>
  <c r="BU87" i="3"/>
  <c r="BU77" i="3"/>
  <c r="BU84" i="3"/>
  <c r="BU75" i="3"/>
  <c r="BU86" i="3"/>
  <c r="BU78" i="3"/>
  <c r="BU71" i="3"/>
  <c r="BU70" i="3"/>
  <c r="BU69" i="3"/>
  <c r="BU68" i="3"/>
  <c r="BU67" i="3"/>
  <c r="BU66" i="3"/>
  <c r="BU65" i="3"/>
  <c r="BU64" i="3"/>
  <c r="BU63" i="3"/>
  <c r="BU80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73" i="3"/>
  <c r="BU74" i="3"/>
  <c r="BU33" i="3"/>
  <c r="BU62" i="3"/>
  <c r="BU60" i="3"/>
  <c r="BU32" i="3"/>
  <c r="BU29" i="3"/>
  <c r="BU27" i="3"/>
  <c r="BU25" i="3"/>
  <c r="BU23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82" i="3"/>
  <c r="BU76" i="3"/>
  <c r="BU72" i="3"/>
  <c r="BU35" i="3"/>
  <c r="BU31" i="3"/>
  <c r="BU30" i="3"/>
  <c r="BU22" i="3"/>
  <c r="BU61" i="3"/>
  <c r="BU24" i="3"/>
  <c r="BU34" i="3"/>
  <c r="BU59" i="3"/>
  <c r="BU28" i="3"/>
  <c r="BU26" i="3"/>
  <c r="CB101" i="3"/>
  <c r="BY77" i="3"/>
  <c r="BY87" i="3"/>
  <c r="BY86" i="3"/>
  <c r="BY84" i="3"/>
  <c r="BY82" i="3"/>
  <c r="BY80" i="3"/>
  <c r="BY78" i="3"/>
  <c r="BY75" i="3"/>
  <c r="BY57" i="3"/>
  <c r="BY56" i="3"/>
  <c r="BY55" i="3"/>
  <c r="BY54" i="3"/>
  <c r="BY53" i="3"/>
  <c r="BY52" i="3"/>
  <c r="BY51" i="3"/>
  <c r="BY50" i="3"/>
  <c r="BY49" i="3"/>
  <c r="BY48" i="3"/>
  <c r="BY47" i="3"/>
  <c r="BY46" i="3"/>
  <c r="BY45" i="3"/>
  <c r="BY44" i="3"/>
  <c r="BY43" i="3"/>
  <c r="BY42" i="3"/>
  <c r="BY41" i="3"/>
  <c r="BY40" i="3"/>
  <c r="BY39" i="3"/>
  <c r="BY38" i="3"/>
  <c r="BY37" i="3"/>
  <c r="BY36" i="3"/>
  <c r="BY35" i="3"/>
  <c r="BY34" i="3"/>
  <c r="BY33" i="3"/>
  <c r="BY32" i="3"/>
  <c r="BY31" i="3"/>
  <c r="BY30" i="3"/>
  <c r="BY29" i="3"/>
  <c r="BY28" i="3"/>
  <c r="BY27" i="3"/>
  <c r="BY26" i="3"/>
  <c r="BY25" i="3"/>
  <c r="BY24" i="3"/>
  <c r="BY23" i="3"/>
  <c r="BY22" i="3"/>
  <c r="BY21" i="3"/>
  <c r="BY81" i="3"/>
  <c r="BY71" i="3"/>
  <c r="BY70" i="3"/>
  <c r="BY69" i="3"/>
  <c r="BY68" i="3"/>
  <c r="BY67" i="3"/>
  <c r="BY66" i="3"/>
  <c r="BY65" i="3"/>
  <c r="BY64" i="3"/>
  <c r="BY63" i="3"/>
  <c r="BY62" i="3"/>
  <c r="BY61" i="3"/>
  <c r="BY60" i="3"/>
  <c r="BY59" i="3"/>
  <c r="BY58" i="3"/>
  <c r="BY76" i="3"/>
  <c r="BY72" i="3"/>
  <c r="BY73" i="3"/>
  <c r="BY85" i="3"/>
  <c r="BY79" i="3"/>
  <c r="BY74" i="3"/>
  <c r="BY83" i="3"/>
  <c r="BY19" i="3"/>
  <c r="BY17" i="3"/>
  <c r="BY15" i="3"/>
  <c r="BY13" i="3"/>
  <c r="BY11" i="3"/>
  <c r="BY9" i="3"/>
  <c r="BY14" i="3"/>
  <c r="BY20" i="3"/>
  <c r="BY12" i="3"/>
  <c r="BY18" i="3"/>
  <c r="BY10" i="3"/>
  <c r="BY8" i="3"/>
  <c r="BY16" i="3"/>
  <c r="BR86" i="3"/>
  <c r="BR84" i="3"/>
  <c r="BR82" i="3"/>
  <c r="BR80" i="3"/>
  <c r="BR78" i="3"/>
  <c r="BR85" i="3"/>
  <c r="BR83" i="3"/>
  <c r="BR81" i="3"/>
  <c r="BR79" i="3"/>
  <c r="BR87" i="3"/>
  <c r="BR74" i="3"/>
  <c r="BR75" i="3"/>
  <c r="BR76" i="3"/>
  <c r="BR72" i="3"/>
  <c r="BR71" i="3"/>
  <c r="BR70" i="3"/>
  <c r="BR69" i="3"/>
  <c r="BR68" i="3"/>
  <c r="BR67" i="3"/>
  <c r="BR66" i="3"/>
  <c r="BR65" i="3"/>
  <c r="BR64" i="3"/>
  <c r="BR63" i="3"/>
  <c r="BR62" i="3"/>
  <c r="BR61" i="3"/>
  <c r="BR60" i="3"/>
  <c r="BR59" i="3"/>
  <c r="BR34" i="3"/>
  <c r="BR77" i="3"/>
  <c r="BR30" i="3"/>
  <c r="BR28" i="3"/>
  <c r="BR26" i="3"/>
  <c r="BR24" i="3"/>
  <c r="BR22" i="3"/>
  <c r="BR73" i="3"/>
  <c r="BR33" i="3"/>
  <c r="BR32" i="3"/>
  <c r="BR57" i="3"/>
  <c r="BR53" i="3"/>
  <c r="BR49" i="3"/>
  <c r="BR45" i="3"/>
  <c r="BR41" i="3"/>
  <c r="BR37" i="3"/>
  <c r="BR25" i="3"/>
  <c r="BR20" i="3"/>
  <c r="BR18" i="3"/>
  <c r="BR16" i="3"/>
  <c r="BR14" i="3"/>
  <c r="BR12" i="3"/>
  <c r="BR10" i="3"/>
  <c r="BR8" i="3"/>
  <c r="BR56" i="3"/>
  <c r="BR52" i="3"/>
  <c r="BR48" i="3"/>
  <c r="BR44" i="3"/>
  <c r="BR40" i="3"/>
  <c r="BR36" i="3"/>
  <c r="BR27" i="3"/>
  <c r="BR55" i="3"/>
  <c r="BR51" i="3"/>
  <c r="BR47" i="3"/>
  <c r="BR43" i="3"/>
  <c r="BR39" i="3"/>
  <c r="BR29" i="3"/>
  <c r="BR21" i="3"/>
  <c r="BR19" i="3"/>
  <c r="BR17" i="3"/>
  <c r="BR15" i="3"/>
  <c r="BR13" i="3"/>
  <c r="BR11" i="3"/>
  <c r="BR9" i="3"/>
  <c r="BR58" i="3"/>
  <c r="BR54" i="3"/>
  <c r="BR50" i="3"/>
  <c r="BR46" i="3"/>
  <c r="BR42" i="3"/>
  <c r="BR38" i="3"/>
  <c r="BR23" i="3"/>
  <c r="BR35" i="3"/>
  <c r="BR31" i="3"/>
  <c r="BM87" i="3"/>
  <c r="BM85" i="3"/>
  <c r="BM83" i="3"/>
  <c r="BM81" i="3"/>
  <c r="BM79" i="3"/>
  <c r="BM86" i="3"/>
  <c r="BM84" i="3"/>
  <c r="BM82" i="3"/>
  <c r="BM80" i="3"/>
  <c r="BM78" i="3"/>
  <c r="BM77" i="3"/>
  <c r="BM73" i="3"/>
  <c r="BM74" i="3"/>
  <c r="BM75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66" i="3"/>
  <c r="BM32" i="3"/>
  <c r="BM71" i="3"/>
  <c r="BM63" i="3"/>
  <c r="BM61" i="3"/>
  <c r="BM59" i="3"/>
  <c r="BM29" i="3"/>
  <c r="BM27" i="3"/>
  <c r="BM25" i="3"/>
  <c r="BM23" i="3"/>
  <c r="BM68" i="3"/>
  <c r="BM35" i="3"/>
  <c r="BM31" i="3"/>
  <c r="BM65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0" i="3"/>
  <c r="BM34" i="3"/>
  <c r="BM76" i="3"/>
  <c r="BM67" i="3"/>
  <c r="BM62" i="3"/>
  <c r="BM60" i="3"/>
  <c r="BM30" i="3"/>
  <c r="BM28" i="3"/>
  <c r="BM26" i="3"/>
  <c r="BM24" i="3"/>
  <c r="BM22" i="3"/>
  <c r="BM64" i="3"/>
  <c r="BM72" i="3"/>
  <c r="BM33" i="3"/>
  <c r="BM69" i="3"/>
  <c r="BX87" i="3"/>
  <c r="BX85" i="3"/>
  <c r="BX83" i="3"/>
  <c r="BX81" i="3"/>
  <c r="BX79" i="3"/>
  <c r="BX76" i="3"/>
  <c r="BX75" i="3"/>
  <c r="BX74" i="3"/>
  <c r="BX73" i="3"/>
  <c r="BX72" i="3"/>
  <c r="BX71" i="3"/>
  <c r="BX70" i="3"/>
  <c r="BX69" i="3"/>
  <c r="BX68" i="3"/>
  <c r="BX67" i="3"/>
  <c r="BX66" i="3"/>
  <c r="BX65" i="3"/>
  <c r="BX64" i="3"/>
  <c r="BX63" i="3"/>
  <c r="BX62" i="3"/>
  <c r="BX61" i="3"/>
  <c r="BX60" i="3"/>
  <c r="BX59" i="3"/>
  <c r="BX58" i="3"/>
  <c r="BX77" i="3"/>
  <c r="BX86" i="3"/>
  <c r="BX84" i="3"/>
  <c r="BX82" i="3"/>
  <c r="BX80" i="3"/>
  <c r="BX78" i="3"/>
  <c r="BX57" i="3"/>
  <c r="BX56" i="3"/>
  <c r="BX55" i="3"/>
  <c r="BX54" i="3"/>
  <c r="BX53" i="3"/>
  <c r="BX52" i="3"/>
  <c r="BX51" i="3"/>
  <c r="BX50" i="3"/>
  <c r="BX49" i="3"/>
  <c r="BX48" i="3"/>
  <c r="BX47" i="3"/>
  <c r="BX46" i="3"/>
  <c r="BX45" i="3"/>
  <c r="BX44" i="3"/>
  <c r="BX43" i="3"/>
  <c r="BX42" i="3"/>
  <c r="BX41" i="3"/>
  <c r="BX40" i="3"/>
  <c r="BX39" i="3"/>
  <c r="BX38" i="3"/>
  <c r="BX37" i="3"/>
  <c r="BX36" i="3"/>
  <c r="BX35" i="3"/>
  <c r="BX34" i="3"/>
  <c r="BX33" i="3"/>
  <c r="BX32" i="3"/>
  <c r="BX31" i="3"/>
  <c r="BX30" i="3"/>
  <c r="BX29" i="3"/>
  <c r="BX28" i="3"/>
  <c r="BX27" i="3"/>
  <c r="BX26" i="3"/>
  <c r="BX25" i="3"/>
  <c r="BX24" i="3"/>
  <c r="BX23" i="3"/>
  <c r="BX22" i="3"/>
  <c r="BX21" i="3"/>
  <c r="BX20" i="3"/>
  <c r="BX19" i="3"/>
  <c r="BX18" i="3"/>
  <c r="BX17" i="3"/>
  <c r="BX16" i="3"/>
  <c r="BX15" i="3"/>
  <c r="BX14" i="3"/>
  <c r="BX13" i="3"/>
  <c r="BX12" i="3"/>
  <c r="BX11" i="3"/>
  <c r="BX10" i="3"/>
  <c r="BX9" i="3"/>
  <c r="BX8" i="3"/>
  <c r="BG129" i="3"/>
  <c r="BG125" i="3"/>
  <c r="BG132" i="3"/>
  <c r="BG122" i="3"/>
  <c r="K33" i="3"/>
  <c r="C40" i="3"/>
  <c r="L41" i="3"/>
  <c r="N43" i="3"/>
  <c r="L33" i="3"/>
  <c r="J40" i="3"/>
  <c r="H32" i="3"/>
  <c r="H40" i="3"/>
  <c r="M34" i="3"/>
  <c r="O33" i="3"/>
  <c r="I41" i="3"/>
  <c r="G40" i="3"/>
  <c r="S40" i="3"/>
  <c r="K40" i="3"/>
  <c r="D33" i="3"/>
  <c r="P32" i="3"/>
  <c r="Q41" i="3"/>
  <c r="O40" i="3"/>
  <c r="R32" i="3"/>
  <c r="M43" i="3"/>
  <c r="I32" i="3"/>
  <c r="J33" i="3"/>
  <c r="Q32" i="3"/>
  <c r="F42" i="3"/>
  <c r="G32" i="3"/>
  <c r="N34" i="3"/>
  <c r="C30" i="3"/>
  <c r="E43" i="3"/>
  <c r="E33" i="3"/>
  <c r="F34" i="3"/>
  <c r="S32" i="3"/>
  <c r="D42" i="3"/>
  <c r="R40" i="3"/>
  <c r="P40" i="3"/>
  <c r="CB36" i="3" l="1"/>
  <c r="CB37" i="3"/>
  <c r="CB38" i="3"/>
  <c r="G31" i="3"/>
  <c r="I31" i="3"/>
  <c r="Q42" i="3"/>
  <c r="P31" i="3"/>
  <c r="G41" i="3"/>
  <c r="C41" i="3"/>
  <c r="CB34" i="3"/>
  <c r="F33" i="3"/>
  <c r="O41" i="3"/>
  <c r="D32" i="3"/>
  <c r="P41" i="3"/>
  <c r="S31" i="3"/>
  <c r="E44" i="3"/>
  <c r="O32" i="3"/>
  <c r="L42" i="3"/>
  <c r="E32" i="3"/>
  <c r="F43" i="3"/>
  <c r="R31" i="3"/>
  <c r="N44" i="3"/>
  <c r="R41" i="3"/>
  <c r="N33" i="3"/>
  <c r="M33" i="3"/>
  <c r="J32" i="3"/>
  <c r="L32" i="3"/>
  <c r="K32" i="3"/>
  <c r="C29" i="3"/>
  <c r="S41" i="3"/>
  <c r="I42" i="3"/>
  <c r="H41" i="3"/>
  <c r="H31" i="3"/>
  <c r="CB39" i="3"/>
  <c r="K41" i="3"/>
  <c r="J41" i="3"/>
  <c r="D43" i="3"/>
  <c r="Q31" i="3"/>
  <c r="M44" i="3"/>
  <c r="CB35" i="3"/>
  <c r="CC38" i="3" l="1"/>
  <c r="CD38" i="3" s="1"/>
  <c r="CC37" i="3"/>
  <c r="CD37" i="3" s="1"/>
  <c r="CC39" i="3"/>
  <c r="CD39" i="3" s="1"/>
  <c r="D44" i="3"/>
  <c r="P42" i="3"/>
  <c r="P30" i="3"/>
  <c r="S42" i="3"/>
  <c r="F32" i="3"/>
  <c r="N32" i="3"/>
  <c r="CB33" i="3"/>
  <c r="O31" i="3"/>
  <c r="I30" i="3"/>
  <c r="Q30" i="3"/>
  <c r="J31" i="3"/>
  <c r="O42" i="3"/>
  <c r="CC35" i="3"/>
  <c r="CD35" i="3" s="1"/>
  <c r="K42" i="3"/>
  <c r="I43" i="3"/>
  <c r="Q43" i="3"/>
  <c r="L43" i="3"/>
  <c r="R30" i="3"/>
  <c r="E45" i="3"/>
  <c r="J42" i="3"/>
  <c r="F44" i="3"/>
  <c r="E31" i="3"/>
  <c r="G30" i="3"/>
  <c r="CB40" i="3"/>
  <c r="CC40" i="3" s="1"/>
  <c r="CD40" i="3" s="1"/>
  <c r="C28" i="3"/>
  <c r="N45" i="3"/>
  <c r="H30" i="3"/>
  <c r="M45" i="3"/>
  <c r="H42" i="3"/>
  <c r="K31" i="3"/>
  <c r="L31" i="3"/>
  <c r="R42" i="3"/>
  <c r="D31" i="3"/>
  <c r="M32" i="3"/>
  <c r="G42" i="3"/>
  <c r="CC36" i="3"/>
  <c r="CD36" i="3" s="1"/>
  <c r="S30" i="3"/>
  <c r="C42" i="3"/>
  <c r="CC34" i="3" l="1"/>
  <c r="CD34" i="3" s="1"/>
  <c r="M31" i="3"/>
  <c r="F31" i="3"/>
  <c r="CB32" i="3"/>
  <c r="I29" i="3"/>
  <c r="G29" i="3"/>
  <c r="R29" i="3"/>
  <c r="O43" i="3"/>
  <c r="O30" i="3"/>
  <c r="N31" i="3"/>
  <c r="P43" i="3"/>
  <c r="F45" i="3"/>
  <c r="H43" i="3"/>
  <c r="R43" i="3"/>
  <c r="Q29" i="3"/>
  <c r="S43" i="3"/>
  <c r="K43" i="3"/>
  <c r="C43" i="3"/>
  <c r="L30" i="3"/>
  <c r="M46" i="3"/>
  <c r="CB41" i="3"/>
  <c r="CC41" i="3" s="1"/>
  <c r="CD41" i="3" s="1"/>
  <c r="G43" i="3"/>
  <c r="J43" i="3"/>
  <c r="L44" i="3"/>
  <c r="P29" i="3"/>
  <c r="D30" i="3"/>
  <c r="H29" i="3"/>
  <c r="C27" i="3"/>
  <c r="E30" i="3"/>
  <c r="I44" i="3"/>
  <c r="D45" i="3"/>
  <c r="N46" i="3"/>
  <c r="S29" i="3"/>
  <c r="K30" i="3"/>
  <c r="E46" i="3"/>
  <c r="Q44" i="3"/>
  <c r="J30" i="3"/>
  <c r="CC33" i="3" l="1"/>
  <c r="CD33" i="3" s="1"/>
  <c r="J44" i="3"/>
  <c r="G28" i="3"/>
  <c r="S28" i="3"/>
  <c r="C26" i="3"/>
  <c r="Q45" i="3"/>
  <c r="G44" i="3"/>
  <c r="S44" i="3"/>
  <c r="R44" i="3"/>
  <c r="H44" i="3"/>
  <c r="F30" i="3"/>
  <c r="L29" i="3"/>
  <c r="CB42" i="3"/>
  <c r="CC42" i="3" s="1"/>
  <c r="CD42" i="3" s="1"/>
  <c r="Q28" i="3"/>
  <c r="R28" i="3"/>
  <c r="D46" i="3"/>
  <c r="N47" i="3"/>
  <c r="D29" i="3"/>
  <c r="L45" i="3"/>
  <c r="N30" i="3"/>
  <c r="CB31" i="3"/>
  <c r="M30" i="3"/>
  <c r="P28" i="3"/>
  <c r="E47" i="3"/>
  <c r="F46" i="3"/>
  <c r="O29" i="3"/>
  <c r="O44" i="3"/>
  <c r="I28" i="3"/>
  <c r="I45" i="3"/>
  <c r="C44" i="3"/>
  <c r="CB43" i="3"/>
  <c r="CC43" i="3" s="1"/>
  <c r="CD43" i="3" s="1"/>
  <c r="E29" i="3"/>
  <c r="J29" i="3"/>
  <c r="K29" i="3"/>
  <c r="H28" i="3"/>
  <c r="M47" i="3"/>
  <c r="K44" i="3"/>
  <c r="P44" i="3"/>
  <c r="CC32" i="3" l="1"/>
  <c r="CD32" i="3" s="1"/>
  <c r="L28" i="3"/>
  <c r="R45" i="3"/>
  <c r="H45" i="3"/>
  <c r="F47" i="3"/>
  <c r="R27" i="3"/>
  <c r="D47" i="3"/>
  <c r="S45" i="3"/>
  <c r="G27" i="3"/>
  <c r="E48" i="3"/>
  <c r="L46" i="3"/>
  <c r="Q46" i="3"/>
  <c r="C25" i="3"/>
  <c r="K28" i="3"/>
  <c r="D28" i="3"/>
  <c r="J28" i="3"/>
  <c r="C45" i="3"/>
  <c r="P45" i="3"/>
  <c r="K45" i="3"/>
  <c r="N48" i="3"/>
  <c r="F29" i="3"/>
  <c r="CB30" i="3"/>
  <c r="S27" i="3"/>
  <c r="M48" i="3"/>
  <c r="I46" i="3"/>
  <c r="O28" i="3"/>
  <c r="P27" i="3"/>
  <c r="N29" i="3"/>
  <c r="G45" i="3"/>
  <c r="I27" i="3"/>
  <c r="E28" i="3"/>
  <c r="H27" i="3"/>
  <c r="O45" i="3"/>
  <c r="M29" i="3"/>
  <c r="Q27" i="3"/>
  <c r="J45" i="3"/>
  <c r="CC31" i="3" l="1"/>
  <c r="CD31" i="3" s="1"/>
  <c r="C46" i="3"/>
  <c r="R26" i="3"/>
  <c r="E27" i="3"/>
  <c r="CB44" i="3"/>
  <c r="CC44" i="3" s="1"/>
  <c r="CD44" i="3" s="1"/>
  <c r="D48" i="3"/>
  <c r="N28" i="3"/>
  <c r="N49" i="3"/>
  <c r="C24" i="3"/>
  <c r="I26" i="3"/>
  <c r="D27" i="3"/>
  <c r="J46" i="3"/>
  <c r="O27" i="3"/>
  <c r="L47" i="3"/>
  <c r="Q26" i="3"/>
  <c r="Q47" i="3"/>
  <c r="H46" i="3"/>
  <c r="H26" i="3"/>
  <c r="P26" i="3"/>
  <c r="M49" i="3"/>
  <c r="J27" i="3"/>
  <c r="K27" i="3"/>
  <c r="S46" i="3"/>
  <c r="F48" i="3"/>
  <c r="I47" i="3"/>
  <c r="M28" i="3"/>
  <c r="G26" i="3"/>
  <c r="L27" i="3"/>
  <c r="G46" i="3"/>
  <c r="S26" i="3"/>
  <c r="P46" i="3"/>
  <c r="E49" i="3"/>
  <c r="F28" i="3"/>
  <c r="CB29" i="3"/>
  <c r="O46" i="3"/>
  <c r="K46" i="3"/>
  <c r="R46" i="3"/>
  <c r="CC30" i="3" l="1"/>
  <c r="CD30" i="3" s="1"/>
  <c r="M27" i="3"/>
  <c r="Q25" i="3"/>
  <c r="E50" i="3"/>
  <c r="J26" i="3"/>
  <c r="H25" i="3"/>
  <c r="Q48" i="3"/>
  <c r="O26" i="3"/>
  <c r="J47" i="3"/>
  <c r="N50" i="3"/>
  <c r="N27" i="3"/>
  <c r="R25" i="3"/>
  <c r="S25" i="3"/>
  <c r="F49" i="3"/>
  <c r="K26" i="3"/>
  <c r="M50" i="3"/>
  <c r="H47" i="3"/>
  <c r="CB45" i="3"/>
  <c r="CC45" i="3" s="1"/>
  <c r="CD45" i="3" s="1"/>
  <c r="P25" i="3"/>
  <c r="I25" i="3"/>
  <c r="G47" i="3"/>
  <c r="L26" i="3"/>
  <c r="I48" i="3"/>
  <c r="L48" i="3"/>
  <c r="C23" i="3"/>
  <c r="D49" i="3"/>
  <c r="CB28" i="3"/>
  <c r="R47" i="3"/>
  <c r="K47" i="3"/>
  <c r="F27" i="3"/>
  <c r="D26" i="3"/>
  <c r="E26" i="3"/>
  <c r="O47" i="3"/>
  <c r="P47" i="3"/>
  <c r="G25" i="3"/>
  <c r="S47" i="3"/>
  <c r="C47" i="3"/>
  <c r="G48" i="3" l="1"/>
  <c r="I49" i="3"/>
  <c r="P24" i="3"/>
  <c r="M26" i="3"/>
  <c r="P48" i="3"/>
  <c r="CB46" i="3"/>
  <c r="CC46" i="3" s="1"/>
  <c r="CD46" i="3" s="1"/>
  <c r="D25" i="3"/>
  <c r="R48" i="3"/>
  <c r="M51" i="3"/>
  <c r="K25" i="3"/>
  <c r="R24" i="3"/>
  <c r="J48" i="3"/>
  <c r="N26" i="3"/>
  <c r="E25" i="3"/>
  <c r="L49" i="3"/>
  <c r="H24" i="3"/>
  <c r="Q24" i="3"/>
  <c r="L25" i="3"/>
  <c r="H48" i="3"/>
  <c r="N51" i="3"/>
  <c r="S48" i="3"/>
  <c r="CB27" i="3"/>
  <c r="F26" i="3"/>
  <c r="D50" i="3"/>
  <c r="I24" i="3"/>
  <c r="F50" i="3"/>
  <c r="Q49" i="3"/>
  <c r="E51" i="3"/>
  <c r="C48" i="3"/>
  <c r="O25" i="3"/>
  <c r="G24" i="3"/>
  <c r="O48" i="3"/>
  <c r="K48" i="3"/>
  <c r="C22" i="3"/>
  <c r="S24" i="3"/>
  <c r="J25" i="3"/>
  <c r="CC29" i="3"/>
  <c r="CD29" i="3" s="1"/>
  <c r="CC28" i="3" l="1"/>
  <c r="CD28" i="3" s="1"/>
  <c r="O49" i="3"/>
  <c r="CB47" i="3"/>
  <c r="CC47" i="3" s="1"/>
  <c r="CD47" i="3" s="1"/>
  <c r="L24" i="3"/>
  <c r="L50" i="3"/>
  <c r="S49" i="3"/>
  <c r="G49" i="3"/>
  <c r="J24" i="3"/>
  <c r="P23" i="3"/>
  <c r="Q50" i="3"/>
  <c r="N52" i="3"/>
  <c r="H23" i="3"/>
  <c r="J49" i="3"/>
  <c r="K24" i="3"/>
  <c r="I50" i="3"/>
  <c r="D51" i="3"/>
  <c r="C21" i="3"/>
  <c r="G23" i="3"/>
  <c r="I23" i="3"/>
  <c r="M52" i="3"/>
  <c r="D24" i="3"/>
  <c r="S23" i="3"/>
  <c r="P49" i="3"/>
  <c r="F51" i="3"/>
  <c r="N25" i="3"/>
  <c r="R49" i="3"/>
  <c r="M25" i="3"/>
  <c r="O24" i="3"/>
  <c r="H49" i="3"/>
  <c r="K49" i="3"/>
  <c r="C49" i="3"/>
  <c r="E52" i="3"/>
  <c r="F25" i="3"/>
  <c r="Q23" i="3"/>
  <c r="E24" i="3"/>
  <c r="R23" i="3"/>
  <c r="CB26" i="3"/>
  <c r="C50" i="3" l="1"/>
  <c r="D23" i="3"/>
  <c r="I22" i="3"/>
  <c r="Q51" i="3"/>
  <c r="L51" i="3"/>
  <c r="L23" i="3"/>
  <c r="K50" i="3"/>
  <c r="H50" i="3"/>
  <c r="M24" i="3"/>
  <c r="F52" i="3"/>
  <c r="P50" i="3"/>
  <c r="C20" i="3"/>
  <c r="D52" i="3"/>
  <c r="G50" i="3"/>
  <c r="E23" i="3"/>
  <c r="S22" i="3"/>
  <c r="S50" i="3"/>
  <c r="K23" i="3"/>
  <c r="J23" i="3"/>
  <c r="E53" i="3"/>
  <c r="H22" i="3"/>
  <c r="N53" i="3"/>
  <c r="CB48" i="3"/>
  <c r="CC48" i="3" s="1"/>
  <c r="CD48" i="3" s="1"/>
  <c r="M53" i="3"/>
  <c r="P22" i="3"/>
  <c r="F24" i="3"/>
  <c r="CB25" i="3"/>
  <c r="G22" i="3"/>
  <c r="I51" i="3"/>
  <c r="J50" i="3"/>
  <c r="O50" i="3"/>
  <c r="R22" i="3"/>
  <c r="Q22" i="3"/>
  <c r="O23" i="3"/>
  <c r="R50" i="3"/>
  <c r="N24" i="3"/>
  <c r="CC27" i="3"/>
  <c r="CD27" i="3" s="1"/>
  <c r="CC26" i="3" l="1"/>
  <c r="CD26" i="3" s="1"/>
  <c r="R21" i="3"/>
  <c r="S21" i="3"/>
  <c r="C19" i="3"/>
  <c r="O51" i="3"/>
  <c r="M54" i="3"/>
  <c r="N23" i="3"/>
  <c r="J51" i="3"/>
  <c r="G21" i="3"/>
  <c r="N54" i="3"/>
  <c r="K22" i="3"/>
  <c r="I21" i="3"/>
  <c r="CB49" i="3"/>
  <c r="CC49" i="3" s="1"/>
  <c r="CD49" i="3" s="1"/>
  <c r="O22" i="3"/>
  <c r="CB24" i="3"/>
  <c r="F23" i="3"/>
  <c r="L22" i="3"/>
  <c r="I52" i="3"/>
  <c r="E54" i="3"/>
  <c r="J22" i="3"/>
  <c r="D53" i="3"/>
  <c r="M23" i="3"/>
  <c r="Q52" i="3"/>
  <c r="C51" i="3"/>
  <c r="S51" i="3"/>
  <c r="E22" i="3"/>
  <c r="F53" i="3"/>
  <c r="H51" i="3"/>
  <c r="Q21" i="3"/>
  <c r="P21" i="3"/>
  <c r="H21" i="3"/>
  <c r="P51" i="3"/>
  <c r="K51" i="3"/>
  <c r="R51" i="3"/>
  <c r="G51" i="3"/>
  <c r="L52" i="3"/>
  <c r="D22" i="3"/>
  <c r="CC25" i="3" l="1"/>
  <c r="CD25" i="3" s="1"/>
  <c r="Q20" i="3"/>
  <c r="G52" i="3"/>
  <c r="P52" i="3"/>
  <c r="H20" i="3"/>
  <c r="E21" i="3"/>
  <c r="CB50" i="3"/>
  <c r="CC50" i="3" s="1"/>
  <c r="CD50" i="3" s="1"/>
  <c r="J21" i="3"/>
  <c r="CB23" i="3"/>
  <c r="F22" i="3"/>
  <c r="O52" i="3"/>
  <c r="C18" i="3"/>
  <c r="J52" i="3"/>
  <c r="M55" i="3"/>
  <c r="R20" i="3"/>
  <c r="S52" i="3"/>
  <c r="Q53" i="3"/>
  <c r="M22" i="3"/>
  <c r="F54" i="3"/>
  <c r="S20" i="3"/>
  <c r="L21" i="3"/>
  <c r="D21" i="3"/>
  <c r="R52" i="3"/>
  <c r="K52" i="3"/>
  <c r="P20" i="3"/>
  <c r="H52" i="3"/>
  <c r="K21" i="3"/>
  <c r="N22" i="3"/>
  <c r="L53" i="3"/>
  <c r="E55" i="3"/>
  <c r="G20" i="3"/>
  <c r="C52" i="3"/>
  <c r="D54" i="3"/>
  <c r="I53" i="3"/>
  <c r="O21" i="3"/>
  <c r="I20" i="3"/>
  <c r="N55" i="3"/>
  <c r="CC24" i="3" l="1"/>
  <c r="CD24" i="3" s="1"/>
  <c r="D55" i="3"/>
  <c r="F55" i="3"/>
  <c r="O20" i="3"/>
  <c r="E20" i="3"/>
  <c r="P53" i="3"/>
  <c r="L20" i="3"/>
  <c r="M56" i="3"/>
  <c r="J20" i="3"/>
  <c r="G53" i="3"/>
  <c r="G19" i="3"/>
  <c r="D20" i="3"/>
  <c r="E56" i="3"/>
  <c r="K20" i="3"/>
  <c r="P19" i="3"/>
  <c r="H19" i="3"/>
  <c r="I19" i="3"/>
  <c r="K53" i="3"/>
  <c r="R19" i="3"/>
  <c r="C17" i="3"/>
  <c r="O53" i="3"/>
  <c r="N21" i="3"/>
  <c r="F21" i="3"/>
  <c r="Q19" i="3"/>
  <c r="Q54" i="3"/>
  <c r="C53" i="3"/>
  <c r="CB22" i="3"/>
  <c r="M21" i="3"/>
  <c r="J53" i="3"/>
  <c r="N56" i="3"/>
  <c r="I54" i="3"/>
  <c r="CB51" i="3"/>
  <c r="CC51" i="3" s="1"/>
  <c r="CD51" i="3" s="1"/>
  <c r="L54" i="3"/>
  <c r="H53" i="3"/>
  <c r="R53" i="3"/>
  <c r="S19" i="3"/>
  <c r="S53" i="3"/>
  <c r="CC23" i="3" l="1"/>
  <c r="CD23" i="3" s="1"/>
  <c r="E57" i="3"/>
  <c r="G54" i="3"/>
  <c r="M57" i="3"/>
  <c r="I18" i="3"/>
  <c r="R54" i="3"/>
  <c r="H54" i="3"/>
  <c r="M20" i="3"/>
  <c r="F20" i="3"/>
  <c r="D56" i="3"/>
  <c r="K54" i="3"/>
  <c r="S54" i="3"/>
  <c r="I55" i="3"/>
  <c r="Q18" i="3"/>
  <c r="CB21" i="3"/>
  <c r="P54" i="3"/>
  <c r="K19" i="3"/>
  <c r="L55" i="3"/>
  <c r="J54" i="3"/>
  <c r="P18" i="3"/>
  <c r="D19" i="3"/>
  <c r="H18" i="3"/>
  <c r="C16" i="3"/>
  <c r="CB52" i="3"/>
  <c r="CC52" i="3" s="1"/>
  <c r="CD52" i="3" s="1"/>
  <c r="L19" i="3"/>
  <c r="O19" i="3"/>
  <c r="J19" i="3"/>
  <c r="F56" i="3"/>
  <c r="N20" i="3"/>
  <c r="S18" i="3"/>
  <c r="N57" i="3"/>
  <c r="C54" i="3"/>
  <c r="Q55" i="3"/>
  <c r="O54" i="3"/>
  <c r="R18" i="3"/>
  <c r="G18" i="3"/>
  <c r="E19" i="3"/>
  <c r="G17" i="3" l="1"/>
  <c r="R17" i="3"/>
  <c r="N19" i="3"/>
  <c r="D18" i="3"/>
  <c r="S55" i="3"/>
  <c r="O55" i="3"/>
  <c r="E18" i="3"/>
  <c r="H17" i="3"/>
  <c r="N58" i="3"/>
  <c r="Q17" i="3"/>
  <c r="D57" i="3"/>
  <c r="R55" i="3"/>
  <c r="S17" i="3"/>
  <c r="J18" i="3"/>
  <c r="C15" i="3"/>
  <c r="I56" i="3"/>
  <c r="M58" i="3"/>
  <c r="Q56" i="3"/>
  <c r="J55" i="3"/>
  <c r="E58" i="3"/>
  <c r="CB53" i="3"/>
  <c r="CC53" i="3" s="1"/>
  <c r="CD53" i="3" s="1"/>
  <c r="P17" i="3"/>
  <c r="K18" i="3"/>
  <c r="CC22" i="3"/>
  <c r="CD22" i="3" s="1"/>
  <c r="C55" i="3"/>
  <c r="F57" i="3"/>
  <c r="L56" i="3"/>
  <c r="K55" i="3"/>
  <c r="G55" i="3"/>
  <c r="H55" i="3"/>
  <c r="M19" i="3"/>
  <c r="O18" i="3"/>
  <c r="L18" i="3"/>
  <c r="P55" i="3"/>
  <c r="CB20" i="3"/>
  <c r="F19" i="3"/>
  <c r="I17" i="3"/>
  <c r="CC21" i="3" l="1"/>
  <c r="CD21" i="3" s="1"/>
  <c r="P56" i="3"/>
  <c r="CB54" i="3"/>
  <c r="CC54" i="3" s="1"/>
  <c r="CD54" i="3" s="1"/>
  <c r="G16" i="3"/>
  <c r="F58" i="3"/>
  <c r="D17" i="3"/>
  <c r="L17" i="3"/>
  <c r="R56" i="3"/>
  <c r="G56" i="3"/>
  <c r="J17" i="3"/>
  <c r="Q16" i="3"/>
  <c r="O56" i="3"/>
  <c r="R16" i="3"/>
  <c r="C56" i="3"/>
  <c r="Q57" i="3"/>
  <c r="L57" i="3"/>
  <c r="I57" i="3"/>
  <c r="K17" i="3"/>
  <c r="P16" i="3"/>
  <c r="M59" i="3"/>
  <c r="N59" i="3"/>
  <c r="E17" i="3"/>
  <c r="N18" i="3"/>
  <c r="J56" i="3"/>
  <c r="F18" i="3"/>
  <c r="CB19" i="3"/>
  <c r="I16" i="3"/>
  <c r="O17" i="3"/>
  <c r="H16" i="3"/>
  <c r="M18" i="3"/>
  <c r="E59" i="3"/>
  <c r="S16" i="3"/>
  <c r="D58" i="3"/>
  <c r="H56" i="3"/>
  <c r="K56" i="3"/>
  <c r="C14" i="3"/>
  <c r="S56" i="3"/>
  <c r="CC20" i="3" l="1"/>
  <c r="CD20" i="3" s="1"/>
  <c r="P15" i="3"/>
  <c r="H57" i="3"/>
  <c r="H15" i="3"/>
  <c r="N17" i="3"/>
  <c r="Q58" i="3"/>
  <c r="R57" i="3"/>
  <c r="F17" i="3"/>
  <c r="I58" i="3"/>
  <c r="S15" i="3"/>
  <c r="G57" i="3"/>
  <c r="L16" i="3"/>
  <c r="O16" i="3"/>
  <c r="M60" i="3"/>
  <c r="L58" i="3"/>
  <c r="M17" i="3"/>
  <c r="CB18" i="3"/>
  <c r="G15" i="3"/>
  <c r="S57" i="3"/>
  <c r="J16" i="3"/>
  <c r="E16" i="3"/>
  <c r="D16" i="3"/>
  <c r="I15" i="3"/>
  <c r="R15" i="3"/>
  <c r="D59" i="3"/>
  <c r="C13" i="3"/>
  <c r="CB55" i="3"/>
  <c r="CC55" i="3" s="1"/>
  <c r="CD55" i="3" s="1"/>
  <c r="E60" i="3"/>
  <c r="C57" i="3"/>
  <c r="P57" i="3"/>
  <c r="K16" i="3"/>
  <c r="O57" i="3"/>
  <c r="N60" i="3"/>
  <c r="K57" i="3"/>
  <c r="J57" i="3"/>
  <c r="Q15" i="3"/>
  <c r="F59" i="3"/>
  <c r="CC19" i="3" l="1"/>
  <c r="CD19" i="3" s="1"/>
  <c r="K15" i="3"/>
  <c r="D60" i="3"/>
  <c r="I59" i="3"/>
  <c r="J58" i="3"/>
  <c r="C58" i="3"/>
  <c r="M16" i="3"/>
  <c r="M61" i="3"/>
  <c r="N16" i="3"/>
  <c r="E15" i="3"/>
  <c r="S58" i="3"/>
  <c r="G14" i="3"/>
  <c r="N61" i="3"/>
  <c r="P58" i="3"/>
  <c r="L59" i="3"/>
  <c r="H14" i="3"/>
  <c r="CB56" i="3"/>
  <c r="CC56" i="3" s="1"/>
  <c r="CD56" i="3" s="1"/>
  <c r="D15" i="3"/>
  <c r="H58" i="3"/>
  <c r="F60" i="3"/>
  <c r="J15" i="3"/>
  <c r="E61" i="3"/>
  <c r="C12" i="3"/>
  <c r="I14" i="3"/>
  <c r="O15" i="3"/>
  <c r="O58" i="3"/>
  <c r="G58" i="3"/>
  <c r="L15" i="3"/>
  <c r="S14" i="3"/>
  <c r="R58" i="3"/>
  <c r="P14" i="3"/>
  <c r="K58" i="3"/>
  <c r="R14" i="3"/>
  <c r="Q59" i="3"/>
  <c r="Q14" i="3"/>
  <c r="CB17" i="3"/>
  <c r="F16" i="3"/>
  <c r="M15" i="3" l="1"/>
  <c r="D61" i="3"/>
  <c r="N62" i="3"/>
  <c r="G13" i="3"/>
  <c r="K14" i="3"/>
  <c r="S59" i="3"/>
  <c r="M62" i="3"/>
  <c r="O14" i="3"/>
  <c r="Q13" i="3"/>
  <c r="C11" i="3"/>
  <c r="H13" i="3"/>
  <c r="R13" i="3"/>
  <c r="S13" i="3"/>
  <c r="J14" i="3"/>
  <c r="D14" i="3"/>
  <c r="P59" i="3"/>
  <c r="CB57" i="3"/>
  <c r="CC57" i="3" s="1"/>
  <c r="CD57" i="3" s="1"/>
  <c r="CB16" i="3"/>
  <c r="F15" i="3"/>
  <c r="G59" i="3"/>
  <c r="L14" i="3"/>
  <c r="K59" i="3"/>
  <c r="P13" i="3"/>
  <c r="O59" i="3"/>
  <c r="H59" i="3"/>
  <c r="L60" i="3"/>
  <c r="E14" i="3"/>
  <c r="CC18" i="3"/>
  <c r="CD18" i="3" s="1"/>
  <c r="C59" i="3"/>
  <c r="F61" i="3"/>
  <c r="N15" i="3"/>
  <c r="J59" i="3"/>
  <c r="E62" i="3"/>
  <c r="Q60" i="3"/>
  <c r="R59" i="3"/>
  <c r="I13" i="3"/>
  <c r="I60" i="3"/>
  <c r="CC17" i="3" l="1"/>
  <c r="CD17" i="3" s="1"/>
  <c r="S12" i="3"/>
  <c r="O13" i="3"/>
  <c r="S60" i="3"/>
  <c r="G60" i="3"/>
  <c r="E63" i="3"/>
  <c r="N63" i="3"/>
  <c r="Q61" i="3"/>
  <c r="J60" i="3"/>
  <c r="N14" i="3"/>
  <c r="CB58" i="3"/>
  <c r="CC58" i="3" s="1"/>
  <c r="CD58" i="3" s="1"/>
  <c r="O60" i="3"/>
  <c r="K60" i="3"/>
  <c r="R12" i="3"/>
  <c r="H12" i="3"/>
  <c r="M14" i="3"/>
  <c r="J13" i="3"/>
  <c r="Q12" i="3"/>
  <c r="I61" i="3"/>
  <c r="R60" i="3"/>
  <c r="C60" i="3"/>
  <c r="L13" i="3"/>
  <c r="CB15" i="3"/>
  <c r="F14" i="3"/>
  <c r="P60" i="3"/>
  <c r="K13" i="3"/>
  <c r="E13" i="3"/>
  <c r="F62" i="3"/>
  <c r="C10" i="3"/>
  <c r="G12" i="3"/>
  <c r="L61" i="3"/>
  <c r="P12" i="3"/>
  <c r="D62" i="3"/>
  <c r="I12" i="3"/>
  <c r="H60" i="3"/>
  <c r="D13" i="3"/>
  <c r="M63" i="3"/>
  <c r="CC16" i="3" l="1"/>
  <c r="CD16" i="3" s="1"/>
  <c r="G61" i="3"/>
  <c r="O61" i="3"/>
  <c r="N13" i="3"/>
  <c r="J12" i="3"/>
  <c r="D63" i="3"/>
  <c r="E12" i="3"/>
  <c r="R61" i="3"/>
  <c r="Q11" i="3"/>
  <c r="H11" i="3"/>
  <c r="E64" i="3"/>
  <c r="O12" i="3"/>
  <c r="P11" i="3"/>
  <c r="L12" i="3"/>
  <c r="K12" i="3"/>
  <c r="CB59" i="3"/>
  <c r="CC59" i="3" s="1"/>
  <c r="CD59" i="3" s="1"/>
  <c r="F13" i="3"/>
  <c r="F63" i="3"/>
  <c r="S11" i="3"/>
  <c r="Q62" i="3"/>
  <c r="CB14" i="3"/>
  <c r="CC15" i="3" s="1"/>
  <c r="CD15" i="3" s="1"/>
  <c r="I11" i="3"/>
  <c r="L62" i="3"/>
  <c r="C9" i="3"/>
  <c r="P61" i="3"/>
  <c r="I62" i="3"/>
  <c r="M13" i="3"/>
  <c r="J61" i="3"/>
  <c r="N64" i="3"/>
  <c r="S61" i="3"/>
  <c r="D12" i="3"/>
  <c r="G11" i="3"/>
  <c r="M64" i="3"/>
  <c r="H61" i="3"/>
  <c r="C61" i="3"/>
  <c r="R11" i="3"/>
  <c r="K61" i="3"/>
  <c r="S10" i="3" l="1"/>
  <c r="L11" i="3"/>
  <c r="D11" i="3"/>
  <c r="K11" i="3"/>
  <c r="D64" i="3"/>
  <c r="M12" i="3"/>
  <c r="P62" i="3"/>
  <c r="C8" i="3"/>
  <c r="I10" i="3"/>
  <c r="F64" i="3"/>
  <c r="P10" i="3"/>
  <c r="H10" i="3"/>
  <c r="J11" i="3"/>
  <c r="N12" i="3"/>
  <c r="G62" i="3"/>
  <c r="G10" i="3"/>
  <c r="K62" i="3"/>
  <c r="J62" i="3"/>
  <c r="F12" i="3"/>
  <c r="CB13" i="3"/>
  <c r="R62" i="3"/>
  <c r="E11" i="3"/>
  <c r="H62" i="3"/>
  <c r="C62" i="3"/>
  <c r="S62" i="3"/>
  <c r="L63" i="3"/>
  <c r="E65" i="3"/>
  <c r="Q63" i="3"/>
  <c r="R10" i="3"/>
  <c r="CB60" i="3"/>
  <c r="CC60" i="3" s="1"/>
  <c r="CD60" i="3" s="1"/>
  <c r="M65" i="3"/>
  <c r="N65" i="3"/>
  <c r="I63" i="3"/>
  <c r="O11" i="3"/>
  <c r="Q10" i="3"/>
  <c r="O62" i="3"/>
  <c r="CC14" i="3" l="1"/>
  <c r="CD14" i="3" s="1"/>
  <c r="H63" i="3"/>
  <c r="G9" i="3"/>
  <c r="D65" i="3"/>
  <c r="K10" i="3"/>
  <c r="M66" i="3"/>
  <c r="Q9" i="3"/>
  <c r="R63" i="3"/>
  <c r="J10" i="3"/>
  <c r="G63" i="3"/>
  <c r="CB12" i="3"/>
  <c r="F11" i="3"/>
  <c r="L10" i="3"/>
  <c r="P9" i="3"/>
  <c r="R9" i="3"/>
  <c r="S63" i="3"/>
  <c r="E66" i="3"/>
  <c r="J63" i="3"/>
  <c r="P63" i="3"/>
  <c r="D10" i="3"/>
  <c r="F65" i="3"/>
  <c r="S9" i="3"/>
  <c r="Q64" i="3"/>
  <c r="K63" i="3"/>
  <c r="O10" i="3"/>
  <c r="I64" i="3"/>
  <c r="L64" i="3"/>
  <c r="C63" i="3"/>
  <c r="E10" i="3"/>
  <c r="I9" i="3"/>
  <c r="M11" i="3"/>
  <c r="O63" i="3"/>
  <c r="N66" i="3"/>
  <c r="CB61" i="3"/>
  <c r="CC61" i="3" s="1"/>
  <c r="CD61" i="3" s="1"/>
  <c r="N11" i="3"/>
  <c r="H9" i="3"/>
  <c r="CC13" i="3" l="1"/>
  <c r="CD13" i="3" s="1"/>
  <c r="I65" i="3"/>
  <c r="J9" i="3"/>
  <c r="P64" i="3"/>
  <c r="P8" i="3"/>
  <c r="E9" i="3"/>
  <c r="S8" i="3"/>
  <c r="D9" i="3"/>
  <c r="J64" i="3"/>
  <c r="R8" i="3"/>
  <c r="M67" i="3"/>
  <c r="K64" i="3"/>
  <c r="O9" i="3"/>
  <c r="N10" i="3"/>
  <c r="N67" i="3"/>
  <c r="I8" i="3"/>
  <c r="CB62" i="3"/>
  <c r="CC62" i="3" s="1"/>
  <c r="CD62" i="3" s="1"/>
  <c r="F66" i="3"/>
  <c r="L9" i="3"/>
  <c r="M10" i="3"/>
  <c r="C64" i="3"/>
  <c r="CB63" i="3"/>
  <c r="E67" i="3"/>
  <c r="G64" i="3"/>
  <c r="R64" i="3"/>
  <c r="K9" i="3"/>
  <c r="D66" i="3"/>
  <c r="H8" i="3"/>
  <c r="H64" i="3"/>
  <c r="S64" i="3"/>
  <c r="F10" i="3"/>
  <c r="CB11" i="3"/>
  <c r="L65" i="3"/>
  <c r="O64" i="3"/>
  <c r="Q8" i="3"/>
  <c r="G8" i="3"/>
  <c r="Q65" i="3"/>
  <c r="CC63" i="3" l="1"/>
  <c r="CD63" i="3" s="1"/>
  <c r="CC12" i="3"/>
  <c r="CD12" i="3" s="1"/>
  <c r="S65" i="3"/>
  <c r="R65" i="3"/>
  <c r="C65" i="3"/>
  <c r="F67" i="3"/>
  <c r="M68" i="3"/>
  <c r="D8" i="3"/>
  <c r="D67" i="3"/>
  <c r="N9" i="3"/>
  <c r="I66" i="3"/>
  <c r="L66" i="3"/>
  <c r="H65" i="3"/>
  <c r="E68" i="3"/>
  <c r="L8" i="3"/>
  <c r="N68" i="3"/>
  <c r="O8" i="3"/>
  <c r="J65" i="3"/>
  <c r="P65" i="3"/>
  <c r="CB10" i="3"/>
  <c r="F9" i="3"/>
  <c r="G65" i="3"/>
  <c r="K65" i="3"/>
  <c r="E8" i="3"/>
  <c r="Q66" i="3"/>
  <c r="O65" i="3"/>
  <c r="J8" i="3"/>
  <c r="K8" i="3"/>
  <c r="M9" i="3"/>
  <c r="CC11" i="3" l="1"/>
  <c r="CD11" i="3" s="1"/>
  <c r="N8" i="3"/>
  <c r="E69" i="3"/>
  <c r="I67" i="3"/>
  <c r="O66" i="3"/>
  <c r="G66" i="3"/>
  <c r="M8" i="3"/>
  <c r="C66" i="3"/>
  <c r="S66" i="3"/>
  <c r="CB64" i="3"/>
  <c r="CC64" i="3" s="1"/>
  <c r="CD64" i="3" s="1"/>
  <c r="P66" i="3"/>
  <c r="K66" i="3"/>
  <c r="F8" i="3"/>
  <c r="J66" i="3"/>
  <c r="L67" i="3"/>
  <c r="N69" i="3"/>
  <c r="F68" i="3"/>
  <c r="M69" i="3"/>
  <c r="Q67" i="3"/>
  <c r="H66" i="3"/>
  <c r="D68" i="3"/>
  <c r="CB9" i="3"/>
  <c r="CC9" i="3" s="1"/>
  <c r="R66" i="3"/>
  <c r="CC10" i="3" l="1"/>
  <c r="CD10" i="3" s="1"/>
  <c r="S67" i="3"/>
  <c r="O67" i="3"/>
  <c r="N70" i="3"/>
  <c r="R67" i="3"/>
  <c r="Q68" i="3"/>
  <c r="F69" i="3"/>
  <c r="K67" i="3"/>
  <c r="I68" i="3"/>
  <c r="C67" i="3"/>
  <c r="CD9" i="3"/>
  <c r="CB65" i="3"/>
  <c r="CC65" i="3" s="1"/>
  <c r="CD65" i="3" s="1"/>
  <c r="P67" i="3"/>
  <c r="H67" i="3"/>
  <c r="J67" i="3"/>
  <c r="M70" i="3"/>
  <c r="E70" i="3"/>
  <c r="D69" i="3"/>
  <c r="L68" i="3"/>
  <c r="G67" i="3"/>
  <c r="F70" i="3" l="1"/>
  <c r="S68" i="3"/>
  <c r="R68" i="3"/>
  <c r="M71" i="3"/>
  <c r="H68" i="3"/>
  <c r="CB66" i="3"/>
  <c r="CC66" i="3" s="1"/>
  <c r="L69" i="3"/>
  <c r="I69" i="3"/>
  <c r="C68" i="3"/>
  <c r="E71" i="3"/>
  <c r="D70" i="3"/>
  <c r="J68" i="3"/>
  <c r="K68" i="3"/>
  <c r="G68" i="3"/>
  <c r="P68" i="3"/>
  <c r="Q69" i="3"/>
  <c r="N71" i="3"/>
  <c r="O68" i="3"/>
  <c r="L70" i="3" l="1"/>
  <c r="H69" i="3"/>
  <c r="F71" i="3"/>
  <c r="G69" i="3"/>
  <c r="J69" i="3"/>
  <c r="D71" i="3"/>
  <c r="E72" i="3"/>
  <c r="K69" i="3"/>
  <c r="P69" i="3"/>
  <c r="CB67" i="3"/>
  <c r="CC67" i="3" s="1"/>
  <c r="CD67" i="3" s="1"/>
  <c r="I70" i="3"/>
  <c r="CD66" i="3"/>
  <c r="R69" i="3"/>
  <c r="O69" i="3"/>
  <c r="M72" i="3"/>
  <c r="C69" i="3"/>
  <c r="CB68" i="3"/>
  <c r="N72" i="3"/>
  <c r="S69" i="3"/>
  <c r="Q70" i="3"/>
  <c r="CC68" i="3" l="1"/>
  <c r="CD68" i="3" s="1"/>
  <c r="D72" i="3"/>
  <c r="J70" i="3"/>
  <c r="M73" i="3"/>
  <c r="I71" i="3"/>
  <c r="S70" i="3"/>
  <c r="G70" i="3"/>
  <c r="N73" i="3"/>
  <c r="C70" i="3"/>
  <c r="E73" i="3"/>
  <c r="H70" i="3"/>
  <c r="L71" i="3"/>
  <c r="F72" i="3"/>
  <c r="O70" i="3"/>
  <c r="R70" i="3"/>
  <c r="P70" i="3"/>
  <c r="K70" i="3"/>
  <c r="Q71" i="3"/>
  <c r="K71" i="3" l="1"/>
  <c r="R71" i="3"/>
  <c r="L72" i="3"/>
  <c r="N74" i="3"/>
  <c r="S71" i="3"/>
  <c r="C71" i="3"/>
  <c r="M74" i="3"/>
  <c r="CB69" i="3"/>
  <c r="CC69" i="3" s="1"/>
  <c r="CD69" i="3" s="1"/>
  <c r="G71" i="3"/>
  <c r="I72" i="3"/>
  <c r="O71" i="3"/>
  <c r="H71" i="3"/>
  <c r="Q72" i="3"/>
  <c r="F73" i="3"/>
  <c r="D73" i="3"/>
  <c r="P71" i="3"/>
  <c r="J71" i="3"/>
  <c r="E74" i="3"/>
  <c r="D74" i="3" l="1"/>
  <c r="P72" i="3"/>
  <c r="I73" i="3"/>
  <c r="L73" i="3"/>
  <c r="J72" i="3"/>
  <c r="S72" i="3"/>
  <c r="K72" i="3"/>
  <c r="E75" i="3"/>
  <c r="F74" i="3"/>
  <c r="O72" i="3"/>
  <c r="N75" i="3"/>
  <c r="M75" i="3"/>
  <c r="Q73" i="3"/>
  <c r="H72" i="3"/>
  <c r="C72" i="3"/>
  <c r="G72" i="3"/>
  <c r="CB70" i="3"/>
  <c r="CC70" i="3" s="1"/>
  <c r="CD70" i="3" s="1"/>
  <c r="R72" i="3"/>
  <c r="H73" i="3" l="1"/>
  <c r="S73" i="3"/>
  <c r="Q74" i="3"/>
  <c r="O73" i="3"/>
  <c r="E76" i="3"/>
  <c r="R73" i="3"/>
  <c r="C73" i="3"/>
  <c r="I74" i="3"/>
  <c r="CB71" i="3"/>
  <c r="CC71" i="3" s="1"/>
  <c r="CD71" i="3" s="1"/>
  <c r="L74" i="3"/>
  <c r="N76" i="3"/>
  <c r="D75" i="3"/>
  <c r="G73" i="3"/>
  <c r="F75" i="3"/>
  <c r="K73" i="3"/>
  <c r="J73" i="3"/>
  <c r="P73" i="3"/>
  <c r="M76" i="3"/>
  <c r="E77" i="3" l="1"/>
  <c r="I75" i="3"/>
  <c r="CB72" i="3"/>
  <c r="CC72" i="3" s="1"/>
  <c r="CD72" i="3" s="1"/>
  <c r="S74" i="3"/>
  <c r="K74" i="3"/>
  <c r="Q75" i="3"/>
  <c r="J74" i="3"/>
  <c r="F76" i="3"/>
  <c r="G74" i="3"/>
  <c r="L75" i="3"/>
  <c r="O74" i="3"/>
  <c r="N77" i="3"/>
  <c r="C74" i="3"/>
  <c r="R74" i="3"/>
  <c r="M77" i="3"/>
  <c r="P74" i="3"/>
  <c r="D76" i="3"/>
  <c r="H74" i="3"/>
  <c r="G75" i="3" l="1"/>
  <c r="S75" i="3"/>
  <c r="D77" i="3"/>
  <c r="N78" i="3"/>
  <c r="F77" i="3"/>
  <c r="M78" i="3"/>
  <c r="CB73" i="3"/>
  <c r="CC73" i="3" s="1"/>
  <c r="CD73" i="3" s="1"/>
  <c r="C75" i="3"/>
  <c r="K75" i="3"/>
  <c r="E78" i="3"/>
  <c r="J75" i="3"/>
  <c r="L76" i="3"/>
  <c r="Q76" i="3"/>
  <c r="H75" i="3"/>
  <c r="O75" i="3"/>
  <c r="I76" i="3"/>
  <c r="P75" i="3"/>
  <c r="R75" i="3"/>
  <c r="C76" i="3" l="1"/>
  <c r="P76" i="3"/>
  <c r="H76" i="3"/>
  <c r="J76" i="3"/>
  <c r="S76" i="3"/>
  <c r="G76" i="3"/>
  <c r="O76" i="3"/>
  <c r="E79" i="3"/>
  <c r="R76" i="3"/>
  <c r="I77" i="3"/>
  <c r="N79" i="3"/>
  <c r="K76" i="3"/>
  <c r="Q77" i="3"/>
  <c r="L77" i="3"/>
  <c r="F78" i="3"/>
  <c r="CB74" i="3"/>
  <c r="CC74" i="3" s="1"/>
  <c r="CD74" i="3" s="1"/>
  <c r="M79" i="3"/>
  <c r="D78" i="3"/>
  <c r="J77" i="3" l="1"/>
  <c r="P77" i="3"/>
  <c r="I78" i="3"/>
  <c r="F79" i="3"/>
  <c r="S77" i="3"/>
  <c r="M80" i="3"/>
  <c r="G77" i="3"/>
  <c r="H77" i="3"/>
  <c r="L78" i="3"/>
  <c r="N80" i="3"/>
  <c r="E80" i="3"/>
  <c r="D79" i="3"/>
  <c r="K77" i="3"/>
  <c r="C77" i="3"/>
  <c r="Q78" i="3"/>
  <c r="R77" i="3"/>
  <c r="O77" i="3"/>
  <c r="CB75" i="3"/>
  <c r="CC75" i="3" s="1"/>
  <c r="CD75" i="3" s="1"/>
  <c r="K78" i="3" l="1"/>
  <c r="F80" i="3"/>
  <c r="S78" i="3"/>
  <c r="I79" i="3"/>
  <c r="R78" i="3"/>
  <c r="Q79" i="3"/>
  <c r="N81" i="3"/>
  <c r="C78" i="3"/>
  <c r="E81" i="3"/>
  <c r="L79" i="3"/>
  <c r="J78" i="3"/>
  <c r="H78" i="3"/>
  <c r="O78" i="3"/>
  <c r="CB76" i="3"/>
  <c r="CC76" i="3" s="1"/>
  <c r="CD76" i="3" s="1"/>
  <c r="M81" i="3"/>
  <c r="D80" i="3"/>
  <c r="G78" i="3"/>
  <c r="P78" i="3"/>
  <c r="I80" i="3" l="1"/>
  <c r="H79" i="3"/>
  <c r="R79" i="3"/>
  <c r="G79" i="3"/>
  <c r="M82" i="3"/>
  <c r="S79" i="3"/>
  <c r="D81" i="3"/>
  <c r="CB77" i="3"/>
  <c r="CC77" i="3" s="1"/>
  <c r="CD77" i="3" s="1"/>
  <c r="O79" i="3"/>
  <c r="E82" i="3"/>
  <c r="J79" i="3"/>
  <c r="L80" i="3"/>
  <c r="C79" i="3"/>
  <c r="P79" i="3"/>
  <c r="N82" i="3"/>
  <c r="Q80" i="3"/>
  <c r="F81" i="3"/>
  <c r="K79" i="3"/>
  <c r="F82" i="3" l="1"/>
  <c r="O80" i="3"/>
  <c r="Q81" i="3"/>
  <c r="J80" i="3"/>
  <c r="P80" i="3"/>
  <c r="R80" i="3"/>
  <c r="N83" i="3"/>
  <c r="CB78" i="3"/>
  <c r="CC78" i="3" s="1"/>
  <c r="CD78" i="3" s="1"/>
  <c r="E83" i="3"/>
  <c r="S80" i="3"/>
  <c r="K80" i="3"/>
  <c r="C80" i="3"/>
  <c r="D82" i="3"/>
  <c r="G80" i="3"/>
  <c r="H80" i="3"/>
  <c r="L81" i="3"/>
  <c r="M83" i="3"/>
  <c r="I81" i="3"/>
  <c r="R81" i="3" l="1"/>
  <c r="K81" i="3"/>
  <c r="I82" i="3"/>
  <c r="CB79" i="3"/>
  <c r="CC79" i="3" s="1"/>
  <c r="CD79" i="3" s="1"/>
  <c r="M84" i="3"/>
  <c r="S81" i="3"/>
  <c r="P81" i="3"/>
  <c r="N84" i="3"/>
  <c r="C81" i="3"/>
  <c r="J81" i="3"/>
  <c r="E84" i="3"/>
  <c r="Q82" i="3"/>
  <c r="H81" i="3"/>
  <c r="O81" i="3"/>
  <c r="F83" i="3"/>
  <c r="L82" i="3"/>
  <c r="G81" i="3"/>
  <c r="D83" i="3"/>
  <c r="E85" i="3" l="1"/>
  <c r="J82" i="3"/>
  <c r="CB80" i="3"/>
  <c r="CC80" i="3" s="1"/>
  <c r="CD80" i="3" s="1"/>
  <c r="N85" i="3"/>
  <c r="K82" i="3"/>
  <c r="C82" i="3"/>
  <c r="I83" i="3"/>
  <c r="G82" i="3"/>
  <c r="H82" i="3"/>
  <c r="P82" i="3"/>
  <c r="L83" i="3"/>
  <c r="O82" i="3"/>
  <c r="F84" i="3"/>
  <c r="Q83" i="3"/>
  <c r="M85" i="3"/>
  <c r="D84" i="3"/>
  <c r="S82" i="3"/>
  <c r="R82" i="3"/>
  <c r="R83" i="3" l="1"/>
  <c r="O83" i="3"/>
  <c r="CB81" i="3"/>
  <c r="CC81" i="3" s="1"/>
  <c r="CD81" i="3" s="1"/>
  <c r="H83" i="3"/>
  <c r="F85" i="3"/>
  <c r="P83" i="3"/>
  <c r="G83" i="3"/>
  <c r="N86" i="3"/>
  <c r="I84" i="3"/>
  <c r="J83" i="3"/>
  <c r="Q84" i="3"/>
  <c r="E86" i="3"/>
  <c r="D85" i="3"/>
  <c r="CB82" i="3"/>
  <c r="C83" i="3"/>
  <c r="K83" i="3"/>
  <c r="L84" i="3"/>
  <c r="S83" i="3"/>
  <c r="M86" i="3"/>
  <c r="CC82" i="3" l="1"/>
  <c r="CD82" i="3" s="1"/>
  <c r="E87" i="3"/>
  <c r="G84" i="3"/>
  <c r="K84" i="3"/>
  <c r="P84" i="3"/>
  <c r="H84" i="3"/>
  <c r="S84" i="3"/>
  <c r="M87" i="3"/>
  <c r="Q85" i="3"/>
  <c r="J84" i="3"/>
  <c r="C84" i="3"/>
  <c r="D86" i="3"/>
  <c r="F86" i="3"/>
  <c r="L85" i="3"/>
  <c r="I85" i="3"/>
  <c r="N87" i="3"/>
  <c r="O84" i="3"/>
  <c r="R84" i="3"/>
  <c r="C85" i="3" l="1"/>
  <c r="H85" i="3"/>
  <c r="O85" i="3"/>
  <c r="F87" i="3"/>
  <c r="CB83" i="3"/>
  <c r="CC83" i="3" s="1"/>
  <c r="CD83" i="3" s="1"/>
  <c r="K85" i="3"/>
  <c r="I86" i="3"/>
  <c r="L86" i="3"/>
  <c r="P85" i="3"/>
  <c r="D87" i="3"/>
  <c r="S85" i="3"/>
  <c r="Q86" i="3"/>
  <c r="R85" i="3"/>
  <c r="J85" i="3"/>
  <c r="G85" i="3"/>
  <c r="I87" i="3" l="1"/>
  <c r="G86" i="3"/>
  <c r="S86" i="3"/>
  <c r="O86" i="3"/>
  <c r="P86" i="3"/>
  <c r="H86" i="3"/>
  <c r="J86" i="3"/>
  <c r="C86" i="3"/>
  <c r="CB84" i="3"/>
  <c r="CC84" i="3" s="1"/>
  <c r="CD84" i="3" s="1"/>
  <c r="R86" i="3"/>
  <c r="Q87" i="3"/>
  <c r="L87" i="3"/>
  <c r="K86" i="3"/>
  <c r="P87" i="3" l="1"/>
  <c r="O87" i="3"/>
  <c r="H87" i="3"/>
  <c r="S87" i="3"/>
  <c r="K87" i="3"/>
  <c r="C87" i="3"/>
  <c r="J87" i="3"/>
  <c r="G87" i="3"/>
  <c r="R87" i="3"/>
  <c r="CB85" i="3"/>
  <c r="CC85" i="3" s="1"/>
  <c r="CD85" i="3" s="1"/>
  <c r="CB87" i="3" l="1"/>
  <c r="CB86" i="3"/>
  <c r="CC86" i="3" s="1"/>
  <c r="CC87" i="3" l="1"/>
  <c r="CD87" i="3" s="1"/>
  <c r="CD86" i="3"/>
  <c r="CD91" i="3" s="1"/>
  <c r="U110" i="3" s="1"/>
  <c r="CC91" i="3"/>
  <c r="AN91" i="3" l="1"/>
  <c r="AM91" i="3"/>
  <c r="CC129" i="3"/>
  <c r="CC132" i="3"/>
  <c r="CC114" i="3"/>
  <c r="CC105" i="3"/>
  <c r="CC101" i="3"/>
  <c r="CC118" i="3"/>
  <c r="CC122" i="3"/>
  <c r="CC125" i="3"/>
  <c r="BI91" i="3"/>
  <c r="BH91" i="3"/>
  <c r="AF109" i="3" l="1"/>
  <c r="X109" i="3"/>
  <c r="AD109" i="3"/>
  <c r="V109" i="3"/>
  <c r="AJ109" i="3"/>
  <c r="AB109" i="3"/>
  <c r="AG109" i="3"/>
  <c r="AE109" i="3"/>
  <c r="AC109" i="3"/>
  <c r="AA109" i="3"/>
  <c r="AI109" i="3"/>
  <c r="W109" i="3"/>
  <c r="AH109" i="3"/>
  <c r="U109" i="3"/>
  <c r="V111" i="3"/>
  <c r="Z109" i="3"/>
  <c r="Y109" i="3"/>
  <c r="BH125" i="3"/>
  <c r="BH129" i="3"/>
  <c r="BH105" i="3"/>
  <c r="BH122" i="3"/>
  <c r="BH132" i="3"/>
  <c r="BH101" i="3"/>
  <c r="BH114" i="3"/>
  <c r="BH118" i="3"/>
  <c r="AM122" i="3"/>
  <c r="AM105" i="3"/>
  <c r="AM132" i="3"/>
  <c r="AM114" i="3"/>
  <c r="AM118" i="3"/>
  <c r="AM129" i="3"/>
  <c r="AM101" i="3"/>
  <c r="AM125" i="3"/>
  <c r="AF108" i="3"/>
  <c r="X108" i="3"/>
  <c r="AD108" i="3"/>
  <c r="V108" i="3"/>
  <c r="AJ108" i="3"/>
  <c r="AB108" i="3"/>
  <c r="AI108" i="3"/>
  <c r="W108" i="3"/>
  <c r="AH108" i="3"/>
  <c r="U108" i="3"/>
  <c r="AG108" i="3"/>
  <c r="AE108" i="3"/>
  <c r="Z108" i="3"/>
  <c r="Y108" i="3"/>
  <c r="AC108" i="3"/>
  <c r="AA108" i="3"/>
</calcChain>
</file>

<file path=xl/sharedStrings.xml><?xml version="1.0" encoding="utf-8"?>
<sst xmlns="http://schemas.openxmlformats.org/spreadsheetml/2006/main" count="79" uniqueCount="42">
  <si>
    <t>Frecuencia</t>
  </si>
  <si>
    <t>R-12345-1</t>
  </si>
  <si>
    <t>Material</t>
  </si>
  <si>
    <t>Largo</t>
  </si>
  <si>
    <t>Altura</t>
  </si>
  <si>
    <t>Espesor</t>
  </si>
  <si>
    <t>Datos de entrada</t>
  </si>
  <si>
    <t>R'</t>
  </si>
  <si>
    <t>MEDIDAS DE AISLAMIENTO</t>
  </si>
  <si>
    <t>STC</t>
  </si>
  <si>
    <t>Cálculo de los índices globales</t>
  </si>
  <si>
    <t>Suma de desv</t>
  </si>
  <si>
    <t>Desviaciones de R'</t>
  </si>
  <si>
    <t>Iteración</t>
  </si>
  <si>
    <t>Xa1</t>
  </si>
  <si>
    <t>C</t>
  </si>
  <si>
    <t>L1</t>
  </si>
  <si>
    <t>Xa2</t>
  </si>
  <si>
    <t>Ctr</t>
  </si>
  <si>
    <t>L2</t>
  </si>
  <si>
    <t>Dn</t>
  </si>
  <si>
    <t>Dnt</t>
  </si>
  <si>
    <t>R' LISTA</t>
  </si>
  <si>
    <t>XA1ext</t>
  </si>
  <si>
    <t>C100-5000</t>
  </si>
  <si>
    <t>L1 ext</t>
  </si>
  <si>
    <t>Xa2 ext</t>
  </si>
  <si>
    <t>Ctr 100-5000</t>
  </si>
  <si>
    <t>L2 ext</t>
  </si>
  <si>
    <t>Xa1ext</t>
  </si>
  <si>
    <t>C50-3150</t>
  </si>
  <si>
    <t>Ctr 50 3150</t>
  </si>
  <si>
    <t>L2 Ext</t>
  </si>
  <si>
    <t>C50-5000</t>
  </si>
  <si>
    <t>Lz ext</t>
  </si>
  <si>
    <t>Ctr 50-5000</t>
  </si>
  <si>
    <t>t</t>
  </si>
  <si>
    <t>R_sharp</t>
  </si>
  <si>
    <t>R_davy</t>
  </si>
  <si>
    <t>Fcritica</t>
  </si>
  <si>
    <t>Acero</t>
  </si>
  <si>
    <t>R_Cremer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</si>
</sst>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C2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/>
    <xf numFmtId="0" fontId="0" fillId="2" borderId="0" xfId="0" applyFill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0" xfId="0" applyFont="1"/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1" borderId="0" xfId="0" applyFill="1"/>
    <xf numFmtId="0" fontId="1" fillId="3" borderId="0" xfId="0" applyFont="1" applyFill="1"/>
    <xf numFmtId="0" fontId="1" fillId="12" borderId="4" xfId="0" applyFont="1" applyFill="1" applyBorder="1"/>
    <xf numFmtId="0" fontId="1" fillId="12" borderId="0" xfId="0" applyFont="1" applyFill="1" applyBorder="1"/>
    <xf numFmtId="0" fontId="1" fillId="12" borderId="5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métodos en TERCIOS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Resultados!$A$8</c:f>
              <c:strCache>
                <c:ptCount val="1"/>
                <c:pt idx="0">
                  <c:v>R_Cremer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Resultados!$B$7:$AF$7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Resultados!$B$8:$AF$8</c:f>
              <c:numCache>
                <c:formatCode>General</c:formatCode>
                <c:ptCount val="31"/>
                <c:pt idx="0">
                  <c:v>16.750414416729264</c:v>
                </c:pt>
                <c:pt idx="1">
                  <c:v>18.688614676890381</c:v>
                </c:pt>
                <c:pt idx="2">
                  <c:v>20.696025579241649</c:v>
                </c:pt>
                <c:pt idx="3">
                  <c:v>22.771014330008882</c:v>
                </c:pt>
                <c:pt idx="4">
                  <c:v>24.709214590170006</c:v>
                </c:pt>
                <c:pt idx="5">
                  <c:v>26.716625492521274</c:v>
                </c:pt>
                <c:pt idx="6">
                  <c:v>28.791614243288507</c:v>
                </c:pt>
                <c:pt idx="7">
                  <c:v>30.729814503449632</c:v>
                </c:pt>
                <c:pt idx="8">
                  <c:v>32.668014763610756</c:v>
                </c:pt>
                <c:pt idx="9">
                  <c:v>34.812214156568132</c:v>
                </c:pt>
                <c:pt idx="10">
                  <c:v>36.750414416729257</c:v>
                </c:pt>
                <c:pt idx="11">
                  <c:v>38.688614676890396</c:v>
                </c:pt>
                <c:pt idx="12">
                  <c:v>40.696025579241649</c:v>
                </c:pt>
                <c:pt idx="13">
                  <c:v>42.771014330008882</c:v>
                </c:pt>
                <c:pt idx="14">
                  <c:v>44.709214590170021</c:v>
                </c:pt>
                <c:pt idx="15">
                  <c:v>46.716625492521274</c:v>
                </c:pt>
                <c:pt idx="16">
                  <c:v>48.791614243288507</c:v>
                </c:pt>
                <c:pt idx="17">
                  <c:v>50.729814503449646</c:v>
                </c:pt>
                <c:pt idx="18">
                  <c:v>12.197720350792867</c:v>
                </c:pt>
                <c:pt idx="19">
                  <c:v>26.399526341327274</c:v>
                </c:pt>
                <c:pt idx="20">
                  <c:v>31.045931514376754</c:v>
                </c:pt>
                <c:pt idx="21">
                  <c:v>34.685744061837021</c:v>
                </c:pt>
                <c:pt idx="22">
                  <c:v>38.001974253558387</c:v>
                </c:pt>
                <c:pt idx="23">
                  <c:v>41.168464864683621</c:v>
                </c:pt>
                <c:pt idx="24">
                  <c:v>43.980139770647078</c:v>
                </c:pt>
                <c:pt idx="25">
                  <c:v>46.794857522097182</c:v>
                </c:pt>
                <c:pt idx="26">
                  <c:v>49.632966685342431</c:v>
                </c:pt>
                <c:pt idx="27">
                  <c:v>52.237914387052712</c:v>
                </c:pt>
                <c:pt idx="28">
                  <c:v>54.811028003994849</c:v>
                </c:pt>
                <c:pt idx="29">
                  <c:v>57.631076210582968</c:v>
                </c:pt>
                <c:pt idx="30">
                  <c:v>60.163200185814318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Resultados!$A$9</c:f>
              <c:strCache>
                <c:ptCount val="1"/>
                <c:pt idx="0">
                  <c:v>R_sharp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</c:dPt>
          <c:cat>
            <c:numRef>
              <c:f>Resultados!$B$7:$AF$7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Resultados!$B$9:$AF$9</c:f>
              <c:numCache>
                <c:formatCode>General</c:formatCode>
                <c:ptCount val="31"/>
                <c:pt idx="0">
                  <c:v>15.935224919728281</c:v>
                </c:pt>
                <c:pt idx="1">
                  <c:v>17.862175849677875</c:v>
                </c:pt>
                <c:pt idx="2">
                  <c:v>19.862168898337913</c:v>
                </c:pt>
                <c:pt idx="3">
                  <c:v>21.932355756101209</c:v>
                </c:pt>
                <c:pt idx="4">
                  <c:v>23.867731185263789</c:v>
                </c:pt>
                <c:pt idx="5">
                  <c:v>25.873282379133475</c:v>
                </c:pt>
                <c:pt idx="6">
                  <c:v>27.947068529935748</c:v>
                </c:pt>
                <c:pt idx="7">
                  <c:v>29.884561796780353</c:v>
                </c:pt>
                <c:pt idx="8">
                  <c:v>31.822309520810997</c:v>
                </c:pt>
                <c:pt idx="9">
                  <c:v>33.966195410571828</c:v>
                </c:pt>
                <c:pt idx="10">
                  <c:v>35.904218873236516</c:v>
                </c:pt>
                <c:pt idx="11">
                  <c:v>37.842305979222679</c:v>
                </c:pt>
                <c:pt idx="12">
                  <c:v>39.849642425842731</c:v>
                </c:pt>
                <c:pt idx="13">
                  <c:v>41.924583045324567</c:v>
                </c:pt>
                <c:pt idx="14">
                  <c:v>43.862755015682779</c:v>
                </c:pt>
                <c:pt idx="15">
                  <c:v>41.815302626238086</c:v>
                </c:pt>
                <c:pt idx="16">
                  <c:v>39.137864886195032</c:v>
                </c:pt>
                <c:pt idx="17">
                  <c:v>35.987938133203201</c:v>
                </c:pt>
                <c:pt idx="18">
                  <c:v>32.050529691963419</c:v>
                </c:pt>
                <c:pt idx="19">
                  <c:v>34.743186699519875</c:v>
                </c:pt>
                <c:pt idx="20">
                  <c:v>37.178514857714632</c:v>
                </c:pt>
                <c:pt idx="21">
                  <c:v>39.615285464574072</c:v>
                </c:pt>
                <c:pt idx="22">
                  <c:v>42.140761003798019</c:v>
                </c:pt>
                <c:pt idx="23">
                  <c:v>44.753269336630282</c:v>
                </c:pt>
                <c:pt idx="24">
                  <c:v>47.195613567113995</c:v>
                </c:pt>
                <c:pt idx="25">
                  <c:v>49.727502099645662</c:v>
                </c:pt>
                <c:pt idx="26">
                  <c:v>52.347394265062889</c:v>
                </c:pt>
                <c:pt idx="27">
                  <c:v>54.7973979642465</c:v>
                </c:pt>
                <c:pt idx="28">
                  <c:v>57.250417386382139</c:v>
                </c:pt>
                <c:pt idx="29">
                  <c:v>59.968040154646943</c:v>
                </c:pt>
                <c:pt idx="30">
                  <c:v>62.428454390397285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Resultados!$A$10</c:f>
              <c:strCache>
                <c:ptCount val="1"/>
                <c:pt idx="0">
                  <c:v>R_davy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Resultados!$B$7:$AF$7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Resultados!$B$10:$AF$10</c:f>
              <c:numCache>
                <c:formatCode>General</c:formatCode>
                <c:ptCount val="31"/>
                <c:pt idx="0">
                  <c:v>31.354656533039584</c:v>
                </c:pt>
                <c:pt idx="1">
                  <c:v>33.278545131938493</c:v>
                </c:pt>
                <c:pt idx="2">
                  <c:v>35.267117751922065</c:v>
                </c:pt>
                <c:pt idx="3">
                  <c:v>37.311807659172501</c:v>
                </c:pt>
                <c:pt idx="4">
                  <c:v>39.197657987821984</c:v>
                </c:pt>
                <c:pt idx="5">
                  <c:v>39.819039334584424</c:v>
                </c:pt>
                <c:pt idx="6">
                  <c:v>37.667063662758437</c:v>
                </c:pt>
                <c:pt idx="7">
                  <c:v>37.59579620276056</c:v>
                </c:pt>
                <c:pt idx="8">
                  <c:v>38.146955766595987</c:v>
                </c:pt>
                <c:pt idx="9">
                  <c:v>39.121551411245989</c:v>
                </c:pt>
                <c:pt idx="10">
                  <c:v>40.197253402038164</c:v>
                </c:pt>
                <c:pt idx="11">
                  <c:v>41.390225280514585</c:v>
                </c:pt>
                <c:pt idx="12">
                  <c:v>42.705131960194471</c:v>
                </c:pt>
                <c:pt idx="13">
                  <c:v>44.11058551918547</c:v>
                </c:pt>
                <c:pt idx="14">
                  <c:v>45.42797736027164</c:v>
                </c:pt>
                <c:pt idx="15">
                  <c:v>46.736559819109729</c:v>
                </c:pt>
                <c:pt idx="16">
                  <c:v>47.873371566388528</c:v>
                </c:pt>
                <c:pt idx="17">
                  <c:v>48.156797404066793</c:v>
                </c:pt>
                <c:pt idx="18">
                  <c:v>31.196258353995837</c:v>
                </c:pt>
                <c:pt idx="19">
                  <c:v>30.357895434530334</c:v>
                </c:pt>
                <c:pt idx="20">
                  <c:v>34.486568740841676</c:v>
                </c:pt>
                <c:pt idx="21">
                  <c:v>37.835419071474895</c:v>
                </c:pt>
                <c:pt idx="22">
                  <c:v>40.940048732248798</c:v>
                </c:pt>
                <c:pt idx="23">
                  <c:v>43.933988177414648</c:v>
                </c:pt>
                <c:pt idx="24">
                  <c:v>46.606607036203449</c:v>
                </c:pt>
                <c:pt idx="25">
                  <c:v>48.728156791142609</c:v>
                </c:pt>
                <c:pt idx="26">
                  <c:v>51.992182359331771</c:v>
                </c:pt>
                <c:pt idx="27">
                  <c:v>54.468577593234187</c:v>
                </c:pt>
                <c:pt idx="28">
                  <c:v>56.904471180590726</c:v>
                </c:pt>
                <c:pt idx="29">
                  <c:v>59.555774132628976</c:v>
                </c:pt>
                <c:pt idx="30">
                  <c:v>61.913120097209443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Resultados!$A$11</c:f>
              <c:strCache>
                <c:ptCount val="1"/>
                <c:pt idx="0">
                  <c:v>R-12345-1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Resultados!$B$7:$AF$7</c:f>
              <c:numCache>
                <c:formatCode>General</c:formatCode>
                <c:ptCount val="31"/>
                <c:pt idx="0">
                  <c:v>20</c:v>
                </c:pt>
                <c:pt idx="1">
                  <c:v>25</c:v>
                </c:pt>
                <c:pt idx="2">
                  <c:v>31.5</c:v>
                </c:pt>
                <c:pt idx="3">
                  <c:v>40</c:v>
                </c:pt>
                <c:pt idx="4">
                  <c:v>50</c:v>
                </c:pt>
                <c:pt idx="5">
                  <c:v>63</c:v>
                </c:pt>
                <c:pt idx="6">
                  <c:v>80</c:v>
                </c:pt>
                <c:pt idx="7">
                  <c:v>100</c:v>
                </c:pt>
                <c:pt idx="8">
                  <c:v>125</c:v>
                </c:pt>
                <c:pt idx="9">
                  <c:v>160</c:v>
                </c:pt>
                <c:pt idx="10">
                  <c:v>200</c:v>
                </c:pt>
                <c:pt idx="11">
                  <c:v>250</c:v>
                </c:pt>
                <c:pt idx="12">
                  <c:v>315</c:v>
                </c:pt>
                <c:pt idx="13">
                  <c:v>400</c:v>
                </c:pt>
                <c:pt idx="14">
                  <c:v>500</c:v>
                </c:pt>
                <c:pt idx="15">
                  <c:v>630</c:v>
                </c:pt>
                <c:pt idx="16">
                  <c:v>800</c:v>
                </c:pt>
                <c:pt idx="17">
                  <c:v>1000</c:v>
                </c:pt>
                <c:pt idx="18">
                  <c:v>1250</c:v>
                </c:pt>
                <c:pt idx="19">
                  <c:v>1600</c:v>
                </c:pt>
                <c:pt idx="20">
                  <c:v>2000</c:v>
                </c:pt>
                <c:pt idx="21">
                  <c:v>2500</c:v>
                </c:pt>
                <c:pt idx="22">
                  <c:v>3150</c:v>
                </c:pt>
                <c:pt idx="23">
                  <c:v>4000</c:v>
                </c:pt>
                <c:pt idx="24">
                  <c:v>5000</c:v>
                </c:pt>
                <c:pt idx="25">
                  <c:v>6300</c:v>
                </c:pt>
                <c:pt idx="26">
                  <c:v>8000</c:v>
                </c:pt>
                <c:pt idx="27">
                  <c:v>10000</c:v>
                </c:pt>
                <c:pt idx="28">
                  <c:v>12500</c:v>
                </c:pt>
                <c:pt idx="29">
                  <c:v>16000</c:v>
                </c:pt>
                <c:pt idx="30">
                  <c:v>20000</c:v>
                </c:pt>
              </c:numCache>
            </c:numRef>
          </c:cat>
          <c:val>
            <c:numRef>
              <c:f>Resultados!$B$11:$AF$11</c:f>
              <c:numCache>
                <c:formatCode>General</c:formatCode>
                <c:ptCount val="31"/>
                <c:pt idx="0">
                  <c:v>19.681580336665068</c:v>
                </c:pt>
                <c:pt idx="1">
                  <c:v>22.186152983586737</c:v>
                </c:pt>
                <c:pt idx="2">
                  <c:v>24.392657882849377</c:v>
                </c:pt>
                <c:pt idx="3">
                  <c:v>26.330540252178622</c:v>
                </c:pt>
                <c:pt idx="4">
                  <c:v>27.920605678571629</c:v>
                </c:pt>
                <c:pt idx="5">
                  <c:v>29.429761115156467</c:v>
                </c:pt>
                <c:pt idx="6">
                  <c:v>30.905163811000442</c:v>
                </c:pt>
                <c:pt idx="7">
                  <c:v>32.237015127205439</c:v>
                </c:pt>
                <c:pt idx="8">
                  <c:v>33.534736969426817</c:v>
                </c:pt>
                <c:pt idx="9">
                  <c:v>34.925497906881787</c:v>
                </c:pt>
                <c:pt idx="10">
                  <c:v>36.123493597329769</c:v>
                </c:pt>
                <c:pt idx="11">
                  <c:v>37.232345373118541</c:v>
                </c:pt>
                <c:pt idx="12">
                  <c:v>38.22956063834237</c:v>
                </c:pt>
                <c:pt idx="13">
                  <c:v>38.992850836392144</c:v>
                </c:pt>
                <c:pt idx="14">
                  <c:v>39.289151994655896</c:v>
                </c:pt>
                <c:pt idx="15">
                  <c:v>38.82548059515107</c:v>
                </c:pt>
                <c:pt idx="16">
                  <c:v>36.649136404247486</c:v>
                </c:pt>
                <c:pt idx="17">
                  <c:v>30.78034159234452</c:v>
                </c:pt>
                <c:pt idx="18">
                  <c:v>14.333405168983049</c:v>
                </c:pt>
                <c:pt idx="19">
                  <c:v>28.535211159517452</c:v>
                </c:pt>
                <c:pt idx="20">
                  <c:v>33.181616332566925</c:v>
                </c:pt>
                <c:pt idx="21">
                  <c:v>36.821428880027192</c:v>
                </c:pt>
                <c:pt idx="22">
                  <c:v>40.137659071748566</c:v>
                </c:pt>
                <c:pt idx="23">
                  <c:v>43.304149682873813</c:v>
                </c:pt>
                <c:pt idx="24">
                  <c:v>46.115824588837249</c:v>
                </c:pt>
                <c:pt idx="25">
                  <c:v>48.93054234028736</c:v>
                </c:pt>
                <c:pt idx="26">
                  <c:v>51.768651503532617</c:v>
                </c:pt>
                <c:pt idx="27">
                  <c:v>54.373599205242897</c:v>
                </c:pt>
                <c:pt idx="28">
                  <c:v>56.94671282218502</c:v>
                </c:pt>
                <c:pt idx="29">
                  <c:v>59.766761028773161</c:v>
                </c:pt>
                <c:pt idx="30">
                  <c:v>62.298885004004497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6296"/>
        <c:axId val="413512944"/>
      </c:lineChart>
      <c:catAx>
        <c:axId val="74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3512944"/>
        <c:crosses val="autoZero"/>
        <c:auto val="1"/>
        <c:lblAlgn val="ctr"/>
        <c:lblOffset val="100"/>
        <c:noMultiLvlLbl val="0"/>
      </c:catAx>
      <c:valAx>
        <c:axId val="4135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33337</xdr:rowOff>
    </xdr:from>
    <xdr:to>
      <xdr:col>27</xdr:col>
      <xdr:colOff>590550</xdr:colOff>
      <xdr:row>25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95250</xdr:colOff>
      <xdr:row>9</xdr:row>
      <xdr:rowOff>23812</xdr:rowOff>
    </xdr:from>
    <xdr:ext cx="7141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1287125" y="3014662"/>
              <a:ext cx="714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𝑡𝑟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287125" y="3014662"/>
              <a:ext cx="7141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〖</a:t>
              </a:r>
              <a:r>
                <a:rPr lang="es-AR" sz="1100" b="0" i="0">
                  <a:latin typeface="Cambria Math" panose="02040503050406030204" pitchFamily="18" charset="0"/>
                </a:rPr>
                <a:t>𝑅^′〗_𝑤 (𝐶;𝐶_𝑡𝑟)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266700</xdr:colOff>
      <xdr:row>90</xdr:row>
      <xdr:rowOff>4762</xdr:rowOff>
    </xdr:from>
    <xdr:ext cx="464358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6106775" y="17149762"/>
              <a:ext cx="46435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6106775" y="17149762"/>
              <a:ext cx="464358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𝐷_(𝑛,𝑊)=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58</xdr:col>
      <xdr:colOff>266700</xdr:colOff>
      <xdr:row>90</xdr:row>
      <xdr:rowOff>4762</xdr:rowOff>
    </xdr:from>
    <xdr:ext cx="52892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5307925" y="17149762"/>
              <a:ext cx="5289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𝑛𝑇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5307925" y="17149762"/>
              <a:ext cx="52892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𝐷_(𝑛𝑇,𝑊)=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79</xdr:col>
      <xdr:colOff>266700</xdr:colOff>
      <xdr:row>90</xdr:row>
      <xdr:rowOff>4762</xdr:rowOff>
    </xdr:from>
    <xdr:ext cx="2704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5594925" y="17149762"/>
              <a:ext cx="2704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5594925" y="17149762"/>
              <a:ext cx="2704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𝑅=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117</xdr:col>
      <xdr:colOff>85725</xdr:colOff>
      <xdr:row>90</xdr:row>
      <xdr:rowOff>4762</xdr:rowOff>
    </xdr:from>
    <xdr:ext cx="4254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48825150" y="17149762"/>
              <a:ext cx="425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𝑆𝑇𝐶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8825150" y="17149762"/>
              <a:ext cx="4254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𝑆𝑇𝐶=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zoomScale="55" zoomScaleNormal="55" workbookViewId="0">
      <selection activeCell="I7" sqref="I7"/>
    </sheetView>
  </sheetViews>
  <sheetFormatPr baseColWidth="10" defaultColWidth="9.109375" defaultRowHeight="14.4" x14ac:dyDescent="0.3"/>
  <cols>
    <col min="1" max="1" width="18.44140625" style="1" customWidth="1"/>
    <col min="2" max="4" width="9.109375" style="1"/>
    <col min="5" max="5" width="8.44140625" style="1" customWidth="1"/>
    <col min="6" max="16384" width="9.109375" style="1"/>
  </cols>
  <sheetData>
    <row r="1" spans="1:32" ht="21" x14ac:dyDescent="0.4">
      <c r="A1" s="27" t="s">
        <v>6</v>
      </c>
      <c r="B1" s="28"/>
      <c r="C1" s="28"/>
      <c r="D1" s="28"/>
      <c r="E1" s="29"/>
    </row>
    <row r="2" spans="1:32" x14ac:dyDescent="0.3">
      <c r="A2" s="24" t="s">
        <v>2</v>
      </c>
      <c r="B2" s="25" t="s">
        <v>3</v>
      </c>
      <c r="C2" s="25" t="s">
        <v>4</v>
      </c>
      <c r="D2" s="25" t="s">
        <v>5</v>
      </c>
      <c r="E2" s="26" t="s">
        <v>39</v>
      </c>
    </row>
    <row r="3" spans="1:32" ht="15" thickBot="1" x14ac:dyDescent="0.35">
      <c r="A3" s="3" t="s">
        <v>40</v>
      </c>
      <c r="B3" s="4">
        <v>1</v>
      </c>
      <c r="C3" s="4">
        <v>1</v>
      </c>
      <c r="D3" s="4">
        <v>0.01</v>
      </c>
      <c r="E3" s="5">
        <v>1229.5543986832351</v>
      </c>
    </row>
    <row r="6" spans="1:32" x14ac:dyDescent="0.3">
      <c r="A6" s="23"/>
    </row>
    <row r="7" spans="1:32" x14ac:dyDescent="0.3">
      <c r="A7" s="21" t="s">
        <v>0</v>
      </c>
      <c r="B7" s="22">
        <v>20</v>
      </c>
      <c r="C7" s="22">
        <v>25</v>
      </c>
      <c r="D7" s="22">
        <v>31.5</v>
      </c>
      <c r="E7" s="22">
        <v>40</v>
      </c>
      <c r="F7" s="22">
        <v>50</v>
      </c>
      <c r="G7" s="22">
        <v>63</v>
      </c>
      <c r="H7" s="22">
        <v>80</v>
      </c>
      <c r="I7" s="22">
        <v>100</v>
      </c>
      <c r="J7" s="22">
        <v>125</v>
      </c>
      <c r="K7" s="22">
        <v>160</v>
      </c>
      <c r="L7" s="22">
        <v>200</v>
      </c>
      <c r="M7" s="22">
        <v>250</v>
      </c>
      <c r="N7" s="22">
        <v>315</v>
      </c>
      <c r="O7" s="22">
        <v>400</v>
      </c>
      <c r="P7" s="22">
        <v>500</v>
      </c>
      <c r="Q7" s="22">
        <v>630</v>
      </c>
      <c r="R7" s="22">
        <v>800</v>
      </c>
      <c r="S7" s="22">
        <v>1000</v>
      </c>
      <c r="T7" s="22">
        <v>1250</v>
      </c>
      <c r="U7" s="22">
        <v>1600</v>
      </c>
      <c r="V7" s="22">
        <v>2000</v>
      </c>
      <c r="W7" s="22">
        <v>2500</v>
      </c>
      <c r="X7" s="22">
        <v>3150</v>
      </c>
      <c r="Y7" s="22">
        <v>4000</v>
      </c>
      <c r="Z7" s="22">
        <v>5000</v>
      </c>
      <c r="AA7" s="22">
        <v>6300</v>
      </c>
      <c r="AB7" s="22">
        <v>8000</v>
      </c>
      <c r="AC7" s="22">
        <v>10000</v>
      </c>
      <c r="AD7" s="22">
        <v>12500</v>
      </c>
      <c r="AE7" s="22">
        <v>16000</v>
      </c>
      <c r="AF7" s="22">
        <v>20000</v>
      </c>
    </row>
    <row r="8" spans="1:32" x14ac:dyDescent="0.3">
      <c r="A8" s="21" t="s">
        <v>41</v>
      </c>
      <c r="B8" s="1">
        <v>16.750414416729264</v>
      </c>
      <c r="C8" s="1">
        <v>18.688614676890381</v>
      </c>
      <c r="D8" s="1">
        <v>20.696025579241649</v>
      </c>
      <c r="E8" s="1">
        <v>22.771014330008882</v>
      </c>
      <c r="F8" s="1">
        <v>24.709214590170006</v>
      </c>
      <c r="G8" s="1">
        <v>26.716625492521274</v>
      </c>
      <c r="H8" s="1">
        <v>28.791614243288507</v>
      </c>
      <c r="I8" s="1">
        <v>30.729814503449632</v>
      </c>
      <c r="J8" s="1">
        <v>32.668014763610756</v>
      </c>
      <c r="K8" s="1">
        <v>34.812214156568132</v>
      </c>
      <c r="L8" s="1">
        <v>36.750414416729257</v>
      </c>
      <c r="M8" s="1">
        <v>38.688614676890396</v>
      </c>
      <c r="N8" s="1">
        <v>40.696025579241649</v>
      </c>
      <c r="O8" s="1">
        <v>42.771014330008882</v>
      </c>
      <c r="P8" s="1">
        <v>44.709214590170021</v>
      </c>
      <c r="Q8" s="1">
        <v>46.716625492521274</v>
      </c>
      <c r="R8" s="1">
        <v>48.791614243288507</v>
      </c>
      <c r="S8" s="1">
        <v>50.729814503449646</v>
      </c>
      <c r="T8" s="1">
        <v>12.197720350792867</v>
      </c>
      <c r="U8" s="1">
        <v>26.399526341327274</v>
      </c>
      <c r="V8" s="1">
        <v>31.045931514376754</v>
      </c>
      <c r="W8" s="1">
        <v>34.685744061837021</v>
      </c>
      <c r="X8" s="1">
        <v>38.001974253558387</v>
      </c>
      <c r="Y8" s="1">
        <v>41.168464864683621</v>
      </c>
      <c r="Z8" s="1">
        <v>43.980139770647078</v>
      </c>
      <c r="AA8" s="1">
        <v>46.794857522097182</v>
      </c>
      <c r="AB8" s="1">
        <v>49.632966685342431</v>
      </c>
      <c r="AC8" s="1">
        <v>52.237914387052712</v>
      </c>
      <c r="AD8" s="1">
        <v>54.811028003994849</v>
      </c>
      <c r="AE8" s="1">
        <v>57.631076210582968</v>
      </c>
      <c r="AF8" s="1">
        <v>60.163200185814318</v>
      </c>
    </row>
    <row r="9" spans="1:32" x14ac:dyDescent="0.3">
      <c r="A9" s="21" t="s">
        <v>37</v>
      </c>
      <c r="B9" s="1">
        <v>15.935224919728281</v>
      </c>
      <c r="C9" s="1">
        <v>17.862175849677875</v>
      </c>
      <c r="D9" s="1">
        <v>19.862168898337913</v>
      </c>
      <c r="E9" s="1">
        <v>21.932355756101209</v>
      </c>
      <c r="F9" s="1">
        <v>23.867731185263789</v>
      </c>
      <c r="G9" s="1">
        <v>25.873282379133475</v>
      </c>
      <c r="H9" s="1">
        <v>27.947068529935748</v>
      </c>
      <c r="I9" s="1">
        <v>29.884561796780353</v>
      </c>
      <c r="J9" s="1">
        <v>31.822309520810997</v>
      </c>
      <c r="K9" s="1">
        <v>33.966195410571828</v>
      </c>
      <c r="L9" s="1">
        <v>35.904218873236516</v>
      </c>
      <c r="M9" s="1">
        <v>37.842305979222679</v>
      </c>
      <c r="N9" s="1">
        <v>39.849642425842731</v>
      </c>
      <c r="O9" s="1">
        <v>41.924583045324567</v>
      </c>
      <c r="P9" s="1">
        <v>43.862755015682779</v>
      </c>
      <c r="Q9" s="1">
        <v>41.815302626238086</v>
      </c>
      <c r="R9" s="1">
        <v>39.137864886195032</v>
      </c>
      <c r="S9" s="1">
        <v>35.987938133203201</v>
      </c>
      <c r="T9" s="1">
        <v>32.050529691963419</v>
      </c>
      <c r="U9" s="1">
        <v>34.743186699519875</v>
      </c>
      <c r="V9" s="1">
        <v>37.178514857714632</v>
      </c>
      <c r="W9" s="1">
        <v>39.615285464574072</v>
      </c>
      <c r="X9" s="1">
        <v>42.140761003798019</v>
      </c>
      <c r="Y9" s="1">
        <v>44.753269336630282</v>
      </c>
      <c r="Z9" s="1">
        <v>47.195613567113995</v>
      </c>
      <c r="AA9" s="1">
        <v>49.727502099645662</v>
      </c>
      <c r="AB9" s="1">
        <v>52.347394265062889</v>
      </c>
      <c r="AC9" s="1">
        <v>54.7973979642465</v>
      </c>
      <c r="AD9" s="1">
        <v>57.250417386382139</v>
      </c>
      <c r="AE9" s="1">
        <v>59.968040154646943</v>
      </c>
      <c r="AF9" s="1">
        <v>62.428454390397285</v>
      </c>
    </row>
    <row r="10" spans="1:32" x14ac:dyDescent="0.3">
      <c r="A10" s="21" t="s">
        <v>38</v>
      </c>
      <c r="B10" s="1">
        <v>31.354656533039584</v>
      </c>
      <c r="C10" s="1">
        <v>33.278545131938493</v>
      </c>
      <c r="D10" s="1">
        <v>35.267117751922065</v>
      </c>
      <c r="E10" s="1">
        <v>37.311807659172501</v>
      </c>
      <c r="F10" s="1">
        <v>39.197657987821984</v>
      </c>
      <c r="G10" s="1">
        <v>39.819039334584424</v>
      </c>
      <c r="H10" s="1">
        <v>37.667063662758437</v>
      </c>
      <c r="I10" s="1">
        <v>37.59579620276056</v>
      </c>
      <c r="J10" s="1">
        <v>38.146955766595987</v>
      </c>
      <c r="K10" s="1">
        <v>39.121551411245989</v>
      </c>
      <c r="L10" s="1">
        <v>40.197253402038164</v>
      </c>
      <c r="M10" s="1">
        <v>41.390225280514585</v>
      </c>
      <c r="N10" s="1">
        <v>42.705131960194471</v>
      </c>
      <c r="O10" s="1">
        <v>44.11058551918547</v>
      </c>
      <c r="P10" s="1">
        <v>45.42797736027164</v>
      </c>
      <c r="Q10" s="1">
        <v>46.736559819109729</v>
      </c>
      <c r="R10" s="1">
        <v>47.873371566388528</v>
      </c>
      <c r="S10" s="1">
        <v>48.156797404066793</v>
      </c>
      <c r="T10" s="1">
        <v>31.196258353995837</v>
      </c>
      <c r="U10" s="1">
        <v>30.357895434530334</v>
      </c>
      <c r="V10" s="1">
        <v>34.486568740841676</v>
      </c>
      <c r="W10" s="1">
        <v>37.835419071474895</v>
      </c>
      <c r="X10" s="1">
        <v>40.940048732248798</v>
      </c>
      <c r="Y10" s="1">
        <v>43.933988177414648</v>
      </c>
      <c r="Z10" s="1">
        <v>46.606607036203449</v>
      </c>
      <c r="AA10" s="1">
        <v>48.728156791142609</v>
      </c>
      <c r="AB10" s="1">
        <v>51.992182359331771</v>
      </c>
      <c r="AC10" s="1">
        <v>54.468577593234187</v>
      </c>
      <c r="AD10" s="1">
        <v>56.904471180590726</v>
      </c>
      <c r="AE10" s="1">
        <v>59.555774132628976</v>
      </c>
      <c r="AF10" s="1">
        <v>61.913120097209443</v>
      </c>
    </row>
    <row r="11" spans="1:32" x14ac:dyDescent="0.3">
      <c r="A11" s="21" t="s">
        <v>1</v>
      </c>
      <c r="B11" s="1">
        <v>19.681580336665068</v>
      </c>
      <c r="C11" s="1">
        <v>22.186152983586737</v>
      </c>
      <c r="D11" s="1">
        <v>24.392657882849377</v>
      </c>
      <c r="E11" s="1">
        <v>26.330540252178622</v>
      </c>
      <c r="F11" s="1">
        <v>27.920605678571629</v>
      </c>
      <c r="G11" s="1">
        <v>29.429761115156467</v>
      </c>
      <c r="H11" s="1">
        <v>30.905163811000442</v>
      </c>
      <c r="I11" s="1">
        <v>32.237015127205439</v>
      </c>
      <c r="J11" s="1">
        <v>33.534736969426817</v>
      </c>
      <c r="K11" s="1">
        <v>34.925497906881787</v>
      </c>
      <c r="L11" s="1">
        <v>36.123493597329769</v>
      </c>
      <c r="M11" s="1">
        <v>37.232345373118541</v>
      </c>
      <c r="N11" s="1">
        <v>38.22956063834237</v>
      </c>
      <c r="O11" s="1">
        <v>38.992850836392144</v>
      </c>
      <c r="P11" s="1">
        <v>39.289151994655896</v>
      </c>
      <c r="Q11" s="1">
        <v>38.82548059515107</v>
      </c>
      <c r="R11" s="1">
        <v>36.649136404247486</v>
      </c>
      <c r="S11" s="1">
        <v>30.78034159234452</v>
      </c>
      <c r="T11" s="1">
        <v>14.333405168983049</v>
      </c>
      <c r="U11" s="1">
        <v>28.535211159517452</v>
      </c>
      <c r="V11" s="1">
        <v>33.181616332566925</v>
      </c>
      <c r="W11" s="1">
        <v>36.821428880027192</v>
      </c>
      <c r="X11" s="1">
        <v>40.137659071748566</v>
      </c>
      <c r="Y11" s="1">
        <v>43.304149682873813</v>
      </c>
      <c r="Z11" s="1">
        <v>46.115824588837249</v>
      </c>
      <c r="AA11" s="1">
        <v>48.93054234028736</v>
      </c>
      <c r="AB11" s="1">
        <v>51.768651503532617</v>
      </c>
      <c r="AC11" s="1">
        <v>54.373599205242897</v>
      </c>
      <c r="AD11" s="1">
        <v>56.94671282218502</v>
      </c>
      <c r="AE11" s="1">
        <v>59.766761028773161</v>
      </c>
      <c r="AF11" s="1">
        <v>62.298885004004497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35"/>
  <sheetViews>
    <sheetView workbookViewId="0">
      <selection activeCell="D7" sqref="D7"/>
    </sheetView>
  </sheetViews>
  <sheetFormatPr baseColWidth="10" defaultRowHeight="14.4" x14ac:dyDescent="0.3"/>
  <cols>
    <col min="5" max="5" width="6.44140625" style="6" customWidth="1"/>
    <col min="6" max="6" width="7.88671875" bestFit="1" customWidth="1"/>
    <col min="7" max="26" width="6.88671875" customWidth="1"/>
    <col min="27" max="27" width="3.33203125" customWidth="1"/>
    <col min="28" max="28" width="12" bestFit="1" customWidth="1"/>
    <col min="29" max="29" width="3.33203125" customWidth="1"/>
    <col min="30" max="30" width="1.5546875" customWidth="1"/>
    <col min="31" max="31" width="3.6640625" customWidth="1"/>
  </cols>
  <sheetData>
    <row r="3" spans="2:40" ht="21" x14ac:dyDescent="0.4">
      <c r="F3" s="30" t="s">
        <v>8</v>
      </c>
      <c r="G3" s="30"/>
      <c r="H3" s="30"/>
      <c r="I3" s="30"/>
      <c r="J3" s="30"/>
      <c r="K3" s="30"/>
    </row>
    <row r="7" spans="2:40" x14ac:dyDescent="0.3">
      <c r="D7">
        <v>20</v>
      </c>
      <c r="G7" t="s">
        <v>36</v>
      </c>
    </row>
    <row r="9" spans="2:40" ht="15" thickBot="1" x14ac:dyDescent="0.35"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</row>
    <row r="10" spans="2:40" ht="15" thickBot="1" x14ac:dyDescent="0.35">
      <c r="B10" s="2">
        <v>20</v>
      </c>
      <c r="C10" s="2">
        <v>25</v>
      </c>
      <c r="D10" s="2">
        <v>31.5</v>
      </c>
      <c r="E10" s="2">
        <v>40</v>
      </c>
      <c r="F10" s="7">
        <v>50</v>
      </c>
      <c r="G10" s="8">
        <v>63</v>
      </c>
      <c r="H10" s="8">
        <v>80</v>
      </c>
      <c r="I10" s="9">
        <v>100</v>
      </c>
      <c r="J10" s="9">
        <v>125</v>
      </c>
      <c r="K10" s="9">
        <v>160</v>
      </c>
      <c r="L10" s="9">
        <v>200</v>
      </c>
      <c r="M10" s="9">
        <v>250</v>
      </c>
      <c r="N10" s="9">
        <v>315</v>
      </c>
      <c r="O10" s="9">
        <v>400</v>
      </c>
      <c r="P10" s="9">
        <v>500</v>
      </c>
      <c r="Q10" s="9">
        <v>630</v>
      </c>
      <c r="R10" s="9">
        <v>800</v>
      </c>
      <c r="S10" s="9">
        <v>1000</v>
      </c>
      <c r="T10" s="9">
        <v>1250</v>
      </c>
      <c r="U10" s="9">
        <v>1600</v>
      </c>
      <c r="V10" s="9">
        <v>2000</v>
      </c>
      <c r="W10" s="9">
        <v>2500</v>
      </c>
      <c r="X10" s="9">
        <v>3150</v>
      </c>
      <c r="Y10" s="8">
        <v>4000</v>
      </c>
      <c r="Z10" s="10">
        <v>5000</v>
      </c>
      <c r="AA10" s="31"/>
      <c r="AB10" s="32"/>
      <c r="AC10" s="32"/>
      <c r="AD10" s="32"/>
      <c r="AE10" s="32"/>
      <c r="AF10" s="33"/>
      <c r="AG10" s="11"/>
      <c r="AH10" s="11"/>
      <c r="AI10" s="11"/>
      <c r="AJ10" s="11"/>
      <c r="AK10" s="11"/>
      <c r="AL10" s="11"/>
      <c r="AM10" s="11"/>
      <c r="AN10" s="11"/>
    </row>
    <row r="11" spans="2:40" ht="15" thickBot="1" x14ac:dyDescent="0.35">
      <c r="B11">
        <v>26.949821404848514</v>
      </c>
      <c r="C11">
        <v>28.887132158468376</v>
      </c>
      <c r="D11">
        <v>30.893957676532118</v>
      </c>
      <c r="E11" s="6">
        <v>32.968567973864694</v>
      </c>
      <c r="F11" s="12">
        <v>34.906545779555579</v>
      </c>
      <c r="G11" s="12">
        <v>36.913810303252902</v>
      </c>
      <c r="H11" s="12">
        <v>37.397612113934962</v>
      </c>
      <c r="I11" s="12">
        <v>37.887754754515001</v>
      </c>
      <c r="J11" s="12">
        <v>38.384321329526543</v>
      </c>
      <c r="K11" s="12">
        <v>38.887396032692322</v>
      </c>
      <c r="L11" s="12">
        <v>38.486560902687259</v>
      </c>
      <c r="M11" s="12">
        <v>40.921983383507595</v>
      </c>
      <c r="N11" s="12">
        <v>43.445908856293485</v>
      </c>
      <c r="O11" s="12">
        <v>46.056631466309732</v>
      </c>
      <c r="P11" s="12">
        <v>48.49712077930657</v>
      </c>
      <c r="Q11" s="12">
        <v>51.026877830711626</v>
      </c>
      <c r="R11" s="12">
        <v>53.644318990403676</v>
      </c>
      <c r="S11" s="12">
        <v>56.091783446335874</v>
      </c>
      <c r="T11" s="12">
        <v>58.541999764338193</v>
      </c>
      <c r="U11" s="12">
        <v>61.256186059866948</v>
      </c>
      <c r="V11" s="12">
        <v>63.713164289250905</v>
      </c>
      <c r="W11" s="12">
        <v>66.173865929551894</v>
      </c>
      <c r="X11" s="12">
        <v>68.726753228177785</v>
      </c>
      <c r="Y11" s="12">
        <v>71.37066078448197</v>
      </c>
      <c r="Z11" s="12">
        <v>73.845394567774562</v>
      </c>
      <c r="AA11" s="13">
        <v>75.87139274344851</v>
      </c>
      <c r="AB11" s="14">
        <v>78.988549945373407</v>
      </c>
      <c r="AC11" s="14">
        <v>80.926750199972531</v>
      </c>
      <c r="AD11" s="14">
        <v>82.864950456573979</v>
      </c>
      <c r="AE11" s="14">
        <v>85.009149847065515</v>
      </c>
      <c r="AF11" s="15">
        <v>86.947350105836122</v>
      </c>
      <c r="AG11" s="11"/>
      <c r="AH11" s="11"/>
      <c r="AI11" s="11"/>
      <c r="AJ11" s="11"/>
      <c r="AK11" s="11"/>
      <c r="AL11" s="11"/>
      <c r="AM11" s="11"/>
      <c r="AN11" s="11"/>
    </row>
    <row r="12" spans="2:40" x14ac:dyDescent="0.3"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</row>
    <row r="13" spans="2:40" x14ac:dyDescent="0.3"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</row>
    <row r="19" spans="13:21" x14ac:dyDescent="0.3">
      <c r="O19" s="11"/>
      <c r="P19" s="11"/>
      <c r="Q19" s="11"/>
      <c r="R19" s="11"/>
    </row>
    <row r="20" spans="13:21" x14ac:dyDescent="0.3">
      <c r="O20" s="11"/>
      <c r="P20" s="11"/>
      <c r="Q20" s="11"/>
      <c r="R20" s="11"/>
    </row>
    <row r="21" spans="13:21" x14ac:dyDescent="0.3">
      <c r="O21" s="11"/>
      <c r="P21" s="11"/>
      <c r="Q21" s="11"/>
      <c r="R21" s="11"/>
    </row>
    <row r="22" spans="13:21" x14ac:dyDescent="0.3">
      <c r="N22" s="11"/>
      <c r="O22" s="11"/>
      <c r="P22" s="11"/>
      <c r="Q22" s="11"/>
      <c r="R22" s="11"/>
    </row>
    <row r="23" spans="13:21" x14ac:dyDescent="0.3">
      <c r="M23" s="11"/>
      <c r="N23" s="11"/>
      <c r="O23" s="11"/>
      <c r="P23" s="11"/>
      <c r="Q23" s="11"/>
      <c r="R23" s="11"/>
      <c r="S23" s="11"/>
      <c r="T23" s="11"/>
      <c r="U23" s="11"/>
    </row>
    <row r="24" spans="13:21" x14ac:dyDescent="0.3">
      <c r="M24" s="11"/>
      <c r="N24" s="11"/>
      <c r="O24" s="11"/>
      <c r="P24" s="11"/>
      <c r="Q24" s="11"/>
      <c r="R24" s="11"/>
      <c r="S24" s="11"/>
      <c r="T24" s="11"/>
      <c r="U24" s="11"/>
    </row>
    <row r="25" spans="13:21" x14ac:dyDescent="0.3">
      <c r="M25" s="11"/>
      <c r="N25" s="11"/>
      <c r="O25" s="11"/>
      <c r="P25" s="11"/>
      <c r="Q25" s="11"/>
      <c r="R25" s="11"/>
      <c r="S25" s="11"/>
      <c r="T25" s="11"/>
      <c r="U25" s="11"/>
    </row>
    <row r="26" spans="13:21" x14ac:dyDescent="0.3">
      <c r="M26" s="11"/>
      <c r="N26" s="11"/>
      <c r="O26" s="11"/>
      <c r="P26" s="11"/>
      <c r="Q26" s="11"/>
      <c r="R26" s="11"/>
      <c r="S26" s="11"/>
      <c r="T26" s="11"/>
      <c r="U26" s="11"/>
    </row>
    <row r="27" spans="13:21" x14ac:dyDescent="0.3">
      <c r="M27" s="11"/>
      <c r="N27" s="11"/>
      <c r="O27" s="11"/>
      <c r="P27" s="11"/>
      <c r="Q27" s="11"/>
      <c r="R27" s="11"/>
      <c r="S27" s="11"/>
      <c r="T27" s="11"/>
      <c r="U27" s="11"/>
    </row>
    <row r="28" spans="13:21" x14ac:dyDescent="0.3">
      <c r="M28" s="11"/>
      <c r="N28" s="11"/>
      <c r="O28" s="11"/>
      <c r="P28" s="11"/>
      <c r="Q28" s="11"/>
      <c r="R28" s="11"/>
      <c r="S28" s="11"/>
      <c r="T28" s="11"/>
      <c r="U28" s="11"/>
    </row>
    <row r="29" spans="13:21" x14ac:dyDescent="0.3">
      <c r="M29" s="11"/>
      <c r="N29" s="11"/>
      <c r="O29" s="11"/>
      <c r="P29" s="11"/>
      <c r="Q29" s="11"/>
      <c r="R29" s="11"/>
      <c r="S29" s="11"/>
      <c r="T29" s="11"/>
      <c r="U29" s="11"/>
    </row>
    <row r="30" spans="13:21" x14ac:dyDescent="0.3">
      <c r="M30" s="11"/>
      <c r="N30" s="11"/>
      <c r="O30" s="11"/>
      <c r="P30" s="11"/>
      <c r="Q30" s="11"/>
      <c r="R30" s="11"/>
      <c r="S30" s="11"/>
      <c r="T30" s="11"/>
      <c r="U30" s="11"/>
    </row>
    <row r="31" spans="13:21" x14ac:dyDescent="0.3">
      <c r="M31" s="11"/>
      <c r="N31" s="11"/>
      <c r="O31" s="11"/>
      <c r="P31" s="11"/>
      <c r="Q31" s="11"/>
      <c r="R31" s="11"/>
      <c r="S31" s="11"/>
      <c r="T31" s="11"/>
      <c r="U31" s="11"/>
    </row>
    <row r="32" spans="13:21" x14ac:dyDescent="0.3">
      <c r="M32" s="11"/>
      <c r="N32" s="11"/>
      <c r="O32" s="11"/>
      <c r="P32" s="11"/>
      <c r="Q32" s="11"/>
    </row>
    <row r="33" spans="13:17" x14ac:dyDescent="0.3">
      <c r="M33" s="11"/>
      <c r="N33" s="11"/>
      <c r="O33" s="11"/>
      <c r="P33" s="11"/>
      <c r="Q33" s="11"/>
    </row>
    <row r="34" spans="13:17" x14ac:dyDescent="0.3">
      <c r="M34" s="11"/>
      <c r="N34" s="11"/>
      <c r="O34" s="11"/>
      <c r="P34" s="11"/>
      <c r="Q34" s="11"/>
    </row>
    <row r="35" spans="13:17" x14ac:dyDescent="0.3">
      <c r="M35" s="11"/>
      <c r="N35" s="11"/>
      <c r="O35" s="11"/>
      <c r="P35" s="11"/>
      <c r="Q35" s="11"/>
    </row>
  </sheetData>
  <mergeCells count="2">
    <mergeCell ref="F3:K3"/>
    <mergeCell ref="AA10:A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L132"/>
  <sheetViews>
    <sheetView topLeftCell="V72" zoomScale="55" zoomScaleNormal="55" workbookViewId="0">
      <selection activeCell="AU113" sqref="AU113"/>
    </sheetView>
  </sheetViews>
  <sheetFormatPr baseColWidth="10" defaultRowHeight="14.4" x14ac:dyDescent="0.3"/>
  <cols>
    <col min="3" max="17" width="5.6640625" customWidth="1"/>
    <col min="18" max="18" width="7.44140625" customWidth="1"/>
    <col min="19" max="19" width="5.6640625" customWidth="1"/>
    <col min="21" max="37" width="6.109375" customWidth="1"/>
    <col min="38" max="38" width="13.109375" bestFit="1" customWidth="1"/>
    <col min="39" max="39" width="11.6640625" bestFit="1" customWidth="1"/>
    <col min="40" max="40" width="4" bestFit="1" customWidth="1"/>
    <col min="42" max="57" width="5.6640625" customWidth="1"/>
    <col min="58" max="58" width="6.33203125" customWidth="1"/>
    <col min="59" max="59" width="13.109375" bestFit="1" customWidth="1"/>
    <col min="60" max="60" width="11.6640625" bestFit="1" customWidth="1"/>
    <col min="61" max="61" width="3.6640625" bestFit="1" customWidth="1"/>
    <col min="63" max="78" width="6.44140625" customWidth="1"/>
    <col min="80" max="80" width="13.109375" bestFit="1" customWidth="1"/>
    <col min="81" max="81" width="11.6640625" bestFit="1" customWidth="1"/>
    <col min="82" max="82" width="3.109375" bestFit="1" customWidth="1"/>
    <col min="84" max="93" width="4" bestFit="1" customWidth="1"/>
    <col min="94" max="99" width="5" bestFit="1" customWidth="1"/>
    <col min="100" max="114" width="4.6640625" customWidth="1"/>
    <col min="115" max="116" width="5" bestFit="1" customWidth="1"/>
    <col min="118" max="118" width="8.88671875" customWidth="1"/>
    <col min="119" max="119" width="3" bestFit="1" customWidth="1"/>
    <col min="120" max="120" width="2.6640625" bestFit="1" customWidth="1"/>
  </cols>
  <sheetData>
    <row r="4" spans="2:116" x14ac:dyDescent="0.3">
      <c r="B4" s="16" t="s">
        <v>10</v>
      </c>
      <c r="C4" s="16"/>
      <c r="D4" s="16"/>
    </row>
    <row r="5" spans="2:116" x14ac:dyDescent="0.3">
      <c r="B5" s="6"/>
    </row>
    <row r="6" spans="2:116" x14ac:dyDescent="0.3"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K6" s="34" t="s">
        <v>12</v>
      </c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t="s">
        <v>11</v>
      </c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</row>
    <row r="7" spans="2:116" x14ac:dyDescent="0.3">
      <c r="B7" t="s">
        <v>13</v>
      </c>
      <c r="C7" s="18">
        <v>100</v>
      </c>
      <c r="D7" s="18">
        <v>125</v>
      </c>
      <c r="E7" s="18">
        <v>160</v>
      </c>
      <c r="F7" s="18">
        <v>200</v>
      </c>
      <c r="G7" s="18">
        <v>250</v>
      </c>
      <c r="H7" s="18">
        <v>315</v>
      </c>
      <c r="I7" s="18">
        <v>400</v>
      </c>
      <c r="J7" s="18">
        <v>500</v>
      </c>
      <c r="K7" s="18">
        <v>630</v>
      </c>
      <c r="L7" s="18">
        <v>800</v>
      </c>
      <c r="M7" s="18">
        <v>1000</v>
      </c>
      <c r="N7" s="18">
        <v>1250</v>
      </c>
      <c r="O7" s="18">
        <v>1600</v>
      </c>
      <c r="P7" s="18">
        <v>2000</v>
      </c>
      <c r="Q7" s="18">
        <v>2500</v>
      </c>
      <c r="R7" s="18">
        <v>3150</v>
      </c>
      <c r="S7" s="18">
        <v>4000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K7" s="18">
        <v>100</v>
      </c>
      <c r="BL7" s="18">
        <v>125</v>
      </c>
      <c r="BM7" s="18">
        <v>160</v>
      </c>
      <c r="BN7" s="18">
        <v>200</v>
      </c>
      <c r="BO7" s="18">
        <v>250</v>
      </c>
      <c r="BP7" s="18">
        <v>315</v>
      </c>
      <c r="BQ7" s="18">
        <v>400</v>
      </c>
      <c r="BR7" s="18">
        <v>500</v>
      </c>
      <c r="BS7" s="18">
        <v>630</v>
      </c>
      <c r="BT7" s="18">
        <v>800</v>
      </c>
      <c r="BU7" s="18">
        <v>1000</v>
      </c>
      <c r="BV7" s="18">
        <v>1250</v>
      </c>
      <c r="BW7" s="18">
        <v>1600</v>
      </c>
      <c r="BX7" s="18">
        <v>2000</v>
      </c>
      <c r="BY7" s="18">
        <v>2500</v>
      </c>
      <c r="BZ7" s="18">
        <v>3150</v>
      </c>
      <c r="CA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</row>
    <row r="8" spans="2:116" x14ac:dyDescent="0.3">
      <c r="B8">
        <v>-29</v>
      </c>
      <c r="C8">
        <f t="shared" ref="C8:R23" si="0">C9+1</f>
        <v>62</v>
      </c>
      <c r="D8">
        <f t="shared" si="0"/>
        <v>65</v>
      </c>
      <c r="E8">
        <f t="shared" si="0"/>
        <v>68</v>
      </c>
      <c r="F8">
        <f t="shared" si="0"/>
        <v>71</v>
      </c>
      <c r="G8">
        <f t="shared" si="0"/>
        <v>74</v>
      </c>
      <c r="H8">
        <f t="shared" si="0"/>
        <v>77</v>
      </c>
      <c r="I8">
        <f t="shared" si="0"/>
        <v>80</v>
      </c>
      <c r="J8">
        <f t="shared" si="0"/>
        <v>81</v>
      </c>
      <c r="K8">
        <f t="shared" si="0"/>
        <v>82</v>
      </c>
      <c r="L8">
        <f t="shared" si="0"/>
        <v>83</v>
      </c>
      <c r="M8">
        <f t="shared" si="0"/>
        <v>84</v>
      </c>
      <c r="N8">
        <f t="shared" si="0"/>
        <v>85</v>
      </c>
      <c r="O8">
        <f t="shared" si="0"/>
        <v>85</v>
      </c>
      <c r="P8">
        <f t="shared" si="0"/>
        <v>85</v>
      </c>
      <c r="Q8">
        <f t="shared" si="0"/>
        <v>85</v>
      </c>
      <c r="R8">
        <f t="shared" si="0"/>
        <v>85</v>
      </c>
      <c r="S8">
        <f t="shared" ref="S8:S36" si="1">S9+1</f>
        <v>85</v>
      </c>
      <c r="BK8">
        <f>IF((C8-'Resultados bandas y global'!I$11)&gt;0,'Cálculos de referencia'!C8-'Resultados bandas y global'!I$11,0)</f>
        <v>24.112245245484999</v>
      </c>
      <c r="BL8">
        <f>IF((D8-'Resultados bandas y global'!J$11)&gt;0,'Cálculos de referencia'!D8-'Resultados bandas y global'!J$11,0)</f>
        <v>26.615678670473457</v>
      </c>
      <c r="BM8">
        <f>IF((E8-'Resultados bandas y global'!K$11)&gt;0,'Cálculos de referencia'!E8-'Resultados bandas y global'!K$11,0)</f>
        <v>29.112603967307678</v>
      </c>
      <c r="BN8">
        <f>IF((F8-'Resultados bandas y global'!L$11)&gt;0,'Cálculos de referencia'!F8-'Resultados bandas y global'!L$11,0)</f>
        <v>32.513439097312741</v>
      </c>
      <c r="BO8">
        <f>IF((G8-'Resultados bandas y global'!M$11)&gt;0,'Cálculos de referencia'!G8-'Resultados bandas y global'!M$11,0)</f>
        <v>33.078016616492405</v>
      </c>
      <c r="BP8">
        <f>IF((H8-'Resultados bandas y global'!N$11)&gt;0,'Cálculos de referencia'!H8-'Resultados bandas y global'!N$11,0)</f>
        <v>33.554091143706515</v>
      </c>
      <c r="BQ8">
        <f>IF((I8-'Resultados bandas y global'!O$11)&gt;0,'Cálculos de referencia'!I8-'Resultados bandas y global'!O$11,0)</f>
        <v>33.943368533690268</v>
      </c>
      <c r="BR8">
        <f>IF((J8-'Resultados bandas y global'!P$11)&gt;0,'Cálculos de referencia'!J8-'Resultados bandas y global'!P$11,0)</f>
        <v>32.50287922069343</v>
      </c>
      <c r="BS8">
        <f>IF((K8-'Resultados bandas y global'!Q$11)&gt;0,'Cálculos de referencia'!K8-'Resultados bandas y global'!Q$11,0)</f>
        <v>30.973122169288374</v>
      </c>
      <c r="BT8">
        <f>IF((L8-'Resultados bandas y global'!R$11)&gt;0,'Cálculos de referencia'!L8-'Resultados bandas y global'!R$11,0)</f>
        <v>29.355681009596324</v>
      </c>
      <c r="BU8">
        <f>IF((M8-'Resultados bandas y global'!S$11)&gt;0,'Cálculos de referencia'!M8-'Resultados bandas y global'!S$11,0)</f>
        <v>27.908216553664126</v>
      </c>
      <c r="BV8">
        <f>IF((N8-'Resultados bandas y global'!T$11)&gt;0,'Cálculos de referencia'!N8-'Resultados bandas y global'!T$11,0)</f>
        <v>26.458000235661807</v>
      </c>
      <c r="BW8">
        <f>IF((O8-'Resultados bandas y global'!U$11)&gt;0,'Cálculos de referencia'!O8-'Resultados bandas y global'!U$11,0)</f>
        <v>23.743813940133052</v>
      </c>
      <c r="BX8">
        <f>IF((P8-'Resultados bandas y global'!V$11)&gt;0,'Cálculos de referencia'!P8-'Resultados bandas y global'!V$11,0)</f>
        <v>21.286835710749095</v>
      </c>
      <c r="BY8">
        <f>IF((Q8-'Resultados bandas y global'!W$11)&gt;0,'Cálculos de referencia'!Q8-'Resultados bandas y global'!W$11,0)</f>
        <v>18.826134070448106</v>
      </c>
      <c r="BZ8">
        <f>IF((R8-'Resultados bandas y global'!X$11)&gt;0,'Cálculos de referencia'!R8-'Resultados bandas y global'!X$11,0)</f>
        <v>16.273246771822215</v>
      </c>
      <c r="CC8">
        <f>IF((CB8&lt;=32)*(CB7&gt;32),$J8,0)</f>
        <v>0</v>
      </c>
      <c r="CD8">
        <f>IF(CC8=0,0,B8)</f>
        <v>0</v>
      </c>
    </row>
    <row r="9" spans="2:116" x14ac:dyDescent="0.3">
      <c r="B9">
        <v>-28</v>
      </c>
      <c r="C9">
        <f t="shared" si="0"/>
        <v>61</v>
      </c>
      <c r="D9">
        <f t="shared" si="0"/>
        <v>64</v>
      </c>
      <c r="E9">
        <f t="shared" si="0"/>
        <v>67</v>
      </c>
      <c r="F9">
        <f t="shared" si="0"/>
        <v>70</v>
      </c>
      <c r="G9">
        <f t="shared" si="0"/>
        <v>73</v>
      </c>
      <c r="H9">
        <f t="shared" si="0"/>
        <v>76</v>
      </c>
      <c r="I9">
        <f t="shared" si="0"/>
        <v>79</v>
      </c>
      <c r="J9">
        <f t="shared" si="0"/>
        <v>80</v>
      </c>
      <c r="K9">
        <f t="shared" si="0"/>
        <v>81</v>
      </c>
      <c r="L9">
        <f t="shared" si="0"/>
        <v>82</v>
      </c>
      <c r="M9">
        <f t="shared" si="0"/>
        <v>83</v>
      </c>
      <c r="N9">
        <f t="shared" si="0"/>
        <v>84</v>
      </c>
      <c r="O9">
        <f t="shared" si="0"/>
        <v>84</v>
      </c>
      <c r="P9">
        <f t="shared" si="0"/>
        <v>84</v>
      </c>
      <c r="Q9">
        <f t="shared" si="0"/>
        <v>84</v>
      </c>
      <c r="R9">
        <f t="shared" si="0"/>
        <v>84</v>
      </c>
      <c r="S9">
        <f t="shared" si="1"/>
        <v>84</v>
      </c>
      <c r="BK9">
        <f>IF((C9-'Resultados bandas y global'!I$11)&gt;0,'Cálculos de referencia'!C9-'Resultados bandas y global'!I$11,0)</f>
        <v>23.112245245484999</v>
      </c>
      <c r="BL9">
        <f>IF((D9-'Resultados bandas y global'!J$11)&gt;0,'Cálculos de referencia'!D9-'Resultados bandas y global'!J$11,0)</f>
        <v>25.615678670473457</v>
      </c>
      <c r="BM9">
        <f>IF((E9-'Resultados bandas y global'!K$11)&gt;0,'Cálculos de referencia'!E9-'Resultados bandas y global'!K$11,0)</f>
        <v>28.112603967307678</v>
      </c>
      <c r="BN9">
        <f>IF((F9-'Resultados bandas y global'!L$11)&gt;0,'Cálculos de referencia'!F9-'Resultados bandas y global'!L$11,0)</f>
        <v>31.513439097312741</v>
      </c>
      <c r="BO9">
        <f>IF((G9-'Resultados bandas y global'!M$11)&gt;0,'Cálculos de referencia'!G9-'Resultados bandas y global'!M$11,0)</f>
        <v>32.078016616492405</v>
      </c>
      <c r="BP9">
        <f>IF((H9-'Resultados bandas y global'!N$11)&gt;0,'Cálculos de referencia'!H9-'Resultados bandas y global'!N$11,0)</f>
        <v>32.554091143706515</v>
      </c>
      <c r="BQ9">
        <f>IF((I9-'Resultados bandas y global'!O$11)&gt;0,'Cálculos de referencia'!I9-'Resultados bandas y global'!O$11,0)</f>
        <v>32.943368533690268</v>
      </c>
      <c r="BR9">
        <f>IF((J9-'Resultados bandas y global'!P$11)&gt;0,'Cálculos de referencia'!J9-'Resultados bandas y global'!P$11,0)</f>
        <v>31.50287922069343</v>
      </c>
      <c r="BS9">
        <f>IF((K9-'Resultados bandas y global'!Q$11)&gt;0,'Cálculos de referencia'!K9-'Resultados bandas y global'!Q$11,0)</f>
        <v>29.973122169288374</v>
      </c>
      <c r="BT9">
        <f>IF((L9-'Resultados bandas y global'!R$11)&gt;0,'Cálculos de referencia'!L9-'Resultados bandas y global'!R$11,0)</f>
        <v>28.355681009596324</v>
      </c>
      <c r="BU9">
        <f>IF((M9-'Resultados bandas y global'!S$11)&gt;0,'Cálculos de referencia'!M9-'Resultados bandas y global'!S$11,0)</f>
        <v>26.908216553664126</v>
      </c>
      <c r="BV9">
        <f>IF((N9-'Resultados bandas y global'!T$11)&gt;0,'Cálculos de referencia'!N9-'Resultados bandas y global'!T$11,0)</f>
        <v>25.458000235661807</v>
      </c>
      <c r="BW9">
        <f>IF((O9-'Resultados bandas y global'!U$11)&gt;0,'Cálculos de referencia'!O9-'Resultados bandas y global'!U$11,0)</f>
        <v>22.743813940133052</v>
      </c>
      <c r="BX9">
        <f>IF((P9-'Resultados bandas y global'!V$11)&gt;0,'Cálculos de referencia'!P9-'Resultados bandas y global'!V$11,0)</f>
        <v>20.286835710749095</v>
      </c>
      <c r="BY9">
        <f>IF((Q9-'Resultados bandas y global'!W$11)&gt;0,'Cálculos de referencia'!Q9-'Resultados bandas y global'!W$11,0)</f>
        <v>17.826134070448106</v>
      </c>
      <c r="BZ9">
        <f>IF((R9-'Resultados bandas y global'!X$11)&gt;0,'Cálculos de referencia'!R9-'Resultados bandas y global'!X$11,0)</f>
        <v>15.273246771822215</v>
      </c>
      <c r="CB9">
        <f t="shared" ref="CB9:CB72" si="2">SUM(BK9:BZ9)</f>
        <v>424.25737295652459</v>
      </c>
      <c r="CC9">
        <f t="shared" ref="CC9:CC72" si="3">IF((CB9&lt;=32)*(CB8&gt;32),$J9,0)</f>
        <v>0</v>
      </c>
      <c r="CD9">
        <f t="shared" ref="CD9:CD72" si="4">IF(CC9=0,0,B9)</f>
        <v>0</v>
      </c>
    </row>
    <row r="10" spans="2:116" x14ac:dyDescent="0.3">
      <c r="B10">
        <v>-27</v>
      </c>
      <c r="C10">
        <f t="shared" si="0"/>
        <v>60</v>
      </c>
      <c r="D10">
        <f t="shared" si="0"/>
        <v>63</v>
      </c>
      <c r="E10">
        <f t="shared" si="0"/>
        <v>66</v>
      </c>
      <c r="F10">
        <f t="shared" si="0"/>
        <v>69</v>
      </c>
      <c r="G10">
        <f t="shared" si="0"/>
        <v>72</v>
      </c>
      <c r="H10">
        <f t="shared" si="0"/>
        <v>75</v>
      </c>
      <c r="I10">
        <f t="shared" si="0"/>
        <v>78</v>
      </c>
      <c r="J10">
        <f t="shared" si="0"/>
        <v>79</v>
      </c>
      <c r="K10">
        <f t="shared" si="0"/>
        <v>80</v>
      </c>
      <c r="L10">
        <f t="shared" si="0"/>
        <v>81</v>
      </c>
      <c r="M10">
        <f t="shared" si="0"/>
        <v>82</v>
      </c>
      <c r="N10">
        <f t="shared" si="0"/>
        <v>83</v>
      </c>
      <c r="O10">
        <f t="shared" si="0"/>
        <v>83</v>
      </c>
      <c r="P10">
        <f t="shared" si="0"/>
        <v>83</v>
      </c>
      <c r="Q10">
        <f t="shared" si="0"/>
        <v>83</v>
      </c>
      <c r="R10">
        <f t="shared" si="0"/>
        <v>83</v>
      </c>
      <c r="S10">
        <f t="shared" si="1"/>
        <v>83</v>
      </c>
      <c r="BK10">
        <f>IF((C10-'Resultados bandas y global'!I$11)&gt;0,'Cálculos de referencia'!C10-'Resultados bandas y global'!I$11,0)</f>
        <v>22.112245245484999</v>
      </c>
      <c r="BL10">
        <f>IF((D10-'Resultados bandas y global'!J$11)&gt;0,'Cálculos de referencia'!D10-'Resultados bandas y global'!J$11,0)</f>
        <v>24.615678670473457</v>
      </c>
      <c r="BM10">
        <f>IF((E10-'Resultados bandas y global'!K$11)&gt;0,'Cálculos de referencia'!E10-'Resultados bandas y global'!K$11,0)</f>
        <v>27.112603967307678</v>
      </c>
      <c r="BN10">
        <f>IF((F10-'Resultados bandas y global'!L$11)&gt;0,'Cálculos de referencia'!F10-'Resultados bandas y global'!L$11,0)</f>
        <v>30.513439097312741</v>
      </c>
      <c r="BO10">
        <f>IF((G10-'Resultados bandas y global'!M$11)&gt;0,'Cálculos de referencia'!G10-'Resultados bandas y global'!M$11,0)</f>
        <v>31.078016616492405</v>
      </c>
      <c r="BP10">
        <f>IF((H10-'Resultados bandas y global'!N$11)&gt;0,'Cálculos de referencia'!H10-'Resultados bandas y global'!N$11,0)</f>
        <v>31.554091143706515</v>
      </c>
      <c r="BQ10">
        <f>IF((I10-'Resultados bandas y global'!O$11)&gt;0,'Cálculos de referencia'!I10-'Resultados bandas y global'!O$11,0)</f>
        <v>31.943368533690268</v>
      </c>
      <c r="BR10">
        <f>IF((J10-'Resultados bandas y global'!P$11)&gt;0,'Cálculos de referencia'!J10-'Resultados bandas y global'!P$11,0)</f>
        <v>30.50287922069343</v>
      </c>
      <c r="BS10">
        <f>IF((K10-'Resultados bandas y global'!Q$11)&gt;0,'Cálculos de referencia'!K10-'Resultados bandas y global'!Q$11,0)</f>
        <v>28.973122169288374</v>
      </c>
      <c r="BT10">
        <f>IF((L10-'Resultados bandas y global'!R$11)&gt;0,'Cálculos de referencia'!L10-'Resultados bandas y global'!R$11,0)</f>
        <v>27.355681009596324</v>
      </c>
      <c r="BU10">
        <f>IF((M10-'Resultados bandas y global'!S$11)&gt;0,'Cálculos de referencia'!M10-'Resultados bandas y global'!S$11,0)</f>
        <v>25.908216553664126</v>
      </c>
      <c r="BV10">
        <f>IF((N10-'Resultados bandas y global'!T$11)&gt;0,'Cálculos de referencia'!N10-'Resultados bandas y global'!T$11,0)</f>
        <v>24.458000235661807</v>
      </c>
      <c r="BW10">
        <f>IF((O10-'Resultados bandas y global'!U$11)&gt;0,'Cálculos de referencia'!O10-'Resultados bandas y global'!U$11,0)</f>
        <v>21.743813940133052</v>
      </c>
      <c r="BX10">
        <f>IF((P10-'Resultados bandas y global'!V$11)&gt;0,'Cálculos de referencia'!P10-'Resultados bandas y global'!V$11,0)</f>
        <v>19.286835710749095</v>
      </c>
      <c r="BY10">
        <f>IF((Q10-'Resultados bandas y global'!W$11)&gt;0,'Cálculos de referencia'!Q10-'Resultados bandas y global'!W$11,0)</f>
        <v>16.826134070448106</v>
      </c>
      <c r="BZ10">
        <f>IF((R10-'Resultados bandas y global'!X$11)&gt;0,'Cálculos de referencia'!R10-'Resultados bandas y global'!X$11,0)</f>
        <v>14.273246771822215</v>
      </c>
      <c r="CB10">
        <f t="shared" si="2"/>
        <v>408.25737295652459</v>
      </c>
      <c r="CC10">
        <f t="shared" si="3"/>
        <v>0</v>
      </c>
      <c r="CD10">
        <f t="shared" si="4"/>
        <v>0</v>
      </c>
    </row>
    <row r="11" spans="2:116" x14ac:dyDescent="0.3">
      <c r="B11">
        <v>-26</v>
      </c>
      <c r="C11">
        <f t="shared" si="0"/>
        <v>59</v>
      </c>
      <c r="D11">
        <f t="shared" si="0"/>
        <v>62</v>
      </c>
      <c r="E11">
        <f t="shared" si="0"/>
        <v>65</v>
      </c>
      <c r="F11">
        <f t="shared" si="0"/>
        <v>68</v>
      </c>
      <c r="G11">
        <f t="shared" si="0"/>
        <v>71</v>
      </c>
      <c r="H11">
        <f t="shared" si="0"/>
        <v>74</v>
      </c>
      <c r="I11">
        <f t="shared" si="0"/>
        <v>77</v>
      </c>
      <c r="J11">
        <f t="shared" si="0"/>
        <v>78</v>
      </c>
      <c r="K11">
        <f t="shared" si="0"/>
        <v>79</v>
      </c>
      <c r="L11">
        <f t="shared" si="0"/>
        <v>80</v>
      </c>
      <c r="M11">
        <f t="shared" si="0"/>
        <v>81</v>
      </c>
      <c r="N11">
        <f t="shared" si="0"/>
        <v>82</v>
      </c>
      <c r="O11">
        <f t="shared" si="0"/>
        <v>82</v>
      </c>
      <c r="P11">
        <f t="shared" si="0"/>
        <v>82</v>
      </c>
      <c r="Q11">
        <f t="shared" si="0"/>
        <v>82</v>
      </c>
      <c r="R11">
        <f t="shared" si="0"/>
        <v>82</v>
      </c>
      <c r="S11">
        <f t="shared" si="1"/>
        <v>82</v>
      </c>
      <c r="BK11">
        <f>IF((C11-'Resultados bandas y global'!I$11)&gt;0,'Cálculos de referencia'!C11-'Resultados bandas y global'!I$11,0)</f>
        <v>21.112245245484999</v>
      </c>
      <c r="BL11">
        <f>IF((D11-'Resultados bandas y global'!J$11)&gt;0,'Cálculos de referencia'!D11-'Resultados bandas y global'!J$11,0)</f>
        <v>23.615678670473457</v>
      </c>
      <c r="BM11">
        <f>IF((E11-'Resultados bandas y global'!K$11)&gt;0,'Cálculos de referencia'!E11-'Resultados bandas y global'!K$11,0)</f>
        <v>26.112603967307678</v>
      </c>
      <c r="BN11">
        <f>IF((F11-'Resultados bandas y global'!L$11)&gt;0,'Cálculos de referencia'!F11-'Resultados bandas y global'!L$11,0)</f>
        <v>29.513439097312741</v>
      </c>
      <c r="BO11">
        <f>IF((G11-'Resultados bandas y global'!M$11)&gt;0,'Cálculos de referencia'!G11-'Resultados bandas y global'!M$11,0)</f>
        <v>30.078016616492405</v>
      </c>
      <c r="BP11">
        <f>IF((H11-'Resultados bandas y global'!N$11)&gt;0,'Cálculos de referencia'!H11-'Resultados bandas y global'!N$11,0)</f>
        <v>30.554091143706515</v>
      </c>
      <c r="BQ11">
        <f>IF((I11-'Resultados bandas y global'!O$11)&gt;0,'Cálculos de referencia'!I11-'Resultados bandas y global'!O$11,0)</f>
        <v>30.943368533690268</v>
      </c>
      <c r="BR11">
        <f>IF((J11-'Resultados bandas y global'!P$11)&gt;0,'Cálculos de referencia'!J11-'Resultados bandas y global'!P$11,0)</f>
        <v>29.50287922069343</v>
      </c>
      <c r="BS11">
        <f>IF((K11-'Resultados bandas y global'!Q$11)&gt;0,'Cálculos de referencia'!K11-'Resultados bandas y global'!Q$11,0)</f>
        <v>27.973122169288374</v>
      </c>
      <c r="BT11">
        <f>IF((L11-'Resultados bandas y global'!R$11)&gt;0,'Cálculos de referencia'!L11-'Resultados bandas y global'!R$11,0)</f>
        <v>26.355681009596324</v>
      </c>
      <c r="BU11">
        <f>IF((M11-'Resultados bandas y global'!S$11)&gt;0,'Cálculos de referencia'!M11-'Resultados bandas y global'!S$11,0)</f>
        <v>24.908216553664126</v>
      </c>
      <c r="BV11">
        <f>IF((N11-'Resultados bandas y global'!T$11)&gt;0,'Cálculos de referencia'!N11-'Resultados bandas y global'!T$11,0)</f>
        <v>23.458000235661807</v>
      </c>
      <c r="BW11">
        <f>IF((O11-'Resultados bandas y global'!U$11)&gt;0,'Cálculos de referencia'!O11-'Resultados bandas y global'!U$11,0)</f>
        <v>20.743813940133052</v>
      </c>
      <c r="BX11">
        <f>IF((P11-'Resultados bandas y global'!V$11)&gt;0,'Cálculos de referencia'!P11-'Resultados bandas y global'!V$11,0)</f>
        <v>18.286835710749095</v>
      </c>
      <c r="BY11">
        <f>IF((Q11-'Resultados bandas y global'!W$11)&gt;0,'Cálculos de referencia'!Q11-'Resultados bandas y global'!W$11,0)</f>
        <v>15.826134070448106</v>
      </c>
      <c r="BZ11">
        <f>IF((R11-'Resultados bandas y global'!X$11)&gt;0,'Cálculos de referencia'!R11-'Resultados bandas y global'!X$11,0)</f>
        <v>13.273246771822215</v>
      </c>
      <c r="CB11">
        <f t="shared" si="2"/>
        <v>392.25737295652459</v>
      </c>
      <c r="CC11">
        <f t="shared" si="3"/>
        <v>0</v>
      </c>
      <c r="CD11">
        <f t="shared" si="4"/>
        <v>0</v>
      </c>
    </row>
    <row r="12" spans="2:116" x14ac:dyDescent="0.3">
      <c r="B12">
        <v>-25</v>
      </c>
      <c r="C12">
        <f t="shared" si="0"/>
        <v>58</v>
      </c>
      <c r="D12">
        <f t="shared" si="0"/>
        <v>61</v>
      </c>
      <c r="E12">
        <f t="shared" si="0"/>
        <v>64</v>
      </c>
      <c r="F12">
        <f t="shared" si="0"/>
        <v>67</v>
      </c>
      <c r="G12">
        <f t="shared" si="0"/>
        <v>70</v>
      </c>
      <c r="H12">
        <f t="shared" si="0"/>
        <v>73</v>
      </c>
      <c r="I12">
        <f t="shared" si="0"/>
        <v>76</v>
      </c>
      <c r="J12">
        <f t="shared" si="0"/>
        <v>77</v>
      </c>
      <c r="K12">
        <f t="shared" si="0"/>
        <v>78</v>
      </c>
      <c r="L12">
        <f t="shared" si="0"/>
        <v>79</v>
      </c>
      <c r="M12">
        <f t="shared" si="0"/>
        <v>80</v>
      </c>
      <c r="N12">
        <f t="shared" si="0"/>
        <v>81</v>
      </c>
      <c r="O12">
        <f t="shared" si="0"/>
        <v>81</v>
      </c>
      <c r="P12">
        <f t="shared" si="0"/>
        <v>81</v>
      </c>
      <c r="Q12">
        <f t="shared" si="0"/>
        <v>81</v>
      </c>
      <c r="R12">
        <f t="shared" si="0"/>
        <v>81</v>
      </c>
      <c r="S12">
        <f t="shared" si="1"/>
        <v>81</v>
      </c>
      <c r="BK12">
        <f>IF((C12-'Resultados bandas y global'!I$11)&gt;0,'Cálculos de referencia'!C12-'Resultados bandas y global'!I$11,0)</f>
        <v>20.112245245484999</v>
      </c>
      <c r="BL12">
        <f>IF((D12-'Resultados bandas y global'!J$11)&gt;0,'Cálculos de referencia'!D12-'Resultados bandas y global'!J$11,0)</f>
        <v>22.615678670473457</v>
      </c>
      <c r="BM12">
        <f>IF((E12-'Resultados bandas y global'!K$11)&gt;0,'Cálculos de referencia'!E12-'Resultados bandas y global'!K$11,0)</f>
        <v>25.112603967307678</v>
      </c>
      <c r="BN12">
        <f>IF((F12-'Resultados bandas y global'!L$11)&gt;0,'Cálculos de referencia'!F12-'Resultados bandas y global'!L$11,0)</f>
        <v>28.513439097312741</v>
      </c>
      <c r="BO12">
        <f>IF((G12-'Resultados bandas y global'!M$11)&gt;0,'Cálculos de referencia'!G12-'Resultados bandas y global'!M$11,0)</f>
        <v>29.078016616492405</v>
      </c>
      <c r="BP12">
        <f>IF((H12-'Resultados bandas y global'!N$11)&gt;0,'Cálculos de referencia'!H12-'Resultados bandas y global'!N$11,0)</f>
        <v>29.554091143706515</v>
      </c>
      <c r="BQ12">
        <f>IF((I12-'Resultados bandas y global'!O$11)&gt;0,'Cálculos de referencia'!I12-'Resultados bandas y global'!O$11,0)</f>
        <v>29.943368533690268</v>
      </c>
      <c r="BR12">
        <f>IF((J12-'Resultados bandas y global'!P$11)&gt;0,'Cálculos de referencia'!J12-'Resultados bandas y global'!P$11,0)</f>
        <v>28.50287922069343</v>
      </c>
      <c r="BS12">
        <f>IF((K12-'Resultados bandas y global'!Q$11)&gt;0,'Cálculos de referencia'!K12-'Resultados bandas y global'!Q$11,0)</f>
        <v>26.973122169288374</v>
      </c>
      <c r="BT12">
        <f>IF((L12-'Resultados bandas y global'!R$11)&gt;0,'Cálculos de referencia'!L12-'Resultados bandas y global'!R$11,0)</f>
        <v>25.355681009596324</v>
      </c>
      <c r="BU12">
        <f>IF((M12-'Resultados bandas y global'!S$11)&gt;0,'Cálculos de referencia'!M12-'Resultados bandas y global'!S$11,0)</f>
        <v>23.908216553664126</v>
      </c>
      <c r="BV12">
        <f>IF((N12-'Resultados bandas y global'!T$11)&gt;0,'Cálculos de referencia'!N12-'Resultados bandas y global'!T$11,0)</f>
        <v>22.458000235661807</v>
      </c>
      <c r="BW12">
        <f>IF((O12-'Resultados bandas y global'!U$11)&gt;0,'Cálculos de referencia'!O12-'Resultados bandas y global'!U$11,0)</f>
        <v>19.743813940133052</v>
      </c>
      <c r="BX12">
        <f>IF((P12-'Resultados bandas y global'!V$11)&gt;0,'Cálculos de referencia'!P12-'Resultados bandas y global'!V$11,0)</f>
        <v>17.286835710749095</v>
      </c>
      <c r="BY12">
        <f>IF((Q12-'Resultados bandas y global'!W$11)&gt;0,'Cálculos de referencia'!Q12-'Resultados bandas y global'!W$11,0)</f>
        <v>14.826134070448106</v>
      </c>
      <c r="BZ12">
        <f>IF((R12-'Resultados bandas y global'!X$11)&gt;0,'Cálculos de referencia'!R12-'Resultados bandas y global'!X$11,0)</f>
        <v>12.273246771822215</v>
      </c>
      <c r="CB12">
        <f t="shared" si="2"/>
        <v>376.25737295652459</v>
      </c>
      <c r="CC12">
        <f t="shared" si="3"/>
        <v>0</v>
      </c>
      <c r="CD12">
        <f t="shared" si="4"/>
        <v>0</v>
      </c>
    </row>
    <row r="13" spans="2:116" x14ac:dyDescent="0.3">
      <c r="B13">
        <v>-24</v>
      </c>
      <c r="C13">
        <f t="shared" si="0"/>
        <v>57</v>
      </c>
      <c r="D13">
        <f t="shared" si="0"/>
        <v>60</v>
      </c>
      <c r="E13">
        <f t="shared" si="0"/>
        <v>63</v>
      </c>
      <c r="F13">
        <f t="shared" si="0"/>
        <v>66</v>
      </c>
      <c r="G13">
        <f t="shared" si="0"/>
        <v>69</v>
      </c>
      <c r="H13">
        <f t="shared" si="0"/>
        <v>72</v>
      </c>
      <c r="I13">
        <f t="shared" si="0"/>
        <v>75</v>
      </c>
      <c r="J13">
        <f t="shared" si="0"/>
        <v>76</v>
      </c>
      <c r="K13">
        <f t="shared" si="0"/>
        <v>77</v>
      </c>
      <c r="L13">
        <f t="shared" si="0"/>
        <v>78</v>
      </c>
      <c r="M13">
        <f t="shared" si="0"/>
        <v>79</v>
      </c>
      <c r="N13">
        <f t="shared" si="0"/>
        <v>80</v>
      </c>
      <c r="O13">
        <f t="shared" si="0"/>
        <v>80</v>
      </c>
      <c r="P13">
        <f t="shared" si="0"/>
        <v>80</v>
      </c>
      <c r="Q13">
        <f t="shared" si="0"/>
        <v>80</v>
      </c>
      <c r="R13">
        <f t="shared" si="0"/>
        <v>80</v>
      </c>
      <c r="S13">
        <f t="shared" si="1"/>
        <v>80</v>
      </c>
      <c r="BK13">
        <f>IF((C13-'Resultados bandas y global'!I$11)&gt;0,'Cálculos de referencia'!C13-'Resultados bandas y global'!I$11,0)</f>
        <v>19.112245245484999</v>
      </c>
      <c r="BL13">
        <f>IF((D13-'Resultados bandas y global'!J$11)&gt;0,'Cálculos de referencia'!D13-'Resultados bandas y global'!J$11,0)</f>
        <v>21.615678670473457</v>
      </c>
      <c r="BM13">
        <f>IF((E13-'Resultados bandas y global'!K$11)&gt;0,'Cálculos de referencia'!E13-'Resultados bandas y global'!K$11,0)</f>
        <v>24.112603967307678</v>
      </c>
      <c r="BN13">
        <f>IF((F13-'Resultados bandas y global'!L$11)&gt;0,'Cálculos de referencia'!F13-'Resultados bandas y global'!L$11,0)</f>
        <v>27.513439097312741</v>
      </c>
      <c r="BO13">
        <f>IF((G13-'Resultados bandas y global'!M$11)&gt;0,'Cálculos de referencia'!G13-'Resultados bandas y global'!M$11,0)</f>
        <v>28.078016616492405</v>
      </c>
      <c r="BP13">
        <f>IF((H13-'Resultados bandas y global'!N$11)&gt;0,'Cálculos de referencia'!H13-'Resultados bandas y global'!N$11,0)</f>
        <v>28.554091143706515</v>
      </c>
      <c r="BQ13">
        <f>IF((I13-'Resultados bandas y global'!O$11)&gt;0,'Cálculos de referencia'!I13-'Resultados bandas y global'!O$11,0)</f>
        <v>28.943368533690268</v>
      </c>
      <c r="BR13">
        <f>IF((J13-'Resultados bandas y global'!P$11)&gt;0,'Cálculos de referencia'!J13-'Resultados bandas y global'!P$11,0)</f>
        <v>27.50287922069343</v>
      </c>
      <c r="BS13">
        <f>IF((K13-'Resultados bandas y global'!Q$11)&gt;0,'Cálculos de referencia'!K13-'Resultados bandas y global'!Q$11,0)</f>
        <v>25.973122169288374</v>
      </c>
      <c r="BT13">
        <f>IF((L13-'Resultados bandas y global'!R$11)&gt;0,'Cálculos de referencia'!L13-'Resultados bandas y global'!R$11,0)</f>
        <v>24.355681009596324</v>
      </c>
      <c r="BU13">
        <f>IF((M13-'Resultados bandas y global'!S$11)&gt;0,'Cálculos de referencia'!M13-'Resultados bandas y global'!S$11,0)</f>
        <v>22.908216553664126</v>
      </c>
      <c r="BV13">
        <f>IF((N13-'Resultados bandas y global'!T$11)&gt;0,'Cálculos de referencia'!N13-'Resultados bandas y global'!T$11,0)</f>
        <v>21.458000235661807</v>
      </c>
      <c r="BW13">
        <f>IF((O13-'Resultados bandas y global'!U$11)&gt;0,'Cálculos de referencia'!O13-'Resultados bandas y global'!U$11,0)</f>
        <v>18.743813940133052</v>
      </c>
      <c r="BX13">
        <f>IF((P13-'Resultados bandas y global'!V$11)&gt;0,'Cálculos de referencia'!P13-'Resultados bandas y global'!V$11,0)</f>
        <v>16.286835710749095</v>
      </c>
      <c r="BY13">
        <f>IF((Q13-'Resultados bandas y global'!W$11)&gt;0,'Cálculos de referencia'!Q13-'Resultados bandas y global'!W$11,0)</f>
        <v>13.826134070448106</v>
      </c>
      <c r="BZ13">
        <f>IF((R13-'Resultados bandas y global'!X$11)&gt;0,'Cálculos de referencia'!R13-'Resultados bandas y global'!X$11,0)</f>
        <v>11.273246771822215</v>
      </c>
      <c r="CB13">
        <f t="shared" si="2"/>
        <v>360.25737295652459</v>
      </c>
      <c r="CC13">
        <f t="shared" si="3"/>
        <v>0</v>
      </c>
      <c r="CD13">
        <f t="shared" si="4"/>
        <v>0</v>
      </c>
    </row>
    <row r="14" spans="2:116" x14ac:dyDescent="0.3">
      <c r="B14">
        <v>-23</v>
      </c>
      <c r="C14">
        <f t="shared" si="0"/>
        <v>56</v>
      </c>
      <c r="D14">
        <f t="shared" si="0"/>
        <v>59</v>
      </c>
      <c r="E14">
        <f t="shared" si="0"/>
        <v>62</v>
      </c>
      <c r="F14">
        <f t="shared" si="0"/>
        <v>65</v>
      </c>
      <c r="G14">
        <f t="shared" si="0"/>
        <v>68</v>
      </c>
      <c r="H14">
        <f t="shared" si="0"/>
        <v>71</v>
      </c>
      <c r="I14">
        <f t="shared" si="0"/>
        <v>74</v>
      </c>
      <c r="J14">
        <f t="shared" si="0"/>
        <v>75</v>
      </c>
      <c r="K14">
        <f t="shared" si="0"/>
        <v>76</v>
      </c>
      <c r="L14">
        <f t="shared" si="0"/>
        <v>77</v>
      </c>
      <c r="M14">
        <f t="shared" si="0"/>
        <v>78</v>
      </c>
      <c r="N14">
        <f t="shared" si="0"/>
        <v>79</v>
      </c>
      <c r="O14">
        <f t="shared" si="0"/>
        <v>79</v>
      </c>
      <c r="P14">
        <f t="shared" si="0"/>
        <v>79</v>
      </c>
      <c r="Q14">
        <f t="shared" si="0"/>
        <v>79</v>
      </c>
      <c r="R14">
        <f t="shared" si="0"/>
        <v>79</v>
      </c>
      <c r="S14">
        <f t="shared" si="1"/>
        <v>79</v>
      </c>
      <c r="BK14">
        <f>IF((C14-'Resultados bandas y global'!I$11)&gt;0,'Cálculos de referencia'!C14-'Resultados bandas y global'!I$11,0)</f>
        <v>18.112245245484999</v>
      </c>
      <c r="BL14">
        <f>IF((D14-'Resultados bandas y global'!J$11)&gt;0,'Cálculos de referencia'!D14-'Resultados bandas y global'!J$11,0)</f>
        <v>20.615678670473457</v>
      </c>
      <c r="BM14">
        <f>IF((E14-'Resultados bandas y global'!K$11)&gt;0,'Cálculos de referencia'!E14-'Resultados bandas y global'!K$11,0)</f>
        <v>23.112603967307678</v>
      </c>
      <c r="BN14">
        <f>IF((F14-'Resultados bandas y global'!L$11)&gt;0,'Cálculos de referencia'!F14-'Resultados bandas y global'!L$11,0)</f>
        <v>26.513439097312741</v>
      </c>
      <c r="BO14">
        <f>IF((G14-'Resultados bandas y global'!M$11)&gt;0,'Cálculos de referencia'!G14-'Resultados bandas y global'!M$11,0)</f>
        <v>27.078016616492405</v>
      </c>
      <c r="BP14">
        <f>IF((H14-'Resultados bandas y global'!N$11)&gt;0,'Cálculos de referencia'!H14-'Resultados bandas y global'!N$11,0)</f>
        <v>27.554091143706515</v>
      </c>
      <c r="BQ14">
        <f>IF((I14-'Resultados bandas y global'!O$11)&gt;0,'Cálculos de referencia'!I14-'Resultados bandas y global'!O$11,0)</f>
        <v>27.943368533690268</v>
      </c>
      <c r="BR14">
        <f>IF((J14-'Resultados bandas y global'!P$11)&gt;0,'Cálculos de referencia'!J14-'Resultados bandas y global'!P$11,0)</f>
        <v>26.50287922069343</v>
      </c>
      <c r="BS14">
        <f>IF((K14-'Resultados bandas y global'!Q$11)&gt;0,'Cálculos de referencia'!K14-'Resultados bandas y global'!Q$11,0)</f>
        <v>24.973122169288374</v>
      </c>
      <c r="BT14">
        <f>IF((L14-'Resultados bandas y global'!R$11)&gt;0,'Cálculos de referencia'!L14-'Resultados bandas y global'!R$11,0)</f>
        <v>23.355681009596324</v>
      </c>
      <c r="BU14">
        <f>IF((M14-'Resultados bandas y global'!S$11)&gt;0,'Cálculos de referencia'!M14-'Resultados bandas y global'!S$11,0)</f>
        <v>21.908216553664126</v>
      </c>
      <c r="BV14">
        <f>IF((N14-'Resultados bandas y global'!T$11)&gt;0,'Cálculos de referencia'!N14-'Resultados bandas y global'!T$11,0)</f>
        <v>20.458000235661807</v>
      </c>
      <c r="BW14">
        <f>IF((O14-'Resultados bandas y global'!U$11)&gt;0,'Cálculos de referencia'!O14-'Resultados bandas y global'!U$11,0)</f>
        <v>17.743813940133052</v>
      </c>
      <c r="BX14">
        <f>IF((P14-'Resultados bandas y global'!V$11)&gt;0,'Cálculos de referencia'!P14-'Resultados bandas y global'!V$11,0)</f>
        <v>15.286835710749095</v>
      </c>
      <c r="BY14">
        <f>IF((Q14-'Resultados bandas y global'!W$11)&gt;0,'Cálculos de referencia'!Q14-'Resultados bandas y global'!W$11,0)</f>
        <v>12.826134070448106</v>
      </c>
      <c r="BZ14">
        <f>IF((R14-'Resultados bandas y global'!X$11)&gt;0,'Cálculos de referencia'!R14-'Resultados bandas y global'!X$11,0)</f>
        <v>10.273246771822215</v>
      </c>
      <c r="CB14">
        <f t="shared" si="2"/>
        <v>344.25737295652459</v>
      </c>
      <c r="CC14">
        <f t="shared" si="3"/>
        <v>0</v>
      </c>
      <c r="CD14">
        <f t="shared" si="4"/>
        <v>0</v>
      </c>
    </row>
    <row r="15" spans="2:116" x14ac:dyDescent="0.3">
      <c r="B15">
        <v>-22</v>
      </c>
      <c r="C15">
        <f t="shared" si="0"/>
        <v>55</v>
      </c>
      <c r="D15">
        <f t="shared" si="0"/>
        <v>58</v>
      </c>
      <c r="E15">
        <f t="shared" si="0"/>
        <v>61</v>
      </c>
      <c r="F15">
        <f t="shared" si="0"/>
        <v>64</v>
      </c>
      <c r="G15">
        <f t="shared" si="0"/>
        <v>67</v>
      </c>
      <c r="H15">
        <f t="shared" si="0"/>
        <v>70</v>
      </c>
      <c r="I15">
        <f t="shared" si="0"/>
        <v>73</v>
      </c>
      <c r="J15">
        <f t="shared" si="0"/>
        <v>74</v>
      </c>
      <c r="K15">
        <f t="shared" si="0"/>
        <v>75</v>
      </c>
      <c r="L15">
        <f t="shared" si="0"/>
        <v>76</v>
      </c>
      <c r="M15">
        <f t="shared" si="0"/>
        <v>77</v>
      </c>
      <c r="N15">
        <f t="shared" si="0"/>
        <v>78</v>
      </c>
      <c r="O15">
        <f t="shared" si="0"/>
        <v>78</v>
      </c>
      <c r="P15">
        <f t="shared" si="0"/>
        <v>78</v>
      </c>
      <c r="Q15">
        <f t="shared" si="0"/>
        <v>78</v>
      </c>
      <c r="R15">
        <f t="shared" si="0"/>
        <v>78</v>
      </c>
      <c r="S15">
        <f t="shared" si="1"/>
        <v>78</v>
      </c>
      <c r="BK15">
        <f>IF((C15-'Resultados bandas y global'!I$11)&gt;0,'Cálculos de referencia'!C15-'Resultados bandas y global'!I$11,0)</f>
        <v>17.112245245484999</v>
      </c>
      <c r="BL15">
        <f>IF((D15-'Resultados bandas y global'!J$11)&gt;0,'Cálculos de referencia'!D15-'Resultados bandas y global'!J$11,0)</f>
        <v>19.615678670473457</v>
      </c>
      <c r="BM15">
        <f>IF((E15-'Resultados bandas y global'!K$11)&gt;0,'Cálculos de referencia'!E15-'Resultados bandas y global'!K$11,0)</f>
        <v>22.112603967307678</v>
      </c>
      <c r="BN15">
        <f>IF((F15-'Resultados bandas y global'!L$11)&gt;0,'Cálculos de referencia'!F15-'Resultados bandas y global'!L$11,0)</f>
        <v>25.513439097312741</v>
      </c>
      <c r="BO15">
        <f>IF((G15-'Resultados bandas y global'!M$11)&gt;0,'Cálculos de referencia'!G15-'Resultados bandas y global'!M$11,0)</f>
        <v>26.078016616492405</v>
      </c>
      <c r="BP15">
        <f>IF((H15-'Resultados bandas y global'!N$11)&gt;0,'Cálculos de referencia'!H15-'Resultados bandas y global'!N$11,0)</f>
        <v>26.554091143706515</v>
      </c>
      <c r="BQ15">
        <f>IF((I15-'Resultados bandas y global'!O$11)&gt;0,'Cálculos de referencia'!I15-'Resultados bandas y global'!O$11,0)</f>
        <v>26.943368533690268</v>
      </c>
      <c r="BR15">
        <f>IF((J15-'Resultados bandas y global'!P$11)&gt;0,'Cálculos de referencia'!J15-'Resultados bandas y global'!P$11,0)</f>
        <v>25.50287922069343</v>
      </c>
      <c r="BS15">
        <f>IF((K15-'Resultados bandas y global'!Q$11)&gt;0,'Cálculos de referencia'!K15-'Resultados bandas y global'!Q$11,0)</f>
        <v>23.973122169288374</v>
      </c>
      <c r="BT15">
        <f>IF((L15-'Resultados bandas y global'!R$11)&gt;0,'Cálculos de referencia'!L15-'Resultados bandas y global'!R$11,0)</f>
        <v>22.355681009596324</v>
      </c>
      <c r="BU15">
        <f>IF((M15-'Resultados bandas y global'!S$11)&gt;0,'Cálculos de referencia'!M15-'Resultados bandas y global'!S$11,0)</f>
        <v>20.908216553664126</v>
      </c>
      <c r="BV15">
        <f>IF((N15-'Resultados bandas y global'!T$11)&gt;0,'Cálculos de referencia'!N15-'Resultados bandas y global'!T$11,0)</f>
        <v>19.458000235661807</v>
      </c>
      <c r="BW15">
        <f>IF((O15-'Resultados bandas y global'!U$11)&gt;0,'Cálculos de referencia'!O15-'Resultados bandas y global'!U$11,0)</f>
        <v>16.743813940133052</v>
      </c>
      <c r="BX15">
        <f>IF((P15-'Resultados bandas y global'!V$11)&gt;0,'Cálculos de referencia'!P15-'Resultados bandas y global'!V$11,0)</f>
        <v>14.286835710749095</v>
      </c>
      <c r="BY15">
        <f>IF((Q15-'Resultados bandas y global'!W$11)&gt;0,'Cálculos de referencia'!Q15-'Resultados bandas y global'!W$11,0)</f>
        <v>11.826134070448106</v>
      </c>
      <c r="BZ15">
        <f>IF((R15-'Resultados bandas y global'!X$11)&gt;0,'Cálculos de referencia'!R15-'Resultados bandas y global'!X$11,0)</f>
        <v>9.2732467718222154</v>
      </c>
      <c r="CB15">
        <f t="shared" si="2"/>
        <v>328.25737295652459</v>
      </c>
      <c r="CC15">
        <f t="shared" si="3"/>
        <v>0</v>
      </c>
      <c r="CD15">
        <f t="shared" si="4"/>
        <v>0</v>
      </c>
    </row>
    <row r="16" spans="2:116" x14ac:dyDescent="0.3">
      <c r="B16">
        <v>-21</v>
      </c>
      <c r="C16">
        <f t="shared" si="0"/>
        <v>54</v>
      </c>
      <c r="D16">
        <f t="shared" si="0"/>
        <v>57</v>
      </c>
      <c r="E16">
        <f t="shared" si="0"/>
        <v>60</v>
      </c>
      <c r="F16">
        <f t="shared" si="0"/>
        <v>63</v>
      </c>
      <c r="G16">
        <f t="shared" si="0"/>
        <v>66</v>
      </c>
      <c r="H16">
        <f t="shared" si="0"/>
        <v>69</v>
      </c>
      <c r="I16">
        <f t="shared" si="0"/>
        <v>72</v>
      </c>
      <c r="J16">
        <f t="shared" si="0"/>
        <v>73</v>
      </c>
      <c r="K16">
        <f t="shared" si="0"/>
        <v>74</v>
      </c>
      <c r="L16">
        <f t="shared" si="0"/>
        <v>75</v>
      </c>
      <c r="M16">
        <f t="shared" si="0"/>
        <v>76</v>
      </c>
      <c r="N16">
        <f t="shared" si="0"/>
        <v>77</v>
      </c>
      <c r="O16">
        <f t="shared" si="0"/>
        <v>77</v>
      </c>
      <c r="P16">
        <f t="shared" si="0"/>
        <v>77</v>
      </c>
      <c r="Q16">
        <f t="shared" si="0"/>
        <v>77</v>
      </c>
      <c r="R16">
        <f t="shared" si="0"/>
        <v>77</v>
      </c>
      <c r="S16">
        <f t="shared" si="1"/>
        <v>77</v>
      </c>
      <c r="BK16">
        <f>IF((C16-'Resultados bandas y global'!I$11)&gt;0,'Cálculos de referencia'!C16-'Resultados bandas y global'!I$11,0)</f>
        <v>16.112245245484999</v>
      </c>
      <c r="BL16">
        <f>IF((D16-'Resultados bandas y global'!J$11)&gt;0,'Cálculos de referencia'!D16-'Resultados bandas y global'!J$11,0)</f>
        <v>18.615678670473457</v>
      </c>
      <c r="BM16">
        <f>IF((E16-'Resultados bandas y global'!K$11)&gt;0,'Cálculos de referencia'!E16-'Resultados bandas y global'!K$11,0)</f>
        <v>21.112603967307678</v>
      </c>
      <c r="BN16">
        <f>IF((F16-'Resultados bandas y global'!L$11)&gt;0,'Cálculos de referencia'!F16-'Resultados bandas y global'!L$11,0)</f>
        <v>24.513439097312741</v>
      </c>
      <c r="BO16">
        <f>IF((G16-'Resultados bandas y global'!M$11)&gt;0,'Cálculos de referencia'!G16-'Resultados bandas y global'!M$11,0)</f>
        <v>25.078016616492405</v>
      </c>
      <c r="BP16">
        <f>IF((H16-'Resultados bandas y global'!N$11)&gt;0,'Cálculos de referencia'!H16-'Resultados bandas y global'!N$11,0)</f>
        <v>25.554091143706515</v>
      </c>
      <c r="BQ16">
        <f>IF((I16-'Resultados bandas y global'!O$11)&gt;0,'Cálculos de referencia'!I16-'Resultados bandas y global'!O$11,0)</f>
        <v>25.943368533690268</v>
      </c>
      <c r="BR16">
        <f>IF((J16-'Resultados bandas y global'!P$11)&gt;0,'Cálculos de referencia'!J16-'Resultados bandas y global'!P$11,0)</f>
        <v>24.50287922069343</v>
      </c>
      <c r="BS16">
        <f>IF((K16-'Resultados bandas y global'!Q$11)&gt;0,'Cálculos de referencia'!K16-'Resultados bandas y global'!Q$11,0)</f>
        <v>22.973122169288374</v>
      </c>
      <c r="BT16">
        <f>IF((L16-'Resultados bandas y global'!R$11)&gt;0,'Cálculos de referencia'!L16-'Resultados bandas y global'!R$11,0)</f>
        <v>21.355681009596324</v>
      </c>
      <c r="BU16">
        <f>IF((M16-'Resultados bandas y global'!S$11)&gt;0,'Cálculos de referencia'!M16-'Resultados bandas y global'!S$11,0)</f>
        <v>19.908216553664126</v>
      </c>
      <c r="BV16">
        <f>IF((N16-'Resultados bandas y global'!T$11)&gt;0,'Cálculos de referencia'!N16-'Resultados bandas y global'!T$11,0)</f>
        <v>18.458000235661807</v>
      </c>
      <c r="BW16">
        <f>IF((O16-'Resultados bandas y global'!U$11)&gt;0,'Cálculos de referencia'!O16-'Resultados bandas y global'!U$11,0)</f>
        <v>15.743813940133052</v>
      </c>
      <c r="BX16">
        <f>IF((P16-'Resultados bandas y global'!V$11)&gt;0,'Cálculos de referencia'!P16-'Resultados bandas y global'!V$11,0)</f>
        <v>13.286835710749095</v>
      </c>
      <c r="BY16">
        <f>IF((Q16-'Resultados bandas y global'!W$11)&gt;0,'Cálculos de referencia'!Q16-'Resultados bandas y global'!W$11,0)</f>
        <v>10.826134070448106</v>
      </c>
      <c r="BZ16">
        <f>IF((R16-'Resultados bandas y global'!X$11)&gt;0,'Cálculos de referencia'!R16-'Resultados bandas y global'!X$11,0)</f>
        <v>8.2732467718222154</v>
      </c>
      <c r="CB16">
        <f t="shared" si="2"/>
        <v>312.25737295652459</v>
      </c>
      <c r="CC16">
        <f t="shared" si="3"/>
        <v>0</v>
      </c>
      <c r="CD16">
        <f t="shared" si="4"/>
        <v>0</v>
      </c>
    </row>
    <row r="17" spans="2:82" x14ac:dyDescent="0.3">
      <c r="B17">
        <v>-20</v>
      </c>
      <c r="C17">
        <f t="shared" si="0"/>
        <v>53</v>
      </c>
      <c r="D17">
        <f t="shared" si="0"/>
        <v>56</v>
      </c>
      <c r="E17">
        <f t="shared" si="0"/>
        <v>59</v>
      </c>
      <c r="F17">
        <f t="shared" si="0"/>
        <v>62</v>
      </c>
      <c r="G17">
        <f t="shared" si="0"/>
        <v>65</v>
      </c>
      <c r="H17">
        <f t="shared" si="0"/>
        <v>68</v>
      </c>
      <c r="I17">
        <f t="shared" si="0"/>
        <v>71</v>
      </c>
      <c r="J17">
        <f t="shared" si="0"/>
        <v>72</v>
      </c>
      <c r="K17">
        <f t="shared" si="0"/>
        <v>73</v>
      </c>
      <c r="L17">
        <f t="shared" si="0"/>
        <v>74</v>
      </c>
      <c r="M17">
        <f t="shared" si="0"/>
        <v>75</v>
      </c>
      <c r="N17">
        <f t="shared" si="0"/>
        <v>76</v>
      </c>
      <c r="O17">
        <f t="shared" si="0"/>
        <v>76</v>
      </c>
      <c r="P17">
        <f t="shared" si="0"/>
        <v>76</v>
      </c>
      <c r="Q17">
        <f t="shared" si="0"/>
        <v>76</v>
      </c>
      <c r="R17">
        <f t="shared" si="0"/>
        <v>76</v>
      </c>
      <c r="S17">
        <f t="shared" si="1"/>
        <v>76</v>
      </c>
      <c r="BK17">
        <f>IF((C17-'Resultados bandas y global'!I$11)&gt;0,'Cálculos de referencia'!C17-'Resultados bandas y global'!I$11,0)</f>
        <v>15.112245245484999</v>
      </c>
      <c r="BL17">
        <f>IF((D17-'Resultados bandas y global'!J$11)&gt;0,'Cálculos de referencia'!D17-'Resultados bandas y global'!J$11,0)</f>
        <v>17.615678670473457</v>
      </c>
      <c r="BM17">
        <f>IF((E17-'Resultados bandas y global'!K$11)&gt;0,'Cálculos de referencia'!E17-'Resultados bandas y global'!K$11,0)</f>
        <v>20.112603967307678</v>
      </c>
      <c r="BN17">
        <f>IF((F17-'Resultados bandas y global'!L$11)&gt;0,'Cálculos de referencia'!F17-'Resultados bandas y global'!L$11,0)</f>
        <v>23.513439097312741</v>
      </c>
      <c r="BO17">
        <f>IF((G17-'Resultados bandas y global'!M$11)&gt;0,'Cálculos de referencia'!G17-'Resultados bandas y global'!M$11,0)</f>
        <v>24.078016616492405</v>
      </c>
      <c r="BP17">
        <f>IF((H17-'Resultados bandas y global'!N$11)&gt;0,'Cálculos de referencia'!H17-'Resultados bandas y global'!N$11,0)</f>
        <v>24.554091143706515</v>
      </c>
      <c r="BQ17">
        <f>IF((I17-'Resultados bandas y global'!O$11)&gt;0,'Cálculos de referencia'!I17-'Resultados bandas y global'!O$11,0)</f>
        <v>24.943368533690268</v>
      </c>
      <c r="BR17">
        <f>IF((J17-'Resultados bandas y global'!P$11)&gt;0,'Cálculos de referencia'!J17-'Resultados bandas y global'!P$11,0)</f>
        <v>23.50287922069343</v>
      </c>
      <c r="BS17">
        <f>IF((K17-'Resultados bandas y global'!Q$11)&gt;0,'Cálculos de referencia'!K17-'Resultados bandas y global'!Q$11,0)</f>
        <v>21.973122169288374</v>
      </c>
      <c r="BT17">
        <f>IF((L17-'Resultados bandas y global'!R$11)&gt;0,'Cálculos de referencia'!L17-'Resultados bandas y global'!R$11,0)</f>
        <v>20.355681009596324</v>
      </c>
      <c r="BU17">
        <f>IF((M17-'Resultados bandas y global'!S$11)&gt;0,'Cálculos de referencia'!M17-'Resultados bandas y global'!S$11,0)</f>
        <v>18.908216553664126</v>
      </c>
      <c r="BV17">
        <f>IF((N17-'Resultados bandas y global'!T$11)&gt;0,'Cálculos de referencia'!N17-'Resultados bandas y global'!T$11,0)</f>
        <v>17.458000235661807</v>
      </c>
      <c r="BW17">
        <f>IF((O17-'Resultados bandas y global'!U$11)&gt;0,'Cálculos de referencia'!O17-'Resultados bandas y global'!U$11,0)</f>
        <v>14.743813940133052</v>
      </c>
      <c r="BX17">
        <f>IF((P17-'Resultados bandas y global'!V$11)&gt;0,'Cálculos de referencia'!P17-'Resultados bandas y global'!V$11,0)</f>
        <v>12.286835710749095</v>
      </c>
      <c r="BY17">
        <f>IF((Q17-'Resultados bandas y global'!W$11)&gt;0,'Cálculos de referencia'!Q17-'Resultados bandas y global'!W$11,0)</f>
        <v>9.8261340704481057</v>
      </c>
      <c r="BZ17">
        <f>IF((R17-'Resultados bandas y global'!X$11)&gt;0,'Cálculos de referencia'!R17-'Resultados bandas y global'!X$11,0)</f>
        <v>7.2732467718222154</v>
      </c>
      <c r="CB17">
        <f t="shared" si="2"/>
        <v>296.25737295652459</v>
      </c>
      <c r="CC17">
        <f t="shared" si="3"/>
        <v>0</v>
      </c>
      <c r="CD17">
        <f t="shared" si="4"/>
        <v>0</v>
      </c>
    </row>
    <row r="18" spans="2:82" x14ac:dyDescent="0.3">
      <c r="B18">
        <v>-19</v>
      </c>
      <c r="C18">
        <f t="shared" si="0"/>
        <v>52</v>
      </c>
      <c r="D18">
        <f t="shared" si="0"/>
        <v>55</v>
      </c>
      <c r="E18">
        <f t="shared" si="0"/>
        <v>58</v>
      </c>
      <c r="F18">
        <f t="shared" si="0"/>
        <v>61</v>
      </c>
      <c r="G18">
        <f t="shared" si="0"/>
        <v>64</v>
      </c>
      <c r="H18">
        <f t="shared" si="0"/>
        <v>67</v>
      </c>
      <c r="I18">
        <f t="shared" si="0"/>
        <v>70</v>
      </c>
      <c r="J18">
        <f t="shared" si="0"/>
        <v>71</v>
      </c>
      <c r="K18">
        <f t="shared" si="0"/>
        <v>72</v>
      </c>
      <c r="L18">
        <f t="shared" si="0"/>
        <v>73</v>
      </c>
      <c r="M18">
        <f t="shared" si="0"/>
        <v>74</v>
      </c>
      <c r="N18">
        <f t="shared" si="0"/>
        <v>75</v>
      </c>
      <c r="O18">
        <f t="shared" si="0"/>
        <v>75</v>
      </c>
      <c r="P18">
        <f t="shared" si="0"/>
        <v>75</v>
      </c>
      <c r="Q18">
        <f t="shared" si="0"/>
        <v>75</v>
      </c>
      <c r="R18">
        <f t="shared" si="0"/>
        <v>75</v>
      </c>
      <c r="S18">
        <f t="shared" si="1"/>
        <v>75</v>
      </c>
      <c r="BK18">
        <f>IF((C18-'Resultados bandas y global'!I$11)&gt;0,'Cálculos de referencia'!C18-'Resultados bandas y global'!I$11,0)</f>
        <v>14.112245245484999</v>
      </c>
      <c r="BL18">
        <f>IF((D18-'Resultados bandas y global'!J$11)&gt;0,'Cálculos de referencia'!D18-'Resultados bandas y global'!J$11,0)</f>
        <v>16.615678670473457</v>
      </c>
      <c r="BM18">
        <f>IF((E18-'Resultados bandas y global'!K$11)&gt;0,'Cálculos de referencia'!E18-'Resultados bandas y global'!K$11,0)</f>
        <v>19.112603967307678</v>
      </c>
      <c r="BN18">
        <f>IF((F18-'Resultados bandas y global'!L$11)&gt;0,'Cálculos de referencia'!F18-'Resultados bandas y global'!L$11,0)</f>
        <v>22.513439097312741</v>
      </c>
      <c r="BO18">
        <f>IF((G18-'Resultados bandas y global'!M$11)&gt;0,'Cálculos de referencia'!G18-'Resultados bandas y global'!M$11,0)</f>
        <v>23.078016616492405</v>
      </c>
      <c r="BP18">
        <f>IF((H18-'Resultados bandas y global'!N$11)&gt;0,'Cálculos de referencia'!H18-'Resultados bandas y global'!N$11,0)</f>
        <v>23.554091143706515</v>
      </c>
      <c r="BQ18">
        <f>IF((I18-'Resultados bandas y global'!O$11)&gt;0,'Cálculos de referencia'!I18-'Resultados bandas y global'!O$11,0)</f>
        <v>23.943368533690268</v>
      </c>
      <c r="BR18">
        <f>IF((J18-'Resultados bandas y global'!P$11)&gt;0,'Cálculos de referencia'!J18-'Resultados bandas y global'!P$11,0)</f>
        <v>22.50287922069343</v>
      </c>
      <c r="BS18">
        <f>IF((K18-'Resultados bandas y global'!Q$11)&gt;0,'Cálculos de referencia'!K18-'Resultados bandas y global'!Q$11,0)</f>
        <v>20.973122169288374</v>
      </c>
      <c r="BT18">
        <f>IF((L18-'Resultados bandas y global'!R$11)&gt;0,'Cálculos de referencia'!L18-'Resultados bandas y global'!R$11,0)</f>
        <v>19.355681009596324</v>
      </c>
      <c r="BU18">
        <f>IF((M18-'Resultados bandas y global'!S$11)&gt;0,'Cálculos de referencia'!M18-'Resultados bandas y global'!S$11,0)</f>
        <v>17.908216553664126</v>
      </c>
      <c r="BV18">
        <f>IF((N18-'Resultados bandas y global'!T$11)&gt;0,'Cálculos de referencia'!N18-'Resultados bandas y global'!T$11,0)</f>
        <v>16.458000235661807</v>
      </c>
      <c r="BW18">
        <f>IF((O18-'Resultados bandas y global'!U$11)&gt;0,'Cálculos de referencia'!O18-'Resultados bandas y global'!U$11,0)</f>
        <v>13.743813940133052</v>
      </c>
      <c r="BX18">
        <f>IF((P18-'Resultados bandas y global'!V$11)&gt;0,'Cálculos de referencia'!P18-'Resultados bandas y global'!V$11,0)</f>
        <v>11.286835710749095</v>
      </c>
      <c r="BY18">
        <f>IF((Q18-'Resultados bandas y global'!W$11)&gt;0,'Cálculos de referencia'!Q18-'Resultados bandas y global'!W$11,0)</f>
        <v>8.8261340704481057</v>
      </c>
      <c r="BZ18">
        <f>IF((R18-'Resultados bandas y global'!X$11)&gt;0,'Cálculos de referencia'!R18-'Resultados bandas y global'!X$11,0)</f>
        <v>6.2732467718222154</v>
      </c>
      <c r="CB18">
        <f t="shared" si="2"/>
        <v>280.25737295652459</v>
      </c>
      <c r="CC18">
        <f t="shared" si="3"/>
        <v>0</v>
      </c>
      <c r="CD18">
        <f t="shared" si="4"/>
        <v>0</v>
      </c>
    </row>
    <row r="19" spans="2:82" x14ac:dyDescent="0.3">
      <c r="B19">
        <v>-18</v>
      </c>
      <c r="C19">
        <f t="shared" si="0"/>
        <v>51</v>
      </c>
      <c r="D19">
        <f t="shared" si="0"/>
        <v>54</v>
      </c>
      <c r="E19">
        <f t="shared" si="0"/>
        <v>57</v>
      </c>
      <c r="F19">
        <f t="shared" si="0"/>
        <v>60</v>
      </c>
      <c r="G19">
        <f t="shared" si="0"/>
        <v>63</v>
      </c>
      <c r="H19">
        <f t="shared" si="0"/>
        <v>66</v>
      </c>
      <c r="I19">
        <f t="shared" si="0"/>
        <v>69</v>
      </c>
      <c r="J19">
        <f t="shared" si="0"/>
        <v>70</v>
      </c>
      <c r="K19">
        <f t="shared" si="0"/>
        <v>71</v>
      </c>
      <c r="L19">
        <f t="shared" si="0"/>
        <v>72</v>
      </c>
      <c r="M19">
        <f t="shared" si="0"/>
        <v>73</v>
      </c>
      <c r="N19">
        <f t="shared" si="0"/>
        <v>74</v>
      </c>
      <c r="O19">
        <f t="shared" si="0"/>
        <v>74</v>
      </c>
      <c r="P19">
        <f t="shared" si="0"/>
        <v>74</v>
      </c>
      <c r="Q19">
        <f t="shared" si="0"/>
        <v>74</v>
      </c>
      <c r="R19">
        <f t="shared" si="0"/>
        <v>74</v>
      </c>
      <c r="S19">
        <f t="shared" si="1"/>
        <v>74</v>
      </c>
      <c r="BK19">
        <f>IF((C19-'Resultados bandas y global'!I$11)&gt;0,'Cálculos de referencia'!C19-'Resultados bandas y global'!I$11,0)</f>
        <v>13.112245245484999</v>
      </c>
      <c r="BL19">
        <f>IF((D19-'Resultados bandas y global'!J$11)&gt;0,'Cálculos de referencia'!D19-'Resultados bandas y global'!J$11,0)</f>
        <v>15.615678670473457</v>
      </c>
      <c r="BM19">
        <f>IF((E19-'Resultados bandas y global'!K$11)&gt;0,'Cálculos de referencia'!E19-'Resultados bandas y global'!K$11,0)</f>
        <v>18.112603967307678</v>
      </c>
      <c r="BN19">
        <f>IF((F19-'Resultados bandas y global'!L$11)&gt;0,'Cálculos de referencia'!F19-'Resultados bandas y global'!L$11,0)</f>
        <v>21.513439097312741</v>
      </c>
      <c r="BO19">
        <f>IF((G19-'Resultados bandas y global'!M$11)&gt;0,'Cálculos de referencia'!G19-'Resultados bandas y global'!M$11,0)</f>
        <v>22.078016616492405</v>
      </c>
      <c r="BP19">
        <f>IF((H19-'Resultados bandas y global'!N$11)&gt;0,'Cálculos de referencia'!H19-'Resultados bandas y global'!N$11,0)</f>
        <v>22.554091143706515</v>
      </c>
      <c r="BQ19">
        <f>IF((I19-'Resultados bandas y global'!O$11)&gt;0,'Cálculos de referencia'!I19-'Resultados bandas y global'!O$11,0)</f>
        <v>22.943368533690268</v>
      </c>
      <c r="BR19">
        <f>IF((J19-'Resultados bandas y global'!P$11)&gt;0,'Cálculos de referencia'!J19-'Resultados bandas y global'!P$11,0)</f>
        <v>21.50287922069343</v>
      </c>
      <c r="BS19">
        <f>IF((K19-'Resultados bandas y global'!Q$11)&gt;0,'Cálculos de referencia'!K19-'Resultados bandas y global'!Q$11,0)</f>
        <v>19.973122169288374</v>
      </c>
      <c r="BT19">
        <f>IF((L19-'Resultados bandas y global'!R$11)&gt;0,'Cálculos de referencia'!L19-'Resultados bandas y global'!R$11,0)</f>
        <v>18.355681009596324</v>
      </c>
      <c r="BU19">
        <f>IF((M19-'Resultados bandas y global'!S$11)&gt;0,'Cálculos de referencia'!M19-'Resultados bandas y global'!S$11,0)</f>
        <v>16.908216553664126</v>
      </c>
      <c r="BV19">
        <f>IF((N19-'Resultados bandas y global'!T$11)&gt;0,'Cálculos de referencia'!N19-'Resultados bandas y global'!T$11,0)</f>
        <v>15.458000235661807</v>
      </c>
      <c r="BW19">
        <f>IF((O19-'Resultados bandas y global'!U$11)&gt;0,'Cálculos de referencia'!O19-'Resultados bandas y global'!U$11,0)</f>
        <v>12.743813940133052</v>
      </c>
      <c r="BX19">
        <f>IF((P19-'Resultados bandas y global'!V$11)&gt;0,'Cálculos de referencia'!P19-'Resultados bandas y global'!V$11,0)</f>
        <v>10.286835710749095</v>
      </c>
      <c r="BY19">
        <f>IF((Q19-'Resultados bandas y global'!W$11)&gt;0,'Cálculos de referencia'!Q19-'Resultados bandas y global'!W$11,0)</f>
        <v>7.8261340704481057</v>
      </c>
      <c r="BZ19">
        <f>IF((R19-'Resultados bandas y global'!X$11)&gt;0,'Cálculos de referencia'!R19-'Resultados bandas y global'!X$11,0)</f>
        <v>5.2732467718222154</v>
      </c>
      <c r="CB19">
        <f t="shared" si="2"/>
        <v>264.25737295652459</v>
      </c>
      <c r="CC19">
        <f t="shared" si="3"/>
        <v>0</v>
      </c>
      <c r="CD19">
        <f t="shared" si="4"/>
        <v>0</v>
      </c>
    </row>
    <row r="20" spans="2:82" x14ac:dyDescent="0.3">
      <c r="B20">
        <v>-17</v>
      </c>
      <c r="C20">
        <f t="shared" si="0"/>
        <v>50</v>
      </c>
      <c r="D20">
        <f t="shared" si="0"/>
        <v>53</v>
      </c>
      <c r="E20">
        <f t="shared" si="0"/>
        <v>56</v>
      </c>
      <c r="F20">
        <f t="shared" si="0"/>
        <v>59</v>
      </c>
      <c r="G20">
        <f t="shared" si="0"/>
        <v>62</v>
      </c>
      <c r="H20">
        <f t="shared" si="0"/>
        <v>65</v>
      </c>
      <c r="I20">
        <f t="shared" si="0"/>
        <v>68</v>
      </c>
      <c r="J20">
        <f t="shared" si="0"/>
        <v>69</v>
      </c>
      <c r="K20">
        <f t="shared" si="0"/>
        <v>70</v>
      </c>
      <c r="L20">
        <f t="shared" si="0"/>
        <v>71</v>
      </c>
      <c r="M20">
        <f t="shared" si="0"/>
        <v>72</v>
      </c>
      <c r="N20">
        <f t="shared" si="0"/>
        <v>73</v>
      </c>
      <c r="O20">
        <f t="shared" si="0"/>
        <v>73</v>
      </c>
      <c r="P20">
        <f t="shared" si="0"/>
        <v>73</v>
      </c>
      <c r="Q20">
        <f t="shared" si="0"/>
        <v>73</v>
      </c>
      <c r="R20">
        <f t="shared" si="0"/>
        <v>73</v>
      </c>
      <c r="S20">
        <f t="shared" si="1"/>
        <v>73</v>
      </c>
      <c r="BK20">
        <f>IF((C20-'Resultados bandas y global'!I$11)&gt;0,'Cálculos de referencia'!C20-'Resultados bandas y global'!I$11,0)</f>
        <v>12.112245245484999</v>
      </c>
      <c r="BL20">
        <f>IF((D20-'Resultados bandas y global'!J$11)&gt;0,'Cálculos de referencia'!D20-'Resultados bandas y global'!J$11,0)</f>
        <v>14.615678670473457</v>
      </c>
      <c r="BM20">
        <f>IF((E20-'Resultados bandas y global'!K$11)&gt;0,'Cálculos de referencia'!E20-'Resultados bandas y global'!K$11,0)</f>
        <v>17.112603967307678</v>
      </c>
      <c r="BN20">
        <f>IF((F20-'Resultados bandas y global'!L$11)&gt;0,'Cálculos de referencia'!F20-'Resultados bandas y global'!L$11,0)</f>
        <v>20.513439097312741</v>
      </c>
      <c r="BO20">
        <f>IF((G20-'Resultados bandas y global'!M$11)&gt;0,'Cálculos de referencia'!G20-'Resultados bandas y global'!M$11,0)</f>
        <v>21.078016616492405</v>
      </c>
      <c r="BP20">
        <f>IF((H20-'Resultados bandas y global'!N$11)&gt;0,'Cálculos de referencia'!H20-'Resultados bandas y global'!N$11,0)</f>
        <v>21.554091143706515</v>
      </c>
      <c r="BQ20">
        <f>IF((I20-'Resultados bandas y global'!O$11)&gt;0,'Cálculos de referencia'!I20-'Resultados bandas y global'!O$11,0)</f>
        <v>21.943368533690268</v>
      </c>
      <c r="BR20">
        <f>IF((J20-'Resultados bandas y global'!P$11)&gt;0,'Cálculos de referencia'!J20-'Resultados bandas y global'!P$11,0)</f>
        <v>20.50287922069343</v>
      </c>
      <c r="BS20">
        <f>IF((K20-'Resultados bandas y global'!Q$11)&gt;0,'Cálculos de referencia'!K20-'Resultados bandas y global'!Q$11,0)</f>
        <v>18.973122169288374</v>
      </c>
      <c r="BT20">
        <f>IF((L20-'Resultados bandas y global'!R$11)&gt;0,'Cálculos de referencia'!L20-'Resultados bandas y global'!R$11,0)</f>
        <v>17.355681009596324</v>
      </c>
      <c r="BU20">
        <f>IF((M20-'Resultados bandas y global'!S$11)&gt;0,'Cálculos de referencia'!M20-'Resultados bandas y global'!S$11,0)</f>
        <v>15.908216553664126</v>
      </c>
      <c r="BV20">
        <f>IF((N20-'Resultados bandas y global'!T$11)&gt;0,'Cálculos de referencia'!N20-'Resultados bandas y global'!T$11,0)</f>
        <v>14.458000235661807</v>
      </c>
      <c r="BW20">
        <f>IF((O20-'Resultados bandas y global'!U$11)&gt;0,'Cálculos de referencia'!O20-'Resultados bandas y global'!U$11,0)</f>
        <v>11.743813940133052</v>
      </c>
      <c r="BX20">
        <f>IF((P20-'Resultados bandas y global'!V$11)&gt;0,'Cálculos de referencia'!P20-'Resultados bandas y global'!V$11,0)</f>
        <v>9.2868357107490951</v>
      </c>
      <c r="BY20">
        <f>IF((Q20-'Resultados bandas y global'!W$11)&gt;0,'Cálculos de referencia'!Q20-'Resultados bandas y global'!W$11,0)</f>
        <v>6.8261340704481057</v>
      </c>
      <c r="BZ20">
        <f>IF((R20-'Resultados bandas y global'!X$11)&gt;0,'Cálculos de referencia'!R20-'Resultados bandas y global'!X$11,0)</f>
        <v>4.2732467718222154</v>
      </c>
      <c r="CB20">
        <f t="shared" si="2"/>
        <v>248.25737295652456</v>
      </c>
      <c r="CC20">
        <f t="shared" si="3"/>
        <v>0</v>
      </c>
      <c r="CD20">
        <f t="shared" si="4"/>
        <v>0</v>
      </c>
    </row>
    <row r="21" spans="2:82" x14ac:dyDescent="0.3">
      <c r="B21">
        <v>-16</v>
      </c>
      <c r="C21">
        <f t="shared" si="0"/>
        <v>49</v>
      </c>
      <c r="D21">
        <f t="shared" si="0"/>
        <v>52</v>
      </c>
      <c r="E21">
        <f t="shared" si="0"/>
        <v>55</v>
      </c>
      <c r="F21">
        <f t="shared" si="0"/>
        <v>58</v>
      </c>
      <c r="G21">
        <f t="shared" si="0"/>
        <v>61</v>
      </c>
      <c r="H21">
        <f t="shared" si="0"/>
        <v>64</v>
      </c>
      <c r="I21">
        <f t="shared" si="0"/>
        <v>67</v>
      </c>
      <c r="J21">
        <f t="shared" si="0"/>
        <v>68</v>
      </c>
      <c r="K21">
        <f t="shared" si="0"/>
        <v>69</v>
      </c>
      <c r="L21">
        <f t="shared" si="0"/>
        <v>70</v>
      </c>
      <c r="M21">
        <f t="shared" si="0"/>
        <v>71</v>
      </c>
      <c r="N21">
        <f t="shared" si="0"/>
        <v>72</v>
      </c>
      <c r="O21">
        <f t="shared" si="0"/>
        <v>72</v>
      </c>
      <c r="P21">
        <f t="shared" si="0"/>
        <v>72</v>
      </c>
      <c r="Q21">
        <f t="shared" si="0"/>
        <v>72</v>
      </c>
      <c r="R21">
        <f t="shared" si="0"/>
        <v>72</v>
      </c>
      <c r="S21">
        <f t="shared" si="1"/>
        <v>72</v>
      </c>
      <c r="BK21">
        <f>IF((C21-'Resultados bandas y global'!I$11)&gt;0,'Cálculos de referencia'!C21-'Resultados bandas y global'!I$11,0)</f>
        <v>11.112245245484999</v>
      </c>
      <c r="BL21">
        <f>IF((D21-'Resultados bandas y global'!J$11)&gt;0,'Cálculos de referencia'!D21-'Resultados bandas y global'!J$11,0)</f>
        <v>13.615678670473457</v>
      </c>
      <c r="BM21">
        <f>IF((E21-'Resultados bandas y global'!K$11)&gt;0,'Cálculos de referencia'!E21-'Resultados bandas y global'!K$11,0)</f>
        <v>16.112603967307678</v>
      </c>
      <c r="BN21">
        <f>IF((F21-'Resultados bandas y global'!L$11)&gt;0,'Cálculos de referencia'!F21-'Resultados bandas y global'!L$11,0)</f>
        <v>19.513439097312741</v>
      </c>
      <c r="BO21">
        <f>IF((G21-'Resultados bandas y global'!M$11)&gt;0,'Cálculos de referencia'!G21-'Resultados bandas y global'!M$11,0)</f>
        <v>20.078016616492405</v>
      </c>
      <c r="BP21">
        <f>IF((H21-'Resultados bandas y global'!N$11)&gt;0,'Cálculos de referencia'!H21-'Resultados bandas y global'!N$11,0)</f>
        <v>20.554091143706515</v>
      </c>
      <c r="BQ21">
        <f>IF((I21-'Resultados bandas y global'!O$11)&gt;0,'Cálculos de referencia'!I21-'Resultados bandas y global'!O$11,0)</f>
        <v>20.943368533690268</v>
      </c>
      <c r="BR21">
        <f>IF((J21-'Resultados bandas y global'!P$11)&gt;0,'Cálculos de referencia'!J21-'Resultados bandas y global'!P$11,0)</f>
        <v>19.50287922069343</v>
      </c>
      <c r="BS21">
        <f>IF((K21-'Resultados bandas y global'!Q$11)&gt;0,'Cálculos de referencia'!K21-'Resultados bandas y global'!Q$11,0)</f>
        <v>17.973122169288374</v>
      </c>
      <c r="BT21">
        <f>IF((L21-'Resultados bandas y global'!R$11)&gt;0,'Cálculos de referencia'!L21-'Resultados bandas y global'!R$11,0)</f>
        <v>16.355681009596324</v>
      </c>
      <c r="BU21">
        <f>IF((M21-'Resultados bandas y global'!S$11)&gt;0,'Cálculos de referencia'!M21-'Resultados bandas y global'!S$11,0)</f>
        <v>14.908216553664126</v>
      </c>
      <c r="BV21">
        <f>IF((N21-'Resultados bandas y global'!T$11)&gt;0,'Cálculos de referencia'!N21-'Resultados bandas y global'!T$11,0)</f>
        <v>13.458000235661807</v>
      </c>
      <c r="BW21">
        <f>IF((O21-'Resultados bandas y global'!U$11)&gt;0,'Cálculos de referencia'!O21-'Resultados bandas y global'!U$11,0)</f>
        <v>10.743813940133052</v>
      </c>
      <c r="BX21">
        <f>IF((P21-'Resultados bandas y global'!V$11)&gt;0,'Cálculos de referencia'!P21-'Resultados bandas y global'!V$11,0)</f>
        <v>8.2868357107490951</v>
      </c>
      <c r="BY21">
        <f>IF((Q21-'Resultados bandas y global'!W$11)&gt;0,'Cálculos de referencia'!Q21-'Resultados bandas y global'!W$11,0)</f>
        <v>5.8261340704481057</v>
      </c>
      <c r="BZ21">
        <f>IF((R21-'Resultados bandas y global'!X$11)&gt;0,'Cálculos de referencia'!R21-'Resultados bandas y global'!X$11,0)</f>
        <v>3.2732467718222154</v>
      </c>
      <c r="CB21">
        <f t="shared" si="2"/>
        <v>232.25737295652456</v>
      </c>
      <c r="CC21">
        <f t="shared" si="3"/>
        <v>0</v>
      </c>
      <c r="CD21">
        <f t="shared" si="4"/>
        <v>0</v>
      </c>
    </row>
    <row r="22" spans="2:82" x14ac:dyDescent="0.3">
      <c r="B22">
        <v>-15</v>
      </c>
      <c r="C22">
        <f t="shared" si="0"/>
        <v>48</v>
      </c>
      <c r="D22">
        <f t="shared" si="0"/>
        <v>51</v>
      </c>
      <c r="E22">
        <f t="shared" si="0"/>
        <v>54</v>
      </c>
      <c r="F22">
        <f t="shared" si="0"/>
        <v>57</v>
      </c>
      <c r="G22">
        <f t="shared" si="0"/>
        <v>60</v>
      </c>
      <c r="H22">
        <f t="shared" si="0"/>
        <v>63</v>
      </c>
      <c r="I22">
        <f t="shared" si="0"/>
        <v>66</v>
      </c>
      <c r="J22">
        <f t="shared" si="0"/>
        <v>67</v>
      </c>
      <c r="K22">
        <f t="shared" si="0"/>
        <v>68</v>
      </c>
      <c r="L22">
        <f t="shared" si="0"/>
        <v>69</v>
      </c>
      <c r="M22">
        <f t="shared" si="0"/>
        <v>70</v>
      </c>
      <c r="N22">
        <f t="shared" si="0"/>
        <v>71</v>
      </c>
      <c r="O22">
        <f t="shared" si="0"/>
        <v>71</v>
      </c>
      <c r="P22">
        <f t="shared" si="0"/>
        <v>71</v>
      </c>
      <c r="Q22">
        <f t="shared" si="0"/>
        <v>71</v>
      </c>
      <c r="R22">
        <f t="shared" si="0"/>
        <v>71</v>
      </c>
      <c r="S22">
        <f t="shared" si="1"/>
        <v>71</v>
      </c>
      <c r="BK22">
        <f>IF((C22-'Resultados bandas y global'!I$11)&gt;0,'Cálculos de referencia'!C22-'Resultados bandas y global'!I$11,0)</f>
        <v>10.112245245484999</v>
      </c>
      <c r="BL22">
        <f>IF((D22-'Resultados bandas y global'!J$11)&gt;0,'Cálculos de referencia'!D22-'Resultados bandas y global'!J$11,0)</f>
        <v>12.615678670473457</v>
      </c>
      <c r="BM22">
        <f>IF((E22-'Resultados bandas y global'!K$11)&gt;0,'Cálculos de referencia'!E22-'Resultados bandas y global'!K$11,0)</f>
        <v>15.112603967307678</v>
      </c>
      <c r="BN22">
        <f>IF((F22-'Resultados bandas y global'!L$11)&gt;0,'Cálculos de referencia'!F22-'Resultados bandas y global'!L$11,0)</f>
        <v>18.513439097312741</v>
      </c>
      <c r="BO22">
        <f>IF((G22-'Resultados bandas y global'!M$11)&gt;0,'Cálculos de referencia'!G22-'Resultados bandas y global'!M$11,0)</f>
        <v>19.078016616492405</v>
      </c>
      <c r="BP22">
        <f>IF((H22-'Resultados bandas y global'!N$11)&gt;0,'Cálculos de referencia'!H22-'Resultados bandas y global'!N$11,0)</f>
        <v>19.554091143706515</v>
      </c>
      <c r="BQ22">
        <f>IF((I22-'Resultados bandas y global'!O$11)&gt;0,'Cálculos de referencia'!I22-'Resultados bandas y global'!O$11,0)</f>
        <v>19.943368533690268</v>
      </c>
      <c r="BR22">
        <f>IF((J22-'Resultados bandas y global'!P$11)&gt;0,'Cálculos de referencia'!J22-'Resultados bandas y global'!P$11,0)</f>
        <v>18.50287922069343</v>
      </c>
      <c r="BS22">
        <f>IF((K22-'Resultados bandas y global'!Q$11)&gt;0,'Cálculos de referencia'!K22-'Resultados bandas y global'!Q$11,0)</f>
        <v>16.973122169288374</v>
      </c>
      <c r="BT22">
        <f>IF((L22-'Resultados bandas y global'!R$11)&gt;0,'Cálculos de referencia'!L22-'Resultados bandas y global'!R$11,0)</f>
        <v>15.355681009596324</v>
      </c>
      <c r="BU22">
        <f>IF((M22-'Resultados bandas y global'!S$11)&gt;0,'Cálculos de referencia'!M22-'Resultados bandas y global'!S$11,0)</f>
        <v>13.908216553664126</v>
      </c>
      <c r="BV22">
        <f>IF((N22-'Resultados bandas y global'!T$11)&gt;0,'Cálculos de referencia'!N22-'Resultados bandas y global'!T$11,0)</f>
        <v>12.458000235661807</v>
      </c>
      <c r="BW22">
        <f>IF((O22-'Resultados bandas y global'!U$11)&gt;0,'Cálculos de referencia'!O22-'Resultados bandas y global'!U$11,0)</f>
        <v>9.7438139401330517</v>
      </c>
      <c r="BX22">
        <f>IF((P22-'Resultados bandas y global'!V$11)&gt;0,'Cálculos de referencia'!P22-'Resultados bandas y global'!V$11,0)</f>
        <v>7.2868357107490951</v>
      </c>
      <c r="BY22">
        <f>IF((Q22-'Resultados bandas y global'!W$11)&gt;0,'Cálculos de referencia'!Q22-'Resultados bandas y global'!W$11,0)</f>
        <v>4.8261340704481057</v>
      </c>
      <c r="BZ22">
        <f>IF((R22-'Resultados bandas y global'!X$11)&gt;0,'Cálculos de referencia'!R22-'Resultados bandas y global'!X$11,0)</f>
        <v>2.2732467718222154</v>
      </c>
      <c r="CB22">
        <f t="shared" si="2"/>
        <v>216.25737295652456</v>
      </c>
      <c r="CC22">
        <f t="shared" si="3"/>
        <v>0</v>
      </c>
      <c r="CD22">
        <f t="shared" si="4"/>
        <v>0</v>
      </c>
    </row>
    <row r="23" spans="2:82" x14ac:dyDescent="0.3">
      <c r="B23">
        <v>-14</v>
      </c>
      <c r="C23">
        <f t="shared" si="0"/>
        <v>47</v>
      </c>
      <c r="D23">
        <f t="shared" si="0"/>
        <v>50</v>
      </c>
      <c r="E23">
        <f t="shared" si="0"/>
        <v>53</v>
      </c>
      <c r="F23">
        <f t="shared" si="0"/>
        <v>56</v>
      </c>
      <c r="G23">
        <f t="shared" si="0"/>
        <v>59</v>
      </c>
      <c r="H23">
        <f t="shared" si="0"/>
        <v>62</v>
      </c>
      <c r="I23">
        <f t="shared" si="0"/>
        <v>65</v>
      </c>
      <c r="J23">
        <f t="shared" si="0"/>
        <v>66</v>
      </c>
      <c r="K23">
        <f t="shared" si="0"/>
        <v>67</v>
      </c>
      <c r="L23">
        <f t="shared" si="0"/>
        <v>68</v>
      </c>
      <c r="M23">
        <f t="shared" si="0"/>
        <v>69</v>
      </c>
      <c r="N23">
        <f t="shared" si="0"/>
        <v>70</v>
      </c>
      <c r="O23">
        <f t="shared" si="0"/>
        <v>70</v>
      </c>
      <c r="P23">
        <f t="shared" si="0"/>
        <v>70</v>
      </c>
      <c r="Q23">
        <f t="shared" si="0"/>
        <v>70</v>
      </c>
      <c r="R23">
        <f t="shared" ref="R23:R35" si="5">R24+1</f>
        <v>70</v>
      </c>
      <c r="S23">
        <f t="shared" si="1"/>
        <v>70</v>
      </c>
      <c r="BK23">
        <f>IF((C23-'Resultados bandas y global'!I$11)&gt;0,'Cálculos de referencia'!C23-'Resultados bandas y global'!I$11,0)</f>
        <v>9.1122452454849991</v>
      </c>
      <c r="BL23">
        <f>IF((D23-'Resultados bandas y global'!J$11)&gt;0,'Cálculos de referencia'!D23-'Resultados bandas y global'!J$11,0)</f>
        <v>11.615678670473457</v>
      </c>
      <c r="BM23">
        <f>IF((E23-'Resultados bandas y global'!K$11)&gt;0,'Cálculos de referencia'!E23-'Resultados bandas y global'!K$11,0)</f>
        <v>14.112603967307678</v>
      </c>
      <c r="BN23">
        <f>IF((F23-'Resultados bandas y global'!L$11)&gt;0,'Cálculos de referencia'!F23-'Resultados bandas y global'!L$11,0)</f>
        <v>17.513439097312741</v>
      </c>
      <c r="BO23">
        <f>IF((G23-'Resultados bandas y global'!M$11)&gt;0,'Cálculos de referencia'!G23-'Resultados bandas y global'!M$11,0)</f>
        <v>18.078016616492405</v>
      </c>
      <c r="BP23">
        <f>IF((H23-'Resultados bandas y global'!N$11)&gt;0,'Cálculos de referencia'!H23-'Resultados bandas y global'!N$11,0)</f>
        <v>18.554091143706515</v>
      </c>
      <c r="BQ23">
        <f>IF((I23-'Resultados bandas y global'!O$11)&gt;0,'Cálculos de referencia'!I23-'Resultados bandas y global'!O$11,0)</f>
        <v>18.943368533690268</v>
      </c>
      <c r="BR23">
        <f>IF((J23-'Resultados bandas y global'!P$11)&gt;0,'Cálculos de referencia'!J23-'Resultados bandas y global'!P$11,0)</f>
        <v>17.50287922069343</v>
      </c>
      <c r="BS23">
        <f>IF((K23-'Resultados bandas y global'!Q$11)&gt;0,'Cálculos de referencia'!K23-'Resultados bandas y global'!Q$11,0)</f>
        <v>15.973122169288374</v>
      </c>
      <c r="BT23">
        <f>IF((L23-'Resultados bandas y global'!R$11)&gt;0,'Cálculos de referencia'!L23-'Resultados bandas y global'!R$11,0)</f>
        <v>14.355681009596324</v>
      </c>
      <c r="BU23">
        <f>IF((M23-'Resultados bandas y global'!S$11)&gt;0,'Cálculos de referencia'!M23-'Resultados bandas y global'!S$11,0)</f>
        <v>12.908216553664126</v>
      </c>
      <c r="BV23">
        <f>IF((N23-'Resultados bandas y global'!T$11)&gt;0,'Cálculos de referencia'!N23-'Resultados bandas y global'!T$11,0)</f>
        <v>11.458000235661807</v>
      </c>
      <c r="BW23">
        <f>IF((O23-'Resultados bandas y global'!U$11)&gt;0,'Cálculos de referencia'!O23-'Resultados bandas y global'!U$11,0)</f>
        <v>8.7438139401330517</v>
      </c>
      <c r="BX23">
        <f>IF((P23-'Resultados bandas y global'!V$11)&gt;0,'Cálculos de referencia'!P23-'Resultados bandas y global'!V$11,0)</f>
        <v>6.2868357107490951</v>
      </c>
      <c r="BY23">
        <f>IF((Q23-'Resultados bandas y global'!W$11)&gt;0,'Cálculos de referencia'!Q23-'Resultados bandas y global'!W$11,0)</f>
        <v>3.8261340704481057</v>
      </c>
      <c r="BZ23">
        <f>IF((R23-'Resultados bandas y global'!X$11)&gt;0,'Cálculos de referencia'!R23-'Resultados bandas y global'!X$11,0)</f>
        <v>1.2732467718222154</v>
      </c>
      <c r="CB23">
        <f t="shared" si="2"/>
        <v>200.25737295652456</v>
      </c>
      <c r="CC23">
        <f t="shared" si="3"/>
        <v>0</v>
      </c>
      <c r="CD23">
        <f t="shared" si="4"/>
        <v>0</v>
      </c>
    </row>
    <row r="24" spans="2:82" x14ac:dyDescent="0.3">
      <c r="B24">
        <v>-13</v>
      </c>
      <c r="C24">
        <f t="shared" ref="C24:R36" si="6">C25+1</f>
        <v>46</v>
      </c>
      <c r="D24">
        <f t="shared" si="6"/>
        <v>49</v>
      </c>
      <c r="E24">
        <f t="shared" si="6"/>
        <v>52</v>
      </c>
      <c r="F24">
        <f t="shared" si="6"/>
        <v>55</v>
      </c>
      <c r="G24">
        <f t="shared" si="6"/>
        <v>58</v>
      </c>
      <c r="H24">
        <f t="shared" si="6"/>
        <v>61</v>
      </c>
      <c r="I24">
        <f t="shared" si="6"/>
        <v>64</v>
      </c>
      <c r="J24">
        <f t="shared" si="6"/>
        <v>65</v>
      </c>
      <c r="K24">
        <f t="shared" si="6"/>
        <v>66</v>
      </c>
      <c r="L24">
        <f t="shared" si="6"/>
        <v>67</v>
      </c>
      <c r="M24">
        <f t="shared" si="6"/>
        <v>68</v>
      </c>
      <c r="N24">
        <f t="shared" si="6"/>
        <v>69</v>
      </c>
      <c r="O24">
        <f t="shared" si="6"/>
        <v>69</v>
      </c>
      <c r="P24">
        <f t="shared" si="6"/>
        <v>69</v>
      </c>
      <c r="Q24">
        <f t="shared" si="6"/>
        <v>69</v>
      </c>
      <c r="R24">
        <f t="shared" si="5"/>
        <v>69</v>
      </c>
      <c r="S24">
        <f t="shared" si="1"/>
        <v>69</v>
      </c>
      <c r="BK24">
        <f>IF((C24-'Resultados bandas y global'!I$11)&gt;0,'Cálculos de referencia'!C24-'Resultados bandas y global'!I$11,0)</f>
        <v>8.1122452454849991</v>
      </c>
      <c r="BL24">
        <f>IF((D24-'Resultados bandas y global'!J$11)&gt;0,'Cálculos de referencia'!D24-'Resultados bandas y global'!J$11,0)</f>
        <v>10.615678670473457</v>
      </c>
      <c r="BM24">
        <f>IF((E24-'Resultados bandas y global'!K$11)&gt;0,'Cálculos de referencia'!E24-'Resultados bandas y global'!K$11,0)</f>
        <v>13.112603967307678</v>
      </c>
      <c r="BN24">
        <f>IF((F24-'Resultados bandas y global'!L$11)&gt;0,'Cálculos de referencia'!F24-'Resultados bandas y global'!L$11,0)</f>
        <v>16.513439097312741</v>
      </c>
      <c r="BO24">
        <f>IF((G24-'Resultados bandas y global'!M$11)&gt;0,'Cálculos de referencia'!G24-'Resultados bandas y global'!M$11,0)</f>
        <v>17.078016616492405</v>
      </c>
      <c r="BP24">
        <f>IF((H24-'Resultados bandas y global'!N$11)&gt;0,'Cálculos de referencia'!H24-'Resultados bandas y global'!N$11,0)</f>
        <v>17.554091143706515</v>
      </c>
      <c r="BQ24">
        <f>IF((I24-'Resultados bandas y global'!O$11)&gt;0,'Cálculos de referencia'!I24-'Resultados bandas y global'!O$11,0)</f>
        <v>17.943368533690268</v>
      </c>
      <c r="BR24">
        <f>IF((J24-'Resultados bandas y global'!P$11)&gt;0,'Cálculos de referencia'!J24-'Resultados bandas y global'!P$11,0)</f>
        <v>16.50287922069343</v>
      </c>
      <c r="BS24">
        <f>IF((K24-'Resultados bandas y global'!Q$11)&gt;0,'Cálculos de referencia'!K24-'Resultados bandas y global'!Q$11,0)</f>
        <v>14.973122169288374</v>
      </c>
      <c r="BT24">
        <f>IF((L24-'Resultados bandas y global'!R$11)&gt;0,'Cálculos de referencia'!L24-'Resultados bandas y global'!R$11,0)</f>
        <v>13.355681009596324</v>
      </c>
      <c r="BU24">
        <f>IF((M24-'Resultados bandas y global'!S$11)&gt;0,'Cálculos de referencia'!M24-'Resultados bandas y global'!S$11,0)</f>
        <v>11.908216553664126</v>
      </c>
      <c r="BV24">
        <f>IF((N24-'Resultados bandas y global'!T$11)&gt;0,'Cálculos de referencia'!N24-'Resultados bandas y global'!T$11,0)</f>
        <v>10.458000235661807</v>
      </c>
      <c r="BW24">
        <f>IF((O24-'Resultados bandas y global'!U$11)&gt;0,'Cálculos de referencia'!O24-'Resultados bandas y global'!U$11,0)</f>
        <v>7.7438139401330517</v>
      </c>
      <c r="BX24">
        <f>IF((P24-'Resultados bandas y global'!V$11)&gt;0,'Cálculos de referencia'!P24-'Resultados bandas y global'!V$11,0)</f>
        <v>5.2868357107490951</v>
      </c>
      <c r="BY24">
        <f>IF((Q24-'Resultados bandas y global'!W$11)&gt;0,'Cálculos de referencia'!Q24-'Resultados bandas y global'!W$11,0)</f>
        <v>2.8261340704481057</v>
      </c>
      <c r="BZ24">
        <f>IF((R24-'Resultados bandas y global'!X$11)&gt;0,'Cálculos de referencia'!R24-'Resultados bandas y global'!X$11,0)</f>
        <v>0.27324677182221535</v>
      </c>
      <c r="CB24">
        <f t="shared" si="2"/>
        <v>184.25737295652456</v>
      </c>
      <c r="CC24">
        <f t="shared" si="3"/>
        <v>0</v>
      </c>
      <c r="CD24">
        <f t="shared" si="4"/>
        <v>0</v>
      </c>
    </row>
    <row r="25" spans="2:82" x14ac:dyDescent="0.3">
      <c r="B25">
        <v>-12</v>
      </c>
      <c r="C25">
        <f t="shared" si="6"/>
        <v>45</v>
      </c>
      <c r="D25">
        <f t="shared" si="6"/>
        <v>48</v>
      </c>
      <c r="E25">
        <f t="shared" si="6"/>
        <v>51</v>
      </c>
      <c r="F25">
        <f t="shared" si="6"/>
        <v>54</v>
      </c>
      <c r="G25">
        <f t="shared" si="6"/>
        <v>57</v>
      </c>
      <c r="H25">
        <f t="shared" si="6"/>
        <v>60</v>
      </c>
      <c r="I25">
        <f t="shared" si="6"/>
        <v>63</v>
      </c>
      <c r="J25">
        <f t="shared" si="6"/>
        <v>64</v>
      </c>
      <c r="K25">
        <f t="shared" si="6"/>
        <v>65</v>
      </c>
      <c r="L25">
        <f t="shared" si="6"/>
        <v>66</v>
      </c>
      <c r="M25">
        <f t="shared" si="6"/>
        <v>67</v>
      </c>
      <c r="N25">
        <f t="shared" si="6"/>
        <v>68</v>
      </c>
      <c r="O25">
        <f t="shared" si="6"/>
        <v>68</v>
      </c>
      <c r="P25">
        <f t="shared" si="6"/>
        <v>68</v>
      </c>
      <c r="Q25">
        <f t="shared" si="6"/>
        <v>68</v>
      </c>
      <c r="R25">
        <f t="shared" si="5"/>
        <v>68</v>
      </c>
      <c r="S25">
        <f t="shared" si="1"/>
        <v>68</v>
      </c>
      <c r="BK25">
        <f>IF((C25-'Resultados bandas y global'!I$11)&gt;0,'Cálculos de referencia'!C25-'Resultados bandas y global'!I$11,0)</f>
        <v>7.1122452454849991</v>
      </c>
      <c r="BL25">
        <f>IF((D25-'Resultados bandas y global'!J$11)&gt;0,'Cálculos de referencia'!D25-'Resultados bandas y global'!J$11,0)</f>
        <v>9.6156786704734571</v>
      </c>
      <c r="BM25">
        <f>IF((E25-'Resultados bandas y global'!K$11)&gt;0,'Cálculos de referencia'!E25-'Resultados bandas y global'!K$11,0)</f>
        <v>12.112603967307678</v>
      </c>
      <c r="BN25">
        <f>IF((F25-'Resultados bandas y global'!L$11)&gt;0,'Cálculos de referencia'!F25-'Resultados bandas y global'!L$11,0)</f>
        <v>15.513439097312741</v>
      </c>
      <c r="BO25">
        <f>IF((G25-'Resultados bandas y global'!M$11)&gt;0,'Cálculos de referencia'!G25-'Resultados bandas y global'!M$11,0)</f>
        <v>16.078016616492405</v>
      </c>
      <c r="BP25">
        <f>IF((H25-'Resultados bandas y global'!N$11)&gt;0,'Cálculos de referencia'!H25-'Resultados bandas y global'!N$11,0)</f>
        <v>16.554091143706515</v>
      </c>
      <c r="BQ25">
        <f>IF((I25-'Resultados bandas y global'!O$11)&gt;0,'Cálculos de referencia'!I25-'Resultados bandas y global'!O$11,0)</f>
        <v>16.943368533690268</v>
      </c>
      <c r="BR25">
        <f>IF((J25-'Resultados bandas y global'!P$11)&gt;0,'Cálculos de referencia'!J25-'Resultados bandas y global'!P$11,0)</f>
        <v>15.50287922069343</v>
      </c>
      <c r="BS25">
        <f>IF((K25-'Resultados bandas y global'!Q$11)&gt;0,'Cálculos de referencia'!K25-'Resultados bandas y global'!Q$11,0)</f>
        <v>13.973122169288374</v>
      </c>
      <c r="BT25">
        <f>IF((L25-'Resultados bandas y global'!R$11)&gt;0,'Cálculos de referencia'!L25-'Resultados bandas y global'!R$11,0)</f>
        <v>12.355681009596324</v>
      </c>
      <c r="BU25">
        <f>IF((M25-'Resultados bandas y global'!S$11)&gt;0,'Cálculos de referencia'!M25-'Resultados bandas y global'!S$11,0)</f>
        <v>10.908216553664126</v>
      </c>
      <c r="BV25">
        <f>IF((N25-'Resultados bandas y global'!T$11)&gt;0,'Cálculos de referencia'!N25-'Resultados bandas y global'!T$11,0)</f>
        <v>9.4580002356618067</v>
      </c>
      <c r="BW25">
        <f>IF((O25-'Resultados bandas y global'!U$11)&gt;0,'Cálculos de referencia'!O25-'Resultados bandas y global'!U$11,0)</f>
        <v>6.7438139401330517</v>
      </c>
      <c r="BX25">
        <f>IF((P25-'Resultados bandas y global'!V$11)&gt;0,'Cálculos de referencia'!P25-'Resultados bandas y global'!V$11,0)</f>
        <v>4.2868357107490951</v>
      </c>
      <c r="BY25">
        <f>IF((Q25-'Resultados bandas y global'!W$11)&gt;0,'Cálculos de referencia'!Q25-'Resultados bandas y global'!W$11,0)</f>
        <v>1.8261340704481057</v>
      </c>
      <c r="BZ25">
        <f>IF((R25-'Resultados bandas y global'!X$11)&gt;0,'Cálculos de referencia'!R25-'Resultados bandas y global'!X$11,0)</f>
        <v>0</v>
      </c>
      <c r="CB25">
        <f t="shared" si="2"/>
        <v>168.98412618470235</v>
      </c>
      <c r="CC25">
        <f t="shared" si="3"/>
        <v>0</v>
      </c>
      <c r="CD25">
        <f t="shared" si="4"/>
        <v>0</v>
      </c>
    </row>
    <row r="26" spans="2:82" x14ac:dyDescent="0.3">
      <c r="B26">
        <v>-11</v>
      </c>
      <c r="C26">
        <f t="shared" si="6"/>
        <v>44</v>
      </c>
      <c r="D26">
        <f t="shared" si="6"/>
        <v>47</v>
      </c>
      <c r="E26">
        <f t="shared" si="6"/>
        <v>50</v>
      </c>
      <c r="F26">
        <f t="shared" si="6"/>
        <v>53</v>
      </c>
      <c r="G26">
        <f t="shared" si="6"/>
        <v>56</v>
      </c>
      <c r="H26">
        <f t="shared" si="6"/>
        <v>59</v>
      </c>
      <c r="I26">
        <f t="shared" si="6"/>
        <v>62</v>
      </c>
      <c r="J26">
        <f t="shared" si="6"/>
        <v>63</v>
      </c>
      <c r="K26">
        <f t="shared" si="6"/>
        <v>64</v>
      </c>
      <c r="L26">
        <f t="shared" si="6"/>
        <v>65</v>
      </c>
      <c r="M26">
        <f t="shared" si="6"/>
        <v>66</v>
      </c>
      <c r="N26">
        <f t="shared" si="6"/>
        <v>67</v>
      </c>
      <c r="O26">
        <f t="shared" si="6"/>
        <v>67</v>
      </c>
      <c r="P26">
        <f t="shared" si="6"/>
        <v>67</v>
      </c>
      <c r="Q26">
        <f t="shared" si="6"/>
        <v>67</v>
      </c>
      <c r="R26">
        <f t="shared" si="5"/>
        <v>67</v>
      </c>
      <c r="S26">
        <f t="shared" si="1"/>
        <v>67</v>
      </c>
      <c r="BK26">
        <f>IF((C26-'Resultados bandas y global'!I$11)&gt;0,'Cálculos de referencia'!C26-'Resultados bandas y global'!I$11,0)</f>
        <v>6.1122452454849991</v>
      </c>
      <c r="BL26">
        <f>IF((D26-'Resultados bandas y global'!J$11)&gt;0,'Cálculos de referencia'!D26-'Resultados bandas y global'!J$11,0)</f>
        <v>8.6156786704734571</v>
      </c>
      <c r="BM26">
        <f>IF((E26-'Resultados bandas y global'!K$11)&gt;0,'Cálculos de referencia'!E26-'Resultados bandas y global'!K$11,0)</f>
        <v>11.112603967307678</v>
      </c>
      <c r="BN26">
        <f>IF((F26-'Resultados bandas y global'!L$11)&gt;0,'Cálculos de referencia'!F26-'Resultados bandas y global'!L$11,0)</f>
        <v>14.513439097312741</v>
      </c>
      <c r="BO26">
        <f>IF((G26-'Resultados bandas y global'!M$11)&gt;0,'Cálculos de referencia'!G26-'Resultados bandas y global'!M$11,0)</f>
        <v>15.078016616492405</v>
      </c>
      <c r="BP26">
        <f>IF((H26-'Resultados bandas y global'!N$11)&gt;0,'Cálculos de referencia'!H26-'Resultados bandas y global'!N$11,0)</f>
        <v>15.554091143706515</v>
      </c>
      <c r="BQ26">
        <f>IF((I26-'Resultados bandas y global'!O$11)&gt;0,'Cálculos de referencia'!I26-'Resultados bandas y global'!O$11,0)</f>
        <v>15.943368533690268</v>
      </c>
      <c r="BR26">
        <f>IF((J26-'Resultados bandas y global'!P$11)&gt;0,'Cálculos de referencia'!J26-'Resultados bandas y global'!P$11,0)</f>
        <v>14.50287922069343</v>
      </c>
      <c r="BS26">
        <f>IF((K26-'Resultados bandas y global'!Q$11)&gt;0,'Cálculos de referencia'!K26-'Resultados bandas y global'!Q$11,0)</f>
        <v>12.973122169288374</v>
      </c>
      <c r="BT26">
        <f>IF((L26-'Resultados bandas y global'!R$11)&gt;0,'Cálculos de referencia'!L26-'Resultados bandas y global'!R$11,0)</f>
        <v>11.355681009596324</v>
      </c>
      <c r="BU26">
        <f>IF((M26-'Resultados bandas y global'!S$11)&gt;0,'Cálculos de referencia'!M26-'Resultados bandas y global'!S$11,0)</f>
        <v>9.9082165536641256</v>
      </c>
      <c r="BV26">
        <f>IF((N26-'Resultados bandas y global'!T$11)&gt;0,'Cálculos de referencia'!N26-'Resultados bandas y global'!T$11,0)</f>
        <v>8.4580002356618067</v>
      </c>
      <c r="BW26">
        <f>IF((O26-'Resultados bandas y global'!U$11)&gt;0,'Cálculos de referencia'!O26-'Resultados bandas y global'!U$11,0)</f>
        <v>5.7438139401330517</v>
      </c>
      <c r="BX26">
        <f>IF((P26-'Resultados bandas y global'!V$11)&gt;0,'Cálculos de referencia'!P26-'Resultados bandas y global'!V$11,0)</f>
        <v>3.2868357107490951</v>
      </c>
      <c r="BY26">
        <f>IF((Q26-'Resultados bandas y global'!W$11)&gt;0,'Cálculos de referencia'!Q26-'Resultados bandas y global'!W$11,0)</f>
        <v>0.82613407044810572</v>
      </c>
      <c r="BZ26">
        <f>IF((R26-'Resultados bandas y global'!X$11)&gt;0,'Cálculos de referencia'!R26-'Resultados bandas y global'!X$11,0)</f>
        <v>0</v>
      </c>
      <c r="CB26">
        <f t="shared" si="2"/>
        <v>153.9841261847024</v>
      </c>
      <c r="CC26">
        <f t="shared" si="3"/>
        <v>0</v>
      </c>
      <c r="CD26">
        <f t="shared" si="4"/>
        <v>0</v>
      </c>
    </row>
    <row r="27" spans="2:82" x14ac:dyDescent="0.3">
      <c r="B27">
        <v>-10</v>
      </c>
      <c r="C27">
        <f t="shared" si="6"/>
        <v>43</v>
      </c>
      <c r="D27">
        <f t="shared" si="6"/>
        <v>46</v>
      </c>
      <c r="E27">
        <f t="shared" si="6"/>
        <v>49</v>
      </c>
      <c r="F27">
        <f t="shared" si="6"/>
        <v>52</v>
      </c>
      <c r="G27">
        <f t="shared" si="6"/>
        <v>55</v>
      </c>
      <c r="H27">
        <f t="shared" si="6"/>
        <v>58</v>
      </c>
      <c r="I27">
        <f t="shared" si="6"/>
        <v>61</v>
      </c>
      <c r="J27">
        <f t="shared" si="6"/>
        <v>62</v>
      </c>
      <c r="K27">
        <f t="shared" si="6"/>
        <v>63</v>
      </c>
      <c r="L27">
        <f t="shared" si="6"/>
        <v>64</v>
      </c>
      <c r="M27">
        <f t="shared" si="6"/>
        <v>65</v>
      </c>
      <c r="N27">
        <f t="shared" si="6"/>
        <v>66</v>
      </c>
      <c r="O27">
        <f t="shared" si="6"/>
        <v>66</v>
      </c>
      <c r="P27">
        <f t="shared" si="6"/>
        <v>66</v>
      </c>
      <c r="Q27">
        <f t="shared" si="6"/>
        <v>66</v>
      </c>
      <c r="R27">
        <f t="shared" si="5"/>
        <v>66</v>
      </c>
      <c r="S27">
        <f t="shared" si="1"/>
        <v>66</v>
      </c>
      <c r="BK27">
        <f>IF((C27-'Resultados bandas y global'!I$11)&gt;0,'Cálculos de referencia'!C27-'Resultados bandas y global'!I$11,0)</f>
        <v>5.1122452454849991</v>
      </c>
      <c r="BL27">
        <f>IF((D27-'Resultados bandas y global'!J$11)&gt;0,'Cálculos de referencia'!D27-'Resultados bandas y global'!J$11,0)</f>
        <v>7.6156786704734571</v>
      </c>
      <c r="BM27">
        <f>IF((E27-'Resultados bandas y global'!K$11)&gt;0,'Cálculos de referencia'!E27-'Resultados bandas y global'!K$11,0)</f>
        <v>10.112603967307678</v>
      </c>
      <c r="BN27">
        <f>IF((F27-'Resultados bandas y global'!L$11)&gt;0,'Cálculos de referencia'!F27-'Resultados bandas y global'!L$11,0)</f>
        <v>13.513439097312741</v>
      </c>
      <c r="BO27">
        <f>IF((G27-'Resultados bandas y global'!M$11)&gt;0,'Cálculos de referencia'!G27-'Resultados bandas y global'!M$11,0)</f>
        <v>14.078016616492405</v>
      </c>
      <c r="BP27">
        <f>IF((H27-'Resultados bandas y global'!N$11)&gt;0,'Cálculos de referencia'!H27-'Resultados bandas y global'!N$11,0)</f>
        <v>14.554091143706515</v>
      </c>
      <c r="BQ27">
        <f>IF((I27-'Resultados bandas y global'!O$11)&gt;0,'Cálculos de referencia'!I27-'Resultados bandas y global'!O$11,0)</f>
        <v>14.943368533690268</v>
      </c>
      <c r="BR27">
        <f>IF((J27-'Resultados bandas y global'!P$11)&gt;0,'Cálculos de referencia'!J27-'Resultados bandas y global'!P$11,0)</f>
        <v>13.50287922069343</v>
      </c>
      <c r="BS27">
        <f>IF((K27-'Resultados bandas y global'!Q$11)&gt;0,'Cálculos de referencia'!K27-'Resultados bandas y global'!Q$11,0)</f>
        <v>11.973122169288374</v>
      </c>
      <c r="BT27">
        <f>IF((L27-'Resultados bandas y global'!R$11)&gt;0,'Cálculos de referencia'!L27-'Resultados bandas y global'!R$11,0)</f>
        <v>10.355681009596324</v>
      </c>
      <c r="BU27">
        <f>IF((M27-'Resultados bandas y global'!S$11)&gt;0,'Cálculos de referencia'!M27-'Resultados bandas y global'!S$11,0)</f>
        <v>8.9082165536641256</v>
      </c>
      <c r="BV27">
        <f>IF((N27-'Resultados bandas y global'!T$11)&gt;0,'Cálculos de referencia'!N27-'Resultados bandas y global'!T$11,0)</f>
        <v>7.4580002356618067</v>
      </c>
      <c r="BW27">
        <f>IF((O27-'Resultados bandas y global'!U$11)&gt;0,'Cálculos de referencia'!O27-'Resultados bandas y global'!U$11,0)</f>
        <v>4.7438139401330517</v>
      </c>
      <c r="BX27">
        <f>IF((P27-'Resultados bandas y global'!V$11)&gt;0,'Cálculos de referencia'!P27-'Resultados bandas y global'!V$11,0)</f>
        <v>2.2868357107490951</v>
      </c>
      <c r="BY27">
        <f>IF((Q27-'Resultados bandas y global'!W$11)&gt;0,'Cálculos de referencia'!Q27-'Resultados bandas y global'!W$11,0)</f>
        <v>0</v>
      </c>
      <c r="BZ27">
        <f>IF((R27-'Resultados bandas y global'!X$11)&gt;0,'Cálculos de referencia'!R27-'Resultados bandas y global'!X$11,0)</f>
        <v>0</v>
      </c>
      <c r="CB27">
        <f t="shared" si="2"/>
        <v>139.15799211425431</v>
      </c>
      <c r="CC27">
        <f t="shared" si="3"/>
        <v>0</v>
      </c>
      <c r="CD27">
        <f t="shared" si="4"/>
        <v>0</v>
      </c>
    </row>
    <row r="28" spans="2:82" x14ac:dyDescent="0.3">
      <c r="B28">
        <v>-9</v>
      </c>
      <c r="C28">
        <f t="shared" si="6"/>
        <v>42</v>
      </c>
      <c r="D28">
        <f t="shared" si="6"/>
        <v>45</v>
      </c>
      <c r="E28">
        <f t="shared" si="6"/>
        <v>48</v>
      </c>
      <c r="F28">
        <f t="shared" si="6"/>
        <v>51</v>
      </c>
      <c r="G28">
        <f t="shared" si="6"/>
        <v>54</v>
      </c>
      <c r="H28">
        <f t="shared" si="6"/>
        <v>57</v>
      </c>
      <c r="I28">
        <f t="shared" si="6"/>
        <v>60</v>
      </c>
      <c r="J28">
        <f t="shared" si="6"/>
        <v>61</v>
      </c>
      <c r="K28">
        <f t="shared" si="6"/>
        <v>62</v>
      </c>
      <c r="L28">
        <f t="shared" si="6"/>
        <v>63</v>
      </c>
      <c r="M28">
        <f t="shared" si="6"/>
        <v>64</v>
      </c>
      <c r="N28">
        <f t="shared" si="6"/>
        <v>65</v>
      </c>
      <c r="O28">
        <f t="shared" si="6"/>
        <v>65</v>
      </c>
      <c r="P28">
        <f t="shared" si="6"/>
        <v>65</v>
      </c>
      <c r="Q28">
        <f t="shared" si="6"/>
        <v>65</v>
      </c>
      <c r="R28">
        <f t="shared" si="5"/>
        <v>65</v>
      </c>
      <c r="S28">
        <f t="shared" si="1"/>
        <v>65</v>
      </c>
      <c r="BK28">
        <f>IF((C28-'Resultados bandas y global'!I$11)&gt;0,'Cálculos de referencia'!C28-'Resultados bandas y global'!I$11,0)</f>
        <v>4.1122452454849991</v>
      </c>
      <c r="BL28">
        <f>IF((D28-'Resultados bandas y global'!J$11)&gt;0,'Cálculos de referencia'!D28-'Resultados bandas y global'!J$11,0)</f>
        <v>6.6156786704734571</v>
      </c>
      <c r="BM28">
        <f>IF((E28-'Resultados bandas y global'!K$11)&gt;0,'Cálculos de referencia'!E28-'Resultados bandas y global'!K$11,0)</f>
        <v>9.1126039673076775</v>
      </c>
      <c r="BN28">
        <f>IF((F28-'Resultados bandas y global'!L$11)&gt;0,'Cálculos de referencia'!F28-'Resultados bandas y global'!L$11,0)</f>
        <v>12.513439097312741</v>
      </c>
      <c r="BO28">
        <f>IF((G28-'Resultados bandas y global'!M$11)&gt;0,'Cálculos de referencia'!G28-'Resultados bandas y global'!M$11,0)</f>
        <v>13.078016616492405</v>
      </c>
      <c r="BP28">
        <f>IF((H28-'Resultados bandas y global'!N$11)&gt;0,'Cálculos de referencia'!H28-'Resultados bandas y global'!N$11,0)</f>
        <v>13.554091143706515</v>
      </c>
      <c r="BQ28">
        <f>IF((I28-'Resultados bandas y global'!O$11)&gt;0,'Cálculos de referencia'!I28-'Resultados bandas y global'!O$11,0)</f>
        <v>13.943368533690268</v>
      </c>
      <c r="BR28">
        <f>IF((J28-'Resultados bandas y global'!P$11)&gt;0,'Cálculos de referencia'!J28-'Resultados bandas y global'!P$11,0)</f>
        <v>12.50287922069343</v>
      </c>
      <c r="BS28">
        <f>IF((K28-'Resultados bandas y global'!Q$11)&gt;0,'Cálculos de referencia'!K28-'Resultados bandas y global'!Q$11,0)</f>
        <v>10.973122169288374</v>
      </c>
      <c r="BT28">
        <f>IF((L28-'Resultados bandas y global'!R$11)&gt;0,'Cálculos de referencia'!L28-'Resultados bandas y global'!R$11,0)</f>
        <v>9.3556810095963243</v>
      </c>
      <c r="BU28">
        <f>IF((M28-'Resultados bandas y global'!S$11)&gt;0,'Cálculos de referencia'!M28-'Resultados bandas y global'!S$11,0)</f>
        <v>7.9082165536641256</v>
      </c>
      <c r="BV28">
        <f>IF((N28-'Resultados bandas y global'!T$11)&gt;0,'Cálculos de referencia'!N28-'Resultados bandas y global'!T$11,0)</f>
        <v>6.4580002356618067</v>
      </c>
      <c r="BW28">
        <f>IF((O28-'Resultados bandas y global'!U$11)&gt;0,'Cálculos de referencia'!O28-'Resultados bandas y global'!U$11,0)</f>
        <v>3.7438139401330517</v>
      </c>
      <c r="BX28">
        <f>IF((P28-'Resultados bandas y global'!V$11)&gt;0,'Cálculos de referencia'!P28-'Resultados bandas y global'!V$11,0)</f>
        <v>1.2868357107490951</v>
      </c>
      <c r="BY28">
        <f>IF((Q28-'Resultados bandas y global'!W$11)&gt;0,'Cálculos de referencia'!Q28-'Resultados bandas y global'!W$11,0)</f>
        <v>0</v>
      </c>
      <c r="BZ28">
        <f>IF((R28-'Resultados bandas y global'!X$11)&gt;0,'Cálculos de referencia'!R28-'Resultados bandas y global'!X$11,0)</f>
        <v>0</v>
      </c>
      <c r="CB28">
        <f t="shared" si="2"/>
        <v>125.15799211425428</v>
      </c>
      <c r="CC28">
        <f t="shared" si="3"/>
        <v>0</v>
      </c>
      <c r="CD28">
        <f t="shared" si="4"/>
        <v>0</v>
      </c>
    </row>
    <row r="29" spans="2:82" x14ac:dyDescent="0.3">
      <c r="B29">
        <v>-8</v>
      </c>
      <c r="C29">
        <f t="shared" si="6"/>
        <v>41</v>
      </c>
      <c r="D29">
        <f t="shared" si="6"/>
        <v>44</v>
      </c>
      <c r="E29">
        <f t="shared" si="6"/>
        <v>47</v>
      </c>
      <c r="F29">
        <f t="shared" si="6"/>
        <v>50</v>
      </c>
      <c r="G29">
        <f t="shared" si="6"/>
        <v>53</v>
      </c>
      <c r="H29">
        <f t="shared" si="6"/>
        <v>56</v>
      </c>
      <c r="I29">
        <f t="shared" si="6"/>
        <v>59</v>
      </c>
      <c r="J29">
        <f t="shared" si="6"/>
        <v>60</v>
      </c>
      <c r="K29">
        <f t="shared" si="6"/>
        <v>61</v>
      </c>
      <c r="L29">
        <f t="shared" si="6"/>
        <v>62</v>
      </c>
      <c r="M29">
        <f t="shared" si="6"/>
        <v>63</v>
      </c>
      <c r="N29">
        <f t="shared" si="6"/>
        <v>64</v>
      </c>
      <c r="O29">
        <f t="shared" si="6"/>
        <v>64</v>
      </c>
      <c r="P29">
        <f t="shared" si="6"/>
        <v>64</v>
      </c>
      <c r="Q29">
        <f t="shared" si="6"/>
        <v>64</v>
      </c>
      <c r="R29">
        <f t="shared" si="5"/>
        <v>64</v>
      </c>
      <c r="S29">
        <f t="shared" si="1"/>
        <v>64</v>
      </c>
      <c r="BK29">
        <f>IF((C29-'Resultados bandas y global'!I$11)&gt;0,'Cálculos de referencia'!C29-'Resultados bandas y global'!I$11,0)</f>
        <v>3.1122452454849991</v>
      </c>
      <c r="BL29">
        <f>IF((D29-'Resultados bandas y global'!J$11)&gt;0,'Cálculos de referencia'!D29-'Resultados bandas y global'!J$11,0)</f>
        <v>5.6156786704734571</v>
      </c>
      <c r="BM29">
        <f>IF((E29-'Resultados bandas y global'!K$11)&gt;0,'Cálculos de referencia'!E29-'Resultados bandas y global'!K$11,0)</f>
        <v>8.1126039673076775</v>
      </c>
      <c r="BN29">
        <f>IF((F29-'Resultados bandas y global'!L$11)&gt;0,'Cálculos de referencia'!F29-'Resultados bandas y global'!L$11,0)</f>
        <v>11.513439097312741</v>
      </c>
      <c r="BO29">
        <f>IF((G29-'Resultados bandas y global'!M$11)&gt;0,'Cálculos de referencia'!G29-'Resultados bandas y global'!M$11,0)</f>
        <v>12.078016616492405</v>
      </c>
      <c r="BP29">
        <f>IF((H29-'Resultados bandas y global'!N$11)&gt;0,'Cálculos de referencia'!H29-'Resultados bandas y global'!N$11,0)</f>
        <v>12.554091143706515</v>
      </c>
      <c r="BQ29">
        <f>IF((I29-'Resultados bandas y global'!O$11)&gt;0,'Cálculos de referencia'!I29-'Resultados bandas y global'!O$11,0)</f>
        <v>12.943368533690268</v>
      </c>
      <c r="BR29">
        <f>IF((J29-'Resultados bandas y global'!P$11)&gt;0,'Cálculos de referencia'!J29-'Resultados bandas y global'!P$11,0)</f>
        <v>11.50287922069343</v>
      </c>
      <c r="BS29">
        <f>IF((K29-'Resultados bandas y global'!Q$11)&gt;0,'Cálculos de referencia'!K29-'Resultados bandas y global'!Q$11,0)</f>
        <v>9.9731221692883736</v>
      </c>
      <c r="BT29">
        <f>IF((L29-'Resultados bandas y global'!R$11)&gt;0,'Cálculos de referencia'!L29-'Resultados bandas y global'!R$11,0)</f>
        <v>8.3556810095963243</v>
      </c>
      <c r="BU29">
        <f>IF((M29-'Resultados bandas y global'!S$11)&gt;0,'Cálculos de referencia'!M29-'Resultados bandas y global'!S$11,0)</f>
        <v>6.9082165536641256</v>
      </c>
      <c r="BV29">
        <f>IF((N29-'Resultados bandas y global'!T$11)&gt;0,'Cálculos de referencia'!N29-'Resultados bandas y global'!T$11,0)</f>
        <v>5.4580002356618067</v>
      </c>
      <c r="BW29">
        <f>IF((O29-'Resultados bandas y global'!U$11)&gt;0,'Cálculos de referencia'!O29-'Resultados bandas y global'!U$11,0)</f>
        <v>2.7438139401330517</v>
      </c>
      <c r="BX29">
        <f>IF((P29-'Resultados bandas y global'!V$11)&gt;0,'Cálculos de referencia'!P29-'Resultados bandas y global'!V$11,0)</f>
        <v>0.28683571074909509</v>
      </c>
      <c r="BY29">
        <f>IF((Q29-'Resultados bandas y global'!W$11)&gt;0,'Cálculos de referencia'!Q29-'Resultados bandas y global'!W$11,0)</f>
        <v>0</v>
      </c>
      <c r="BZ29">
        <f>IF((R29-'Resultados bandas y global'!X$11)&gt;0,'Cálculos de referencia'!R29-'Resultados bandas y global'!X$11,0)</f>
        <v>0</v>
      </c>
      <c r="CB29">
        <f t="shared" si="2"/>
        <v>111.15799211425428</v>
      </c>
      <c r="CC29">
        <f t="shared" si="3"/>
        <v>0</v>
      </c>
      <c r="CD29">
        <f t="shared" si="4"/>
        <v>0</v>
      </c>
    </row>
    <row r="30" spans="2:82" x14ac:dyDescent="0.3">
      <c r="B30">
        <v>-7</v>
      </c>
      <c r="C30">
        <f t="shared" si="6"/>
        <v>40</v>
      </c>
      <c r="D30">
        <f t="shared" si="6"/>
        <v>43</v>
      </c>
      <c r="E30">
        <f t="shared" si="6"/>
        <v>46</v>
      </c>
      <c r="F30">
        <f t="shared" si="6"/>
        <v>49</v>
      </c>
      <c r="G30">
        <f t="shared" si="6"/>
        <v>52</v>
      </c>
      <c r="H30">
        <f t="shared" si="6"/>
        <v>55</v>
      </c>
      <c r="I30">
        <f t="shared" si="6"/>
        <v>58</v>
      </c>
      <c r="J30">
        <f t="shared" si="6"/>
        <v>59</v>
      </c>
      <c r="K30">
        <f t="shared" si="6"/>
        <v>60</v>
      </c>
      <c r="L30">
        <f t="shared" si="6"/>
        <v>61</v>
      </c>
      <c r="M30">
        <f t="shared" si="6"/>
        <v>62</v>
      </c>
      <c r="N30">
        <f t="shared" si="6"/>
        <v>63</v>
      </c>
      <c r="O30">
        <f t="shared" si="6"/>
        <v>63</v>
      </c>
      <c r="P30">
        <f t="shared" si="6"/>
        <v>63</v>
      </c>
      <c r="Q30">
        <f t="shared" si="6"/>
        <v>63</v>
      </c>
      <c r="R30">
        <f t="shared" si="5"/>
        <v>63</v>
      </c>
      <c r="S30">
        <f t="shared" si="1"/>
        <v>63</v>
      </c>
      <c r="BK30">
        <f>IF((C30-'Resultados bandas y global'!I$11)&gt;0,'Cálculos de referencia'!C30-'Resultados bandas y global'!I$11,0)</f>
        <v>2.1122452454849991</v>
      </c>
      <c r="BL30">
        <f>IF((D30-'Resultados bandas y global'!J$11)&gt;0,'Cálculos de referencia'!D30-'Resultados bandas y global'!J$11,0)</f>
        <v>4.6156786704734571</v>
      </c>
      <c r="BM30">
        <f>IF((E30-'Resultados bandas y global'!K$11)&gt;0,'Cálculos de referencia'!E30-'Resultados bandas y global'!K$11,0)</f>
        <v>7.1126039673076775</v>
      </c>
      <c r="BN30">
        <f>IF((F30-'Resultados bandas y global'!L$11)&gt;0,'Cálculos de referencia'!F30-'Resultados bandas y global'!L$11,0)</f>
        <v>10.513439097312741</v>
      </c>
      <c r="BO30">
        <f>IF((G30-'Resultados bandas y global'!M$11)&gt;0,'Cálculos de referencia'!G30-'Resultados bandas y global'!M$11,0)</f>
        <v>11.078016616492405</v>
      </c>
      <c r="BP30">
        <f>IF((H30-'Resultados bandas y global'!N$11)&gt;0,'Cálculos de referencia'!H30-'Resultados bandas y global'!N$11,0)</f>
        <v>11.554091143706515</v>
      </c>
      <c r="BQ30">
        <f>IF((I30-'Resultados bandas y global'!O$11)&gt;0,'Cálculos de referencia'!I30-'Resultados bandas y global'!O$11,0)</f>
        <v>11.943368533690268</v>
      </c>
      <c r="BR30">
        <f>IF((J30-'Resultados bandas y global'!P$11)&gt;0,'Cálculos de referencia'!J30-'Resultados bandas y global'!P$11,0)</f>
        <v>10.50287922069343</v>
      </c>
      <c r="BS30">
        <f>IF((K30-'Resultados bandas y global'!Q$11)&gt;0,'Cálculos de referencia'!K30-'Resultados bandas y global'!Q$11,0)</f>
        <v>8.9731221692883736</v>
      </c>
      <c r="BT30">
        <f>IF((L30-'Resultados bandas y global'!R$11)&gt;0,'Cálculos de referencia'!L30-'Resultados bandas y global'!R$11,0)</f>
        <v>7.3556810095963243</v>
      </c>
      <c r="BU30">
        <f>IF((M30-'Resultados bandas y global'!S$11)&gt;0,'Cálculos de referencia'!M30-'Resultados bandas y global'!S$11,0)</f>
        <v>5.9082165536641256</v>
      </c>
      <c r="BV30">
        <f>IF((N30-'Resultados bandas y global'!T$11)&gt;0,'Cálculos de referencia'!N30-'Resultados bandas y global'!T$11,0)</f>
        <v>4.4580002356618067</v>
      </c>
      <c r="BW30">
        <f>IF((O30-'Resultados bandas y global'!U$11)&gt;0,'Cálculos de referencia'!O30-'Resultados bandas y global'!U$11,0)</f>
        <v>1.7438139401330517</v>
      </c>
      <c r="BX30">
        <f>IF((P30-'Resultados bandas y global'!V$11)&gt;0,'Cálculos de referencia'!P30-'Resultados bandas y global'!V$11,0)</f>
        <v>0</v>
      </c>
      <c r="BY30">
        <f>IF((Q30-'Resultados bandas y global'!W$11)&gt;0,'Cálculos de referencia'!Q30-'Resultados bandas y global'!W$11,0)</f>
        <v>0</v>
      </c>
      <c r="BZ30">
        <f>IF((R30-'Resultados bandas y global'!X$11)&gt;0,'Cálculos de referencia'!R30-'Resultados bandas y global'!X$11,0)</f>
        <v>0</v>
      </c>
      <c r="CB30">
        <f t="shared" si="2"/>
        <v>97.871156403505168</v>
      </c>
      <c r="CC30">
        <f t="shared" si="3"/>
        <v>0</v>
      </c>
      <c r="CD30">
        <f t="shared" si="4"/>
        <v>0</v>
      </c>
    </row>
    <row r="31" spans="2:82" x14ac:dyDescent="0.3">
      <c r="B31">
        <v>-6</v>
      </c>
      <c r="C31">
        <f t="shared" si="6"/>
        <v>39</v>
      </c>
      <c r="D31">
        <f t="shared" si="6"/>
        <v>42</v>
      </c>
      <c r="E31">
        <f t="shared" si="6"/>
        <v>45</v>
      </c>
      <c r="F31">
        <f t="shared" si="6"/>
        <v>48</v>
      </c>
      <c r="G31">
        <f t="shared" si="6"/>
        <v>51</v>
      </c>
      <c r="H31">
        <f t="shared" si="6"/>
        <v>54</v>
      </c>
      <c r="I31">
        <f t="shared" si="6"/>
        <v>57</v>
      </c>
      <c r="J31">
        <f t="shared" si="6"/>
        <v>58</v>
      </c>
      <c r="K31">
        <f t="shared" si="6"/>
        <v>59</v>
      </c>
      <c r="L31">
        <f t="shared" si="6"/>
        <v>60</v>
      </c>
      <c r="M31">
        <f t="shared" si="6"/>
        <v>61</v>
      </c>
      <c r="N31">
        <f t="shared" si="6"/>
        <v>62</v>
      </c>
      <c r="O31">
        <f t="shared" si="6"/>
        <v>62</v>
      </c>
      <c r="P31">
        <f t="shared" si="6"/>
        <v>62</v>
      </c>
      <c r="Q31">
        <f t="shared" si="6"/>
        <v>62</v>
      </c>
      <c r="R31">
        <f t="shared" si="5"/>
        <v>62</v>
      </c>
      <c r="S31">
        <f t="shared" si="1"/>
        <v>62</v>
      </c>
      <c r="BK31">
        <f>IF((C31-'Resultados bandas y global'!I$11)&gt;0,'Cálculos de referencia'!C31-'Resultados bandas y global'!I$11,0)</f>
        <v>1.1122452454849991</v>
      </c>
      <c r="BL31">
        <f>IF((D31-'Resultados bandas y global'!J$11)&gt;0,'Cálculos de referencia'!D31-'Resultados bandas y global'!J$11,0)</f>
        <v>3.6156786704734571</v>
      </c>
      <c r="BM31">
        <f>IF((E31-'Resultados bandas y global'!K$11)&gt;0,'Cálculos de referencia'!E31-'Resultados bandas y global'!K$11,0)</f>
        <v>6.1126039673076775</v>
      </c>
      <c r="BN31">
        <f>IF((F31-'Resultados bandas y global'!L$11)&gt;0,'Cálculos de referencia'!F31-'Resultados bandas y global'!L$11,0)</f>
        <v>9.513439097312741</v>
      </c>
      <c r="BO31">
        <f>IF((G31-'Resultados bandas y global'!M$11)&gt;0,'Cálculos de referencia'!G31-'Resultados bandas y global'!M$11,0)</f>
        <v>10.078016616492405</v>
      </c>
      <c r="BP31">
        <f>IF((H31-'Resultados bandas y global'!N$11)&gt;0,'Cálculos de referencia'!H31-'Resultados bandas y global'!N$11,0)</f>
        <v>10.554091143706515</v>
      </c>
      <c r="BQ31">
        <f>IF((I31-'Resultados bandas y global'!O$11)&gt;0,'Cálculos de referencia'!I31-'Resultados bandas y global'!O$11,0)</f>
        <v>10.943368533690268</v>
      </c>
      <c r="BR31">
        <f>IF((J31-'Resultados bandas y global'!P$11)&gt;0,'Cálculos de referencia'!J31-'Resultados bandas y global'!P$11,0)</f>
        <v>9.5028792206934298</v>
      </c>
      <c r="BS31">
        <f>IF((K31-'Resultados bandas y global'!Q$11)&gt;0,'Cálculos de referencia'!K31-'Resultados bandas y global'!Q$11,0)</f>
        <v>7.9731221692883736</v>
      </c>
      <c r="BT31">
        <f>IF((L31-'Resultados bandas y global'!R$11)&gt;0,'Cálculos de referencia'!L31-'Resultados bandas y global'!R$11,0)</f>
        <v>6.3556810095963243</v>
      </c>
      <c r="BU31">
        <f>IF((M31-'Resultados bandas y global'!S$11)&gt;0,'Cálculos de referencia'!M31-'Resultados bandas y global'!S$11,0)</f>
        <v>4.9082165536641256</v>
      </c>
      <c r="BV31">
        <f>IF((N31-'Resultados bandas y global'!T$11)&gt;0,'Cálculos de referencia'!N31-'Resultados bandas y global'!T$11,0)</f>
        <v>3.4580002356618067</v>
      </c>
      <c r="BW31">
        <f>IF((O31-'Resultados bandas y global'!U$11)&gt;0,'Cálculos de referencia'!O31-'Resultados bandas y global'!U$11,0)</f>
        <v>0.74381394013305169</v>
      </c>
      <c r="BX31">
        <f>IF((P31-'Resultados bandas y global'!V$11)&gt;0,'Cálculos de referencia'!P31-'Resultados bandas y global'!V$11,0)</f>
        <v>0</v>
      </c>
      <c r="BY31">
        <f>IF((Q31-'Resultados bandas y global'!W$11)&gt;0,'Cálculos de referencia'!Q31-'Resultados bandas y global'!W$11,0)</f>
        <v>0</v>
      </c>
      <c r="BZ31">
        <f>IF((R31-'Resultados bandas y global'!X$11)&gt;0,'Cálculos de referencia'!R31-'Resultados bandas y global'!X$11,0)</f>
        <v>0</v>
      </c>
      <c r="CB31">
        <f t="shared" si="2"/>
        <v>84.871156403505196</v>
      </c>
      <c r="CC31">
        <f t="shared" si="3"/>
        <v>0</v>
      </c>
      <c r="CD31">
        <f t="shared" si="4"/>
        <v>0</v>
      </c>
    </row>
    <row r="32" spans="2:82" x14ac:dyDescent="0.3">
      <c r="B32">
        <v>-5</v>
      </c>
      <c r="C32">
        <f t="shared" si="6"/>
        <v>38</v>
      </c>
      <c r="D32">
        <f t="shared" si="6"/>
        <v>41</v>
      </c>
      <c r="E32">
        <f t="shared" si="6"/>
        <v>44</v>
      </c>
      <c r="F32">
        <f t="shared" si="6"/>
        <v>47</v>
      </c>
      <c r="G32">
        <f t="shared" si="6"/>
        <v>50</v>
      </c>
      <c r="H32">
        <f t="shared" si="6"/>
        <v>53</v>
      </c>
      <c r="I32">
        <f t="shared" si="6"/>
        <v>56</v>
      </c>
      <c r="J32">
        <f t="shared" si="6"/>
        <v>57</v>
      </c>
      <c r="K32">
        <f t="shared" si="6"/>
        <v>58</v>
      </c>
      <c r="L32">
        <f t="shared" si="6"/>
        <v>59</v>
      </c>
      <c r="M32">
        <f t="shared" si="6"/>
        <v>60</v>
      </c>
      <c r="N32">
        <f t="shared" si="6"/>
        <v>61</v>
      </c>
      <c r="O32">
        <f t="shared" si="6"/>
        <v>61</v>
      </c>
      <c r="P32">
        <f t="shared" si="6"/>
        <v>61</v>
      </c>
      <c r="Q32">
        <f t="shared" si="6"/>
        <v>61</v>
      </c>
      <c r="R32">
        <f t="shared" si="5"/>
        <v>61</v>
      </c>
      <c r="S32">
        <f t="shared" si="1"/>
        <v>61</v>
      </c>
      <c r="BK32">
        <f>IF((C32-'Resultados bandas y global'!I$11)&gt;0,'Cálculos de referencia'!C32-'Resultados bandas y global'!I$11,0)</f>
        <v>0.11224524548499915</v>
      </c>
      <c r="BL32">
        <f>IF((D32-'Resultados bandas y global'!J$11)&gt;0,'Cálculos de referencia'!D32-'Resultados bandas y global'!J$11,0)</f>
        <v>2.6156786704734571</v>
      </c>
      <c r="BM32">
        <f>IF((E32-'Resultados bandas y global'!K$11)&gt;0,'Cálculos de referencia'!E32-'Resultados bandas y global'!K$11,0)</f>
        <v>5.1126039673076775</v>
      </c>
      <c r="BN32">
        <f>IF((F32-'Resultados bandas y global'!L$11)&gt;0,'Cálculos de referencia'!F32-'Resultados bandas y global'!L$11,0)</f>
        <v>8.513439097312741</v>
      </c>
      <c r="BO32">
        <f>IF((G32-'Resultados bandas y global'!M$11)&gt;0,'Cálculos de referencia'!G32-'Resultados bandas y global'!M$11,0)</f>
        <v>9.0780166164924054</v>
      </c>
      <c r="BP32">
        <f>IF((H32-'Resultados bandas y global'!N$11)&gt;0,'Cálculos de referencia'!H32-'Resultados bandas y global'!N$11,0)</f>
        <v>9.5540911437065148</v>
      </c>
      <c r="BQ32">
        <f>IF((I32-'Resultados bandas y global'!O$11)&gt;0,'Cálculos de referencia'!I32-'Resultados bandas y global'!O$11,0)</f>
        <v>9.9433685336902684</v>
      </c>
      <c r="BR32">
        <f>IF((J32-'Resultados bandas y global'!P$11)&gt;0,'Cálculos de referencia'!J32-'Resultados bandas y global'!P$11,0)</f>
        <v>8.5028792206934298</v>
      </c>
      <c r="BS32">
        <f>IF((K32-'Resultados bandas y global'!Q$11)&gt;0,'Cálculos de referencia'!K32-'Resultados bandas y global'!Q$11,0)</f>
        <v>6.9731221692883736</v>
      </c>
      <c r="BT32">
        <f>IF((L32-'Resultados bandas y global'!R$11)&gt;0,'Cálculos de referencia'!L32-'Resultados bandas y global'!R$11,0)</f>
        <v>5.3556810095963243</v>
      </c>
      <c r="BU32">
        <f>IF((M32-'Resultados bandas y global'!S$11)&gt;0,'Cálculos de referencia'!M32-'Resultados bandas y global'!S$11,0)</f>
        <v>3.9082165536641256</v>
      </c>
      <c r="BV32">
        <f>IF((N32-'Resultados bandas y global'!T$11)&gt;0,'Cálculos de referencia'!N32-'Resultados bandas y global'!T$11,0)</f>
        <v>2.4580002356618067</v>
      </c>
      <c r="BW32">
        <f>IF((O32-'Resultados bandas y global'!U$11)&gt;0,'Cálculos de referencia'!O32-'Resultados bandas y global'!U$11,0)</f>
        <v>0</v>
      </c>
      <c r="BX32">
        <f>IF((P32-'Resultados bandas y global'!V$11)&gt;0,'Cálculos de referencia'!P32-'Resultados bandas y global'!V$11,0)</f>
        <v>0</v>
      </c>
      <c r="BY32">
        <f>IF((Q32-'Resultados bandas y global'!W$11)&gt;0,'Cálculos de referencia'!Q32-'Resultados bandas y global'!W$11,0)</f>
        <v>0</v>
      </c>
      <c r="BZ32">
        <f>IF((R32-'Resultados bandas y global'!X$11)&gt;0,'Cálculos de referencia'!R32-'Resultados bandas y global'!X$11,0)</f>
        <v>0</v>
      </c>
      <c r="CB32">
        <f t="shared" si="2"/>
        <v>72.127342463372116</v>
      </c>
      <c r="CC32">
        <f t="shared" si="3"/>
        <v>0</v>
      </c>
      <c r="CD32">
        <f t="shared" si="4"/>
        <v>0</v>
      </c>
    </row>
    <row r="33" spans="2:82" x14ac:dyDescent="0.3">
      <c r="B33">
        <v>-4</v>
      </c>
      <c r="C33">
        <f t="shared" si="6"/>
        <v>37</v>
      </c>
      <c r="D33">
        <f t="shared" si="6"/>
        <v>40</v>
      </c>
      <c r="E33">
        <f t="shared" si="6"/>
        <v>43</v>
      </c>
      <c r="F33">
        <f t="shared" si="6"/>
        <v>46</v>
      </c>
      <c r="G33">
        <f t="shared" si="6"/>
        <v>49</v>
      </c>
      <c r="H33">
        <f t="shared" si="6"/>
        <v>52</v>
      </c>
      <c r="I33">
        <f t="shared" si="6"/>
        <v>55</v>
      </c>
      <c r="J33">
        <f t="shared" si="6"/>
        <v>56</v>
      </c>
      <c r="K33">
        <f t="shared" si="6"/>
        <v>57</v>
      </c>
      <c r="L33">
        <f t="shared" si="6"/>
        <v>58</v>
      </c>
      <c r="M33">
        <f t="shared" si="6"/>
        <v>59</v>
      </c>
      <c r="N33">
        <f t="shared" si="6"/>
        <v>60</v>
      </c>
      <c r="O33">
        <f t="shared" si="6"/>
        <v>60</v>
      </c>
      <c r="P33">
        <f t="shared" si="6"/>
        <v>60</v>
      </c>
      <c r="Q33">
        <f t="shared" si="6"/>
        <v>60</v>
      </c>
      <c r="R33">
        <f t="shared" si="5"/>
        <v>60</v>
      </c>
      <c r="S33">
        <f t="shared" si="1"/>
        <v>60</v>
      </c>
      <c r="BK33">
        <f>IF((C33-'Resultados bandas y global'!I$11)&gt;0,'Cálculos de referencia'!C33-'Resultados bandas y global'!I$11,0)</f>
        <v>0</v>
      </c>
      <c r="BL33">
        <f>IF((D33-'Resultados bandas y global'!J$11)&gt;0,'Cálculos de referencia'!D33-'Resultados bandas y global'!J$11,0)</f>
        <v>1.6156786704734571</v>
      </c>
      <c r="BM33">
        <f>IF((E33-'Resultados bandas y global'!K$11)&gt;0,'Cálculos de referencia'!E33-'Resultados bandas y global'!K$11,0)</f>
        <v>4.1126039673076775</v>
      </c>
      <c r="BN33">
        <f>IF((F33-'Resultados bandas y global'!L$11)&gt;0,'Cálculos de referencia'!F33-'Resultados bandas y global'!L$11,0)</f>
        <v>7.513439097312741</v>
      </c>
      <c r="BO33">
        <f>IF((G33-'Resultados bandas y global'!M$11)&gt;0,'Cálculos de referencia'!G33-'Resultados bandas y global'!M$11,0)</f>
        <v>8.0780166164924054</v>
      </c>
      <c r="BP33">
        <f>IF((H33-'Resultados bandas y global'!N$11)&gt;0,'Cálculos de referencia'!H33-'Resultados bandas y global'!N$11,0)</f>
        <v>8.5540911437065148</v>
      </c>
      <c r="BQ33">
        <f>IF((I33-'Resultados bandas y global'!O$11)&gt;0,'Cálculos de referencia'!I33-'Resultados bandas y global'!O$11,0)</f>
        <v>8.9433685336902684</v>
      </c>
      <c r="BR33">
        <f>IF((J33-'Resultados bandas y global'!P$11)&gt;0,'Cálculos de referencia'!J33-'Resultados bandas y global'!P$11,0)</f>
        <v>7.5028792206934298</v>
      </c>
      <c r="BS33">
        <f>IF((K33-'Resultados bandas y global'!Q$11)&gt;0,'Cálculos de referencia'!K33-'Resultados bandas y global'!Q$11,0)</f>
        <v>5.9731221692883736</v>
      </c>
      <c r="BT33">
        <f>IF((L33-'Resultados bandas y global'!R$11)&gt;0,'Cálculos de referencia'!L33-'Resultados bandas y global'!R$11,0)</f>
        <v>4.3556810095963243</v>
      </c>
      <c r="BU33">
        <f>IF((M33-'Resultados bandas y global'!S$11)&gt;0,'Cálculos de referencia'!M33-'Resultados bandas y global'!S$11,0)</f>
        <v>2.9082165536641256</v>
      </c>
      <c r="BV33">
        <f>IF((N33-'Resultados bandas y global'!T$11)&gt;0,'Cálculos de referencia'!N33-'Resultados bandas y global'!T$11,0)</f>
        <v>1.4580002356618067</v>
      </c>
      <c r="BW33">
        <f>IF((O33-'Resultados bandas y global'!U$11)&gt;0,'Cálculos de referencia'!O33-'Resultados bandas y global'!U$11,0)</f>
        <v>0</v>
      </c>
      <c r="BX33">
        <f>IF((P33-'Resultados bandas y global'!V$11)&gt;0,'Cálculos de referencia'!P33-'Resultados bandas y global'!V$11,0)</f>
        <v>0</v>
      </c>
      <c r="BY33">
        <f>IF((Q33-'Resultados bandas y global'!W$11)&gt;0,'Cálculos de referencia'!Q33-'Resultados bandas y global'!W$11,0)</f>
        <v>0</v>
      </c>
      <c r="BZ33">
        <f>IF((R33-'Resultados bandas y global'!X$11)&gt;0,'Cálculos de referencia'!R33-'Resultados bandas y global'!X$11,0)</f>
        <v>0</v>
      </c>
      <c r="CB33">
        <f t="shared" si="2"/>
        <v>61.015097217887124</v>
      </c>
      <c r="CC33">
        <f t="shared" si="3"/>
        <v>0</v>
      </c>
      <c r="CD33">
        <f t="shared" si="4"/>
        <v>0</v>
      </c>
    </row>
    <row r="34" spans="2:82" x14ac:dyDescent="0.3">
      <c r="B34">
        <v>-3</v>
      </c>
      <c r="C34">
        <f t="shared" si="6"/>
        <v>36</v>
      </c>
      <c r="D34">
        <f t="shared" si="6"/>
        <v>39</v>
      </c>
      <c r="E34">
        <f t="shared" si="6"/>
        <v>42</v>
      </c>
      <c r="F34">
        <f t="shared" si="6"/>
        <v>45</v>
      </c>
      <c r="G34">
        <f t="shared" si="6"/>
        <v>48</v>
      </c>
      <c r="H34">
        <f t="shared" si="6"/>
        <v>51</v>
      </c>
      <c r="I34">
        <f t="shared" si="6"/>
        <v>54</v>
      </c>
      <c r="J34">
        <f t="shared" si="6"/>
        <v>55</v>
      </c>
      <c r="K34">
        <f t="shared" si="6"/>
        <v>56</v>
      </c>
      <c r="L34">
        <f t="shared" si="6"/>
        <v>57</v>
      </c>
      <c r="M34">
        <f t="shared" si="6"/>
        <v>58</v>
      </c>
      <c r="N34">
        <f t="shared" si="6"/>
        <v>59</v>
      </c>
      <c r="O34">
        <f t="shared" si="6"/>
        <v>59</v>
      </c>
      <c r="P34">
        <f t="shared" si="6"/>
        <v>59</v>
      </c>
      <c r="Q34">
        <f t="shared" si="6"/>
        <v>59</v>
      </c>
      <c r="R34">
        <f t="shared" si="5"/>
        <v>59</v>
      </c>
      <c r="S34">
        <f t="shared" si="1"/>
        <v>59</v>
      </c>
      <c r="BK34">
        <f>IF((C34-'Resultados bandas y global'!I$11)&gt;0,'Cálculos de referencia'!C34-'Resultados bandas y global'!I$11,0)</f>
        <v>0</v>
      </c>
      <c r="BL34">
        <f>IF((D34-'Resultados bandas y global'!J$11)&gt;0,'Cálculos de referencia'!D34-'Resultados bandas y global'!J$11,0)</f>
        <v>0.61567867047345715</v>
      </c>
      <c r="BM34">
        <f>IF((E34-'Resultados bandas y global'!K$11)&gt;0,'Cálculos de referencia'!E34-'Resultados bandas y global'!K$11,0)</f>
        <v>3.1126039673076775</v>
      </c>
      <c r="BN34">
        <f>IF((F34-'Resultados bandas y global'!L$11)&gt;0,'Cálculos de referencia'!F34-'Resultados bandas y global'!L$11,0)</f>
        <v>6.513439097312741</v>
      </c>
      <c r="BO34">
        <f>IF((G34-'Resultados bandas y global'!M$11)&gt;0,'Cálculos de referencia'!G34-'Resultados bandas y global'!M$11,0)</f>
        <v>7.0780166164924054</v>
      </c>
      <c r="BP34">
        <f>IF((H34-'Resultados bandas y global'!N$11)&gt;0,'Cálculos de referencia'!H34-'Resultados bandas y global'!N$11,0)</f>
        <v>7.5540911437065148</v>
      </c>
      <c r="BQ34">
        <f>IF((I34-'Resultados bandas y global'!O$11)&gt;0,'Cálculos de referencia'!I34-'Resultados bandas y global'!O$11,0)</f>
        <v>7.9433685336902684</v>
      </c>
      <c r="BR34">
        <f>IF((J34-'Resultados bandas y global'!P$11)&gt;0,'Cálculos de referencia'!J34-'Resultados bandas y global'!P$11,0)</f>
        <v>6.5028792206934298</v>
      </c>
      <c r="BS34">
        <f>IF((K34-'Resultados bandas y global'!Q$11)&gt;0,'Cálculos de referencia'!K34-'Resultados bandas y global'!Q$11,0)</f>
        <v>4.9731221692883736</v>
      </c>
      <c r="BT34">
        <f>IF((L34-'Resultados bandas y global'!R$11)&gt;0,'Cálculos de referencia'!L34-'Resultados bandas y global'!R$11,0)</f>
        <v>3.3556810095963243</v>
      </c>
      <c r="BU34">
        <f>IF((M34-'Resultados bandas y global'!S$11)&gt;0,'Cálculos de referencia'!M34-'Resultados bandas y global'!S$11,0)</f>
        <v>1.9082165536641256</v>
      </c>
      <c r="BV34">
        <f>IF((N34-'Resultados bandas y global'!T$11)&gt;0,'Cálculos de referencia'!N34-'Resultados bandas y global'!T$11,0)</f>
        <v>0.4580002356618067</v>
      </c>
      <c r="BW34">
        <f>IF((O34-'Resultados bandas y global'!U$11)&gt;0,'Cálculos de referencia'!O34-'Resultados bandas y global'!U$11,0)</f>
        <v>0</v>
      </c>
      <c r="BX34">
        <f>IF((P34-'Resultados bandas y global'!V$11)&gt;0,'Cálculos de referencia'!P34-'Resultados bandas y global'!V$11,0)</f>
        <v>0</v>
      </c>
      <c r="BY34">
        <f>IF((Q34-'Resultados bandas y global'!W$11)&gt;0,'Cálculos de referencia'!Q34-'Resultados bandas y global'!W$11,0)</f>
        <v>0</v>
      </c>
      <c r="BZ34">
        <f>IF((R34-'Resultados bandas y global'!X$11)&gt;0,'Cálculos de referencia'!R34-'Resultados bandas y global'!X$11,0)</f>
        <v>0</v>
      </c>
      <c r="CB34">
        <f t="shared" si="2"/>
        <v>50.015097217887124</v>
      </c>
      <c r="CC34">
        <f t="shared" si="3"/>
        <v>0</v>
      </c>
      <c r="CD34">
        <f t="shared" si="4"/>
        <v>0</v>
      </c>
    </row>
    <row r="35" spans="2:82" x14ac:dyDescent="0.3">
      <c r="B35">
        <v>-2</v>
      </c>
      <c r="C35">
        <f t="shared" si="6"/>
        <v>35</v>
      </c>
      <c r="D35">
        <f t="shared" si="6"/>
        <v>38</v>
      </c>
      <c r="E35">
        <f t="shared" si="6"/>
        <v>41</v>
      </c>
      <c r="F35">
        <f t="shared" si="6"/>
        <v>44</v>
      </c>
      <c r="G35">
        <f t="shared" si="6"/>
        <v>47</v>
      </c>
      <c r="H35">
        <f t="shared" si="6"/>
        <v>50</v>
      </c>
      <c r="I35">
        <f t="shared" si="6"/>
        <v>53</v>
      </c>
      <c r="J35">
        <f t="shared" si="6"/>
        <v>54</v>
      </c>
      <c r="K35">
        <f t="shared" si="6"/>
        <v>55</v>
      </c>
      <c r="L35">
        <f t="shared" si="6"/>
        <v>56</v>
      </c>
      <c r="M35">
        <f t="shared" si="6"/>
        <v>57</v>
      </c>
      <c r="N35">
        <f t="shared" si="6"/>
        <v>58</v>
      </c>
      <c r="O35">
        <f t="shared" si="6"/>
        <v>58</v>
      </c>
      <c r="P35">
        <f t="shared" si="6"/>
        <v>58</v>
      </c>
      <c r="Q35">
        <f t="shared" si="6"/>
        <v>58</v>
      </c>
      <c r="R35">
        <f t="shared" si="5"/>
        <v>58</v>
      </c>
      <c r="S35">
        <f t="shared" si="1"/>
        <v>58</v>
      </c>
      <c r="BK35">
        <f>IF((C35-'Resultados bandas y global'!I$11)&gt;0,'Cálculos de referencia'!C35-'Resultados bandas y global'!I$11,0)</f>
        <v>0</v>
      </c>
      <c r="BL35">
        <f>IF((D35-'Resultados bandas y global'!J$11)&gt;0,'Cálculos de referencia'!D35-'Resultados bandas y global'!J$11,0)</f>
        <v>0</v>
      </c>
      <c r="BM35">
        <f>IF((E35-'Resultados bandas y global'!K$11)&gt;0,'Cálculos de referencia'!E35-'Resultados bandas y global'!K$11,0)</f>
        <v>2.1126039673076775</v>
      </c>
      <c r="BN35">
        <f>IF((F35-'Resultados bandas y global'!L$11)&gt;0,'Cálculos de referencia'!F35-'Resultados bandas y global'!L$11,0)</f>
        <v>5.513439097312741</v>
      </c>
      <c r="BO35">
        <f>IF((G35-'Resultados bandas y global'!M$11)&gt;0,'Cálculos de referencia'!G35-'Resultados bandas y global'!M$11,0)</f>
        <v>6.0780166164924054</v>
      </c>
      <c r="BP35">
        <f>IF((H35-'Resultados bandas y global'!N$11)&gt;0,'Cálculos de referencia'!H35-'Resultados bandas y global'!N$11,0)</f>
        <v>6.5540911437065148</v>
      </c>
      <c r="BQ35">
        <f>IF((I35-'Resultados bandas y global'!O$11)&gt;0,'Cálculos de referencia'!I35-'Resultados bandas y global'!O$11,0)</f>
        <v>6.9433685336902684</v>
      </c>
      <c r="BR35">
        <f>IF((J35-'Resultados bandas y global'!P$11)&gt;0,'Cálculos de referencia'!J35-'Resultados bandas y global'!P$11,0)</f>
        <v>5.5028792206934298</v>
      </c>
      <c r="BS35">
        <f>IF((K35-'Resultados bandas y global'!Q$11)&gt;0,'Cálculos de referencia'!K35-'Resultados bandas y global'!Q$11,0)</f>
        <v>3.9731221692883736</v>
      </c>
      <c r="BT35">
        <f>IF((L35-'Resultados bandas y global'!R$11)&gt;0,'Cálculos de referencia'!L35-'Resultados bandas y global'!R$11,0)</f>
        <v>2.3556810095963243</v>
      </c>
      <c r="BU35">
        <f>IF((M35-'Resultados bandas y global'!S$11)&gt;0,'Cálculos de referencia'!M35-'Resultados bandas y global'!S$11,0)</f>
        <v>0.90821655366412557</v>
      </c>
      <c r="BV35">
        <f>IF((N35-'Resultados bandas y global'!T$11)&gt;0,'Cálculos de referencia'!N35-'Resultados bandas y global'!T$11,0)</f>
        <v>0</v>
      </c>
      <c r="BW35">
        <f>IF((O35-'Resultados bandas y global'!U$11)&gt;0,'Cálculos de referencia'!O35-'Resultados bandas y global'!U$11,0)</f>
        <v>0</v>
      </c>
      <c r="BX35">
        <f>IF((P35-'Resultados bandas y global'!V$11)&gt;0,'Cálculos de referencia'!P35-'Resultados bandas y global'!V$11,0)</f>
        <v>0</v>
      </c>
      <c r="BY35">
        <f>IF((Q35-'Resultados bandas y global'!W$11)&gt;0,'Cálculos de referencia'!Q35-'Resultados bandas y global'!W$11,0)</f>
        <v>0</v>
      </c>
      <c r="BZ35">
        <f>IF((R35-'Resultados bandas y global'!X$11)&gt;0,'Cálculos de referencia'!R35-'Resultados bandas y global'!X$11,0)</f>
        <v>0</v>
      </c>
      <c r="CB35">
        <f t="shared" si="2"/>
        <v>39.94141831175186</v>
      </c>
      <c r="CC35">
        <f t="shared" si="3"/>
        <v>0</v>
      </c>
      <c r="CD35">
        <f t="shared" si="4"/>
        <v>0</v>
      </c>
    </row>
    <row r="36" spans="2:82" x14ac:dyDescent="0.3">
      <c r="B36">
        <v>-1</v>
      </c>
      <c r="C36">
        <f>C37+1</f>
        <v>34</v>
      </c>
      <c r="D36">
        <f t="shared" si="6"/>
        <v>37</v>
      </c>
      <c r="E36">
        <f t="shared" si="6"/>
        <v>40</v>
      </c>
      <c r="F36">
        <f t="shared" si="6"/>
        <v>43</v>
      </c>
      <c r="G36">
        <f t="shared" si="6"/>
        <v>46</v>
      </c>
      <c r="H36">
        <f t="shared" si="6"/>
        <v>49</v>
      </c>
      <c r="I36">
        <f t="shared" si="6"/>
        <v>52</v>
      </c>
      <c r="J36">
        <f t="shared" si="6"/>
        <v>53</v>
      </c>
      <c r="K36">
        <f t="shared" si="6"/>
        <v>54</v>
      </c>
      <c r="L36">
        <f t="shared" si="6"/>
        <v>55</v>
      </c>
      <c r="M36">
        <f t="shared" si="6"/>
        <v>56</v>
      </c>
      <c r="N36">
        <f t="shared" si="6"/>
        <v>57</v>
      </c>
      <c r="O36">
        <f t="shared" si="6"/>
        <v>57</v>
      </c>
      <c r="P36">
        <f t="shared" si="6"/>
        <v>57</v>
      </c>
      <c r="Q36">
        <f t="shared" si="6"/>
        <v>57</v>
      </c>
      <c r="R36">
        <f t="shared" si="6"/>
        <v>57</v>
      </c>
      <c r="S36">
        <f t="shared" si="1"/>
        <v>57</v>
      </c>
      <c r="BK36">
        <f>IF((C36-'Resultados bandas y global'!I$11)&gt;0,'Cálculos de referencia'!C36-'Resultados bandas y global'!I$11,0)</f>
        <v>0</v>
      </c>
      <c r="BL36">
        <f>IF((D36-'Resultados bandas y global'!J$11)&gt;0,'Cálculos de referencia'!D36-'Resultados bandas y global'!J$11,0)</f>
        <v>0</v>
      </c>
      <c r="BM36">
        <f>IF((E36-'Resultados bandas y global'!K$11)&gt;0,'Cálculos de referencia'!E36-'Resultados bandas y global'!K$11,0)</f>
        <v>1.1126039673076775</v>
      </c>
      <c r="BN36">
        <f>IF((F36-'Resultados bandas y global'!L$11)&gt;0,'Cálculos de referencia'!F36-'Resultados bandas y global'!L$11,0)</f>
        <v>4.513439097312741</v>
      </c>
      <c r="BO36">
        <f>IF((G36-'Resultados bandas y global'!M$11)&gt;0,'Cálculos de referencia'!G36-'Resultados bandas y global'!M$11,0)</f>
        <v>5.0780166164924054</v>
      </c>
      <c r="BP36">
        <f>IF((H36-'Resultados bandas y global'!N$11)&gt;0,'Cálculos de referencia'!H36-'Resultados bandas y global'!N$11,0)</f>
        <v>5.5540911437065148</v>
      </c>
      <c r="BQ36">
        <f>IF((I36-'Resultados bandas y global'!O$11)&gt;0,'Cálculos de referencia'!I36-'Resultados bandas y global'!O$11,0)</f>
        <v>5.9433685336902684</v>
      </c>
      <c r="BR36">
        <f>IF((J36-'Resultados bandas y global'!P$11)&gt;0,'Cálculos de referencia'!J36-'Resultados bandas y global'!P$11,0)</f>
        <v>4.5028792206934298</v>
      </c>
      <c r="BS36">
        <f>IF((K36-'Resultados bandas y global'!Q$11)&gt;0,'Cálculos de referencia'!K36-'Resultados bandas y global'!Q$11,0)</f>
        <v>2.9731221692883736</v>
      </c>
      <c r="BT36">
        <f>IF((L36-'Resultados bandas y global'!R$11)&gt;0,'Cálculos de referencia'!L36-'Resultados bandas y global'!R$11,0)</f>
        <v>1.3556810095963243</v>
      </c>
      <c r="BU36">
        <f>IF((M36-'Resultados bandas y global'!S$11)&gt;0,'Cálculos de referencia'!M36-'Resultados bandas y global'!S$11,0)</f>
        <v>0</v>
      </c>
      <c r="BV36">
        <f>IF((N36-'Resultados bandas y global'!T$11)&gt;0,'Cálculos de referencia'!N36-'Resultados bandas y global'!T$11,0)</f>
        <v>0</v>
      </c>
      <c r="BW36">
        <f>IF((O36-'Resultados bandas y global'!U$11)&gt;0,'Cálculos de referencia'!O36-'Resultados bandas y global'!U$11,0)</f>
        <v>0</v>
      </c>
      <c r="BX36">
        <f>IF((P36-'Resultados bandas y global'!V$11)&gt;0,'Cálculos de referencia'!P36-'Resultados bandas y global'!V$11,0)</f>
        <v>0</v>
      </c>
      <c r="BY36">
        <f>IF((Q36-'Resultados bandas y global'!W$11)&gt;0,'Cálculos de referencia'!Q36-'Resultados bandas y global'!W$11,0)</f>
        <v>0</v>
      </c>
      <c r="BZ36">
        <f>IF((R36-'Resultados bandas y global'!X$11)&gt;0,'Cálculos de referencia'!R36-'Resultados bandas y global'!X$11,0)</f>
        <v>0</v>
      </c>
      <c r="CB36">
        <f t="shared" si="2"/>
        <v>31.033201758087735</v>
      </c>
      <c r="CC36">
        <f t="shared" si="3"/>
        <v>53</v>
      </c>
      <c r="CD36">
        <f t="shared" si="4"/>
        <v>-1</v>
      </c>
    </row>
    <row r="37" spans="2:82" x14ac:dyDescent="0.3">
      <c r="B37">
        <v>0</v>
      </c>
      <c r="C37">
        <v>33</v>
      </c>
      <c r="D37">
        <v>36</v>
      </c>
      <c r="E37">
        <v>39</v>
      </c>
      <c r="F37">
        <v>42</v>
      </c>
      <c r="G37">
        <v>45</v>
      </c>
      <c r="H37">
        <v>48</v>
      </c>
      <c r="I37">
        <v>51</v>
      </c>
      <c r="J37">
        <v>52</v>
      </c>
      <c r="K37">
        <v>53</v>
      </c>
      <c r="L37">
        <v>54</v>
      </c>
      <c r="M37">
        <v>55</v>
      </c>
      <c r="N37">
        <v>56</v>
      </c>
      <c r="O37">
        <v>56</v>
      </c>
      <c r="P37">
        <v>56</v>
      </c>
      <c r="Q37">
        <v>56</v>
      </c>
      <c r="R37">
        <v>56</v>
      </c>
      <c r="S37">
        <v>56</v>
      </c>
      <c r="BK37">
        <f>IF((C37-'Resultados bandas y global'!I$11)&gt;0,'Cálculos de referencia'!C37-'Resultados bandas y global'!I$11,0)</f>
        <v>0</v>
      </c>
      <c r="BL37">
        <f>IF((D37-'Resultados bandas y global'!J$11)&gt;0,'Cálculos de referencia'!D37-'Resultados bandas y global'!J$11,0)</f>
        <v>0</v>
      </c>
      <c r="BM37">
        <f>IF((E37-'Resultados bandas y global'!K$11)&gt;0,'Cálculos de referencia'!E37-'Resultados bandas y global'!K$11,0)</f>
        <v>0.11260396730767752</v>
      </c>
      <c r="BN37">
        <f>IF((F37-'Resultados bandas y global'!L$11)&gt;0,'Cálculos de referencia'!F37-'Resultados bandas y global'!L$11,0)</f>
        <v>3.513439097312741</v>
      </c>
      <c r="BO37">
        <f>IF((G37-'Resultados bandas y global'!M$11)&gt;0,'Cálculos de referencia'!G37-'Resultados bandas y global'!M$11,0)</f>
        <v>4.0780166164924054</v>
      </c>
      <c r="BP37">
        <f>IF((H37-'Resultados bandas y global'!N$11)&gt;0,'Cálculos de referencia'!H37-'Resultados bandas y global'!N$11,0)</f>
        <v>4.5540911437065148</v>
      </c>
      <c r="BQ37">
        <f>IF((I37-'Resultados bandas y global'!O$11)&gt;0,'Cálculos de referencia'!I37-'Resultados bandas y global'!O$11,0)</f>
        <v>4.9433685336902684</v>
      </c>
      <c r="BR37">
        <f>IF((J37-'Resultados bandas y global'!P$11)&gt;0,'Cálculos de referencia'!J37-'Resultados bandas y global'!P$11,0)</f>
        <v>3.5028792206934298</v>
      </c>
      <c r="BS37">
        <f>IF((K37-'Resultados bandas y global'!Q$11)&gt;0,'Cálculos de referencia'!K37-'Resultados bandas y global'!Q$11,0)</f>
        <v>1.9731221692883736</v>
      </c>
      <c r="BT37">
        <f>IF((L37-'Resultados bandas y global'!R$11)&gt;0,'Cálculos de referencia'!L37-'Resultados bandas y global'!R$11,0)</f>
        <v>0.35568100959632432</v>
      </c>
      <c r="BU37">
        <f>IF((M37-'Resultados bandas y global'!S$11)&gt;0,'Cálculos de referencia'!M37-'Resultados bandas y global'!S$11,0)</f>
        <v>0</v>
      </c>
      <c r="BV37">
        <f>IF((N37-'Resultados bandas y global'!T$11)&gt;0,'Cálculos de referencia'!N37-'Resultados bandas y global'!T$11,0)</f>
        <v>0</v>
      </c>
      <c r="BW37">
        <f>IF((O37-'Resultados bandas y global'!U$11)&gt;0,'Cálculos de referencia'!O37-'Resultados bandas y global'!U$11,0)</f>
        <v>0</v>
      </c>
      <c r="BX37">
        <f>IF((P37-'Resultados bandas y global'!V$11)&gt;0,'Cálculos de referencia'!P37-'Resultados bandas y global'!V$11,0)</f>
        <v>0</v>
      </c>
      <c r="BY37">
        <f>IF((Q37-'Resultados bandas y global'!W$11)&gt;0,'Cálculos de referencia'!Q37-'Resultados bandas y global'!W$11,0)</f>
        <v>0</v>
      </c>
      <c r="BZ37">
        <f>IF((R37-'Resultados bandas y global'!X$11)&gt;0,'Cálculos de referencia'!R37-'Resultados bandas y global'!X$11,0)</f>
        <v>0</v>
      </c>
      <c r="CB37">
        <f t="shared" si="2"/>
        <v>23.033201758087735</v>
      </c>
      <c r="CC37">
        <f t="shared" si="3"/>
        <v>0</v>
      </c>
      <c r="CD37">
        <f t="shared" si="4"/>
        <v>0</v>
      </c>
    </row>
    <row r="38" spans="2:82" x14ac:dyDescent="0.3">
      <c r="B38">
        <v>1</v>
      </c>
      <c r="C38">
        <f>C37-1</f>
        <v>32</v>
      </c>
      <c r="D38">
        <f t="shared" ref="D38:S53" si="7">D37-1</f>
        <v>35</v>
      </c>
      <c r="E38">
        <f t="shared" si="7"/>
        <v>38</v>
      </c>
      <c r="F38">
        <f t="shared" si="7"/>
        <v>41</v>
      </c>
      <c r="G38">
        <f t="shared" si="7"/>
        <v>44</v>
      </c>
      <c r="H38">
        <f t="shared" si="7"/>
        <v>47</v>
      </c>
      <c r="I38">
        <f t="shared" si="7"/>
        <v>50</v>
      </c>
      <c r="J38">
        <f t="shared" si="7"/>
        <v>51</v>
      </c>
      <c r="K38">
        <f t="shared" si="7"/>
        <v>52</v>
      </c>
      <c r="L38">
        <f t="shared" si="7"/>
        <v>53</v>
      </c>
      <c r="M38">
        <f t="shared" si="7"/>
        <v>54</v>
      </c>
      <c r="N38">
        <f t="shared" si="7"/>
        <v>55</v>
      </c>
      <c r="O38">
        <f t="shared" si="7"/>
        <v>55</v>
      </c>
      <c r="P38">
        <f t="shared" si="7"/>
        <v>55</v>
      </c>
      <c r="Q38">
        <f t="shared" si="7"/>
        <v>55</v>
      </c>
      <c r="R38">
        <f t="shared" si="7"/>
        <v>55</v>
      </c>
      <c r="S38">
        <f t="shared" si="7"/>
        <v>55</v>
      </c>
      <c r="BK38">
        <f>IF((C38-'Resultados bandas y global'!I$11)&gt;0,'Cálculos de referencia'!C38-'Resultados bandas y global'!I$11,0)</f>
        <v>0</v>
      </c>
      <c r="BL38">
        <f>IF((D38-'Resultados bandas y global'!J$11)&gt;0,'Cálculos de referencia'!D38-'Resultados bandas y global'!J$11,0)</f>
        <v>0</v>
      </c>
      <c r="BM38">
        <f>IF((E38-'Resultados bandas y global'!K$11)&gt;0,'Cálculos de referencia'!E38-'Resultados bandas y global'!K$11,0)</f>
        <v>0</v>
      </c>
      <c r="BN38">
        <f>IF((F38-'Resultados bandas y global'!L$11)&gt;0,'Cálculos de referencia'!F38-'Resultados bandas y global'!L$11,0)</f>
        <v>2.513439097312741</v>
      </c>
      <c r="BO38">
        <f>IF((G38-'Resultados bandas y global'!M$11)&gt;0,'Cálculos de referencia'!G38-'Resultados bandas y global'!M$11,0)</f>
        <v>3.0780166164924054</v>
      </c>
      <c r="BP38">
        <f>IF((H38-'Resultados bandas y global'!N$11)&gt;0,'Cálculos de referencia'!H38-'Resultados bandas y global'!N$11,0)</f>
        <v>3.5540911437065148</v>
      </c>
      <c r="BQ38">
        <f>IF((I38-'Resultados bandas y global'!O$11)&gt;0,'Cálculos de referencia'!I38-'Resultados bandas y global'!O$11,0)</f>
        <v>3.9433685336902684</v>
      </c>
      <c r="BR38">
        <f>IF((J38-'Resultados bandas y global'!P$11)&gt;0,'Cálculos de referencia'!J38-'Resultados bandas y global'!P$11,0)</f>
        <v>2.5028792206934298</v>
      </c>
      <c r="BS38">
        <f>IF((K38-'Resultados bandas y global'!Q$11)&gt;0,'Cálculos de referencia'!K38-'Resultados bandas y global'!Q$11,0)</f>
        <v>0.97312216928837358</v>
      </c>
      <c r="BT38">
        <f>IF((L38-'Resultados bandas y global'!R$11)&gt;0,'Cálculos de referencia'!L38-'Resultados bandas y global'!R$11,0)</f>
        <v>0</v>
      </c>
      <c r="BU38">
        <f>IF((M38-'Resultados bandas y global'!S$11)&gt;0,'Cálculos de referencia'!M38-'Resultados bandas y global'!S$11,0)</f>
        <v>0</v>
      </c>
      <c r="BV38">
        <f>IF((N38-'Resultados bandas y global'!T$11)&gt;0,'Cálculos de referencia'!N38-'Resultados bandas y global'!T$11,0)</f>
        <v>0</v>
      </c>
      <c r="BW38">
        <f>IF((O38-'Resultados bandas y global'!U$11)&gt;0,'Cálculos de referencia'!O38-'Resultados bandas y global'!U$11,0)</f>
        <v>0</v>
      </c>
      <c r="BX38">
        <f>IF((P38-'Resultados bandas y global'!V$11)&gt;0,'Cálculos de referencia'!P38-'Resultados bandas y global'!V$11,0)</f>
        <v>0</v>
      </c>
      <c r="BY38">
        <f>IF((Q38-'Resultados bandas y global'!W$11)&gt;0,'Cálculos de referencia'!Q38-'Resultados bandas y global'!W$11,0)</f>
        <v>0</v>
      </c>
      <c r="BZ38">
        <f>IF((R38-'Resultados bandas y global'!X$11)&gt;0,'Cálculos de referencia'!R38-'Resultados bandas y global'!X$11,0)</f>
        <v>0</v>
      </c>
      <c r="CB38">
        <f t="shared" si="2"/>
        <v>16.564916781183733</v>
      </c>
      <c r="CC38">
        <f t="shared" si="3"/>
        <v>0</v>
      </c>
      <c r="CD38">
        <f t="shared" si="4"/>
        <v>0</v>
      </c>
    </row>
    <row r="39" spans="2:82" x14ac:dyDescent="0.3">
      <c r="B39">
        <v>2</v>
      </c>
      <c r="C39">
        <f t="shared" ref="C39:R54" si="8">C38-1</f>
        <v>31</v>
      </c>
      <c r="D39">
        <f t="shared" si="7"/>
        <v>34</v>
      </c>
      <c r="E39">
        <f t="shared" si="7"/>
        <v>37</v>
      </c>
      <c r="F39">
        <f t="shared" si="7"/>
        <v>40</v>
      </c>
      <c r="G39">
        <f t="shared" si="7"/>
        <v>43</v>
      </c>
      <c r="H39">
        <f t="shared" si="7"/>
        <v>46</v>
      </c>
      <c r="I39">
        <f t="shared" si="7"/>
        <v>49</v>
      </c>
      <c r="J39">
        <f t="shared" si="7"/>
        <v>50</v>
      </c>
      <c r="K39">
        <f t="shared" si="7"/>
        <v>51</v>
      </c>
      <c r="L39">
        <f t="shared" si="7"/>
        <v>52</v>
      </c>
      <c r="M39">
        <f t="shared" si="7"/>
        <v>53</v>
      </c>
      <c r="N39">
        <f t="shared" si="7"/>
        <v>54</v>
      </c>
      <c r="O39">
        <f t="shared" si="7"/>
        <v>54</v>
      </c>
      <c r="P39">
        <f t="shared" si="7"/>
        <v>54</v>
      </c>
      <c r="Q39">
        <f t="shared" si="7"/>
        <v>54</v>
      </c>
      <c r="R39">
        <f t="shared" si="7"/>
        <v>54</v>
      </c>
      <c r="S39">
        <f t="shared" si="7"/>
        <v>54</v>
      </c>
      <c r="BK39">
        <f>IF((C39-'Resultados bandas y global'!I$11)&gt;0,'Cálculos de referencia'!C39-'Resultados bandas y global'!I$11,0)</f>
        <v>0</v>
      </c>
      <c r="BL39">
        <f>IF((D39-'Resultados bandas y global'!J$11)&gt;0,'Cálculos de referencia'!D39-'Resultados bandas y global'!J$11,0)</f>
        <v>0</v>
      </c>
      <c r="BM39">
        <f>IF((E39-'Resultados bandas y global'!K$11)&gt;0,'Cálculos de referencia'!E39-'Resultados bandas y global'!K$11,0)</f>
        <v>0</v>
      </c>
      <c r="BN39">
        <f>IF((F39-'Resultados bandas y global'!L$11)&gt;0,'Cálculos de referencia'!F39-'Resultados bandas y global'!L$11,0)</f>
        <v>1.513439097312741</v>
      </c>
      <c r="BO39">
        <f>IF((G39-'Resultados bandas y global'!M$11)&gt;0,'Cálculos de referencia'!G39-'Resultados bandas y global'!M$11,0)</f>
        <v>2.0780166164924054</v>
      </c>
      <c r="BP39">
        <f>IF((H39-'Resultados bandas y global'!N$11)&gt;0,'Cálculos de referencia'!H39-'Resultados bandas y global'!N$11,0)</f>
        <v>2.5540911437065148</v>
      </c>
      <c r="BQ39">
        <f>IF((I39-'Resultados bandas y global'!O$11)&gt;0,'Cálculos de referencia'!I39-'Resultados bandas y global'!O$11,0)</f>
        <v>2.9433685336902684</v>
      </c>
      <c r="BR39">
        <f>IF((J39-'Resultados bandas y global'!P$11)&gt;0,'Cálculos de referencia'!J39-'Resultados bandas y global'!P$11,0)</f>
        <v>1.5028792206934298</v>
      </c>
      <c r="BS39">
        <f>IF((K39-'Resultados bandas y global'!Q$11)&gt;0,'Cálculos de referencia'!K39-'Resultados bandas y global'!Q$11,0)</f>
        <v>0</v>
      </c>
      <c r="BT39">
        <f>IF((L39-'Resultados bandas y global'!R$11)&gt;0,'Cálculos de referencia'!L39-'Resultados bandas y global'!R$11,0)</f>
        <v>0</v>
      </c>
      <c r="BU39">
        <f>IF((M39-'Resultados bandas y global'!S$11)&gt;0,'Cálculos de referencia'!M39-'Resultados bandas y global'!S$11,0)</f>
        <v>0</v>
      </c>
      <c r="BV39">
        <f>IF((N39-'Resultados bandas y global'!T$11)&gt;0,'Cálculos de referencia'!N39-'Resultados bandas y global'!T$11,0)</f>
        <v>0</v>
      </c>
      <c r="BW39">
        <f>IF((O39-'Resultados bandas y global'!U$11)&gt;0,'Cálculos de referencia'!O39-'Resultados bandas y global'!U$11,0)</f>
        <v>0</v>
      </c>
      <c r="BX39">
        <f>IF((P39-'Resultados bandas y global'!V$11)&gt;0,'Cálculos de referencia'!P39-'Resultados bandas y global'!V$11,0)</f>
        <v>0</v>
      </c>
      <c r="BY39">
        <f>IF((Q39-'Resultados bandas y global'!W$11)&gt;0,'Cálculos de referencia'!Q39-'Resultados bandas y global'!W$11,0)</f>
        <v>0</v>
      </c>
      <c r="BZ39">
        <f>IF((R39-'Resultados bandas y global'!X$11)&gt;0,'Cálculos de referencia'!R39-'Resultados bandas y global'!X$11,0)</f>
        <v>0</v>
      </c>
      <c r="CB39">
        <f t="shared" si="2"/>
        <v>10.591794611895359</v>
      </c>
      <c r="CC39">
        <f t="shared" si="3"/>
        <v>0</v>
      </c>
      <c r="CD39">
        <f t="shared" si="4"/>
        <v>0</v>
      </c>
    </row>
    <row r="40" spans="2:82" x14ac:dyDescent="0.3">
      <c r="B40">
        <v>3</v>
      </c>
      <c r="C40">
        <f t="shared" si="8"/>
        <v>30</v>
      </c>
      <c r="D40">
        <f t="shared" si="7"/>
        <v>33</v>
      </c>
      <c r="E40">
        <f t="shared" si="7"/>
        <v>36</v>
      </c>
      <c r="F40">
        <f t="shared" si="7"/>
        <v>39</v>
      </c>
      <c r="G40">
        <f t="shared" si="7"/>
        <v>42</v>
      </c>
      <c r="H40">
        <f t="shared" si="7"/>
        <v>45</v>
      </c>
      <c r="I40">
        <f t="shared" si="7"/>
        <v>48</v>
      </c>
      <c r="J40">
        <f t="shared" si="7"/>
        <v>49</v>
      </c>
      <c r="K40">
        <f t="shared" si="7"/>
        <v>50</v>
      </c>
      <c r="L40">
        <f t="shared" si="7"/>
        <v>51</v>
      </c>
      <c r="M40">
        <f t="shared" si="7"/>
        <v>52</v>
      </c>
      <c r="N40">
        <f t="shared" si="7"/>
        <v>53</v>
      </c>
      <c r="O40">
        <f t="shared" si="7"/>
        <v>53</v>
      </c>
      <c r="P40">
        <f t="shared" si="7"/>
        <v>53</v>
      </c>
      <c r="Q40">
        <f t="shared" si="7"/>
        <v>53</v>
      </c>
      <c r="R40">
        <f t="shared" si="7"/>
        <v>53</v>
      </c>
      <c r="S40">
        <f t="shared" si="7"/>
        <v>53</v>
      </c>
      <c r="BK40">
        <f>IF((C40-'Resultados bandas y global'!I$11)&gt;0,'Cálculos de referencia'!C40-'Resultados bandas y global'!I$11,0)</f>
        <v>0</v>
      </c>
      <c r="BL40">
        <f>IF((D40-'Resultados bandas y global'!J$11)&gt;0,'Cálculos de referencia'!D40-'Resultados bandas y global'!J$11,0)</f>
        <v>0</v>
      </c>
      <c r="BM40">
        <f>IF((E40-'Resultados bandas y global'!K$11)&gt;0,'Cálculos de referencia'!E40-'Resultados bandas y global'!K$11,0)</f>
        <v>0</v>
      </c>
      <c r="BN40">
        <f>IF((F40-'Resultados bandas y global'!L$11)&gt;0,'Cálculos de referencia'!F40-'Resultados bandas y global'!L$11,0)</f>
        <v>0.51343909731274096</v>
      </c>
      <c r="BO40">
        <f>IF((G40-'Resultados bandas y global'!M$11)&gt;0,'Cálculos de referencia'!G40-'Resultados bandas y global'!M$11,0)</f>
        <v>1.0780166164924054</v>
      </c>
      <c r="BP40">
        <f>IF((H40-'Resultados bandas y global'!N$11)&gt;0,'Cálculos de referencia'!H40-'Resultados bandas y global'!N$11,0)</f>
        <v>1.5540911437065148</v>
      </c>
      <c r="BQ40">
        <f>IF((I40-'Resultados bandas y global'!O$11)&gt;0,'Cálculos de referencia'!I40-'Resultados bandas y global'!O$11,0)</f>
        <v>1.9433685336902684</v>
      </c>
      <c r="BR40">
        <f>IF((J40-'Resultados bandas y global'!P$11)&gt;0,'Cálculos de referencia'!J40-'Resultados bandas y global'!P$11,0)</f>
        <v>0.50287922069342983</v>
      </c>
      <c r="BS40">
        <f>IF((K40-'Resultados bandas y global'!Q$11)&gt;0,'Cálculos de referencia'!K40-'Resultados bandas y global'!Q$11,0)</f>
        <v>0</v>
      </c>
      <c r="BT40">
        <f>IF((L40-'Resultados bandas y global'!R$11)&gt;0,'Cálculos de referencia'!L40-'Resultados bandas y global'!R$11,0)</f>
        <v>0</v>
      </c>
      <c r="BU40">
        <f>IF((M40-'Resultados bandas y global'!S$11)&gt;0,'Cálculos de referencia'!M40-'Resultados bandas y global'!S$11,0)</f>
        <v>0</v>
      </c>
      <c r="BV40">
        <f>IF((N40-'Resultados bandas y global'!T$11)&gt;0,'Cálculos de referencia'!N40-'Resultados bandas y global'!T$11,0)</f>
        <v>0</v>
      </c>
      <c r="BW40">
        <f>IF((O40-'Resultados bandas y global'!U$11)&gt;0,'Cálculos de referencia'!O40-'Resultados bandas y global'!U$11,0)</f>
        <v>0</v>
      </c>
      <c r="BX40">
        <f>IF((P40-'Resultados bandas y global'!V$11)&gt;0,'Cálculos de referencia'!P40-'Resultados bandas y global'!V$11,0)</f>
        <v>0</v>
      </c>
      <c r="BY40">
        <f>IF((Q40-'Resultados bandas y global'!W$11)&gt;0,'Cálculos de referencia'!Q40-'Resultados bandas y global'!W$11,0)</f>
        <v>0</v>
      </c>
      <c r="BZ40">
        <f>IF((R40-'Resultados bandas y global'!X$11)&gt;0,'Cálculos de referencia'!R40-'Resultados bandas y global'!X$11,0)</f>
        <v>0</v>
      </c>
      <c r="CB40">
        <f t="shared" si="2"/>
        <v>5.5917946118953594</v>
      </c>
      <c r="CC40">
        <f t="shared" si="3"/>
        <v>0</v>
      </c>
      <c r="CD40">
        <f t="shared" si="4"/>
        <v>0</v>
      </c>
    </row>
    <row r="41" spans="2:82" x14ac:dyDescent="0.3">
      <c r="B41">
        <v>4</v>
      </c>
      <c r="C41">
        <f t="shared" si="8"/>
        <v>29</v>
      </c>
      <c r="D41">
        <f t="shared" si="7"/>
        <v>32</v>
      </c>
      <c r="E41">
        <f t="shared" si="7"/>
        <v>35</v>
      </c>
      <c r="F41">
        <f t="shared" si="7"/>
        <v>38</v>
      </c>
      <c r="G41">
        <f t="shared" si="7"/>
        <v>41</v>
      </c>
      <c r="H41">
        <f t="shared" si="7"/>
        <v>44</v>
      </c>
      <c r="I41">
        <f t="shared" si="7"/>
        <v>47</v>
      </c>
      <c r="J41">
        <f t="shared" si="7"/>
        <v>48</v>
      </c>
      <c r="K41">
        <f t="shared" si="7"/>
        <v>49</v>
      </c>
      <c r="L41">
        <f t="shared" si="7"/>
        <v>50</v>
      </c>
      <c r="M41">
        <f t="shared" si="7"/>
        <v>51</v>
      </c>
      <c r="N41">
        <f t="shared" si="7"/>
        <v>52</v>
      </c>
      <c r="O41">
        <f t="shared" si="7"/>
        <v>52</v>
      </c>
      <c r="P41">
        <f t="shared" si="7"/>
        <v>52</v>
      </c>
      <c r="Q41">
        <f t="shared" si="7"/>
        <v>52</v>
      </c>
      <c r="R41">
        <f t="shared" si="7"/>
        <v>52</v>
      </c>
      <c r="S41">
        <f t="shared" si="7"/>
        <v>52</v>
      </c>
      <c r="BK41">
        <f>IF((C41-'Resultados bandas y global'!I$11)&gt;0,'Cálculos de referencia'!C41-'Resultados bandas y global'!I$11,0)</f>
        <v>0</v>
      </c>
      <c r="BL41">
        <f>IF((D41-'Resultados bandas y global'!J$11)&gt;0,'Cálculos de referencia'!D41-'Resultados bandas y global'!J$11,0)</f>
        <v>0</v>
      </c>
      <c r="BM41">
        <f>IF((E41-'Resultados bandas y global'!K$11)&gt;0,'Cálculos de referencia'!E41-'Resultados bandas y global'!K$11,0)</f>
        <v>0</v>
      </c>
      <c r="BN41">
        <f>IF((F41-'Resultados bandas y global'!L$11)&gt;0,'Cálculos de referencia'!F41-'Resultados bandas y global'!L$11,0)</f>
        <v>0</v>
      </c>
      <c r="BO41">
        <f>IF((G41-'Resultados bandas y global'!M$11)&gt;0,'Cálculos de referencia'!G41-'Resultados bandas y global'!M$11,0)</f>
        <v>7.8016616492405433E-2</v>
      </c>
      <c r="BP41">
        <f>IF((H41-'Resultados bandas y global'!N$11)&gt;0,'Cálculos de referencia'!H41-'Resultados bandas y global'!N$11,0)</f>
        <v>0.5540911437065148</v>
      </c>
      <c r="BQ41">
        <f>IF((I41-'Resultados bandas y global'!O$11)&gt;0,'Cálculos de referencia'!I41-'Resultados bandas y global'!O$11,0)</f>
        <v>0.94336853369026841</v>
      </c>
      <c r="BR41">
        <f>IF((J41-'Resultados bandas y global'!P$11)&gt;0,'Cálculos de referencia'!J41-'Resultados bandas y global'!P$11,0)</f>
        <v>0</v>
      </c>
      <c r="BS41">
        <f>IF((K41-'Resultados bandas y global'!Q$11)&gt;0,'Cálculos de referencia'!K41-'Resultados bandas y global'!Q$11,0)</f>
        <v>0</v>
      </c>
      <c r="BT41">
        <f>IF((L41-'Resultados bandas y global'!R$11)&gt;0,'Cálculos de referencia'!L41-'Resultados bandas y global'!R$11,0)</f>
        <v>0</v>
      </c>
      <c r="BU41">
        <f>IF((M41-'Resultados bandas y global'!S$11)&gt;0,'Cálculos de referencia'!M41-'Resultados bandas y global'!S$11,0)</f>
        <v>0</v>
      </c>
      <c r="BV41">
        <f>IF((N41-'Resultados bandas y global'!T$11)&gt;0,'Cálculos de referencia'!N41-'Resultados bandas y global'!T$11,0)</f>
        <v>0</v>
      </c>
      <c r="BW41">
        <f>IF((O41-'Resultados bandas y global'!U$11)&gt;0,'Cálculos de referencia'!O41-'Resultados bandas y global'!U$11,0)</f>
        <v>0</v>
      </c>
      <c r="BX41">
        <f>IF((P41-'Resultados bandas y global'!V$11)&gt;0,'Cálculos de referencia'!P41-'Resultados bandas y global'!V$11,0)</f>
        <v>0</v>
      </c>
      <c r="BY41">
        <f>IF((Q41-'Resultados bandas y global'!W$11)&gt;0,'Cálculos de referencia'!Q41-'Resultados bandas y global'!W$11,0)</f>
        <v>0</v>
      </c>
      <c r="BZ41">
        <f>IF((R41-'Resultados bandas y global'!X$11)&gt;0,'Cálculos de referencia'!R41-'Resultados bandas y global'!X$11,0)</f>
        <v>0</v>
      </c>
      <c r="CB41">
        <f t="shared" si="2"/>
        <v>1.5754762938891886</v>
      </c>
      <c r="CC41">
        <f t="shared" si="3"/>
        <v>0</v>
      </c>
      <c r="CD41">
        <f t="shared" si="4"/>
        <v>0</v>
      </c>
    </row>
    <row r="42" spans="2:82" x14ac:dyDescent="0.3">
      <c r="B42">
        <v>5</v>
      </c>
      <c r="C42">
        <f t="shared" si="8"/>
        <v>28</v>
      </c>
      <c r="D42">
        <f t="shared" si="7"/>
        <v>31</v>
      </c>
      <c r="E42">
        <f t="shared" si="7"/>
        <v>34</v>
      </c>
      <c r="F42">
        <f t="shared" si="7"/>
        <v>37</v>
      </c>
      <c r="G42">
        <f t="shared" si="7"/>
        <v>40</v>
      </c>
      <c r="H42">
        <f t="shared" si="7"/>
        <v>43</v>
      </c>
      <c r="I42">
        <f t="shared" si="7"/>
        <v>46</v>
      </c>
      <c r="J42">
        <f t="shared" si="7"/>
        <v>47</v>
      </c>
      <c r="K42">
        <f t="shared" si="7"/>
        <v>48</v>
      </c>
      <c r="L42">
        <f t="shared" si="7"/>
        <v>49</v>
      </c>
      <c r="M42">
        <f t="shared" si="7"/>
        <v>50</v>
      </c>
      <c r="N42">
        <f t="shared" si="7"/>
        <v>51</v>
      </c>
      <c r="O42">
        <f t="shared" si="7"/>
        <v>51</v>
      </c>
      <c r="P42">
        <f t="shared" si="7"/>
        <v>51</v>
      </c>
      <c r="Q42">
        <f t="shared" si="7"/>
        <v>51</v>
      </c>
      <c r="R42">
        <f t="shared" si="7"/>
        <v>51</v>
      </c>
      <c r="S42">
        <f t="shared" si="7"/>
        <v>51</v>
      </c>
      <c r="BK42">
        <f>IF((C42-'Resultados bandas y global'!I$11)&gt;0,'Cálculos de referencia'!C42-'Resultados bandas y global'!I$11,0)</f>
        <v>0</v>
      </c>
      <c r="BL42">
        <f>IF((D42-'Resultados bandas y global'!J$11)&gt;0,'Cálculos de referencia'!D42-'Resultados bandas y global'!J$11,0)</f>
        <v>0</v>
      </c>
      <c r="BM42">
        <f>IF((E42-'Resultados bandas y global'!K$11)&gt;0,'Cálculos de referencia'!E42-'Resultados bandas y global'!K$11,0)</f>
        <v>0</v>
      </c>
      <c r="BN42">
        <f>IF((F42-'Resultados bandas y global'!L$11)&gt;0,'Cálculos de referencia'!F42-'Resultados bandas y global'!L$11,0)</f>
        <v>0</v>
      </c>
      <c r="BO42">
        <f>IF((G42-'Resultados bandas y global'!M$11)&gt;0,'Cálculos de referencia'!G42-'Resultados bandas y global'!M$11,0)</f>
        <v>0</v>
      </c>
      <c r="BP42">
        <f>IF((H42-'Resultados bandas y global'!N$11)&gt;0,'Cálculos de referencia'!H42-'Resultados bandas y global'!N$11,0)</f>
        <v>0</v>
      </c>
      <c r="BQ42">
        <f>IF((I42-'Resultados bandas y global'!O$11)&gt;0,'Cálculos de referencia'!I42-'Resultados bandas y global'!O$11,0)</f>
        <v>0</v>
      </c>
      <c r="BR42">
        <f>IF((J42-'Resultados bandas y global'!P$11)&gt;0,'Cálculos de referencia'!J42-'Resultados bandas y global'!P$11,0)</f>
        <v>0</v>
      </c>
      <c r="BS42">
        <f>IF((K42-'Resultados bandas y global'!Q$11)&gt;0,'Cálculos de referencia'!K42-'Resultados bandas y global'!Q$11,0)</f>
        <v>0</v>
      </c>
      <c r="BT42">
        <f>IF((L42-'Resultados bandas y global'!R$11)&gt;0,'Cálculos de referencia'!L42-'Resultados bandas y global'!R$11,0)</f>
        <v>0</v>
      </c>
      <c r="BU42">
        <f>IF((M42-'Resultados bandas y global'!S$11)&gt;0,'Cálculos de referencia'!M42-'Resultados bandas y global'!S$11,0)</f>
        <v>0</v>
      </c>
      <c r="BV42">
        <f>IF((N42-'Resultados bandas y global'!T$11)&gt;0,'Cálculos de referencia'!N42-'Resultados bandas y global'!T$11,0)</f>
        <v>0</v>
      </c>
      <c r="BW42">
        <f>IF((O42-'Resultados bandas y global'!U$11)&gt;0,'Cálculos de referencia'!O42-'Resultados bandas y global'!U$11,0)</f>
        <v>0</v>
      </c>
      <c r="BX42">
        <f>IF((P42-'Resultados bandas y global'!V$11)&gt;0,'Cálculos de referencia'!P42-'Resultados bandas y global'!V$11,0)</f>
        <v>0</v>
      </c>
      <c r="BY42">
        <f>IF((Q42-'Resultados bandas y global'!W$11)&gt;0,'Cálculos de referencia'!Q42-'Resultados bandas y global'!W$11,0)</f>
        <v>0</v>
      </c>
      <c r="BZ42">
        <f>IF((R42-'Resultados bandas y global'!X$11)&gt;0,'Cálculos de referencia'!R42-'Resultados bandas y global'!X$11,0)</f>
        <v>0</v>
      </c>
      <c r="CB42">
        <f t="shared" si="2"/>
        <v>0</v>
      </c>
      <c r="CC42">
        <f t="shared" si="3"/>
        <v>0</v>
      </c>
      <c r="CD42">
        <f t="shared" si="4"/>
        <v>0</v>
      </c>
    </row>
    <row r="43" spans="2:82" x14ac:dyDescent="0.3">
      <c r="B43">
        <v>6</v>
      </c>
      <c r="C43">
        <f t="shared" si="8"/>
        <v>27</v>
      </c>
      <c r="D43">
        <f t="shared" si="7"/>
        <v>30</v>
      </c>
      <c r="E43">
        <f t="shared" si="7"/>
        <v>33</v>
      </c>
      <c r="F43">
        <f t="shared" si="7"/>
        <v>36</v>
      </c>
      <c r="G43">
        <f t="shared" si="7"/>
        <v>39</v>
      </c>
      <c r="H43">
        <f t="shared" si="7"/>
        <v>42</v>
      </c>
      <c r="I43">
        <f t="shared" si="7"/>
        <v>45</v>
      </c>
      <c r="J43">
        <f t="shared" si="7"/>
        <v>46</v>
      </c>
      <c r="K43">
        <f t="shared" si="7"/>
        <v>47</v>
      </c>
      <c r="L43">
        <f t="shared" si="7"/>
        <v>48</v>
      </c>
      <c r="M43">
        <f t="shared" si="7"/>
        <v>49</v>
      </c>
      <c r="N43">
        <f t="shared" si="7"/>
        <v>50</v>
      </c>
      <c r="O43">
        <f t="shared" si="7"/>
        <v>50</v>
      </c>
      <c r="P43">
        <f t="shared" si="7"/>
        <v>50</v>
      </c>
      <c r="Q43">
        <f t="shared" si="7"/>
        <v>50</v>
      </c>
      <c r="R43">
        <f t="shared" si="7"/>
        <v>50</v>
      </c>
      <c r="S43">
        <f t="shared" si="7"/>
        <v>50</v>
      </c>
      <c r="BK43">
        <f>IF((C43-'Resultados bandas y global'!I$11)&gt;0,'Cálculos de referencia'!C43-'Resultados bandas y global'!I$11,0)</f>
        <v>0</v>
      </c>
      <c r="BL43">
        <f>IF((D43-'Resultados bandas y global'!J$11)&gt;0,'Cálculos de referencia'!D43-'Resultados bandas y global'!J$11,0)</f>
        <v>0</v>
      </c>
      <c r="BM43">
        <f>IF((E43-'Resultados bandas y global'!K$11)&gt;0,'Cálculos de referencia'!E43-'Resultados bandas y global'!K$11,0)</f>
        <v>0</v>
      </c>
      <c r="BN43">
        <f>IF((F43-'Resultados bandas y global'!L$11)&gt;0,'Cálculos de referencia'!F43-'Resultados bandas y global'!L$11,0)</f>
        <v>0</v>
      </c>
      <c r="BO43">
        <f>IF((G43-'Resultados bandas y global'!M$11)&gt;0,'Cálculos de referencia'!G43-'Resultados bandas y global'!M$11,0)</f>
        <v>0</v>
      </c>
      <c r="BP43">
        <f>IF((H43-'Resultados bandas y global'!N$11)&gt;0,'Cálculos de referencia'!H43-'Resultados bandas y global'!N$11,0)</f>
        <v>0</v>
      </c>
      <c r="BQ43">
        <f>IF((I43-'Resultados bandas y global'!O$11)&gt;0,'Cálculos de referencia'!I43-'Resultados bandas y global'!O$11,0)</f>
        <v>0</v>
      </c>
      <c r="BR43">
        <f>IF((J43-'Resultados bandas y global'!P$11)&gt;0,'Cálculos de referencia'!J43-'Resultados bandas y global'!P$11,0)</f>
        <v>0</v>
      </c>
      <c r="BS43">
        <f>IF((K43-'Resultados bandas y global'!Q$11)&gt;0,'Cálculos de referencia'!K43-'Resultados bandas y global'!Q$11,0)</f>
        <v>0</v>
      </c>
      <c r="BT43">
        <f>IF((L43-'Resultados bandas y global'!R$11)&gt;0,'Cálculos de referencia'!L43-'Resultados bandas y global'!R$11,0)</f>
        <v>0</v>
      </c>
      <c r="BU43">
        <f>IF((M43-'Resultados bandas y global'!S$11)&gt;0,'Cálculos de referencia'!M43-'Resultados bandas y global'!S$11,0)</f>
        <v>0</v>
      </c>
      <c r="BV43">
        <f>IF((N43-'Resultados bandas y global'!T$11)&gt;0,'Cálculos de referencia'!N43-'Resultados bandas y global'!T$11,0)</f>
        <v>0</v>
      </c>
      <c r="BW43">
        <f>IF((O43-'Resultados bandas y global'!U$11)&gt;0,'Cálculos de referencia'!O43-'Resultados bandas y global'!U$11,0)</f>
        <v>0</v>
      </c>
      <c r="BX43">
        <f>IF((P43-'Resultados bandas y global'!V$11)&gt;0,'Cálculos de referencia'!P43-'Resultados bandas y global'!V$11,0)</f>
        <v>0</v>
      </c>
      <c r="BY43">
        <f>IF((Q43-'Resultados bandas y global'!W$11)&gt;0,'Cálculos de referencia'!Q43-'Resultados bandas y global'!W$11,0)</f>
        <v>0</v>
      </c>
      <c r="BZ43">
        <f>IF((R43-'Resultados bandas y global'!X$11)&gt;0,'Cálculos de referencia'!R43-'Resultados bandas y global'!X$11,0)</f>
        <v>0</v>
      </c>
      <c r="CB43">
        <f t="shared" si="2"/>
        <v>0</v>
      </c>
      <c r="CC43">
        <f t="shared" si="3"/>
        <v>0</v>
      </c>
      <c r="CD43">
        <f t="shared" si="4"/>
        <v>0</v>
      </c>
    </row>
    <row r="44" spans="2:82" x14ac:dyDescent="0.3">
      <c r="B44">
        <v>7</v>
      </c>
      <c r="C44">
        <f t="shared" si="8"/>
        <v>26</v>
      </c>
      <c r="D44">
        <f t="shared" si="7"/>
        <v>29</v>
      </c>
      <c r="E44">
        <f t="shared" si="7"/>
        <v>32</v>
      </c>
      <c r="F44">
        <f t="shared" si="7"/>
        <v>35</v>
      </c>
      <c r="G44">
        <f t="shared" si="7"/>
        <v>38</v>
      </c>
      <c r="H44">
        <f t="shared" si="7"/>
        <v>41</v>
      </c>
      <c r="I44">
        <f t="shared" si="7"/>
        <v>44</v>
      </c>
      <c r="J44">
        <f t="shared" si="7"/>
        <v>45</v>
      </c>
      <c r="K44">
        <f t="shared" si="7"/>
        <v>46</v>
      </c>
      <c r="L44">
        <f t="shared" si="7"/>
        <v>47</v>
      </c>
      <c r="M44">
        <f t="shared" si="7"/>
        <v>48</v>
      </c>
      <c r="N44">
        <f t="shared" si="7"/>
        <v>49</v>
      </c>
      <c r="O44">
        <f t="shared" si="7"/>
        <v>49</v>
      </c>
      <c r="P44">
        <f t="shared" si="7"/>
        <v>49</v>
      </c>
      <c r="Q44">
        <f t="shared" si="7"/>
        <v>49</v>
      </c>
      <c r="R44">
        <f t="shared" si="7"/>
        <v>49</v>
      </c>
      <c r="S44">
        <f t="shared" si="7"/>
        <v>49</v>
      </c>
      <c r="BK44">
        <f>IF((C44-'Resultados bandas y global'!I$11)&gt;0,'Cálculos de referencia'!C44-'Resultados bandas y global'!I$11,0)</f>
        <v>0</v>
      </c>
      <c r="BL44">
        <f>IF((D44-'Resultados bandas y global'!J$11)&gt;0,'Cálculos de referencia'!D44-'Resultados bandas y global'!J$11,0)</f>
        <v>0</v>
      </c>
      <c r="BM44">
        <f>IF((E44-'Resultados bandas y global'!K$11)&gt;0,'Cálculos de referencia'!E44-'Resultados bandas y global'!K$11,0)</f>
        <v>0</v>
      </c>
      <c r="BN44">
        <f>IF((F44-'Resultados bandas y global'!L$11)&gt;0,'Cálculos de referencia'!F44-'Resultados bandas y global'!L$11,0)</f>
        <v>0</v>
      </c>
      <c r="BO44">
        <f>IF((G44-'Resultados bandas y global'!M$11)&gt;0,'Cálculos de referencia'!G44-'Resultados bandas y global'!M$11,0)</f>
        <v>0</v>
      </c>
      <c r="BP44">
        <f>IF((H44-'Resultados bandas y global'!N$11)&gt;0,'Cálculos de referencia'!H44-'Resultados bandas y global'!N$11,0)</f>
        <v>0</v>
      </c>
      <c r="BQ44">
        <f>IF((I44-'Resultados bandas y global'!O$11)&gt;0,'Cálculos de referencia'!I44-'Resultados bandas y global'!O$11,0)</f>
        <v>0</v>
      </c>
      <c r="BR44">
        <f>IF((J44-'Resultados bandas y global'!P$11)&gt;0,'Cálculos de referencia'!J44-'Resultados bandas y global'!P$11,0)</f>
        <v>0</v>
      </c>
      <c r="BS44">
        <f>IF((K44-'Resultados bandas y global'!Q$11)&gt;0,'Cálculos de referencia'!K44-'Resultados bandas y global'!Q$11,0)</f>
        <v>0</v>
      </c>
      <c r="BT44">
        <f>IF((L44-'Resultados bandas y global'!R$11)&gt;0,'Cálculos de referencia'!L44-'Resultados bandas y global'!R$11,0)</f>
        <v>0</v>
      </c>
      <c r="BU44">
        <f>IF((M44-'Resultados bandas y global'!S$11)&gt;0,'Cálculos de referencia'!M44-'Resultados bandas y global'!S$11,0)</f>
        <v>0</v>
      </c>
      <c r="BV44">
        <f>IF((N44-'Resultados bandas y global'!T$11)&gt;0,'Cálculos de referencia'!N44-'Resultados bandas y global'!T$11,0)</f>
        <v>0</v>
      </c>
      <c r="BW44">
        <f>IF((O44-'Resultados bandas y global'!U$11)&gt;0,'Cálculos de referencia'!O44-'Resultados bandas y global'!U$11,0)</f>
        <v>0</v>
      </c>
      <c r="BX44">
        <f>IF((P44-'Resultados bandas y global'!V$11)&gt;0,'Cálculos de referencia'!P44-'Resultados bandas y global'!V$11,0)</f>
        <v>0</v>
      </c>
      <c r="BY44">
        <f>IF((Q44-'Resultados bandas y global'!W$11)&gt;0,'Cálculos de referencia'!Q44-'Resultados bandas y global'!W$11,0)</f>
        <v>0</v>
      </c>
      <c r="BZ44">
        <f>IF((R44-'Resultados bandas y global'!X$11)&gt;0,'Cálculos de referencia'!R44-'Resultados bandas y global'!X$11,0)</f>
        <v>0</v>
      </c>
      <c r="CB44">
        <f t="shared" si="2"/>
        <v>0</v>
      </c>
      <c r="CC44">
        <f t="shared" si="3"/>
        <v>0</v>
      </c>
      <c r="CD44">
        <f t="shared" si="4"/>
        <v>0</v>
      </c>
    </row>
    <row r="45" spans="2:82" x14ac:dyDescent="0.3">
      <c r="B45">
        <v>8</v>
      </c>
      <c r="C45">
        <f t="shared" si="8"/>
        <v>25</v>
      </c>
      <c r="D45">
        <f t="shared" si="7"/>
        <v>28</v>
      </c>
      <c r="E45">
        <f t="shared" si="7"/>
        <v>31</v>
      </c>
      <c r="F45">
        <f t="shared" si="7"/>
        <v>34</v>
      </c>
      <c r="G45">
        <f t="shared" si="7"/>
        <v>37</v>
      </c>
      <c r="H45">
        <f t="shared" si="7"/>
        <v>40</v>
      </c>
      <c r="I45">
        <f t="shared" si="7"/>
        <v>43</v>
      </c>
      <c r="J45">
        <f t="shared" si="7"/>
        <v>44</v>
      </c>
      <c r="K45">
        <f t="shared" si="7"/>
        <v>45</v>
      </c>
      <c r="L45">
        <f t="shared" si="7"/>
        <v>46</v>
      </c>
      <c r="M45">
        <f t="shared" si="7"/>
        <v>47</v>
      </c>
      <c r="N45">
        <f t="shared" si="7"/>
        <v>48</v>
      </c>
      <c r="O45">
        <f t="shared" si="7"/>
        <v>48</v>
      </c>
      <c r="P45">
        <f t="shared" si="7"/>
        <v>48</v>
      </c>
      <c r="Q45">
        <f t="shared" si="7"/>
        <v>48</v>
      </c>
      <c r="R45">
        <f t="shared" si="7"/>
        <v>48</v>
      </c>
      <c r="S45">
        <f t="shared" si="7"/>
        <v>48</v>
      </c>
      <c r="BK45">
        <f>IF((C45-'Resultados bandas y global'!I$11)&gt;0,'Cálculos de referencia'!C45-'Resultados bandas y global'!I$11,0)</f>
        <v>0</v>
      </c>
      <c r="BL45">
        <f>IF((D45-'Resultados bandas y global'!J$11)&gt;0,'Cálculos de referencia'!D45-'Resultados bandas y global'!J$11,0)</f>
        <v>0</v>
      </c>
      <c r="BM45">
        <f>IF((E45-'Resultados bandas y global'!K$11)&gt;0,'Cálculos de referencia'!E45-'Resultados bandas y global'!K$11,0)</f>
        <v>0</v>
      </c>
      <c r="BN45">
        <f>IF((F45-'Resultados bandas y global'!L$11)&gt;0,'Cálculos de referencia'!F45-'Resultados bandas y global'!L$11,0)</f>
        <v>0</v>
      </c>
      <c r="BO45">
        <f>IF((G45-'Resultados bandas y global'!M$11)&gt;0,'Cálculos de referencia'!G45-'Resultados bandas y global'!M$11,0)</f>
        <v>0</v>
      </c>
      <c r="BP45">
        <f>IF((H45-'Resultados bandas y global'!N$11)&gt;0,'Cálculos de referencia'!H45-'Resultados bandas y global'!N$11,0)</f>
        <v>0</v>
      </c>
      <c r="BQ45">
        <f>IF((I45-'Resultados bandas y global'!O$11)&gt;0,'Cálculos de referencia'!I45-'Resultados bandas y global'!O$11,0)</f>
        <v>0</v>
      </c>
      <c r="BR45">
        <f>IF((J45-'Resultados bandas y global'!P$11)&gt;0,'Cálculos de referencia'!J45-'Resultados bandas y global'!P$11,0)</f>
        <v>0</v>
      </c>
      <c r="BS45">
        <f>IF((K45-'Resultados bandas y global'!Q$11)&gt;0,'Cálculos de referencia'!K45-'Resultados bandas y global'!Q$11,0)</f>
        <v>0</v>
      </c>
      <c r="BT45">
        <f>IF((L45-'Resultados bandas y global'!R$11)&gt;0,'Cálculos de referencia'!L45-'Resultados bandas y global'!R$11,0)</f>
        <v>0</v>
      </c>
      <c r="BU45">
        <f>IF((M45-'Resultados bandas y global'!S$11)&gt;0,'Cálculos de referencia'!M45-'Resultados bandas y global'!S$11,0)</f>
        <v>0</v>
      </c>
      <c r="BV45">
        <f>IF((N45-'Resultados bandas y global'!T$11)&gt;0,'Cálculos de referencia'!N45-'Resultados bandas y global'!T$11,0)</f>
        <v>0</v>
      </c>
      <c r="BW45">
        <f>IF((O45-'Resultados bandas y global'!U$11)&gt;0,'Cálculos de referencia'!O45-'Resultados bandas y global'!U$11,0)</f>
        <v>0</v>
      </c>
      <c r="BX45">
        <f>IF((P45-'Resultados bandas y global'!V$11)&gt;0,'Cálculos de referencia'!P45-'Resultados bandas y global'!V$11,0)</f>
        <v>0</v>
      </c>
      <c r="BY45">
        <f>IF((Q45-'Resultados bandas y global'!W$11)&gt;0,'Cálculos de referencia'!Q45-'Resultados bandas y global'!W$11,0)</f>
        <v>0</v>
      </c>
      <c r="BZ45">
        <f>IF((R45-'Resultados bandas y global'!X$11)&gt;0,'Cálculos de referencia'!R45-'Resultados bandas y global'!X$11,0)</f>
        <v>0</v>
      </c>
      <c r="CB45">
        <f t="shared" si="2"/>
        <v>0</v>
      </c>
      <c r="CC45">
        <f t="shared" si="3"/>
        <v>0</v>
      </c>
      <c r="CD45">
        <f t="shared" si="4"/>
        <v>0</v>
      </c>
    </row>
    <row r="46" spans="2:82" x14ac:dyDescent="0.3">
      <c r="B46">
        <v>9</v>
      </c>
      <c r="C46">
        <f t="shared" si="8"/>
        <v>24</v>
      </c>
      <c r="D46">
        <f t="shared" si="7"/>
        <v>27</v>
      </c>
      <c r="E46">
        <f t="shared" si="7"/>
        <v>30</v>
      </c>
      <c r="F46">
        <f t="shared" si="7"/>
        <v>33</v>
      </c>
      <c r="G46">
        <f t="shared" si="7"/>
        <v>36</v>
      </c>
      <c r="H46">
        <f t="shared" si="7"/>
        <v>39</v>
      </c>
      <c r="I46">
        <f t="shared" si="7"/>
        <v>42</v>
      </c>
      <c r="J46">
        <f t="shared" si="7"/>
        <v>43</v>
      </c>
      <c r="K46">
        <f t="shared" si="7"/>
        <v>44</v>
      </c>
      <c r="L46">
        <f t="shared" si="7"/>
        <v>45</v>
      </c>
      <c r="M46">
        <f t="shared" si="7"/>
        <v>46</v>
      </c>
      <c r="N46">
        <f t="shared" si="7"/>
        <v>47</v>
      </c>
      <c r="O46">
        <f t="shared" si="7"/>
        <v>47</v>
      </c>
      <c r="P46">
        <f t="shared" si="7"/>
        <v>47</v>
      </c>
      <c r="Q46">
        <f t="shared" si="7"/>
        <v>47</v>
      </c>
      <c r="R46">
        <f t="shared" si="7"/>
        <v>47</v>
      </c>
      <c r="S46">
        <f t="shared" si="7"/>
        <v>47</v>
      </c>
      <c r="BK46">
        <f>IF((C46-'Resultados bandas y global'!I$11)&gt;0,'Cálculos de referencia'!C46-'Resultados bandas y global'!I$11,0)</f>
        <v>0</v>
      </c>
      <c r="BL46">
        <f>IF((D46-'Resultados bandas y global'!J$11)&gt;0,'Cálculos de referencia'!D46-'Resultados bandas y global'!J$11,0)</f>
        <v>0</v>
      </c>
      <c r="BM46">
        <f>IF((E46-'Resultados bandas y global'!K$11)&gt;0,'Cálculos de referencia'!E46-'Resultados bandas y global'!K$11,0)</f>
        <v>0</v>
      </c>
      <c r="BN46">
        <f>IF((F46-'Resultados bandas y global'!L$11)&gt;0,'Cálculos de referencia'!F46-'Resultados bandas y global'!L$11,0)</f>
        <v>0</v>
      </c>
      <c r="BO46">
        <f>IF((G46-'Resultados bandas y global'!M$11)&gt;0,'Cálculos de referencia'!G46-'Resultados bandas y global'!M$11,0)</f>
        <v>0</v>
      </c>
      <c r="BP46">
        <f>IF((H46-'Resultados bandas y global'!N$11)&gt;0,'Cálculos de referencia'!H46-'Resultados bandas y global'!N$11,0)</f>
        <v>0</v>
      </c>
      <c r="BQ46">
        <f>IF((I46-'Resultados bandas y global'!O$11)&gt;0,'Cálculos de referencia'!I46-'Resultados bandas y global'!O$11,0)</f>
        <v>0</v>
      </c>
      <c r="BR46">
        <f>IF((J46-'Resultados bandas y global'!P$11)&gt;0,'Cálculos de referencia'!J46-'Resultados bandas y global'!P$11,0)</f>
        <v>0</v>
      </c>
      <c r="BS46">
        <f>IF((K46-'Resultados bandas y global'!Q$11)&gt;0,'Cálculos de referencia'!K46-'Resultados bandas y global'!Q$11,0)</f>
        <v>0</v>
      </c>
      <c r="BT46">
        <f>IF((L46-'Resultados bandas y global'!R$11)&gt;0,'Cálculos de referencia'!L46-'Resultados bandas y global'!R$11,0)</f>
        <v>0</v>
      </c>
      <c r="BU46">
        <f>IF((M46-'Resultados bandas y global'!S$11)&gt;0,'Cálculos de referencia'!M46-'Resultados bandas y global'!S$11,0)</f>
        <v>0</v>
      </c>
      <c r="BV46">
        <f>IF((N46-'Resultados bandas y global'!T$11)&gt;0,'Cálculos de referencia'!N46-'Resultados bandas y global'!T$11,0)</f>
        <v>0</v>
      </c>
      <c r="BW46">
        <f>IF((O46-'Resultados bandas y global'!U$11)&gt;0,'Cálculos de referencia'!O46-'Resultados bandas y global'!U$11,0)</f>
        <v>0</v>
      </c>
      <c r="BX46">
        <f>IF((P46-'Resultados bandas y global'!V$11)&gt;0,'Cálculos de referencia'!P46-'Resultados bandas y global'!V$11,0)</f>
        <v>0</v>
      </c>
      <c r="BY46">
        <f>IF((Q46-'Resultados bandas y global'!W$11)&gt;0,'Cálculos de referencia'!Q46-'Resultados bandas y global'!W$11,0)</f>
        <v>0</v>
      </c>
      <c r="BZ46">
        <f>IF((R46-'Resultados bandas y global'!X$11)&gt;0,'Cálculos de referencia'!R46-'Resultados bandas y global'!X$11,0)</f>
        <v>0</v>
      </c>
      <c r="CB46">
        <f t="shared" si="2"/>
        <v>0</v>
      </c>
      <c r="CC46">
        <f t="shared" si="3"/>
        <v>0</v>
      </c>
      <c r="CD46">
        <f t="shared" si="4"/>
        <v>0</v>
      </c>
    </row>
    <row r="47" spans="2:82" x14ac:dyDescent="0.3">
      <c r="B47">
        <v>10</v>
      </c>
      <c r="C47">
        <f t="shared" si="8"/>
        <v>23</v>
      </c>
      <c r="D47">
        <f t="shared" si="7"/>
        <v>26</v>
      </c>
      <c r="E47">
        <f t="shared" si="7"/>
        <v>29</v>
      </c>
      <c r="F47">
        <f t="shared" si="7"/>
        <v>32</v>
      </c>
      <c r="G47">
        <f t="shared" si="7"/>
        <v>35</v>
      </c>
      <c r="H47">
        <f t="shared" si="7"/>
        <v>38</v>
      </c>
      <c r="I47">
        <f t="shared" si="7"/>
        <v>41</v>
      </c>
      <c r="J47">
        <f t="shared" si="7"/>
        <v>42</v>
      </c>
      <c r="K47">
        <f t="shared" si="7"/>
        <v>43</v>
      </c>
      <c r="L47">
        <f t="shared" si="7"/>
        <v>44</v>
      </c>
      <c r="M47">
        <f t="shared" si="7"/>
        <v>45</v>
      </c>
      <c r="N47">
        <f t="shared" si="7"/>
        <v>46</v>
      </c>
      <c r="O47">
        <f t="shared" si="7"/>
        <v>46</v>
      </c>
      <c r="P47">
        <f t="shared" si="7"/>
        <v>46</v>
      </c>
      <c r="Q47">
        <f t="shared" si="7"/>
        <v>46</v>
      </c>
      <c r="R47">
        <f t="shared" si="7"/>
        <v>46</v>
      </c>
      <c r="S47">
        <f t="shared" si="7"/>
        <v>46</v>
      </c>
      <c r="BK47">
        <f>IF((C47-'Resultados bandas y global'!I$11)&gt;0,'Cálculos de referencia'!C47-'Resultados bandas y global'!I$11,0)</f>
        <v>0</v>
      </c>
      <c r="BL47">
        <f>IF((D47-'Resultados bandas y global'!J$11)&gt;0,'Cálculos de referencia'!D47-'Resultados bandas y global'!J$11,0)</f>
        <v>0</v>
      </c>
      <c r="BM47">
        <f>IF((E47-'Resultados bandas y global'!K$11)&gt;0,'Cálculos de referencia'!E47-'Resultados bandas y global'!K$11,0)</f>
        <v>0</v>
      </c>
      <c r="BN47">
        <f>IF((F47-'Resultados bandas y global'!L$11)&gt;0,'Cálculos de referencia'!F47-'Resultados bandas y global'!L$11,0)</f>
        <v>0</v>
      </c>
      <c r="BO47">
        <f>IF((G47-'Resultados bandas y global'!M$11)&gt;0,'Cálculos de referencia'!G47-'Resultados bandas y global'!M$11,0)</f>
        <v>0</v>
      </c>
      <c r="BP47">
        <f>IF((H47-'Resultados bandas y global'!N$11)&gt;0,'Cálculos de referencia'!H47-'Resultados bandas y global'!N$11,0)</f>
        <v>0</v>
      </c>
      <c r="BQ47">
        <f>IF((I47-'Resultados bandas y global'!O$11)&gt;0,'Cálculos de referencia'!I47-'Resultados bandas y global'!O$11,0)</f>
        <v>0</v>
      </c>
      <c r="BR47">
        <f>IF((J47-'Resultados bandas y global'!P$11)&gt;0,'Cálculos de referencia'!J47-'Resultados bandas y global'!P$11,0)</f>
        <v>0</v>
      </c>
      <c r="BS47">
        <f>IF((K47-'Resultados bandas y global'!Q$11)&gt;0,'Cálculos de referencia'!K47-'Resultados bandas y global'!Q$11,0)</f>
        <v>0</v>
      </c>
      <c r="BT47">
        <f>IF((L47-'Resultados bandas y global'!R$11)&gt;0,'Cálculos de referencia'!L47-'Resultados bandas y global'!R$11,0)</f>
        <v>0</v>
      </c>
      <c r="BU47">
        <f>IF((M47-'Resultados bandas y global'!S$11)&gt;0,'Cálculos de referencia'!M47-'Resultados bandas y global'!S$11,0)</f>
        <v>0</v>
      </c>
      <c r="BV47">
        <f>IF((N47-'Resultados bandas y global'!T$11)&gt;0,'Cálculos de referencia'!N47-'Resultados bandas y global'!T$11,0)</f>
        <v>0</v>
      </c>
      <c r="BW47">
        <f>IF((O47-'Resultados bandas y global'!U$11)&gt;0,'Cálculos de referencia'!O47-'Resultados bandas y global'!U$11,0)</f>
        <v>0</v>
      </c>
      <c r="BX47">
        <f>IF((P47-'Resultados bandas y global'!V$11)&gt;0,'Cálculos de referencia'!P47-'Resultados bandas y global'!V$11,0)</f>
        <v>0</v>
      </c>
      <c r="BY47">
        <f>IF((Q47-'Resultados bandas y global'!W$11)&gt;0,'Cálculos de referencia'!Q47-'Resultados bandas y global'!W$11,0)</f>
        <v>0</v>
      </c>
      <c r="BZ47">
        <f>IF((R47-'Resultados bandas y global'!X$11)&gt;0,'Cálculos de referencia'!R47-'Resultados bandas y global'!X$11,0)</f>
        <v>0</v>
      </c>
      <c r="CB47">
        <f t="shared" si="2"/>
        <v>0</v>
      </c>
      <c r="CC47">
        <f t="shared" si="3"/>
        <v>0</v>
      </c>
      <c r="CD47">
        <f t="shared" si="4"/>
        <v>0</v>
      </c>
    </row>
    <row r="48" spans="2:82" x14ac:dyDescent="0.3">
      <c r="B48">
        <v>11</v>
      </c>
      <c r="C48">
        <f t="shared" si="8"/>
        <v>22</v>
      </c>
      <c r="D48">
        <f t="shared" si="7"/>
        <v>25</v>
      </c>
      <c r="E48">
        <f t="shared" si="7"/>
        <v>28</v>
      </c>
      <c r="F48">
        <f t="shared" si="7"/>
        <v>31</v>
      </c>
      <c r="G48">
        <f t="shared" si="7"/>
        <v>34</v>
      </c>
      <c r="H48">
        <f t="shared" si="7"/>
        <v>37</v>
      </c>
      <c r="I48">
        <f t="shared" si="7"/>
        <v>40</v>
      </c>
      <c r="J48">
        <f t="shared" si="7"/>
        <v>41</v>
      </c>
      <c r="K48">
        <f t="shared" si="7"/>
        <v>42</v>
      </c>
      <c r="L48">
        <f t="shared" si="7"/>
        <v>43</v>
      </c>
      <c r="M48">
        <f t="shared" si="7"/>
        <v>44</v>
      </c>
      <c r="N48">
        <f t="shared" si="7"/>
        <v>45</v>
      </c>
      <c r="O48">
        <f t="shared" si="7"/>
        <v>45</v>
      </c>
      <c r="P48">
        <f t="shared" si="7"/>
        <v>45</v>
      </c>
      <c r="Q48">
        <f t="shared" si="7"/>
        <v>45</v>
      </c>
      <c r="R48">
        <f t="shared" si="7"/>
        <v>45</v>
      </c>
      <c r="S48">
        <f t="shared" si="7"/>
        <v>45</v>
      </c>
      <c r="BK48">
        <f>IF((C48-'Resultados bandas y global'!I$11)&gt;0,'Cálculos de referencia'!C48-'Resultados bandas y global'!I$11,0)</f>
        <v>0</v>
      </c>
      <c r="BL48">
        <f>IF((D48-'Resultados bandas y global'!J$11)&gt;0,'Cálculos de referencia'!D48-'Resultados bandas y global'!J$11,0)</f>
        <v>0</v>
      </c>
      <c r="BM48">
        <f>IF((E48-'Resultados bandas y global'!K$11)&gt;0,'Cálculos de referencia'!E48-'Resultados bandas y global'!K$11,0)</f>
        <v>0</v>
      </c>
      <c r="BN48">
        <f>IF((F48-'Resultados bandas y global'!L$11)&gt;0,'Cálculos de referencia'!F48-'Resultados bandas y global'!L$11,0)</f>
        <v>0</v>
      </c>
      <c r="BO48">
        <f>IF((G48-'Resultados bandas y global'!M$11)&gt;0,'Cálculos de referencia'!G48-'Resultados bandas y global'!M$11,0)</f>
        <v>0</v>
      </c>
      <c r="BP48">
        <f>IF((H48-'Resultados bandas y global'!N$11)&gt;0,'Cálculos de referencia'!H48-'Resultados bandas y global'!N$11,0)</f>
        <v>0</v>
      </c>
      <c r="BQ48">
        <f>IF((I48-'Resultados bandas y global'!O$11)&gt;0,'Cálculos de referencia'!I48-'Resultados bandas y global'!O$11,0)</f>
        <v>0</v>
      </c>
      <c r="BR48">
        <f>IF((J48-'Resultados bandas y global'!P$11)&gt;0,'Cálculos de referencia'!J48-'Resultados bandas y global'!P$11,0)</f>
        <v>0</v>
      </c>
      <c r="BS48">
        <f>IF((K48-'Resultados bandas y global'!Q$11)&gt;0,'Cálculos de referencia'!K48-'Resultados bandas y global'!Q$11,0)</f>
        <v>0</v>
      </c>
      <c r="BT48">
        <f>IF((L48-'Resultados bandas y global'!R$11)&gt;0,'Cálculos de referencia'!L48-'Resultados bandas y global'!R$11,0)</f>
        <v>0</v>
      </c>
      <c r="BU48">
        <f>IF((M48-'Resultados bandas y global'!S$11)&gt;0,'Cálculos de referencia'!M48-'Resultados bandas y global'!S$11,0)</f>
        <v>0</v>
      </c>
      <c r="BV48">
        <f>IF((N48-'Resultados bandas y global'!T$11)&gt;0,'Cálculos de referencia'!N48-'Resultados bandas y global'!T$11,0)</f>
        <v>0</v>
      </c>
      <c r="BW48">
        <f>IF((O48-'Resultados bandas y global'!U$11)&gt;0,'Cálculos de referencia'!O48-'Resultados bandas y global'!U$11,0)</f>
        <v>0</v>
      </c>
      <c r="BX48">
        <f>IF((P48-'Resultados bandas y global'!V$11)&gt;0,'Cálculos de referencia'!P48-'Resultados bandas y global'!V$11,0)</f>
        <v>0</v>
      </c>
      <c r="BY48">
        <f>IF((Q48-'Resultados bandas y global'!W$11)&gt;0,'Cálculos de referencia'!Q48-'Resultados bandas y global'!W$11,0)</f>
        <v>0</v>
      </c>
      <c r="BZ48">
        <f>IF((R48-'Resultados bandas y global'!X$11)&gt;0,'Cálculos de referencia'!R48-'Resultados bandas y global'!X$11,0)</f>
        <v>0</v>
      </c>
      <c r="CB48">
        <f t="shared" si="2"/>
        <v>0</v>
      </c>
      <c r="CC48">
        <f t="shared" si="3"/>
        <v>0</v>
      </c>
      <c r="CD48">
        <f t="shared" si="4"/>
        <v>0</v>
      </c>
    </row>
    <row r="49" spans="2:82" x14ac:dyDescent="0.3">
      <c r="B49">
        <v>12</v>
      </c>
      <c r="C49">
        <f t="shared" si="8"/>
        <v>21</v>
      </c>
      <c r="D49">
        <f t="shared" si="7"/>
        <v>24</v>
      </c>
      <c r="E49">
        <f t="shared" si="7"/>
        <v>27</v>
      </c>
      <c r="F49">
        <f t="shared" si="7"/>
        <v>30</v>
      </c>
      <c r="G49">
        <f t="shared" si="7"/>
        <v>33</v>
      </c>
      <c r="H49">
        <f t="shared" si="7"/>
        <v>36</v>
      </c>
      <c r="I49">
        <f t="shared" si="7"/>
        <v>39</v>
      </c>
      <c r="J49">
        <f t="shared" si="7"/>
        <v>40</v>
      </c>
      <c r="K49">
        <f t="shared" si="7"/>
        <v>41</v>
      </c>
      <c r="L49">
        <f t="shared" si="7"/>
        <v>42</v>
      </c>
      <c r="M49">
        <f t="shared" si="7"/>
        <v>43</v>
      </c>
      <c r="N49">
        <f t="shared" si="7"/>
        <v>44</v>
      </c>
      <c r="O49">
        <f t="shared" si="7"/>
        <v>44</v>
      </c>
      <c r="P49">
        <f t="shared" si="7"/>
        <v>44</v>
      </c>
      <c r="Q49">
        <f t="shared" si="7"/>
        <v>44</v>
      </c>
      <c r="R49">
        <f t="shared" si="7"/>
        <v>44</v>
      </c>
      <c r="S49">
        <f t="shared" si="7"/>
        <v>44</v>
      </c>
      <c r="BK49">
        <f>IF((C49-'Resultados bandas y global'!I$11)&gt;0,'Cálculos de referencia'!C49-'Resultados bandas y global'!I$11,0)</f>
        <v>0</v>
      </c>
      <c r="BL49">
        <f>IF((D49-'Resultados bandas y global'!J$11)&gt;0,'Cálculos de referencia'!D49-'Resultados bandas y global'!J$11,0)</f>
        <v>0</v>
      </c>
      <c r="BM49">
        <f>IF((E49-'Resultados bandas y global'!K$11)&gt;0,'Cálculos de referencia'!E49-'Resultados bandas y global'!K$11,0)</f>
        <v>0</v>
      </c>
      <c r="BN49">
        <f>IF((F49-'Resultados bandas y global'!L$11)&gt;0,'Cálculos de referencia'!F49-'Resultados bandas y global'!L$11,0)</f>
        <v>0</v>
      </c>
      <c r="BO49">
        <f>IF((G49-'Resultados bandas y global'!M$11)&gt;0,'Cálculos de referencia'!G49-'Resultados bandas y global'!M$11,0)</f>
        <v>0</v>
      </c>
      <c r="BP49">
        <f>IF((H49-'Resultados bandas y global'!N$11)&gt;0,'Cálculos de referencia'!H49-'Resultados bandas y global'!N$11,0)</f>
        <v>0</v>
      </c>
      <c r="BQ49">
        <f>IF((I49-'Resultados bandas y global'!O$11)&gt;0,'Cálculos de referencia'!I49-'Resultados bandas y global'!O$11,0)</f>
        <v>0</v>
      </c>
      <c r="BR49">
        <f>IF((J49-'Resultados bandas y global'!P$11)&gt;0,'Cálculos de referencia'!J49-'Resultados bandas y global'!P$11,0)</f>
        <v>0</v>
      </c>
      <c r="BS49">
        <f>IF((K49-'Resultados bandas y global'!Q$11)&gt;0,'Cálculos de referencia'!K49-'Resultados bandas y global'!Q$11,0)</f>
        <v>0</v>
      </c>
      <c r="BT49">
        <f>IF((L49-'Resultados bandas y global'!R$11)&gt;0,'Cálculos de referencia'!L49-'Resultados bandas y global'!R$11,0)</f>
        <v>0</v>
      </c>
      <c r="BU49">
        <f>IF((M49-'Resultados bandas y global'!S$11)&gt;0,'Cálculos de referencia'!M49-'Resultados bandas y global'!S$11,0)</f>
        <v>0</v>
      </c>
      <c r="BV49">
        <f>IF((N49-'Resultados bandas y global'!T$11)&gt;0,'Cálculos de referencia'!N49-'Resultados bandas y global'!T$11,0)</f>
        <v>0</v>
      </c>
      <c r="BW49">
        <f>IF((O49-'Resultados bandas y global'!U$11)&gt;0,'Cálculos de referencia'!O49-'Resultados bandas y global'!U$11,0)</f>
        <v>0</v>
      </c>
      <c r="BX49">
        <f>IF((P49-'Resultados bandas y global'!V$11)&gt;0,'Cálculos de referencia'!P49-'Resultados bandas y global'!V$11,0)</f>
        <v>0</v>
      </c>
      <c r="BY49">
        <f>IF((Q49-'Resultados bandas y global'!W$11)&gt;0,'Cálculos de referencia'!Q49-'Resultados bandas y global'!W$11,0)</f>
        <v>0</v>
      </c>
      <c r="BZ49">
        <f>IF((R49-'Resultados bandas y global'!X$11)&gt;0,'Cálculos de referencia'!R49-'Resultados bandas y global'!X$11,0)</f>
        <v>0</v>
      </c>
      <c r="CB49">
        <f t="shared" si="2"/>
        <v>0</v>
      </c>
      <c r="CC49">
        <f t="shared" si="3"/>
        <v>0</v>
      </c>
      <c r="CD49">
        <f t="shared" si="4"/>
        <v>0</v>
      </c>
    </row>
    <row r="50" spans="2:82" x14ac:dyDescent="0.3">
      <c r="B50">
        <v>13</v>
      </c>
      <c r="C50">
        <f t="shared" si="8"/>
        <v>20</v>
      </c>
      <c r="D50">
        <f t="shared" si="7"/>
        <v>23</v>
      </c>
      <c r="E50">
        <f t="shared" si="7"/>
        <v>26</v>
      </c>
      <c r="F50">
        <f t="shared" si="7"/>
        <v>29</v>
      </c>
      <c r="G50">
        <f t="shared" si="7"/>
        <v>32</v>
      </c>
      <c r="H50">
        <f t="shared" si="7"/>
        <v>35</v>
      </c>
      <c r="I50">
        <f t="shared" si="7"/>
        <v>38</v>
      </c>
      <c r="J50">
        <f t="shared" si="7"/>
        <v>39</v>
      </c>
      <c r="K50">
        <f t="shared" si="7"/>
        <v>40</v>
      </c>
      <c r="L50">
        <f t="shared" si="7"/>
        <v>41</v>
      </c>
      <c r="M50">
        <f t="shared" si="7"/>
        <v>42</v>
      </c>
      <c r="N50">
        <f t="shared" si="7"/>
        <v>43</v>
      </c>
      <c r="O50">
        <f t="shared" si="7"/>
        <v>43</v>
      </c>
      <c r="P50">
        <f t="shared" si="7"/>
        <v>43</v>
      </c>
      <c r="Q50">
        <f t="shared" si="7"/>
        <v>43</v>
      </c>
      <c r="R50">
        <f t="shared" si="7"/>
        <v>43</v>
      </c>
      <c r="S50">
        <f t="shared" si="7"/>
        <v>43</v>
      </c>
      <c r="BK50">
        <f>IF((C50-'Resultados bandas y global'!I$11)&gt;0,'Cálculos de referencia'!C50-'Resultados bandas y global'!I$11,0)</f>
        <v>0</v>
      </c>
      <c r="BL50">
        <f>IF((D50-'Resultados bandas y global'!J$11)&gt;0,'Cálculos de referencia'!D50-'Resultados bandas y global'!J$11,0)</f>
        <v>0</v>
      </c>
      <c r="BM50">
        <f>IF((E50-'Resultados bandas y global'!K$11)&gt;0,'Cálculos de referencia'!E50-'Resultados bandas y global'!K$11,0)</f>
        <v>0</v>
      </c>
      <c r="BN50">
        <f>IF((F50-'Resultados bandas y global'!L$11)&gt;0,'Cálculos de referencia'!F50-'Resultados bandas y global'!L$11,0)</f>
        <v>0</v>
      </c>
      <c r="BO50">
        <f>IF((G50-'Resultados bandas y global'!M$11)&gt;0,'Cálculos de referencia'!G50-'Resultados bandas y global'!M$11,0)</f>
        <v>0</v>
      </c>
      <c r="BP50">
        <f>IF((H50-'Resultados bandas y global'!N$11)&gt;0,'Cálculos de referencia'!H50-'Resultados bandas y global'!N$11,0)</f>
        <v>0</v>
      </c>
      <c r="BQ50">
        <f>IF((I50-'Resultados bandas y global'!O$11)&gt;0,'Cálculos de referencia'!I50-'Resultados bandas y global'!O$11,0)</f>
        <v>0</v>
      </c>
      <c r="BR50">
        <f>IF((J50-'Resultados bandas y global'!P$11)&gt;0,'Cálculos de referencia'!J50-'Resultados bandas y global'!P$11,0)</f>
        <v>0</v>
      </c>
      <c r="BS50">
        <f>IF((K50-'Resultados bandas y global'!Q$11)&gt;0,'Cálculos de referencia'!K50-'Resultados bandas y global'!Q$11,0)</f>
        <v>0</v>
      </c>
      <c r="BT50">
        <f>IF((L50-'Resultados bandas y global'!R$11)&gt;0,'Cálculos de referencia'!L50-'Resultados bandas y global'!R$11,0)</f>
        <v>0</v>
      </c>
      <c r="BU50">
        <f>IF((M50-'Resultados bandas y global'!S$11)&gt;0,'Cálculos de referencia'!M50-'Resultados bandas y global'!S$11,0)</f>
        <v>0</v>
      </c>
      <c r="BV50">
        <f>IF((N50-'Resultados bandas y global'!T$11)&gt;0,'Cálculos de referencia'!N50-'Resultados bandas y global'!T$11,0)</f>
        <v>0</v>
      </c>
      <c r="BW50">
        <f>IF((O50-'Resultados bandas y global'!U$11)&gt;0,'Cálculos de referencia'!O50-'Resultados bandas y global'!U$11,0)</f>
        <v>0</v>
      </c>
      <c r="BX50">
        <f>IF((P50-'Resultados bandas y global'!V$11)&gt;0,'Cálculos de referencia'!P50-'Resultados bandas y global'!V$11,0)</f>
        <v>0</v>
      </c>
      <c r="BY50">
        <f>IF((Q50-'Resultados bandas y global'!W$11)&gt;0,'Cálculos de referencia'!Q50-'Resultados bandas y global'!W$11,0)</f>
        <v>0</v>
      </c>
      <c r="BZ50">
        <f>IF((R50-'Resultados bandas y global'!X$11)&gt;0,'Cálculos de referencia'!R50-'Resultados bandas y global'!X$11,0)</f>
        <v>0</v>
      </c>
      <c r="CB50">
        <f t="shared" si="2"/>
        <v>0</v>
      </c>
      <c r="CC50">
        <f t="shared" si="3"/>
        <v>0</v>
      </c>
      <c r="CD50">
        <f t="shared" si="4"/>
        <v>0</v>
      </c>
    </row>
    <row r="51" spans="2:82" x14ac:dyDescent="0.3">
      <c r="B51">
        <v>14</v>
      </c>
      <c r="C51">
        <f t="shared" si="8"/>
        <v>19</v>
      </c>
      <c r="D51">
        <f t="shared" si="7"/>
        <v>22</v>
      </c>
      <c r="E51">
        <f t="shared" si="7"/>
        <v>25</v>
      </c>
      <c r="F51">
        <f t="shared" si="7"/>
        <v>28</v>
      </c>
      <c r="G51">
        <f t="shared" si="7"/>
        <v>31</v>
      </c>
      <c r="H51">
        <f t="shared" si="7"/>
        <v>34</v>
      </c>
      <c r="I51">
        <f t="shared" si="7"/>
        <v>37</v>
      </c>
      <c r="J51">
        <f t="shared" si="7"/>
        <v>38</v>
      </c>
      <c r="K51">
        <f t="shared" si="7"/>
        <v>39</v>
      </c>
      <c r="L51">
        <f t="shared" si="7"/>
        <v>40</v>
      </c>
      <c r="M51">
        <f t="shared" si="7"/>
        <v>41</v>
      </c>
      <c r="N51">
        <f t="shared" si="7"/>
        <v>42</v>
      </c>
      <c r="O51">
        <f t="shared" si="7"/>
        <v>42</v>
      </c>
      <c r="P51">
        <f t="shared" si="7"/>
        <v>42</v>
      </c>
      <c r="Q51">
        <f t="shared" si="7"/>
        <v>42</v>
      </c>
      <c r="R51">
        <f t="shared" si="7"/>
        <v>42</v>
      </c>
      <c r="S51">
        <f t="shared" si="7"/>
        <v>42</v>
      </c>
      <c r="BK51">
        <f>IF((C51-'Resultados bandas y global'!I$11)&gt;0,'Cálculos de referencia'!C51-'Resultados bandas y global'!I$11,0)</f>
        <v>0</v>
      </c>
      <c r="BL51">
        <f>IF((D51-'Resultados bandas y global'!J$11)&gt;0,'Cálculos de referencia'!D51-'Resultados bandas y global'!J$11,0)</f>
        <v>0</v>
      </c>
      <c r="BM51">
        <f>IF((E51-'Resultados bandas y global'!K$11)&gt;0,'Cálculos de referencia'!E51-'Resultados bandas y global'!K$11,0)</f>
        <v>0</v>
      </c>
      <c r="BN51">
        <f>IF((F51-'Resultados bandas y global'!L$11)&gt;0,'Cálculos de referencia'!F51-'Resultados bandas y global'!L$11,0)</f>
        <v>0</v>
      </c>
      <c r="BO51">
        <f>IF((G51-'Resultados bandas y global'!M$11)&gt;0,'Cálculos de referencia'!G51-'Resultados bandas y global'!M$11,0)</f>
        <v>0</v>
      </c>
      <c r="BP51">
        <f>IF((H51-'Resultados bandas y global'!N$11)&gt;0,'Cálculos de referencia'!H51-'Resultados bandas y global'!N$11,0)</f>
        <v>0</v>
      </c>
      <c r="BQ51">
        <f>IF((I51-'Resultados bandas y global'!O$11)&gt;0,'Cálculos de referencia'!I51-'Resultados bandas y global'!O$11,0)</f>
        <v>0</v>
      </c>
      <c r="BR51">
        <f>IF((J51-'Resultados bandas y global'!P$11)&gt;0,'Cálculos de referencia'!J51-'Resultados bandas y global'!P$11,0)</f>
        <v>0</v>
      </c>
      <c r="BS51">
        <f>IF((K51-'Resultados bandas y global'!Q$11)&gt;0,'Cálculos de referencia'!K51-'Resultados bandas y global'!Q$11,0)</f>
        <v>0</v>
      </c>
      <c r="BT51">
        <f>IF((L51-'Resultados bandas y global'!R$11)&gt;0,'Cálculos de referencia'!L51-'Resultados bandas y global'!R$11,0)</f>
        <v>0</v>
      </c>
      <c r="BU51">
        <f>IF((M51-'Resultados bandas y global'!S$11)&gt;0,'Cálculos de referencia'!M51-'Resultados bandas y global'!S$11,0)</f>
        <v>0</v>
      </c>
      <c r="BV51">
        <f>IF((N51-'Resultados bandas y global'!T$11)&gt;0,'Cálculos de referencia'!N51-'Resultados bandas y global'!T$11,0)</f>
        <v>0</v>
      </c>
      <c r="BW51">
        <f>IF((O51-'Resultados bandas y global'!U$11)&gt;0,'Cálculos de referencia'!O51-'Resultados bandas y global'!U$11,0)</f>
        <v>0</v>
      </c>
      <c r="BX51">
        <f>IF((P51-'Resultados bandas y global'!V$11)&gt;0,'Cálculos de referencia'!P51-'Resultados bandas y global'!V$11,0)</f>
        <v>0</v>
      </c>
      <c r="BY51">
        <f>IF((Q51-'Resultados bandas y global'!W$11)&gt;0,'Cálculos de referencia'!Q51-'Resultados bandas y global'!W$11,0)</f>
        <v>0</v>
      </c>
      <c r="BZ51">
        <f>IF((R51-'Resultados bandas y global'!X$11)&gt;0,'Cálculos de referencia'!R51-'Resultados bandas y global'!X$11,0)</f>
        <v>0</v>
      </c>
      <c r="CB51">
        <f t="shared" si="2"/>
        <v>0</v>
      </c>
      <c r="CC51">
        <f t="shared" si="3"/>
        <v>0</v>
      </c>
      <c r="CD51">
        <f t="shared" si="4"/>
        <v>0</v>
      </c>
    </row>
    <row r="52" spans="2:82" x14ac:dyDescent="0.3">
      <c r="B52">
        <v>15</v>
      </c>
      <c r="C52">
        <f t="shared" si="8"/>
        <v>18</v>
      </c>
      <c r="D52">
        <f t="shared" si="7"/>
        <v>21</v>
      </c>
      <c r="E52">
        <f t="shared" si="7"/>
        <v>24</v>
      </c>
      <c r="F52">
        <f t="shared" si="7"/>
        <v>27</v>
      </c>
      <c r="G52">
        <f t="shared" si="7"/>
        <v>30</v>
      </c>
      <c r="H52">
        <f t="shared" si="7"/>
        <v>33</v>
      </c>
      <c r="I52">
        <f t="shared" si="7"/>
        <v>36</v>
      </c>
      <c r="J52">
        <f t="shared" si="7"/>
        <v>37</v>
      </c>
      <c r="K52">
        <f t="shared" si="7"/>
        <v>38</v>
      </c>
      <c r="L52">
        <f t="shared" si="7"/>
        <v>39</v>
      </c>
      <c r="M52">
        <f t="shared" si="7"/>
        <v>40</v>
      </c>
      <c r="N52">
        <f t="shared" si="7"/>
        <v>41</v>
      </c>
      <c r="O52">
        <f t="shared" si="7"/>
        <v>41</v>
      </c>
      <c r="P52">
        <f t="shared" si="7"/>
        <v>41</v>
      </c>
      <c r="Q52">
        <f t="shared" si="7"/>
        <v>41</v>
      </c>
      <c r="R52">
        <f t="shared" si="7"/>
        <v>41</v>
      </c>
      <c r="S52">
        <f t="shared" si="7"/>
        <v>41</v>
      </c>
      <c r="BK52">
        <f>IF((C52-'Resultados bandas y global'!I$11)&gt;0,'Cálculos de referencia'!C52-'Resultados bandas y global'!I$11,0)</f>
        <v>0</v>
      </c>
      <c r="BL52">
        <f>IF((D52-'Resultados bandas y global'!J$11)&gt;0,'Cálculos de referencia'!D52-'Resultados bandas y global'!J$11,0)</f>
        <v>0</v>
      </c>
      <c r="BM52">
        <f>IF((E52-'Resultados bandas y global'!K$11)&gt;0,'Cálculos de referencia'!E52-'Resultados bandas y global'!K$11,0)</f>
        <v>0</v>
      </c>
      <c r="BN52">
        <f>IF((F52-'Resultados bandas y global'!L$11)&gt;0,'Cálculos de referencia'!F52-'Resultados bandas y global'!L$11,0)</f>
        <v>0</v>
      </c>
      <c r="BO52">
        <f>IF((G52-'Resultados bandas y global'!M$11)&gt;0,'Cálculos de referencia'!G52-'Resultados bandas y global'!M$11,0)</f>
        <v>0</v>
      </c>
      <c r="BP52">
        <f>IF((H52-'Resultados bandas y global'!N$11)&gt;0,'Cálculos de referencia'!H52-'Resultados bandas y global'!N$11,0)</f>
        <v>0</v>
      </c>
      <c r="BQ52">
        <f>IF((I52-'Resultados bandas y global'!O$11)&gt;0,'Cálculos de referencia'!I52-'Resultados bandas y global'!O$11,0)</f>
        <v>0</v>
      </c>
      <c r="BR52">
        <f>IF((J52-'Resultados bandas y global'!P$11)&gt;0,'Cálculos de referencia'!J52-'Resultados bandas y global'!P$11,0)</f>
        <v>0</v>
      </c>
      <c r="BS52">
        <f>IF((K52-'Resultados bandas y global'!Q$11)&gt;0,'Cálculos de referencia'!K52-'Resultados bandas y global'!Q$11,0)</f>
        <v>0</v>
      </c>
      <c r="BT52">
        <f>IF((L52-'Resultados bandas y global'!R$11)&gt;0,'Cálculos de referencia'!L52-'Resultados bandas y global'!R$11,0)</f>
        <v>0</v>
      </c>
      <c r="BU52">
        <f>IF((M52-'Resultados bandas y global'!S$11)&gt;0,'Cálculos de referencia'!M52-'Resultados bandas y global'!S$11,0)</f>
        <v>0</v>
      </c>
      <c r="BV52">
        <f>IF((N52-'Resultados bandas y global'!T$11)&gt;0,'Cálculos de referencia'!N52-'Resultados bandas y global'!T$11,0)</f>
        <v>0</v>
      </c>
      <c r="BW52">
        <f>IF((O52-'Resultados bandas y global'!U$11)&gt;0,'Cálculos de referencia'!O52-'Resultados bandas y global'!U$11,0)</f>
        <v>0</v>
      </c>
      <c r="BX52">
        <f>IF((P52-'Resultados bandas y global'!V$11)&gt;0,'Cálculos de referencia'!P52-'Resultados bandas y global'!V$11,0)</f>
        <v>0</v>
      </c>
      <c r="BY52">
        <f>IF((Q52-'Resultados bandas y global'!W$11)&gt;0,'Cálculos de referencia'!Q52-'Resultados bandas y global'!W$11,0)</f>
        <v>0</v>
      </c>
      <c r="BZ52">
        <f>IF((R52-'Resultados bandas y global'!X$11)&gt;0,'Cálculos de referencia'!R52-'Resultados bandas y global'!X$11,0)</f>
        <v>0</v>
      </c>
      <c r="CB52">
        <f t="shared" si="2"/>
        <v>0</v>
      </c>
      <c r="CC52">
        <f t="shared" si="3"/>
        <v>0</v>
      </c>
      <c r="CD52">
        <f t="shared" si="4"/>
        <v>0</v>
      </c>
    </row>
    <row r="53" spans="2:82" x14ac:dyDescent="0.3">
      <c r="B53">
        <v>16</v>
      </c>
      <c r="C53">
        <f t="shared" si="8"/>
        <v>17</v>
      </c>
      <c r="D53">
        <f t="shared" si="7"/>
        <v>20</v>
      </c>
      <c r="E53">
        <f t="shared" si="7"/>
        <v>23</v>
      </c>
      <c r="F53">
        <f t="shared" si="7"/>
        <v>26</v>
      </c>
      <c r="G53">
        <f t="shared" si="7"/>
        <v>29</v>
      </c>
      <c r="H53">
        <f t="shared" si="7"/>
        <v>32</v>
      </c>
      <c r="I53">
        <f t="shared" si="7"/>
        <v>35</v>
      </c>
      <c r="J53">
        <f t="shared" si="7"/>
        <v>36</v>
      </c>
      <c r="K53">
        <f t="shared" si="7"/>
        <v>37</v>
      </c>
      <c r="L53">
        <f t="shared" si="7"/>
        <v>38</v>
      </c>
      <c r="M53">
        <f t="shared" si="7"/>
        <v>39</v>
      </c>
      <c r="N53">
        <f t="shared" si="7"/>
        <v>40</v>
      </c>
      <c r="O53">
        <f t="shared" si="7"/>
        <v>40</v>
      </c>
      <c r="P53">
        <f t="shared" si="7"/>
        <v>40</v>
      </c>
      <c r="Q53">
        <f t="shared" si="7"/>
        <v>40</v>
      </c>
      <c r="R53">
        <f t="shared" si="7"/>
        <v>40</v>
      </c>
      <c r="S53">
        <f t="shared" ref="S53:S87" si="9">S52-1</f>
        <v>40</v>
      </c>
      <c r="BK53">
        <f>IF((C53-'Resultados bandas y global'!I$11)&gt;0,'Cálculos de referencia'!C53-'Resultados bandas y global'!I$11,0)</f>
        <v>0</v>
      </c>
      <c r="BL53">
        <f>IF((D53-'Resultados bandas y global'!J$11)&gt;0,'Cálculos de referencia'!D53-'Resultados bandas y global'!J$11,0)</f>
        <v>0</v>
      </c>
      <c r="BM53">
        <f>IF((E53-'Resultados bandas y global'!K$11)&gt;0,'Cálculos de referencia'!E53-'Resultados bandas y global'!K$11,0)</f>
        <v>0</v>
      </c>
      <c r="BN53">
        <f>IF((F53-'Resultados bandas y global'!L$11)&gt;0,'Cálculos de referencia'!F53-'Resultados bandas y global'!L$11,0)</f>
        <v>0</v>
      </c>
      <c r="BO53">
        <f>IF((G53-'Resultados bandas y global'!M$11)&gt;0,'Cálculos de referencia'!G53-'Resultados bandas y global'!M$11,0)</f>
        <v>0</v>
      </c>
      <c r="BP53">
        <f>IF((H53-'Resultados bandas y global'!N$11)&gt;0,'Cálculos de referencia'!H53-'Resultados bandas y global'!N$11,0)</f>
        <v>0</v>
      </c>
      <c r="BQ53">
        <f>IF((I53-'Resultados bandas y global'!O$11)&gt;0,'Cálculos de referencia'!I53-'Resultados bandas y global'!O$11,0)</f>
        <v>0</v>
      </c>
      <c r="BR53">
        <f>IF((J53-'Resultados bandas y global'!P$11)&gt;0,'Cálculos de referencia'!J53-'Resultados bandas y global'!P$11,0)</f>
        <v>0</v>
      </c>
      <c r="BS53">
        <f>IF((K53-'Resultados bandas y global'!Q$11)&gt;0,'Cálculos de referencia'!K53-'Resultados bandas y global'!Q$11,0)</f>
        <v>0</v>
      </c>
      <c r="BT53">
        <f>IF((L53-'Resultados bandas y global'!R$11)&gt;0,'Cálculos de referencia'!L53-'Resultados bandas y global'!R$11,0)</f>
        <v>0</v>
      </c>
      <c r="BU53">
        <f>IF((M53-'Resultados bandas y global'!S$11)&gt;0,'Cálculos de referencia'!M53-'Resultados bandas y global'!S$11,0)</f>
        <v>0</v>
      </c>
      <c r="BV53">
        <f>IF((N53-'Resultados bandas y global'!T$11)&gt;0,'Cálculos de referencia'!N53-'Resultados bandas y global'!T$11,0)</f>
        <v>0</v>
      </c>
      <c r="BW53">
        <f>IF((O53-'Resultados bandas y global'!U$11)&gt;0,'Cálculos de referencia'!O53-'Resultados bandas y global'!U$11,0)</f>
        <v>0</v>
      </c>
      <c r="BX53">
        <f>IF((P53-'Resultados bandas y global'!V$11)&gt;0,'Cálculos de referencia'!P53-'Resultados bandas y global'!V$11,0)</f>
        <v>0</v>
      </c>
      <c r="BY53">
        <f>IF((Q53-'Resultados bandas y global'!W$11)&gt;0,'Cálculos de referencia'!Q53-'Resultados bandas y global'!W$11,0)</f>
        <v>0</v>
      </c>
      <c r="BZ53">
        <f>IF((R53-'Resultados bandas y global'!X$11)&gt;0,'Cálculos de referencia'!R53-'Resultados bandas y global'!X$11,0)</f>
        <v>0</v>
      </c>
      <c r="CB53">
        <f t="shared" si="2"/>
        <v>0</v>
      </c>
      <c r="CC53">
        <f t="shared" si="3"/>
        <v>0</v>
      </c>
      <c r="CD53">
        <f t="shared" si="4"/>
        <v>0</v>
      </c>
    </row>
    <row r="54" spans="2:82" x14ac:dyDescent="0.3">
      <c r="B54">
        <v>17</v>
      </c>
      <c r="C54">
        <f t="shared" si="8"/>
        <v>16</v>
      </c>
      <c r="D54">
        <f t="shared" si="8"/>
        <v>19</v>
      </c>
      <c r="E54">
        <f t="shared" si="8"/>
        <v>22</v>
      </c>
      <c r="F54">
        <f t="shared" si="8"/>
        <v>25</v>
      </c>
      <c r="G54">
        <f t="shared" si="8"/>
        <v>28</v>
      </c>
      <c r="H54">
        <f t="shared" si="8"/>
        <v>31</v>
      </c>
      <c r="I54">
        <f t="shared" si="8"/>
        <v>34</v>
      </c>
      <c r="J54">
        <f t="shared" si="8"/>
        <v>35</v>
      </c>
      <c r="K54">
        <f t="shared" si="8"/>
        <v>36</v>
      </c>
      <c r="L54">
        <f t="shared" si="8"/>
        <v>37</v>
      </c>
      <c r="M54">
        <f t="shared" si="8"/>
        <v>38</v>
      </c>
      <c r="N54">
        <f t="shared" si="8"/>
        <v>39</v>
      </c>
      <c r="O54">
        <f t="shared" si="8"/>
        <v>39</v>
      </c>
      <c r="P54">
        <f t="shared" si="8"/>
        <v>39</v>
      </c>
      <c r="Q54">
        <f t="shared" si="8"/>
        <v>39</v>
      </c>
      <c r="R54">
        <f t="shared" si="8"/>
        <v>39</v>
      </c>
      <c r="S54">
        <f t="shared" si="9"/>
        <v>39</v>
      </c>
      <c r="BK54">
        <f>IF((C54-'Resultados bandas y global'!I$11)&gt;0,'Cálculos de referencia'!C54-'Resultados bandas y global'!I$11,0)</f>
        <v>0</v>
      </c>
      <c r="BL54">
        <f>IF((D54-'Resultados bandas y global'!J$11)&gt;0,'Cálculos de referencia'!D54-'Resultados bandas y global'!J$11,0)</f>
        <v>0</v>
      </c>
      <c r="BM54">
        <f>IF((E54-'Resultados bandas y global'!K$11)&gt;0,'Cálculos de referencia'!E54-'Resultados bandas y global'!K$11,0)</f>
        <v>0</v>
      </c>
      <c r="BN54">
        <f>IF((F54-'Resultados bandas y global'!L$11)&gt;0,'Cálculos de referencia'!F54-'Resultados bandas y global'!L$11,0)</f>
        <v>0</v>
      </c>
      <c r="BO54">
        <f>IF((G54-'Resultados bandas y global'!M$11)&gt;0,'Cálculos de referencia'!G54-'Resultados bandas y global'!M$11,0)</f>
        <v>0</v>
      </c>
      <c r="BP54">
        <f>IF((H54-'Resultados bandas y global'!N$11)&gt;0,'Cálculos de referencia'!H54-'Resultados bandas y global'!N$11,0)</f>
        <v>0</v>
      </c>
      <c r="BQ54">
        <f>IF((I54-'Resultados bandas y global'!O$11)&gt;0,'Cálculos de referencia'!I54-'Resultados bandas y global'!O$11,0)</f>
        <v>0</v>
      </c>
      <c r="BR54">
        <f>IF((J54-'Resultados bandas y global'!P$11)&gt;0,'Cálculos de referencia'!J54-'Resultados bandas y global'!P$11,0)</f>
        <v>0</v>
      </c>
      <c r="BS54">
        <f>IF((K54-'Resultados bandas y global'!Q$11)&gt;0,'Cálculos de referencia'!K54-'Resultados bandas y global'!Q$11,0)</f>
        <v>0</v>
      </c>
      <c r="BT54">
        <f>IF((L54-'Resultados bandas y global'!R$11)&gt;0,'Cálculos de referencia'!L54-'Resultados bandas y global'!R$11,0)</f>
        <v>0</v>
      </c>
      <c r="BU54">
        <f>IF((M54-'Resultados bandas y global'!S$11)&gt;0,'Cálculos de referencia'!M54-'Resultados bandas y global'!S$11,0)</f>
        <v>0</v>
      </c>
      <c r="BV54">
        <f>IF((N54-'Resultados bandas y global'!T$11)&gt;0,'Cálculos de referencia'!N54-'Resultados bandas y global'!T$11,0)</f>
        <v>0</v>
      </c>
      <c r="BW54">
        <f>IF((O54-'Resultados bandas y global'!U$11)&gt;0,'Cálculos de referencia'!O54-'Resultados bandas y global'!U$11,0)</f>
        <v>0</v>
      </c>
      <c r="BX54">
        <f>IF((P54-'Resultados bandas y global'!V$11)&gt;0,'Cálculos de referencia'!P54-'Resultados bandas y global'!V$11,0)</f>
        <v>0</v>
      </c>
      <c r="BY54">
        <f>IF((Q54-'Resultados bandas y global'!W$11)&gt;0,'Cálculos de referencia'!Q54-'Resultados bandas y global'!W$11,0)</f>
        <v>0</v>
      </c>
      <c r="BZ54">
        <f>IF((R54-'Resultados bandas y global'!X$11)&gt;0,'Cálculos de referencia'!R54-'Resultados bandas y global'!X$11,0)</f>
        <v>0</v>
      </c>
      <c r="CB54">
        <f t="shared" si="2"/>
        <v>0</v>
      </c>
      <c r="CC54">
        <f t="shared" si="3"/>
        <v>0</v>
      </c>
      <c r="CD54">
        <f t="shared" si="4"/>
        <v>0</v>
      </c>
    </row>
    <row r="55" spans="2:82" x14ac:dyDescent="0.3">
      <c r="B55">
        <v>18</v>
      </c>
      <c r="C55">
        <f t="shared" ref="C55:R70" si="10">C54-1</f>
        <v>15</v>
      </c>
      <c r="D55">
        <f t="shared" si="10"/>
        <v>18</v>
      </c>
      <c r="E55">
        <f t="shared" si="10"/>
        <v>21</v>
      </c>
      <c r="F55">
        <f t="shared" si="10"/>
        <v>24</v>
      </c>
      <c r="G55">
        <f t="shared" si="10"/>
        <v>27</v>
      </c>
      <c r="H55">
        <f t="shared" si="10"/>
        <v>30</v>
      </c>
      <c r="I55">
        <f t="shared" si="10"/>
        <v>33</v>
      </c>
      <c r="J55">
        <f t="shared" si="10"/>
        <v>34</v>
      </c>
      <c r="K55">
        <f t="shared" si="10"/>
        <v>35</v>
      </c>
      <c r="L55">
        <f t="shared" si="10"/>
        <v>36</v>
      </c>
      <c r="M55">
        <f t="shared" si="10"/>
        <v>37</v>
      </c>
      <c r="N55">
        <f t="shared" si="10"/>
        <v>38</v>
      </c>
      <c r="O55">
        <f t="shared" si="10"/>
        <v>38</v>
      </c>
      <c r="P55">
        <f t="shared" si="10"/>
        <v>38</v>
      </c>
      <c r="Q55">
        <f t="shared" si="10"/>
        <v>38</v>
      </c>
      <c r="R55">
        <f t="shared" si="10"/>
        <v>38</v>
      </c>
      <c r="S55">
        <f t="shared" si="9"/>
        <v>38</v>
      </c>
      <c r="BK55">
        <f>IF((C55-'Resultados bandas y global'!I$11)&gt;0,'Cálculos de referencia'!C55-'Resultados bandas y global'!I$11,0)</f>
        <v>0</v>
      </c>
      <c r="BL55">
        <f>IF((D55-'Resultados bandas y global'!J$11)&gt;0,'Cálculos de referencia'!D55-'Resultados bandas y global'!J$11,0)</f>
        <v>0</v>
      </c>
      <c r="BM55">
        <f>IF((E55-'Resultados bandas y global'!K$11)&gt;0,'Cálculos de referencia'!E55-'Resultados bandas y global'!K$11,0)</f>
        <v>0</v>
      </c>
      <c r="BN55">
        <f>IF((F55-'Resultados bandas y global'!L$11)&gt;0,'Cálculos de referencia'!F55-'Resultados bandas y global'!L$11,0)</f>
        <v>0</v>
      </c>
      <c r="BO55">
        <f>IF((G55-'Resultados bandas y global'!M$11)&gt;0,'Cálculos de referencia'!G55-'Resultados bandas y global'!M$11,0)</f>
        <v>0</v>
      </c>
      <c r="BP55">
        <f>IF((H55-'Resultados bandas y global'!N$11)&gt;0,'Cálculos de referencia'!H55-'Resultados bandas y global'!N$11,0)</f>
        <v>0</v>
      </c>
      <c r="BQ55">
        <f>IF((I55-'Resultados bandas y global'!O$11)&gt;0,'Cálculos de referencia'!I55-'Resultados bandas y global'!O$11,0)</f>
        <v>0</v>
      </c>
      <c r="BR55">
        <f>IF((J55-'Resultados bandas y global'!P$11)&gt;0,'Cálculos de referencia'!J55-'Resultados bandas y global'!P$11,0)</f>
        <v>0</v>
      </c>
      <c r="BS55">
        <f>IF((K55-'Resultados bandas y global'!Q$11)&gt;0,'Cálculos de referencia'!K55-'Resultados bandas y global'!Q$11,0)</f>
        <v>0</v>
      </c>
      <c r="BT55">
        <f>IF((L55-'Resultados bandas y global'!R$11)&gt;0,'Cálculos de referencia'!L55-'Resultados bandas y global'!R$11,0)</f>
        <v>0</v>
      </c>
      <c r="BU55">
        <f>IF((M55-'Resultados bandas y global'!S$11)&gt;0,'Cálculos de referencia'!M55-'Resultados bandas y global'!S$11,0)</f>
        <v>0</v>
      </c>
      <c r="BV55">
        <f>IF((N55-'Resultados bandas y global'!T$11)&gt;0,'Cálculos de referencia'!N55-'Resultados bandas y global'!T$11,0)</f>
        <v>0</v>
      </c>
      <c r="BW55">
        <f>IF((O55-'Resultados bandas y global'!U$11)&gt;0,'Cálculos de referencia'!O55-'Resultados bandas y global'!U$11,0)</f>
        <v>0</v>
      </c>
      <c r="BX55">
        <f>IF((P55-'Resultados bandas y global'!V$11)&gt;0,'Cálculos de referencia'!P55-'Resultados bandas y global'!V$11,0)</f>
        <v>0</v>
      </c>
      <c r="BY55">
        <f>IF((Q55-'Resultados bandas y global'!W$11)&gt;0,'Cálculos de referencia'!Q55-'Resultados bandas y global'!W$11,0)</f>
        <v>0</v>
      </c>
      <c r="BZ55">
        <f>IF((R55-'Resultados bandas y global'!X$11)&gt;0,'Cálculos de referencia'!R55-'Resultados bandas y global'!X$11,0)</f>
        <v>0</v>
      </c>
      <c r="CB55">
        <f t="shared" si="2"/>
        <v>0</v>
      </c>
      <c r="CC55">
        <f t="shared" si="3"/>
        <v>0</v>
      </c>
      <c r="CD55">
        <f t="shared" si="4"/>
        <v>0</v>
      </c>
    </row>
    <row r="56" spans="2:82" x14ac:dyDescent="0.3">
      <c r="B56">
        <v>19</v>
      </c>
      <c r="C56">
        <f t="shared" si="10"/>
        <v>14</v>
      </c>
      <c r="D56">
        <f t="shared" si="10"/>
        <v>17</v>
      </c>
      <c r="E56">
        <f t="shared" si="10"/>
        <v>20</v>
      </c>
      <c r="F56">
        <f t="shared" si="10"/>
        <v>23</v>
      </c>
      <c r="G56">
        <f t="shared" si="10"/>
        <v>26</v>
      </c>
      <c r="H56">
        <f t="shared" si="10"/>
        <v>29</v>
      </c>
      <c r="I56">
        <f t="shared" si="10"/>
        <v>32</v>
      </c>
      <c r="J56">
        <f t="shared" si="10"/>
        <v>33</v>
      </c>
      <c r="K56">
        <f t="shared" si="10"/>
        <v>34</v>
      </c>
      <c r="L56">
        <f t="shared" si="10"/>
        <v>35</v>
      </c>
      <c r="M56">
        <f t="shared" si="10"/>
        <v>36</v>
      </c>
      <c r="N56">
        <f t="shared" si="10"/>
        <v>37</v>
      </c>
      <c r="O56">
        <f t="shared" si="10"/>
        <v>37</v>
      </c>
      <c r="P56">
        <f t="shared" si="10"/>
        <v>37</v>
      </c>
      <c r="Q56">
        <f t="shared" si="10"/>
        <v>37</v>
      </c>
      <c r="R56">
        <f t="shared" si="10"/>
        <v>37</v>
      </c>
      <c r="S56">
        <f t="shared" si="9"/>
        <v>37</v>
      </c>
      <c r="BK56">
        <f>IF((C56-'Resultados bandas y global'!I$11)&gt;0,'Cálculos de referencia'!C56-'Resultados bandas y global'!I$11,0)</f>
        <v>0</v>
      </c>
      <c r="BL56">
        <f>IF((D56-'Resultados bandas y global'!J$11)&gt;0,'Cálculos de referencia'!D56-'Resultados bandas y global'!J$11,0)</f>
        <v>0</v>
      </c>
      <c r="BM56">
        <f>IF((E56-'Resultados bandas y global'!K$11)&gt;0,'Cálculos de referencia'!E56-'Resultados bandas y global'!K$11,0)</f>
        <v>0</v>
      </c>
      <c r="BN56">
        <f>IF((F56-'Resultados bandas y global'!L$11)&gt;0,'Cálculos de referencia'!F56-'Resultados bandas y global'!L$11,0)</f>
        <v>0</v>
      </c>
      <c r="BO56">
        <f>IF((G56-'Resultados bandas y global'!M$11)&gt;0,'Cálculos de referencia'!G56-'Resultados bandas y global'!M$11,0)</f>
        <v>0</v>
      </c>
      <c r="BP56">
        <f>IF((H56-'Resultados bandas y global'!N$11)&gt;0,'Cálculos de referencia'!H56-'Resultados bandas y global'!N$11,0)</f>
        <v>0</v>
      </c>
      <c r="BQ56">
        <f>IF((I56-'Resultados bandas y global'!O$11)&gt;0,'Cálculos de referencia'!I56-'Resultados bandas y global'!O$11,0)</f>
        <v>0</v>
      </c>
      <c r="BR56">
        <f>IF((J56-'Resultados bandas y global'!P$11)&gt;0,'Cálculos de referencia'!J56-'Resultados bandas y global'!P$11,0)</f>
        <v>0</v>
      </c>
      <c r="BS56">
        <f>IF((K56-'Resultados bandas y global'!Q$11)&gt;0,'Cálculos de referencia'!K56-'Resultados bandas y global'!Q$11,0)</f>
        <v>0</v>
      </c>
      <c r="BT56">
        <f>IF((L56-'Resultados bandas y global'!R$11)&gt;0,'Cálculos de referencia'!L56-'Resultados bandas y global'!R$11,0)</f>
        <v>0</v>
      </c>
      <c r="BU56">
        <f>IF((M56-'Resultados bandas y global'!S$11)&gt;0,'Cálculos de referencia'!M56-'Resultados bandas y global'!S$11,0)</f>
        <v>0</v>
      </c>
      <c r="BV56">
        <f>IF((N56-'Resultados bandas y global'!T$11)&gt;0,'Cálculos de referencia'!N56-'Resultados bandas y global'!T$11,0)</f>
        <v>0</v>
      </c>
      <c r="BW56">
        <f>IF((O56-'Resultados bandas y global'!U$11)&gt;0,'Cálculos de referencia'!O56-'Resultados bandas y global'!U$11,0)</f>
        <v>0</v>
      </c>
      <c r="BX56">
        <f>IF((P56-'Resultados bandas y global'!V$11)&gt;0,'Cálculos de referencia'!P56-'Resultados bandas y global'!V$11,0)</f>
        <v>0</v>
      </c>
      <c r="BY56">
        <f>IF((Q56-'Resultados bandas y global'!W$11)&gt;0,'Cálculos de referencia'!Q56-'Resultados bandas y global'!W$11,0)</f>
        <v>0</v>
      </c>
      <c r="BZ56">
        <f>IF((R56-'Resultados bandas y global'!X$11)&gt;0,'Cálculos de referencia'!R56-'Resultados bandas y global'!X$11,0)</f>
        <v>0</v>
      </c>
      <c r="CB56">
        <f t="shared" si="2"/>
        <v>0</v>
      </c>
      <c r="CC56">
        <f t="shared" si="3"/>
        <v>0</v>
      </c>
      <c r="CD56">
        <f t="shared" si="4"/>
        <v>0</v>
      </c>
    </row>
    <row r="57" spans="2:82" x14ac:dyDescent="0.3">
      <c r="B57">
        <v>20</v>
      </c>
      <c r="C57">
        <f t="shared" si="10"/>
        <v>13</v>
      </c>
      <c r="D57">
        <f t="shared" si="10"/>
        <v>16</v>
      </c>
      <c r="E57">
        <f t="shared" si="10"/>
        <v>19</v>
      </c>
      <c r="F57">
        <f t="shared" si="10"/>
        <v>22</v>
      </c>
      <c r="G57">
        <f t="shared" si="10"/>
        <v>25</v>
      </c>
      <c r="H57">
        <f t="shared" si="10"/>
        <v>28</v>
      </c>
      <c r="I57">
        <f t="shared" si="10"/>
        <v>31</v>
      </c>
      <c r="J57">
        <f t="shared" si="10"/>
        <v>32</v>
      </c>
      <c r="K57">
        <f t="shared" si="10"/>
        <v>33</v>
      </c>
      <c r="L57">
        <f t="shared" si="10"/>
        <v>34</v>
      </c>
      <c r="M57">
        <f t="shared" si="10"/>
        <v>35</v>
      </c>
      <c r="N57">
        <f t="shared" si="10"/>
        <v>36</v>
      </c>
      <c r="O57">
        <f t="shared" si="10"/>
        <v>36</v>
      </c>
      <c r="P57">
        <f t="shared" si="10"/>
        <v>36</v>
      </c>
      <c r="Q57">
        <f t="shared" si="10"/>
        <v>36</v>
      </c>
      <c r="R57">
        <f t="shared" si="10"/>
        <v>36</v>
      </c>
      <c r="S57">
        <f t="shared" si="9"/>
        <v>36</v>
      </c>
      <c r="BK57">
        <f>IF((C57-'Resultados bandas y global'!I$11)&gt;0,'Cálculos de referencia'!C57-'Resultados bandas y global'!I$11,0)</f>
        <v>0</v>
      </c>
      <c r="BL57">
        <f>IF((D57-'Resultados bandas y global'!J$11)&gt;0,'Cálculos de referencia'!D57-'Resultados bandas y global'!J$11,0)</f>
        <v>0</v>
      </c>
      <c r="BM57">
        <f>IF((E57-'Resultados bandas y global'!K$11)&gt;0,'Cálculos de referencia'!E57-'Resultados bandas y global'!K$11,0)</f>
        <v>0</v>
      </c>
      <c r="BN57">
        <f>IF((F57-'Resultados bandas y global'!L$11)&gt;0,'Cálculos de referencia'!F57-'Resultados bandas y global'!L$11,0)</f>
        <v>0</v>
      </c>
      <c r="BO57">
        <f>IF((G57-'Resultados bandas y global'!M$11)&gt;0,'Cálculos de referencia'!G57-'Resultados bandas y global'!M$11,0)</f>
        <v>0</v>
      </c>
      <c r="BP57">
        <f>IF((H57-'Resultados bandas y global'!N$11)&gt;0,'Cálculos de referencia'!H57-'Resultados bandas y global'!N$11,0)</f>
        <v>0</v>
      </c>
      <c r="BQ57">
        <f>IF((I57-'Resultados bandas y global'!O$11)&gt;0,'Cálculos de referencia'!I57-'Resultados bandas y global'!O$11,0)</f>
        <v>0</v>
      </c>
      <c r="BR57">
        <f>IF((J57-'Resultados bandas y global'!P$11)&gt;0,'Cálculos de referencia'!J57-'Resultados bandas y global'!P$11,0)</f>
        <v>0</v>
      </c>
      <c r="BS57">
        <f>IF((K57-'Resultados bandas y global'!Q$11)&gt;0,'Cálculos de referencia'!K57-'Resultados bandas y global'!Q$11,0)</f>
        <v>0</v>
      </c>
      <c r="BT57">
        <f>IF((L57-'Resultados bandas y global'!R$11)&gt;0,'Cálculos de referencia'!L57-'Resultados bandas y global'!R$11,0)</f>
        <v>0</v>
      </c>
      <c r="BU57">
        <f>IF((M57-'Resultados bandas y global'!S$11)&gt;0,'Cálculos de referencia'!M57-'Resultados bandas y global'!S$11,0)</f>
        <v>0</v>
      </c>
      <c r="BV57">
        <f>IF((N57-'Resultados bandas y global'!T$11)&gt;0,'Cálculos de referencia'!N57-'Resultados bandas y global'!T$11,0)</f>
        <v>0</v>
      </c>
      <c r="BW57">
        <f>IF((O57-'Resultados bandas y global'!U$11)&gt;0,'Cálculos de referencia'!O57-'Resultados bandas y global'!U$11,0)</f>
        <v>0</v>
      </c>
      <c r="BX57">
        <f>IF((P57-'Resultados bandas y global'!V$11)&gt;0,'Cálculos de referencia'!P57-'Resultados bandas y global'!V$11,0)</f>
        <v>0</v>
      </c>
      <c r="BY57">
        <f>IF((Q57-'Resultados bandas y global'!W$11)&gt;0,'Cálculos de referencia'!Q57-'Resultados bandas y global'!W$11,0)</f>
        <v>0</v>
      </c>
      <c r="BZ57">
        <f>IF((R57-'Resultados bandas y global'!X$11)&gt;0,'Cálculos de referencia'!R57-'Resultados bandas y global'!X$11,0)</f>
        <v>0</v>
      </c>
      <c r="CB57">
        <f t="shared" si="2"/>
        <v>0</v>
      </c>
      <c r="CC57">
        <f t="shared" si="3"/>
        <v>0</v>
      </c>
      <c r="CD57">
        <f t="shared" si="4"/>
        <v>0</v>
      </c>
    </row>
    <row r="58" spans="2:82" x14ac:dyDescent="0.3">
      <c r="B58">
        <v>21</v>
      </c>
      <c r="C58">
        <f t="shared" si="10"/>
        <v>12</v>
      </c>
      <c r="D58">
        <f t="shared" si="10"/>
        <v>15</v>
      </c>
      <c r="E58">
        <f t="shared" si="10"/>
        <v>18</v>
      </c>
      <c r="F58">
        <f t="shared" si="10"/>
        <v>21</v>
      </c>
      <c r="G58">
        <f t="shared" si="10"/>
        <v>24</v>
      </c>
      <c r="H58">
        <f t="shared" si="10"/>
        <v>27</v>
      </c>
      <c r="I58">
        <f t="shared" si="10"/>
        <v>30</v>
      </c>
      <c r="J58">
        <f t="shared" si="10"/>
        <v>31</v>
      </c>
      <c r="K58">
        <f t="shared" si="10"/>
        <v>32</v>
      </c>
      <c r="L58">
        <f t="shared" si="10"/>
        <v>33</v>
      </c>
      <c r="M58">
        <f t="shared" si="10"/>
        <v>34</v>
      </c>
      <c r="N58">
        <f t="shared" si="10"/>
        <v>35</v>
      </c>
      <c r="O58">
        <f t="shared" si="10"/>
        <v>35</v>
      </c>
      <c r="P58">
        <f t="shared" si="10"/>
        <v>35</v>
      </c>
      <c r="Q58">
        <f t="shared" si="10"/>
        <v>35</v>
      </c>
      <c r="R58">
        <f t="shared" si="10"/>
        <v>35</v>
      </c>
      <c r="S58">
        <f t="shared" si="9"/>
        <v>35</v>
      </c>
      <c r="BK58">
        <f>IF((C58-'Resultados bandas y global'!I$11)&gt;0,'Cálculos de referencia'!C58-'Resultados bandas y global'!I$11,0)</f>
        <v>0</v>
      </c>
      <c r="BL58">
        <f>IF((D58-'Resultados bandas y global'!J$11)&gt;0,'Cálculos de referencia'!D58-'Resultados bandas y global'!J$11,0)</f>
        <v>0</v>
      </c>
      <c r="BM58">
        <f>IF((E58-'Resultados bandas y global'!K$11)&gt;0,'Cálculos de referencia'!E58-'Resultados bandas y global'!K$11,0)</f>
        <v>0</v>
      </c>
      <c r="BN58">
        <f>IF((F58-'Resultados bandas y global'!L$11)&gt;0,'Cálculos de referencia'!F58-'Resultados bandas y global'!L$11,0)</f>
        <v>0</v>
      </c>
      <c r="BO58">
        <f>IF((G58-'Resultados bandas y global'!M$11)&gt;0,'Cálculos de referencia'!G58-'Resultados bandas y global'!M$11,0)</f>
        <v>0</v>
      </c>
      <c r="BP58">
        <f>IF((H58-'Resultados bandas y global'!N$11)&gt;0,'Cálculos de referencia'!H58-'Resultados bandas y global'!N$11,0)</f>
        <v>0</v>
      </c>
      <c r="BQ58">
        <f>IF((I58-'Resultados bandas y global'!O$11)&gt;0,'Cálculos de referencia'!I58-'Resultados bandas y global'!O$11,0)</f>
        <v>0</v>
      </c>
      <c r="BR58">
        <f>IF((J58-'Resultados bandas y global'!P$11)&gt;0,'Cálculos de referencia'!J58-'Resultados bandas y global'!P$11,0)</f>
        <v>0</v>
      </c>
      <c r="BS58">
        <f>IF((K58-'Resultados bandas y global'!Q$11)&gt;0,'Cálculos de referencia'!K58-'Resultados bandas y global'!Q$11,0)</f>
        <v>0</v>
      </c>
      <c r="BT58">
        <f>IF((L58-'Resultados bandas y global'!R$11)&gt;0,'Cálculos de referencia'!L58-'Resultados bandas y global'!R$11,0)</f>
        <v>0</v>
      </c>
      <c r="BU58">
        <f>IF((M58-'Resultados bandas y global'!S$11)&gt;0,'Cálculos de referencia'!M58-'Resultados bandas y global'!S$11,0)</f>
        <v>0</v>
      </c>
      <c r="BV58">
        <f>IF((N58-'Resultados bandas y global'!T$11)&gt;0,'Cálculos de referencia'!N58-'Resultados bandas y global'!T$11,0)</f>
        <v>0</v>
      </c>
      <c r="BW58">
        <f>IF((O58-'Resultados bandas y global'!U$11)&gt;0,'Cálculos de referencia'!O58-'Resultados bandas y global'!U$11,0)</f>
        <v>0</v>
      </c>
      <c r="BX58">
        <f>IF((P58-'Resultados bandas y global'!V$11)&gt;0,'Cálculos de referencia'!P58-'Resultados bandas y global'!V$11,0)</f>
        <v>0</v>
      </c>
      <c r="BY58">
        <f>IF((Q58-'Resultados bandas y global'!W$11)&gt;0,'Cálculos de referencia'!Q58-'Resultados bandas y global'!W$11,0)</f>
        <v>0</v>
      </c>
      <c r="BZ58">
        <f>IF((R58-'Resultados bandas y global'!X$11)&gt;0,'Cálculos de referencia'!R58-'Resultados bandas y global'!X$11,0)</f>
        <v>0</v>
      </c>
      <c r="CB58">
        <f t="shared" si="2"/>
        <v>0</v>
      </c>
      <c r="CC58">
        <f t="shared" si="3"/>
        <v>0</v>
      </c>
      <c r="CD58">
        <f t="shared" si="4"/>
        <v>0</v>
      </c>
    </row>
    <row r="59" spans="2:82" x14ac:dyDescent="0.3">
      <c r="B59">
        <v>22</v>
      </c>
      <c r="C59">
        <f t="shared" si="10"/>
        <v>11</v>
      </c>
      <c r="D59">
        <f t="shared" si="10"/>
        <v>14</v>
      </c>
      <c r="E59">
        <f t="shared" si="10"/>
        <v>17</v>
      </c>
      <c r="F59">
        <f t="shared" si="10"/>
        <v>20</v>
      </c>
      <c r="G59">
        <f t="shared" si="10"/>
        <v>23</v>
      </c>
      <c r="H59">
        <f t="shared" si="10"/>
        <v>26</v>
      </c>
      <c r="I59">
        <f t="shared" si="10"/>
        <v>29</v>
      </c>
      <c r="J59">
        <f t="shared" si="10"/>
        <v>30</v>
      </c>
      <c r="K59">
        <f t="shared" si="10"/>
        <v>31</v>
      </c>
      <c r="L59">
        <f t="shared" si="10"/>
        <v>32</v>
      </c>
      <c r="M59">
        <f t="shared" si="10"/>
        <v>33</v>
      </c>
      <c r="N59">
        <f t="shared" si="10"/>
        <v>34</v>
      </c>
      <c r="O59">
        <f t="shared" si="10"/>
        <v>34</v>
      </c>
      <c r="P59">
        <f t="shared" si="10"/>
        <v>34</v>
      </c>
      <c r="Q59">
        <f t="shared" si="10"/>
        <v>34</v>
      </c>
      <c r="R59">
        <f t="shared" si="10"/>
        <v>34</v>
      </c>
      <c r="S59">
        <f t="shared" si="9"/>
        <v>34</v>
      </c>
      <c r="BK59">
        <f>IF((C59-'Resultados bandas y global'!I$11)&gt;0,'Cálculos de referencia'!C59-'Resultados bandas y global'!I$11,0)</f>
        <v>0</v>
      </c>
      <c r="BL59">
        <f>IF((D59-'Resultados bandas y global'!J$11)&gt;0,'Cálculos de referencia'!D59-'Resultados bandas y global'!J$11,0)</f>
        <v>0</v>
      </c>
      <c r="BM59">
        <f>IF((E59-'Resultados bandas y global'!K$11)&gt;0,'Cálculos de referencia'!E59-'Resultados bandas y global'!K$11,0)</f>
        <v>0</v>
      </c>
      <c r="BN59">
        <f>IF((F59-'Resultados bandas y global'!L$11)&gt;0,'Cálculos de referencia'!F59-'Resultados bandas y global'!L$11,0)</f>
        <v>0</v>
      </c>
      <c r="BO59">
        <f>IF((G59-'Resultados bandas y global'!M$11)&gt;0,'Cálculos de referencia'!G59-'Resultados bandas y global'!M$11,0)</f>
        <v>0</v>
      </c>
      <c r="BP59">
        <f>IF((H59-'Resultados bandas y global'!N$11)&gt;0,'Cálculos de referencia'!H59-'Resultados bandas y global'!N$11,0)</f>
        <v>0</v>
      </c>
      <c r="BQ59">
        <f>IF((I59-'Resultados bandas y global'!O$11)&gt;0,'Cálculos de referencia'!I59-'Resultados bandas y global'!O$11,0)</f>
        <v>0</v>
      </c>
      <c r="BR59">
        <f>IF((J59-'Resultados bandas y global'!P$11)&gt;0,'Cálculos de referencia'!J59-'Resultados bandas y global'!P$11,0)</f>
        <v>0</v>
      </c>
      <c r="BS59">
        <f>IF((K59-'Resultados bandas y global'!Q$11)&gt;0,'Cálculos de referencia'!K59-'Resultados bandas y global'!Q$11,0)</f>
        <v>0</v>
      </c>
      <c r="BT59">
        <f>IF((L59-'Resultados bandas y global'!R$11)&gt;0,'Cálculos de referencia'!L59-'Resultados bandas y global'!R$11,0)</f>
        <v>0</v>
      </c>
      <c r="BU59">
        <f>IF((M59-'Resultados bandas y global'!S$11)&gt;0,'Cálculos de referencia'!M59-'Resultados bandas y global'!S$11,0)</f>
        <v>0</v>
      </c>
      <c r="BV59">
        <f>IF((N59-'Resultados bandas y global'!T$11)&gt;0,'Cálculos de referencia'!N59-'Resultados bandas y global'!T$11,0)</f>
        <v>0</v>
      </c>
      <c r="BW59">
        <f>IF((O59-'Resultados bandas y global'!U$11)&gt;0,'Cálculos de referencia'!O59-'Resultados bandas y global'!U$11,0)</f>
        <v>0</v>
      </c>
      <c r="BX59">
        <f>IF((P59-'Resultados bandas y global'!V$11)&gt;0,'Cálculos de referencia'!P59-'Resultados bandas y global'!V$11,0)</f>
        <v>0</v>
      </c>
      <c r="BY59">
        <f>IF((Q59-'Resultados bandas y global'!W$11)&gt;0,'Cálculos de referencia'!Q59-'Resultados bandas y global'!W$11,0)</f>
        <v>0</v>
      </c>
      <c r="BZ59">
        <f>IF((R59-'Resultados bandas y global'!X$11)&gt;0,'Cálculos de referencia'!R59-'Resultados bandas y global'!X$11,0)</f>
        <v>0</v>
      </c>
      <c r="CB59">
        <f t="shared" si="2"/>
        <v>0</v>
      </c>
      <c r="CC59">
        <f t="shared" si="3"/>
        <v>0</v>
      </c>
      <c r="CD59">
        <f t="shared" si="4"/>
        <v>0</v>
      </c>
    </row>
    <row r="60" spans="2:82" x14ac:dyDescent="0.3">
      <c r="B60">
        <v>23</v>
      </c>
      <c r="C60">
        <f t="shared" si="10"/>
        <v>10</v>
      </c>
      <c r="D60">
        <f t="shared" si="10"/>
        <v>13</v>
      </c>
      <c r="E60">
        <f t="shared" si="10"/>
        <v>16</v>
      </c>
      <c r="F60">
        <f t="shared" si="10"/>
        <v>19</v>
      </c>
      <c r="G60">
        <f t="shared" si="10"/>
        <v>22</v>
      </c>
      <c r="H60">
        <f t="shared" si="10"/>
        <v>25</v>
      </c>
      <c r="I60">
        <f t="shared" si="10"/>
        <v>28</v>
      </c>
      <c r="J60">
        <f t="shared" si="10"/>
        <v>29</v>
      </c>
      <c r="K60">
        <f t="shared" si="10"/>
        <v>30</v>
      </c>
      <c r="L60">
        <f t="shared" si="10"/>
        <v>31</v>
      </c>
      <c r="M60">
        <f t="shared" si="10"/>
        <v>32</v>
      </c>
      <c r="N60">
        <f t="shared" si="10"/>
        <v>33</v>
      </c>
      <c r="O60">
        <f t="shared" si="10"/>
        <v>33</v>
      </c>
      <c r="P60">
        <f t="shared" si="10"/>
        <v>33</v>
      </c>
      <c r="Q60">
        <f t="shared" si="10"/>
        <v>33</v>
      </c>
      <c r="R60">
        <f t="shared" si="10"/>
        <v>33</v>
      </c>
      <c r="S60">
        <f t="shared" si="9"/>
        <v>33</v>
      </c>
      <c r="BK60">
        <f>IF((C60-'Resultados bandas y global'!I$11)&gt;0,'Cálculos de referencia'!C60-'Resultados bandas y global'!I$11,0)</f>
        <v>0</v>
      </c>
      <c r="BL60">
        <f>IF((D60-'Resultados bandas y global'!J$11)&gt;0,'Cálculos de referencia'!D60-'Resultados bandas y global'!J$11,0)</f>
        <v>0</v>
      </c>
      <c r="BM60">
        <f>IF((E60-'Resultados bandas y global'!K$11)&gt;0,'Cálculos de referencia'!E60-'Resultados bandas y global'!K$11,0)</f>
        <v>0</v>
      </c>
      <c r="BN60">
        <f>IF((F60-'Resultados bandas y global'!L$11)&gt;0,'Cálculos de referencia'!F60-'Resultados bandas y global'!L$11,0)</f>
        <v>0</v>
      </c>
      <c r="BO60">
        <f>IF((G60-'Resultados bandas y global'!M$11)&gt;0,'Cálculos de referencia'!G60-'Resultados bandas y global'!M$11,0)</f>
        <v>0</v>
      </c>
      <c r="BP60">
        <f>IF((H60-'Resultados bandas y global'!N$11)&gt;0,'Cálculos de referencia'!H60-'Resultados bandas y global'!N$11,0)</f>
        <v>0</v>
      </c>
      <c r="BQ60">
        <f>IF((I60-'Resultados bandas y global'!O$11)&gt;0,'Cálculos de referencia'!I60-'Resultados bandas y global'!O$11,0)</f>
        <v>0</v>
      </c>
      <c r="BR60">
        <f>IF((J60-'Resultados bandas y global'!P$11)&gt;0,'Cálculos de referencia'!J60-'Resultados bandas y global'!P$11,0)</f>
        <v>0</v>
      </c>
      <c r="BS60">
        <f>IF((K60-'Resultados bandas y global'!Q$11)&gt;0,'Cálculos de referencia'!K60-'Resultados bandas y global'!Q$11,0)</f>
        <v>0</v>
      </c>
      <c r="BT60">
        <f>IF((L60-'Resultados bandas y global'!R$11)&gt;0,'Cálculos de referencia'!L60-'Resultados bandas y global'!R$11,0)</f>
        <v>0</v>
      </c>
      <c r="BU60">
        <f>IF((M60-'Resultados bandas y global'!S$11)&gt;0,'Cálculos de referencia'!M60-'Resultados bandas y global'!S$11,0)</f>
        <v>0</v>
      </c>
      <c r="BV60">
        <f>IF((N60-'Resultados bandas y global'!T$11)&gt;0,'Cálculos de referencia'!N60-'Resultados bandas y global'!T$11,0)</f>
        <v>0</v>
      </c>
      <c r="BW60">
        <f>IF((O60-'Resultados bandas y global'!U$11)&gt;0,'Cálculos de referencia'!O60-'Resultados bandas y global'!U$11,0)</f>
        <v>0</v>
      </c>
      <c r="BX60">
        <f>IF((P60-'Resultados bandas y global'!V$11)&gt;0,'Cálculos de referencia'!P60-'Resultados bandas y global'!V$11,0)</f>
        <v>0</v>
      </c>
      <c r="BY60">
        <f>IF((Q60-'Resultados bandas y global'!W$11)&gt;0,'Cálculos de referencia'!Q60-'Resultados bandas y global'!W$11,0)</f>
        <v>0</v>
      </c>
      <c r="BZ60">
        <f>IF((R60-'Resultados bandas y global'!X$11)&gt;0,'Cálculos de referencia'!R60-'Resultados bandas y global'!X$11,0)</f>
        <v>0</v>
      </c>
      <c r="CB60">
        <f t="shared" si="2"/>
        <v>0</v>
      </c>
      <c r="CC60">
        <f t="shared" si="3"/>
        <v>0</v>
      </c>
      <c r="CD60">
        <f t="shared" si="4"/>
        <v>0</v>
      </c>
    </row>
    <row r="61" spans="2:82" x14ac:dyDescent="0.3">
      <c r="B61">
        <v>24</v>
      </c>
      <c r="C61">
        <f t="shared" si="10"/>
        <v>9</v>
      </c>
      <c r="D61">
        <f t="shared" si="10"/>
        <v>12</v>
      </c>
      <c r="E61">
        <f t="shared" si="10"/>
        <v>15</v>
      </c>
      <c r="F61">
        <f t="shared" si="10"/>
        <v>18</v>
      </c>
      <c r="G61">
        <f t="shared" si="10"/>
        <v>21</v>
      </c>
      <c r="H61">
        <f t="shared" si="10"/>
        <v>24</v>
      </c>
      <c r="I61">
        <f t="shared" si="10"/>
        <v>27</v>
      </c>
      <c r="J61">
        <f t="shared" si="10"/>
        <v>28</v>
      </c>
      <c r="K61">
        <f t="shared" si="10"/>
        <v>29</v>
      </c>
      <c r="L61">
        <f t="shared" si="10"/>
        <v>30</v>
      </c>
      <c r="M61">
        <f t="shared" si="10"/>
        <v>31</v>
      </c>
      <c r="N61">
        <f t="shared" si="10"/>
        <v>32</v>
      </c>
      <c r="O61">
        <f t="shared" si="10"/>
        <v>32</v>
      </c>
      <c r="P61">
        <f t="shared" si="10"/>
        <v>32</v>
      </c>
      <c r="Q61">
        <f t="shared" si="10"/>
        <v>32</v>
      </c>
      <c r="R61">
        <f t="shared" si="10"/>
        <v>32</v>
      </c>
      <c r="S61">
        <f t="shared" si="9"/>
        <v>32</v>
      </c>
      <c r="BK61">
        <f>IF((C61-'Resultados bandas y global'!I$11)&gt;0,'Cálculos de referencia'!C61-'Resultados bandas y global'!I$11,0)</f>
        <v>0</v>
      </c>
      <c r="BL61">
        <f>IF((D61-'Resultados bandas y global'!J$11)&gt;0,'Cálculos de referencia'!D61-'Resultados bandas y global'!J$11,0)</f>
        <v>0</v>
      </c>
      <c r="BM61">
        <f>IF((E61-'Resultados bandas y global'!K$11)&gt;0,'Cálculos de referencia'!E61-'Resultados bandas y global'!K$11,0)</f>
        <v>0</v>
      </c>
      <c r="BN61">
        <f>IF((F61-'Resultados bandas y global'!L$11)&gt;0,'Cálculos de referencia'!F61-'Resultados bandas y global'!L$11,0)</f>
        <v>0</v>
      </c>
      <c r="BO61">
        <f>IF((G61-'Resultados bandas y global'!M$11)&gt;0,'Cálculos de referencia'!G61-'Resultados bandas y global'!M$11,0)</f>
        <v>0</v>
      </c>
      <c r="BP61">
        <f>IF((H61-'Resultados bandas y global'!N$11)&gt;0,'Cálculos de referencia'!H61-'Resultados bandas y global'!N$11,0)</f>
        <v>0</v>
      </c>
      <c r="BQ61">
        <f>IF((I61-'Resultados bandas y global'!O$11)&gt;0,'Cálculos de referencia'!I61-'Resultados bandas y global'!O$11,0)</f>
        <v>0</v>
      </c>
      <c r="BR61">
        <f>IF((J61-'Resultados bandas y global'!P$11)&gt;0,'Cálculos de referencia'!J61-'Resultados bandas y global'!P$11,0)</f>
        <v>0</v>
      </c>
      <c r="BS61">
        <f>IF((K61-'Resultados bandas y global'!Q$11)&gt;0,'Cálculos de referencia'!K61-'Resultados bandas y global'!Q$11,0)</f>
        <v>0</v>
      </c>
      <c r="BT61">
        <f>IF((L61-'Resultados bandas y global'!R$11)&gt;0,'Cálculos de referencia'!L61-'Resultados bandas y global'!R$11,0)</f>
        <v>0</v>
      </c>
      <c r="BU61">
        <f>IF((M61-'Resultados bandas y global'!S$11)&gt;0,'Cálculos de referencia'!M61-'Resultados bandas y global'!S$11,0)</f>
        <v>0</v>
      </c>
      <c r="BV61">
        <f>IF((N61-'Resultados bandas y global'!T$11)&gt;0,'Cálculos de referencia'!N61-'Resultados bandas y global'!T$11,0)</f>
        <v>0</v>
      </c>
      <c r="BW61">
        <f>IF((O61-'Resultados bandas y global'!U$11)&gt;0,'Cálculos de referencia'!O61-'Resultados bandas y global'!U$11,0)</f>
        <v>0</v>
      </c>
      <c r="BX61">
        <f>IF((P61-'Resultados bandas y global'!V$11)&gt;0,'Cálculos de referencia'!P61-'Resultados bandas y global'!V$11,0)</f>
        <v>0</v>
      </c>
      <c r="BY61">
        <f>IF((Q61-'Resultados bandas y global'!W$11)&gt;0,'Cálculos de referencia'!Q61-'Resultados bandas y global'!W$11,0)</f>
        <v>0</v>
      </c>
      <c r="BZ61">
        <f>IF((R61-'Resultados bandas y global'!X$11)&gt;0,'Cálculos de referencia'!R61-'Resultados bandas y global'!X$11,0)</f>
        <v>0</v>
      </c>
      <c r="CB61">
        <f t="shared" si="2"/>
        <v>0</v>
      </c>
      <c r="CC61">
        <f t="shared" si="3"/>
        <v>0</v>
      </c>
      <c r="CD61">
        <f t="shared" si="4"/>
        <v>0</v>
      </c>
    </row>
    <row r="62" spans="2:82" x14ac:dyDescent="0.3">
      <c r="B62">
        <v>25</v>
      </c>
      <c r="C62">
        <f t="shared" si="10"/>
        <v>8</v>
      </c>
      <c r="D62">
        <f t="shared" si="10"/>
        <v>11</v>
      </c>
      <c r="E62">
        <f t="shared" si="10"/>
        <v>14</v>
      </c>
      <c r="F62">
        <f t="shared" si="10"/>
        <v>17</v>
      </c>
      <c r="G62">
        <f t="shared" si="10"/>
        <v>20</v>
      </c>
      <c r="H62">
        <f t="shared" si="10"/>
        <v>23</v>
      </c>
      <c r="I62">
        <f t="shared" si="10"/>
        <v>26</v>
      </c>
      <c r="J62">
        <f t="shared" si="10"/>
        <v>27</v>
      </c>
      <c r="K62">
        <f t="shared" si="10"/>
        <v>28</v>
      </c>
      <c r="L62">
        <f t="shared" si="10"/>
        <v>29</v>
      </c>
      <c r="M62">
        <f t="shared" si="10"/>
        <v>30</v>
      </c>
      <c r="N62">
        <f t="shared" si="10"/>
        <v>31</v>
      </c>
      <c r="O62">
        <f t="shared" si="10"/>
        <v>31</v>
      </c>
      <c r="P62">
        <f t="shared" si="10"/>
        <v>31</v>
      </c>
      <c r="Q62">
        <f t="shared" si="10"/>
        <v>31</v>
      </c>
      <c r="R62">
        <f t="shared" si="10"/>
        <v>31</v>
      </c>
      <c r="S62">
        <f t="shared" si="9"/>
        <v>31</v>
      </c>
      <c r="BK62">
        <f>IF((C62-'Resultados bandas y global'!I$11)&gt;0,'Cálculos de referencia'!C62-'Resultados bandas y global'!I$11,0)</f>
        <v>0</v>
      </c>
      <c r="BL62">
        <f>IF((D62-'Resultados bandas y global'!J$11)&gt;0,'Cálculos de referencia'!D62-'Resultados bandas y global'!J$11,0)</f>
        <v>0</v>
      </c>
      <c r="BM62">
        <f>IF((E62-'Resultados bandas y global'!K$11)&gt;0,'Cálculos de referencia'!E62-'Resultados bandas y global'!K$11,0)</f>
        <v>0</v>
      </c>
      <c r="BN62">
        <f>IF((F62-'Resultados bandas y global'!L$11)&gt;0,'Cálculos de referencia'!F62-'Resultados bandas y global'!L$11,0)</f>
        <v>0</v>
      </c>
      <c r="BO62">
        <f>IF((G62-'Resultados bandas y global'!M$11)&gt;0,'Cálculos de referencia'!G62-'Resultados bandas y global'!M$11,0)</f>
        <v>0</v>
      </c>
      <c r="BP62">
        <f>IF((H62-'Resultados bandas y global'!N$11)&gt;0,'Cálculos de referencia'!H62-'Resultados bandas y global'!N$11,0)</f>
        <v>0</v>
      </c>
      <c r="BQ62">
        <f>IF((I62-'Resultados bandas y global'!O$11)&gt;0,'Cálculos de referencia'!I62-'Resultados bandas y global'!O$11,0)</f>
        <v>0</v>
      </c>
      <c r="BR62">
        <f>IF((J62-'Resultados bandas y global'!P$11)&gt;0,'Cálculos de referencia'!J62-'Resultados bandas y global'!P$11,0)</f>
        <v>0</v>
      </c>
      <c r="BS62">
        <f>IF((K62-'Resultados bandas y global'!Q$11)&gt;0,'Cálculos de referencia'!K62-'Resultados bandas y global'!Q$11,0)</f>
        <v>0</v>
      </c>
      <c r="BT62">
        <f>IF((L62-'Resultados bandas y global'!R$11)&gt;0,'Cálculos de referencia'!L62-'Resultados bandas y global'!R$11,0)</f>
        <v>0</v>
      </c>
      <c r="BU62">
        <f>IF((M62-'Resultados bandas y global'!S$11)&gt;0,'Cálculos de referencia'!M62-'Resultados bandas y global'!S$11,0)</f>
        <v>0</v>
      </c>
      <c r="BV62">
        <f>IF((N62-'Resultados bandas y global'!T$11)&gt;0,'Cálculos de referencia'!N62-'Resultados bandas y global'!T$11,0)</f>
        <v>0</v>
      </c>
      <c r="BW62">
        <f>IF((O62-'Resultados bandas y global'!U$11)&gt;0,'Cálculos de referencia'!O62-'Resultados bandas y global'!U$11,0)</f>
        <v>0</v>
      </c>
      <c r="BX62">
        <f>IF((P62-'Resultados bandas y global'!V$11)&gt;0,'Cálculos de referencia'!P62-'Resultados bandas y global'!V$11,0)</f>
        <v>0</v>
      </c>
      <c r="BY62">
        <f>IF((Q62-'Resultados bandas y global'!W$11)&gt;0,'Cálculos de referencia'!Q62-'Resultados bandas y global'!W$11,0)</f>
        <v>0</v>
      </c>
      <c r="BZ62">
        <f>IF((R62-'Resultados bandas y global'!X$11)&gt;0,'Cálculos de referencia'!R62-'Resultados bandas y global'!X$11,0)</f>
        <v>0</v>
      </c>
      <c r="CB62">
        <f t="shared" si="2"/>
        <v>0</v>
      </c>
      <c r="CC62">
        <f t="shared" si="3"/>
        <v>0</v>
      </c>
      <c r="CD62">
        <f t="shared" si="4"/>
        <v>0</v>
      </c>
    </row>
    <row r="63" spans="2:82" x14ac:dyDescent="0.3">
      <c r="B63">
        <v>26</v>
      </c>
      <c r="C63">
        <f t="shared" si="10"/>
        <v>7</v>
      </c>
      <c r="D63">
        <f t="shared" si="10"/>
        <v>10</v>
      </c>
      <c r="E63">
        <f t="shared" si="10"/>
        <v>13</v>
      </c>
      <c r="F63">
        <f t="shared" si="10"/>
        <v>16</v>
      </c>
      <c r="G63">
        <f t="shared" si="10"/>
        <v>19</v>
      </c>
      <c r="H63">
        <f t="shared" si="10"/>
        <v>22</v>
      </c>
      <c r="I63">
        <f t="shared" si="10"/>
        <v>25</v>
      </c>
      <c r="J63">
        <f t="shared" si="10"/>
        <v>26</v>
      </c>
      <c r="K63">
        <f t="shared" si="10"/>
        <v>27</v>
      </c>
      <c r="L63">
        <f t="shared" si="10"/>
        <v>28</v>
      </c>
      <c r="M63">
        <f t="shared" si="10"/>
        <v>29</v>
      </c>
      <c r="N63">
        <f t="shared" si="10"/>
        <v>30</v>
      </c>
      <c r="O63">
        <f t="shared" si="10"/>
        <v>30</v>
      </c>
      <c r="P63">
        <f t="shared" si="10"/>
        <v>30</v>
      </c>
      <c r="Q63">
        <f t="shared" si="10"/>
        <v>30</v>
      </c>
      <c r="R63">
        <f t="shared" si="10"/>
        <v>30</v>
      </c>
      <c r="S63">
        <f t="shared" si="9"/>
        <v>30</v>
      </c>
      <c r="BK63">
        <f>IF((C63-'Resultados bandas y global'!I$11)&gt;0,'Cálculos de referencia'!C63-'Resultados bandas y global'!I$11,0)</f>
        <v>0</v>
      </c>
      <c r="BL63">
        <f>IF((D63-'Resultados bandas y global'!J$11)&gt;0,'Cálculos de referencia'!D63-'Resultados bandas y global'!J$11,0)</f>
        <v>0</v>
      </c>
      <c r="BM63">
        <f>IF((E63-'Resultados bandas y global'!K$11)&gt;0,'Cálculos de referencia'!E63-'Resultados bandas y global'!K$11,0)</f>
        <v>0</v>
      </c>
      <c r="BN63">
        <f>IF((F63-'Resultados bandas y global'!L$11)&gt;0,'Cálculos de referencia'!F63-'Resultados bandas y global'!L$11,0)</f>
        <v>0</v>
      </c>
      <c r="BO63">
        <f>IF((G63-'Resultados bandas y global'!M$11)&gt;0,'Cálculos de referencia'!G63-'Resultados bandas y global'!M$11,0)</f>
        <v>0</v>
      </c>
      <c r="BP63">
        <f>IF((H63-'Resultados bandas y global'!N$11)&gt;0,'Cálculos de referencia'!H63-'Resultados bandas y global'!N$11,0)</f>
        <v>0</v>
      </c>
      <c r="BQ63">
        <f>IF((I63-'Resultados bandas y global'!O$11)&gt;0,'Cálculos de referencia'!I63-'Resultados bandas y global'!O$11,0)</f>
        <v>0</v>
      </c>
      <c r="BR63">
        <f>IF((J63-'Resultados bandas y global'!P$11)&gt;0,'Cálculos de referencia'!J63-'Resultados bandas y global'!P$11,0)</f>
        <v>0</v>
      </c>
      <c r="BS63">
        <f>IF((K63-'Resultados bandas y global'!Q$11)&gt;0,'Cálculos de referencia'!K63-'Resultados bandas y global'!Q$11,0)</f>
        <v>0</v>
      </c>
      <c r="BT63">
        <f>IF((L63-'Resultados bandas y global'!R$11)&gt;0,'Cálculos de referencia'!L63-'Resultados bandas y global'!R$11,0)</f>
        <v>0</v>
      </c>
      <c r="BU63">
        <f>IF((M63-'Resultados bandas y global'!S$11)&gt;0,'Cálculos de referencia'!M63-'Resultados bandas y global'!S$11,0)</f>
        <v>0</v>
      </c>
      <c r="BV63">
        <f>IF((N63-'Resultados bandas y global'!T$11)&gt;0,'Cálculos de referencia'!N63-'Resultados bandas y global'!T$11,0)</f>
        <v>0</v>
      </c>
      <c r="BW63">
        <f>IF((O63-'Resultados bandas y global'!U$11)&gt;0,'Cálculos de referencia'!O63-'Resultados bandas y global'!U$11,0)</f>
        <v>0</v>
      </c>
      <c r="BX63">
        <f>IF((P63-'Resultados bandas y global'!V$11)&gt;0,'Cálculos de referencia'!P63-'Resultados bandas y global'!V$11,0)</f>
        <v>0</v>
      </c>
      <c r="BY63">
        <f>IF((Q63-'Resultados bandas y global'!W$11)&gt;0,'Cálculos de referencia'!Q63-'Resultados bandas y global'!W$11,0)</f>
        <v>0</v>
      </c>
      <c r="BZ63">
        <f>IF((R63-'Resultados bandas y global'!X$11)&gt;0,'Cálculos de referencia'!R63-'Resultados bandas y global'!X$11,0)</f>
        <v>0</v>
      </c>
      <c r="CB63">
        <f t="shared" si="2"/>
        <v>0</v>
      </c>
      <c r="CC63">
        <f t="shared" si="3"/>
        <v>0</v>
      </c>
      <c r="CD63">
        <f t="shared" si="4"/>
        <v>0</v>
      </c>
    </row>
    <row r="64" spans="2:82" x14ac:dyDescent="0.3">
      <c r="B64">
        <v>27</v>
      </c>
      <c r="C64">
        <f t="shared" si="10"/>
        <v>6</v>
      </c>
      <c r="D64">
        <f t="shared" si="10"/>
        <v>9</v>
      </c>
      <c r="E64">
        <f t="shared" si="10"/>
        <v>12</v>
      </c>
      <c r="F64">
        <f t="shared" si="10"/>
        <v>15</v>
      </c>
      <c r="G64">
        <f t="shared" si="10"/>
        <v>18</v>
      </c>
      <c r="H64">
        <f t="shared" si="10"/>
        <v>21</v>
      </c>
      <c r="I64">
        <f t="shared" si="10"/>
        <v>24</v>
      </c>
      <c r="J64">
        <f t="shared" si="10"/>
        <v>25</v>
      </c>
      <c r="K64">
        <f t="shared" si="10"/>
        <v>26</v>
      </c>
      <c r="L64">
        <f t="shared" si="10"/>
        <v>27</v>
      </c>
      <c r="M64">
        <f t="shared" si="10"/>
        <v>28</v>
      </c>
      <c r="N64">
        <f t="shared" si="10"/>
        <v>29</v>
      </c>
      <c r="O64">
        <f t="shared" si="10"/>
        <v>29</v>
      </c>
      <c r="P64">
        <f t="shared" si="10"/>
        <v>29</v>
      </c>
      <c r="Q64">
        <f t="shared" si="10"/>
        <v>29</v>
      </c>
      <c r="R64">
        <f t="shared" si="10"/>
        <v>29</v>
      </c>
      <c r="S64">
        <f t="shared" si="9"/>
        <v>29</v>
      </c>
      <c r="BK64">
        <f>IF((C64-'Resultados bandas y global'!I$11)&gt;0,'Cálculos de referencia'!C64-'Resultados bandas y global'!I$11,0)</f>
        <v>0</v>
      </c>
      <c r="BL64">
        <f>IF((D64-'Resultados bandas y global'!J$11)&gt;0,'Cálculos de referencia'!D64-'Resultados bandas y global'!J$11,0)</f>
        <v>0</v>
      </c>
      <c r="BM64">
        <f>IF((E64-'Resultados bandas y global'!K$11)&gt;0,'Cálculos de referencia'!E64-'Resultados bandas y global'!K$11,0)</f>
        <v>0</v>
      </c>
      <c r="BN64">
        <f>IF((F64-'Resultados bandas y global'!L$11)&gt;0,'Cálculos de referencia'!F64-'Resultados bandas y global'!L$11,0)</f>
        <v>0</v>
      </c>
      <c r="BO64">
        <f>IF((G64-'Resultados bandas y global'!M$11)&gt;0,'Cálculos de referencia'!G64-'Resultados bandas y global'!M$11,0)</f>
        <v>0</v>
      </c>
      <c r="BP64">
        <f>IF((H64-'Resultados bandas y global'!N$11)&gt;0,'Cálculos de referencia'!H64-'Resultados bandas y global'!N$11,0)</f>
        <v>0</v>
      </c>
      <c r="BQ64">
        <f>IF((I64-'Resultados bandas y global'!O$11)&gt;0,'Cálculos de referencia'!I64-'Resultados bandas y global'!O$11,0)</f>
        <v>0</v>
      </c>
      <c r="BR64">
        <f>IF((J64-'Resultados bandas y global'!P$11)&gt;0,'Cálculos de referencia'!J64-'Resultados bandas y global'!P$11,0)</f>
        <v>0</v>
      </c>
      <c r="BS64">
        <f>IF((K64-'Resultados bandas y global'!Q$11)&gt;0,'Cálculos de referencia'!K64-'Resultados bandas y global'!Q$11,0)</f>
        <v>0</v>
      </c>
      <c r="BT64">
        <f>IF((L64-'Resultados bandas y global'!R$11)&gt;0,'Cálculos de referencia'!L64-'Resultados bandas y global'!R$11,0)</f>
        <v>0</v>
      </c>
      <c r="BU64">
        <f>IF((M64-'Resultados bandas y global'!S$11)&gt;0,'Cálculos de referencia'!M64-'Resultados bandas y global'!S$11,0)</f>
        <v>0</v>
      </c>
      <c r="BV64">
        <f>IF((N64-'Resultados bandas y global'!T$11)&gt;0,'Cálculos de referencia'!N64-'Resultados bandas y global'!T$11,0)</f>
        <v>0</v>
      </c>
      <c r="BW64">
        <f>IF((O64-'Resultados bandas y global'!U$11)&gt;0,'Cálculos de referencia'!O64-'Resultados bandas y global'!U$11,0)</f>
        <v>0</v>
      </c>
      <c r="BX64">
        <f>IF((P64-'Resultados bandas y global'!V$11)&gt;0,'Cálculos de referencia'!P64-'Resultados bandas y global'!V$11,0)</f>
        <v>0</v>
      </c>
      <c r="BY64">
        <f>IF((Q64-'Resultados bandas y global'!W$11)&gt;0,'Cálculos de referencia'!Q64-'Resultados bandas y global'!W$11,0)</f>
        <v>0</v>
      </c>
      <c r="BZ64">
        <f>IF((R64-'Resultados bandas y global'!X$11)&gt;0,'Cálculos de referencia'!R64-'Resultados bandas y global'!X$11,0)</f>
        <v>0</v>
      </c>
      <c r="CB64">
        <f t="shared" si="2"/>
        <v>0</v>
      </c>
      <c r="CC64">
        <f t="shared" si="3"/>
        <v>0</v>
      </c>
      <c r="CD64">
        <f t="shared" si="4"/>
        <v>0</v>
      </c>
    </row>
    <row r="65" spans="2:82" x14ac:dyDescent="0.3">
      <c r="B65">
        <v>28</v>
      </c>
      <c r="C65">
        <f t="shared" si="10"/>
        <v>5</v>
      </c>
      <c r="D65">
        <f t="shared" si="10"/>
        <v>8</v>
      </c>
      <c r="E65">
        <f t="shared" si="10"/>
        <v>11</v>
      </c>
      <c r="F65">
        <f t="shared" si="10"/>
        <v>14</v>
      </c>
      <c r="G65">
        <f t="shared" si="10"/>
        <v>17</v>
      </c>
      <c r="H65">
        <f t="shared" si="10"/>
        <v>20</v>
      </c>
      <c r="I65">
        <f t="shared" si="10"/>
        <v>23</v>
      </c>
      <c r="J65">
        <f t="shared" si="10"/>
        <v>24</v>
      </c>
      <c r="K65">
        <f t="shared" si="10"/>
        <v>25</v>
      </c>
      <c r="L65">
        <f t="shared" si="10"/>
        <v>26</v>
      </c>
      <c r="M65">
        <f t="shared" si="10"/>
        <v>27</v>
      </c>
      <c r="N65">
        <f t="shared" si="10"/>
        <v>28</v>
      </c>
      <c r="O65">
        <f t="shared" si="10"/>
        <v>28</v>
      </c>
      <c r="P65">
        <f t="shared" si="10"/>
        <v>28</v>
      </c>
      <c r="Q65">
        <f t="shared" si="10"/>
        <v>28</v>
      </c>
      <c r="R65">
        <f t="shared" si="10"/>
        <v>28</v>
      </c>
      <c r="S65">
        <f t="shared" si="9"/>
        <v>28</v>
      </c>
      <c r="BK65">
        <f>IF((C65-'Resultados bandas y global'!I$11)&gt;0,'Cálculos de referencia'!C65-'Resultados bandas y global'!I$11,0)</f>
        <v>0</v>
      </c>
      <c r="BL65">
        <f>IF((D65-'Resultados bandas y global'!J$11)&gt;0,'Cálculos de referencia'!D65-'Resultados bandas y global'!J$11,0)</f>
        <v>0</v>
      </c>
      <c r="BM65">
        <f>IF((E65-'Resultados bandas y global'!K$11)&gt;0,'Cálculos de referencia'!E65-'Resultados bandas y global'!K$11,0)</f>
        <v>0</v>
      </c>
      <c r="BN65">
        <f>IF((F65-'Resultados bandas y global'!L$11)&gt;0,'Cálculos de referencia'!F65-'Resultados bandas y global'!L$11,0)</f>
        <v>0</v>
      </c>
      <c r="BO65">
        <f>IF((G65-'Resultados bandas y global'!M$11)&gt;0,'Cálculos de referencia'!G65-'Resultados bandas y global'!M$11,0)</f>
        <v>0</v>
      </c>
      <c r="BP65">
        <f>IF((H65-'Resultados bandas y global'!N$11)&gt;0,'Cálculos de referencia'!H65-'Resultados bandas y global'!N$11,0)</f>
        <v>0</v>
      </c>
      <c r="BQ65">
        <f>IF((I65-'Resultados bandas y global'!O$11)&gt;0,'Cálculos de referencia'!I65-'Resultados bandas y global'!O$11,0)</f>
        <v>0</v>
      </c>
      <c r="BR65">
        <f>IF((J65-'Resultados bandas y global'!P$11)&gt;0,'Cálculos de referencia'!J65-'Resultados bandas y global'!P$11,0)</f>
        <v>0</v>
      </c>
      <c r="BS65">
        <f>IF((K65-'Resultados bandas y global'!Q$11)&gt;0,'Cálculos de referencia'!K65-'Resultados bandas y global'!Q$11,0)</f>
        <v>0</v>
      </c>
      <c r="BT65">
        <f>IF((L65-'Resultados bandas y global'!R$11)&gt;0,'Cálculos de referencia'!L65-'Resultados bandas y global'!R$11,0)</f>
        <v>0</v>
      </c>
      <c r="BU65">
        <f>IF((M65-'Resultados bandas y global'!S$11)&gt;0,'Cálculos de referencia'!M65-'Resultados bandas y global'!S$11,0)</f>
        <v>0</v>
      </c>
      <c r="BV65">
        <f>IF((N65-'Resultados bandas y global'!T$11)&gt;0,'Cálculos de referencia'!N65-'Resultados bandas y global'!T$11,0)</f>
        <v>0</v>
      </c>
      <c r="BW65">
        <f>IF((O65-'Resultados bandas y global'!U$11)&gt;0,'Cálculos de referencia'!O65-'Resultados bandas y global'!U$11,0)</f>
        <v>0</v>
      </c>
      <c r="BX65">
        <f>IF((P65-'Resultados bandas y global'!V$11)&gt;0,'Cálculos de referencia'!P65-'Resultados bandas y global'!V$11,0)</f>
        <v>0</v>
      </c>
      <c r="BY65">
        <f>IF((Q65-'Resultados bandas y global'!W$11)&gt;0,'Cálculos de referencia'!Q65-'Resultados bandas y global'!W$11,0)</f>
        <v>0</v>
      </c>
      <c r="BZ65">
        <f>IF((R65-'Resultados bandas y global'!X$11)&gt;0,'Cálculos de referencia'!R65-'Resultados bandas y global'!X$11,0)</f>
        <v>0</v>
      </c>
      <c r="CB65">
        <f t="shared" si="2"/>
        <v>0</v>
      </c>
      <c r="CC65">
        <f t="shared" si="3"/>
        <v>0</v>
      </c>
      <c r="CD65">
        <f t="shared" si="4"/>
        <v>0</v>
      </c>
    </row>
    <row r="66" spans="2:82" x14ac:dyDescent="0.3">
      <c r="B66">
        <v>29</v>
      </c>
      <c r="C66">
        <f t="shared" si="10"/>
        <v>4</v>
      </c>
      <c r="D66">
        <f t="shared" si="10"/>
        <v>7</v>
      </c>
      <c r="E66">
        <f t="shared" si="10"/>
        <v>10</v>
      </c>
      <c r="F66">
        <f t="shared" si="10"/>
        <v>13</v>
      </c>
      <c r="G66">
        <f t="shared" si="10"/>
        <v>16</v>
      </c>
      <c r="H66">
        <f t="shared" si="10"/>
        <v>19</v>
      </c>
      <c r="I66">
        <f t="shared" si="10"/>
        <v>22</v>
      </c>
      <c r="J66">
        <f t="shared" si="10"/>
        <v>23</v>
      </c>
      <c r="K66">
        <f t="shared" si="10"/>
        <v>24</v>
      </c>
      <c r="L66">
        <f t="shared" si="10"/>
        <v>25</v>
      </c>
      <c r="M66">
        <f t="shared" si="10"/>
        <v>26</v>
      </c>
      <c r="N66">
        <f t="shared" si="10"/>
        <v>27</v>
      </c>
      <c r="O66">
        <f t="shared" si="10"/>
        <v>27</v>
      </c>
      <c r="P66">
        <f t="shared" si="10"/>
        <v>27</v>
      </c>
      <c r="Q66">
        <f t="shared" si="10"/>
        <v>27</v>
      </c>
      <c r="R66">
        <f t="shared" si="10"/>
        <v>27</v>
      </c>
      <c r="S66">
        <f t="shared" si="9"/>
        <v>27</v>
      </c>
      <c r="BK66">
        <f>IF((C66-'Resultados bandas y global'!I$11)&gt;0,'Cálculos de referencia'!C66-'Resultados bandas y global'!I$11,0)</f>
        <v>0</v>
      </c>
      <c r="BL66">
        <f>IF((D66-'Resultados bandas y global'!J$11)&gt;0,'Cálculos de referencia'!D66-'Resultados bandas y global'!J$11,0)</f>
        <v>0</v>
      </c>
      <c r="BM66">
        <f>IF((E66-'Resultados bandas y global'!K$11)&gt;0,'Cálculos de referencia'!E66-'Resultados bandas y global'!K$11,0)</f>
        <v>0</v>
      </c>
      <c r="BN66">
        <f>IF((F66-'Resultados bandas y global'!L$11)&gt;0,'Cálculos de referencia'!F66-'Resultados bandas y global'!L$11,0)</f>
        <v>0</v>
      </c>
      <c r="BO66">
        <f>IF((G66-'Resultados bandas y global'!M$11)&gt;0,'Cálculos de referencia'!G66-'Resultados bandas y global'!M$11,0)</f>
        <v>0</v>
      </c>
      <c r="BP66">
        <f>IF((H66-'Resultados bandas y global'!N$11)&gt;0,'Cálculos de referencia'!H66-'Resultados bandas y global'!N$11,0)</f>
        <v>0</v>
      </c>
      <c r="BQ66">
        <f>IF((I66-'Resultados bandas y global'!O$11)&gt;0,'Cálculos de referencia'!I66-'Resultados bandas y global'!O$11,0)</f>
        <v>0</v>
      </c>
      <c r="BR66">
        <f>IF((J66-'Resultados bandas y global'!P$11)&gt;0,'Cálculos de referencia'!J66-'Resultados bandas y global'!P$11,0)</f>
        <v>0</v>
      </c>
      <c r="BS66">
        <f>IF((K66-'Resultados bandas y global'!Q$11)&gt;0,'Cálculos de referencia'!K66-'Resultados bandas y global'!Q$11,0)</f>
        <v>0</v>
      </c>
      <c r="BT66">
        <f>IF((L66-'Resultados bandas y global'!R$11)&gt;0,'Cálculos de referencia'!L66-'Resultados bandas y global'!R$11,0)</f>
        <v>0</v>
      </c>
      <c r="BU66">
        <f>IF((M66-'Resultados bandas y global'!S$11)&gt;0,'Cálculos de referencia'!M66-'Resultados bandas y global'!S$11,0)</f>
        <v>0</v>
      </c>
      <c r="BV66">
        <f>IF((N66-'Resultados bandas y global'!T$11)&gt;0,'Cálculos de referencia'!N66-'Resultados bandas y global'!T$11,0)</f>
        <v>0</v>
      </c>
      <c r="BW66">
        <f>IF((O66-'Resultados bandas y global'!U$11)&gt;0,'Cálculos de referencia'!O66-'Resultados bandas y global'!U$11,0)</f>
        <v>0</v>
      </c>
      <c r="BX66">
        <f>IF((P66-'Resultados bandas y global'!V$11)&gt;0,'Cálculos de referencia'!P66-'Resultados bandas y global'!V$11,0)</f>
        <v>0</v>
      </c>
      <c r="BY66">
        <f>IF((Q66-'Resultados bandas y global'!W$11)&gt;0,'Cálculos de referencia'!Q66-'Resultados bandas y global'!W$11,0)</f>
        <v>0</v>
      </c>
      <c r="BZ66">
        <f>IF((R66-'Resultados bandas y global'!X$11)&gt;0,'Cálculos de referencia'!R66-'Resultados bandas y global'!X$11,0)</f>
        <v>0</v>
      </c>
      <c r="CB66">
        <f t="shared" si="2"/>
        <v>0</v>
      </c>
      <c r="CC66">
        <f t="shared" si="3"/>
        <v>0</v>
      </c>
      <c r="CD66">
        <f t="shared" si="4"/>
        <v>0</v>
      </c>
    </row>
    <row r="67" spans="2:82" x14ac:dyDescent="0.3">
      <c r="B67">
        <v>30</v>
      </c>
      <c r="C67">
        <f t="shared" si="10"/>
        <v>3</v>
      </c>
      <c r="D67">
        <f t="shared" si="10"/>
        <v>6</v>
      </c>
      <c r="E67">
        <f t="shared" si="10"/>
        <v>9</v>
      </c>
      <c r="F67">
        <f t="shared" si="10"/>
        <v>12</v>
      </c>
      <c r="G67">
        <f t="shared" si="10"/>
        <v>15</v>
      </c>
      <c r="H67">
        <f t="shared" si="10"/>
        <v>18</v>
      </c>
      <c r="I67">
        <f t="shared" si="10"/>
        <v>21</v>
      </c>
      <c r="J67">
        <f t="shared" si="10"/>
        <v>22</v>
      </c>
      <c r="K67">
        <f t="shared" si="10"/>
        <v>23</v>
      </c>
      <c r="L67">
        <f t="shared" si="10"/>
        <v>24</v>
      </c>
      <c r="M67">
        <f t="shared" si="10"/>
        <v>25</v>
      </c>
      <c r="N67">
        <f t="shared" si="10"/>
        <v>26</v>
      </c>
      <c r="O67">
        <f t="shared" si="10"/>
        <v>26</v>
      </c>
      <c r="P67">
        <f t="shared" si="10"/>
        <v>26</v>
      </c>
      <c r="Q67">
        <f t="shared" si="10"/>
        <v>26</v>
      </c>
      <c r="R67">
        <f t="shared" si="10"/>
        <v>26</v>
      </c>
      <c r="S67">
        <f t="shared" si="9"/>
        <v>26</v>
      </c>
      <c r="BK67">
        <f>IF((C67-'Resultados bandas y global'!I$11)&gt;0,'Cálculos de referencia'!C67-'Resultados bandas y global'!I$11,0)</f>
        <v>0</v>
      </c>
      <c r="BL67">
        <f>IF((D67-'Resultados bandas y global'!J$11)&gt;0,'Cálculos de referencia'!D67-'Resultados bandas y global'!J$11,0)</f>
        <v>0</v>
      </c>
      <c r="BM67">
        <f>IF((E67-'Resultados bandas y global'!K$11)&gt;0,'Cálculos de referencia'!E67-'Resultados bandas y global'!K$11,0)</f>
        <v>0</v>
      </c>
      <c r="BN67">
        <f>IF((F67-'Resultados bandas y global'!L$11)&gt;0,'Cálculos de referencia'!F67-'Resultados bandas y global'!L$11,0)</f>
        <v>0</v>
      </c>
      <c r="BO67">
        <f>IF((G67-'Resultados bandas y global'!M$11)&gt;0,'Cálculos de referencia'!G67-'Resultados bandas y global'!M$11,0)</f>
        <v>0</v>
      </c>
      <c r="BP67">
        <f>IF((H67-'Resultados bandas y global'!N$11)&gt;0,'Cálculos de referencia'!H67-'Resultados bandas y global'!N$11,0)</f>
        <v>0</v>
      </c>
      <c r="BQ67">
        <f>IF((I67-'Resultados bandas y global'!O$11)&gt;0,'Cálculos de referencia'!I67-'Resultados bandas y global'!O$11,0)</f>
        <v>0</v>
      </c>
      <c r="BR67">
        <f>IF((J67-'Resultados bandas y global'!P$11)&gt;0,'Cálculos de referencia'!J67-'Resultados bandas y global'!P$11,0)</f>
        <v>0</v>
      </c>
      <c r="BS67">
        <f>IF((K67-'Resultados bandas y global'!Q$11)&gt;0,'Cálculos de referencia'!K67-'Resultados bandas y global'!Q$11,0)</f>
        <v>0</v>
      </c>
      <c r="BT67">
        <f>IF((L67-'Resultados bandas y global'!R$11)&gt;0,'Cálculos de referencia'!L67-'Resultados bandas y global'!R$11,0)</f>
        <v>0</v>
      </c>
      <c r="BU67">
        <f>IF((M67-'Resultados bandas y global'!S$11)&gt;0,'Cálculos de referencia'!M67-'Resultados bandas y global'!S$11,0)</f>
        <v>0</v>
      </c>
      <c r="BV67">
        <f>IF((N67-'Resultados bandas y global'!T$11)&gt;0,'Cálculos de referencia'!N67-'Resultados bandas y global'!T$11,0)</f>
        <v>0</v>
      </c>
      <c r="BW67">
        <f>IF((O67-'Resultados bandas y global'!U$11)&gt;0,'Cálculos de referencia'!O67-'Resultados bandas y global'!U$11,0)</f>
        <v>0</v>
      </c>
      <c r="BX67">
        <f>IF((P67-'Resultados bandas y global'!V$11)&gt;0,'Cálculos de referencia'!P67-'Resultados bandas y global'!V$11,0)</f>
        <v>0</v>
      </c>
      <c r="BY67">
        <f>IF((Q67-'Resultados bandas y global'!W$11)&gt;0,'Cálculos de referencia'!Q67-'Resultados bandas y global'!W$11,0)</f>
        <v>0</v>
      </c>
      <c r="BZ67">
        <f>IF((R67-'Resultados bandas y global'!X$11)&gt;0,'Cálculos de referencia'!R67-'Resultados bandas y global'!X$11,0)</f>
        <v>0</v>
      </c>
      <c r="CB67">
        <f t="shared" si="2"/>
        <v>0</v>
      </c>
      <c r="CC67">
        <f t="shared" si="3"/>
        <v>0</v>
      </c>
      <c r="CD67">
        <f t="shared" si="4"/>
        <v>0</v>
      </c>
    </row>
    <row r="68" spans="2:82" x14ac:dyDescent="0.3">
      <c r="B68">
        <v>31</v>
      </c>
      <c r="C68">
        <f t="shared" si="10"/>
        <v>2</v>
      </c>
      <c r="D68">
        <f t="shared" si="10"/>
        <v>5</v>
      </c>
      <c r="E68">
        <f t="shared" si="10"/>
        <v>8</v>
      </c>
      <c r="F68">
        <f t="shared" si="10"/>
        <v>11</v>
      </c>
      <c r="G68">
        <f t="shared" si="10"/>
        <v>14</v>
      </c>
      <c r="H68">
        <f t="shared" si="10"/>
        <v>17</v>
      </c>
      <c r="I68">
        <f t="shared" si="10"/>
        <v>20</v>
      </c>
      <c r="J68">
        <f t="shared" si="10"/>
        <v>21</v>
      </c>
      <c r="K68">
        <f t="shared" si="10"/>
        <v>22</v>
      </c>
      <c r="L68">
        <f t="shared" si="10"/>
        <v>23</v>
      </c>
      <c r="M68">
        <f t="shared" si="10"/>
        <v>24</v>
      </c>
      <c r="N68">
        <f t="shared" si="10"/>
        <v>25</v>
      </c>
      <c r="O68">
        <f t="shared" si="10"/>
        <v>25</v>
      </c>
      <c r="P68">
        <f t="shared" si="10"/>
        <v>25</v>
      </c>
      <c r="Q68">
        <f t="shared" si="10"/>
        <v>25</v>
      </c>
      <c r="R68">
        <f t="shared" si="10"/>
        <v>25</v>
      </c>
      <c r="S68">
        <f t="shared" si="9"/>
        <v>25</v>
      </c>
      <c r="BK68">
        <f>IF((C68-'Resultados bandas y global'!I$11)&gt;0,'Cálculos de referencia'!C68-'Resultados bandas y global'!I$11,0)</f>
        <v>0</v>
      </c>
      <c r="BL68">
        <f>IF((D68-'Resultados bandas y global'!J$11)&gt;0,'Cálculos de referencia'!D68-'Resultados bandas y global'!J$11,0)</f>
        <v>0</v>
      </c>
      <c r="BM68">
        <f>IF((E68-'Resultados bandas y global'!K$11)&gt;0,'Cálculos de referencia'!E68-'Resultados bandas y global'!K$11,0)</f>
        <v>0</v>
      </c>
      <c r="BN68">
        <f>IF((F68-'Resultados bandas y global'!L$11)&gt;0,'Cálculos de referencia'!F68-'Resultados bandas y global'!L$11,0)</f>
        <v>0</v>
      </c>
      <c r="BO68">
        <f>IF((G68-'Resultados bandas y global'!M$11)&gt;0,'Cálculos de referencia'!G68-'Resultados bandas y global'!M$11,0)</f>
        <v>0</v>
      </c>
      <c r="BP68">
        <f>IF((H68-'Resultados bandas y global'!N$11)&gt;0,'Cálculos de referencia'!H68-'Resultados bandas y global'!N$11,0)</f>
        <v>0</v>
      </c>
      <c r="BQ68">
        <f>IF((I68-'Resultados bandas y global'!O$11)&gt;0,'Cálculos de referencia'!I68-'Resultados bandas y global'!O$11,0)</f>
        <v>0</v>
      </c>
      <c r="BR68">
        <f>IF((J68-'Resultados bandas y global'!P$11)&gt;0,'Cálculos de referencia'!J68-'Resultados bandas y global'!P$11,0)</f>
        <v>0</v>
      </c>
      <c r="BS68">
        <f>IF((K68-'Resultados bandas y global'!Q$11)&gt;0,'Cálculos de referencia'!K68-'Resultados bandas y global'!Q$11,0)</f>
        <v>0</v>
      </c>
      <c r="BT68">
        <f>IF((L68-'Resultados bandas y global'!R$11)&gt;0,'Cálculos de referencia'!L68-'Resultados bandas y global'!R$11,0)</f>
        <v>0</v>
      </c>
      <c r="BU68">
        <f>IF((M68-'Resultados bandas y global'!S$11)&gt;0,'Cálculos de referencia'!M68-'Resultados bandas y global'!S$11,0)</f>
        <v>0</v>
      </c>
      <c r="BV68">
        <f>IF((N68-'Resultados bandas y global'!T$11)&gt;0,'Cálculos de referencia'!N68-'Resultados bandas y global'!T$11,0)</f>
        <v>0</v>
      </c>
      <c r="BW68">
        <f>IF((O68-'Resultados bandas y global'!U$11)&gt;0,'Cálculos de referencia'!O68-'Resultados bandas y global'!U$11,0)</f>
        <v>0</v>
      </c>
      <c r="BX68">
        <f>IF((P68-'Resultados bandas y global'!V$11)&gt;0,'Cálculos de referencia'!P68-'Resultados bandas y global'!V$11,0)</f>
        <v>0</v>
      </c>
      <c r="BY68">
        <f>IF((Q68-'Resultados bandas y global'!W$11)&gt;0,'Cálculos de referencia'!Q68-'Resultados bandas y global'!W$11,0)</f>
        <v>0</v>
      </c>
      <c r="BZ68">
        <f>IF((R68-'Resultados bandas y global'!X$11)&gt;0,'Cálculos de referencia'!R68-'Resultados bandas y global'!X$11,0)</f>
        <v>0</v>
      </c>
      <c r="CB68">
        <f t="shared" si="2"/>
        <v>0</v>
      </c>
      <c r="CC68">
        <f t="shared" si="3"/>
        <v>0</v>
      </c>
      <c r="CD68">
        <f t="shared" si="4"/>
        <v>0</v>
      </c>
    </row>
    <row r="69" spans="2:82" x14ac:dyDescent="0.3">
      <c r="B69">
        <v>32</v>
      </c>
      <c r="C69">
        <f t="shared" si="10"/>
        <v>1</v>
      </c>
      <c r="D69">
        <f t="shared" si="10"/>
        <v>4</v>
      </c>
      <c r="E69">
        <f t="shared" si="10"/>
        <v>7</v>
      </c>
      <c r="F69">
        <f t="shared" si="10"/>
        <v>10</v>
      </c>
      <c r="G69">
        <f t="shared" si="10"/>
        <v>13</v>
      </c>
      <c r="H69">
        <f t="shared" si="10"/>
        <v>16</v>
      </c>
      <c r="I69">
        <f t="shared" si="10"/>
        <v>19</v>
      </c>
      <c r="J69">
        <f t="shared" si="10"/>
        <v>20</v>
      </c>
      <c r="K69">
        <f t="shared" si="10"/>
        <v>21</v>
      </c>
      <c r="L69">
        <f t="shared" si="10"/>
        <v>22</v>
      </c>
      <c r="M69">
        <f t="shared" si="10"/>
        <v>23</v>
      </c>
      <c r="N69">
        <f t="shared" si="10"/>
        <v>24</v>
      </c>
      <c r="O69">
        <f t="shared" si="10"/>
        <v>24</v>
      </c>
      <c r="P69">
        <f t="shared" si="10"/>
        <v>24</v>
      </c>
      <c r="Q69">
        <f t="shared" si="10"/>
        <v>24</v>
      </c>
      <c r="R69">
        <f t="shared" si="10"/>
        <v>24</v>
      </c>
      <c r="S69">
        <f t="shared" si="9"/>
        <v>24</v>
      </c>
      <c r="BK69">
        <f>IF((C69-'Resultados bandas y global'!I$11)&gt;0,'Cálculos de referencia'!C69-'Resultados bandas y global'!I$11,0)</f>
        <v>0</v>
      </c>
      <c r="BL69">
        <f>IF((D69-'Resultados bandas y global'!J$11)&gt;0,'Cálculos de referencia'!D69-'Resultados bandas y global'!J$11,0)</f>
        <v>0</v>
      </c>
      <c r="BM69">
        <f>IF((E69-'Resultados bandas y global'!K$11)&gt;0,'Cálculos de referencia'!E69-'Resultados bandas y global'!K$11,0)</f>
        <v>0</v>
      </c>
      <c r="BN69">
        <f>IF((F69-'Resultados bandas y global'!L$11)&gt;0,'Cálculos de referencia'!F69-'Resultados bandas y global'!L$11,0)</f>
        <v>0</v>
      </c>
      <c r="BO69">
        <f>IF((G69-'Resultados bandas y global'!M$11)&gt;0,'Cálculos de referencia'!G69-'Resultados bandas y global'!M$11,0)</f>
        <v>0</v>
      </c>
      <c r="BP69">
        <f>IF((H69-'Resultados bandas y global'!N$11)&gt;0,'Cálculos de referencia'!H69-'Resultados bandas y global'!N$11,0)</f>
        <v>0</v>
      </c>
      <c r="BQ69">
        <f>IF((I69-'Resultados bandas y global'!O$11)&gt;0,'Cálculos de referencia'!I69-'Resultados bandas y global'!O$11,0)</f>
        <v>0</v>
      </c>
      <c r="BR69">
        <f>IF((J69-'Resultados bandas y global'!P$11)&gt;0,'Cálculos de referencia'!J69-'Resultados bandas y global'!P$11,0)</f>
        <v>0</v>
      </c>
      <c r="BS69">
        <f>IF((K69-'Resultados bandas y global'!Q$11)&gt;0,'Cálculos de referencia'!K69-'Resultados bandas y global'!Q$11,0)</f>
        <v>0</v>
      </c>
      <c r="BT69">
        <f>IF((L69-'Resultados bandas y global'!R$11)&gt;0,'Cálculos de referencia'!L69-'Resultados bandas y global'!R$11,0)</f>
        <v>0</v>
      </c>
      <c r="BU69">
        <f>IF((M69-'Resultados bandas y global'!S$11)&gt;0,'Cálculos de referencia'!M69-'Resultados bandas y global'!S$11,0)</f>
        <v>0</v>
      </c>
      <c r="BV69">
        <f>IF((N69-'Resultados bandas y global'!T$11)&gt;0,'Cálculos de referencia'!N69-'Resultados bandas y global'!T$11,0)</f>
        <v>0</v>
      </c>
      <c r="BW69">
        <f>IF((O69-'Resultados bandas y global'!U$11)&gt;0,'Cálculos de referencia'!O69-'Resultados bandas y global'!U$11,0)</f>
        <v>0</v>
      </c>
      <c r="BX69">
        <f>IF((P69-'Resultados bandas y global'!V$11)&gt;0,'Cálculos de referencia'!P69-'Resultados bandas y global'!V$11,0)</f>
        <v>0</v>
      </c>
      <c r="BY69">
        <f>IF((Q69-'Resultados bandas y global'!W$11)&gt;0,'Cálculos de referencia'!Q69-'Resultados bandas y global'!W$11,0)</f>
        <v>0</v>
      </c>
      <c r="BZ69">
        <f>IF((R69-'Resultados bandas y global'!X$11)&gt;0,'Cálculos de referencia'!R69-'Resultados bandas y global'!X$11,0)</f>
        <v>0</v>
      </c>
      <c r="CB69">
        <f t="shared" si="2"/>
        <v>0</v>
      </c>
      <c r="CC69">
        <f t="shared" si="3"/>
        <v>0</v>
      </c>
      <c r="CD69">
        <f t="shared" si="4"/>
        <v>0</v>
      </c>
    </row>
    <row r="70" spans="2:82" x14ac:dyDescent="0.3">
      <c r="B70">
        <v>33</v>
      </c>
      <c r="C70">
        <f t="shared" si="10"/>
        <v>0</v>
      </c>
      <c r="D70">
        <f t="shared" si="10"/>
        <v>3</v>
      </c>
      <c r="E70">
        <f t="shared" si="10"/>
        <v>6</v>
      </c>
      <c r="F70">
        <f t="shared" si="10"/>
        <v>9</v>
      </c>
      <c r="G70">
        <f t="shared" si="10"/>
        <v>12</v>
      </c>
      <c r="H70">
        <f t="shared" si="10"/>
        <v>15</v>
      </c>
      <c r="I70">
        <f t="shared" si="10"/>
        <v>18</v>
      </c>
      <c r="J70">
        <f t="shared" si="10"/>
        <v>19</v>
      </c>
      <c r="K70">
        <f t="shared" si="10"/>
        <v>20</v>
      </c>
      <c r="L70">
        <f t="shared" si="10"/>
        <v>21</v>
      </c>
      <c r="M70">
        <f t="shared" si="10"/>
        <v>22</v>
      </c>
      <c r="N70">
        <f t="shared" si="10"/>
        <v>23</v>
      </c>
      <c r="O70">
        <f t="shared" si="10"/>
        <v>23</v>
      </c>
      <c r="P70">
        <f t="shared" si="10"/>
        <v>23</v>
      </c>
      <c r="Q70">
        <f t="shared" si="10"/>
        <v>23</v>
      </c>
      <c r="R70">
        <f t="shared" ref="R70:R87" si="11">R69-1</f>
        <v>23</v>
      </c>
      <c r="S70">
        <f t="shared" si="9"/>
        <v>23</v>
      </c>
      <c r="BK70">
        <f>IF((C70-'Resultados bandas y global'!I$11)&gt;0,'Cálculos de referencia'!C70-'Resultados bandas y global'!I$11,0)</f>
        <v>0</v>
      </c>
      <c r="BL70">
        <f>IF((D70-'Resultados bandas y global'!J$11)&gt;0,'Cálculos de referencia'!D70-'Resultados bandas y global'!J$11,0)</f>
        <v>0</v>
      </c>
      <c r="BM70">
        <f>IF((E70-'Resultados bandas y global'!K$11)&gt;0,'Cálculos de referencia'!E70-'Resultados bandas y global'!K$11,0)</f>
        <v>0</v>
      </c>
      <c r="BN70">
        <f>IF((F70-'Resultados bandas y global'!L$11)&gt;0,'Cálculos de referencia'!F70-'Resultados bandas y global'!L$11,0)</f>
        <v>0</v>
      </c>
      <c r="BO70">
        <f>IF((G70-'Resultados bandas y global'!M$11)&gt;0,'Cálculos de referencia'!G70-'Resultados bandas y global'!M$11,0)</f>
        <v>0</v>
      </c>
      <c r="BP70">
        <f>IF((H70-'Resultados bandas y global'!N$11)&gt;0,'Cálculos de referencia'!H70-'Resultados bandas y global'!N$11,0)</f>
        <v>0</v>
      </c>
      <c r="BQ70">
        <f>IF((I70-'Resultados bandas y global'!O$11)&gt;0,'Cálculos de referencia'!I70-'Resultados bandas y global'!O$11,0)</f>
        <v>0</v>
      </c>
      <c r="BR70">
        <f>IF((J70-'Resultados bandas y global'!P$11)&gt;0,'Cálculos de referencia'!J70-'Resultados bandas y global'!P$11,0)</f>
        <v>0</v>
      </c>
      <c r="BS70">
        <f>IF((K70-'Resultados bandas y global'!Q$11)&gt;0,'Cálculos de referencia'!K70-'Resultados bandas y global'!Q$11,0)</f>
        <v>0</v>
      </c>
      <c r="BT70">
        <f>IF((L70-'Resultados bandas y global'!R$11)&gt;0,'Cálculos de referencia'!L70-'Resultados bandas y global'!R$11,0)</f>
        <v>0</v>
      </c>
      <c r="BU70">
        <f>IF((M70-'Resultados bandas y global'!S$11)&gt;0,'Cálculos de referencia'!M70-'Resultados bandas y global'!S$11,0)</f>
        <v>0</v>
      </c>
      <c r="BV70">
        <f>IF((N70-'Resultados bandas y global'!T$11)&gt;0,'Cálculos de referencia'!N70-'Resultados bandas y global'!T$11,0)</f>
        <v>0</v>
      </c>
      <c r="BW70">
        <f>IF((O70-'Resultados bandas y global'!U$11)&gt;0,'Cálculos de referencia'!O70-'Resultados bandas y global'!U$11,0)</f>
        <v>0</v>
      </c>
      <c r="BX70">
        <f>IF((P70-'Resultados bandas y global'!V$11)&gt;0,'Cálculos de referencia'!P70-'Resultados bandas y global'!V$11,0)</f>
        <v>0</v>
      </c>
      <c r="BY70">
        <f>IF((Q70-'Resultados bandas y global'!W$11)&gt;0,'Cálculos de referencia'!Q70-'Resultados bandas y global'!W$11,0)</f>
        <v>0</v>
      </c>
      <c r="BZ70">
        <f>IF((R70-'Resultados bandas y global'!X$11)&gt;0,'Cálculos de referencia'!R70-'Resultados bandas y global'!X$11,0)</f>
        <v>0</v>
      </c>
      <c r="CB70">
        <f t="shared" si="2"/>
        <v>0</v>
      </c>
      <c r="CC70">
        <f t="shared" si="3"/>
        <v>0</v>
      </c>
      <c r="CD70">
        <f t="shared" si="4"/>
        <v>0</v>
      </c>
    </row>
    <row r="71" spans="2:82" x14ac:dyDescent="0.3">
      <c r="B71">
        <v>34</v>
      </c>
      <c r="C71">
        <f t="shared" ref="C71:Q86" si="12">C70-1</f>
        <v>-1</v>
      </c>
      <c r="D71">
        <f t="shared" si="12"/>
        <v>2</v>
      </c>
      <c r="E71">
        <f t="shared" si="12"/>
        <v>5</v>
      </c>
      <c r="F71">
        <f t="shared" si="12"/>
        <v>8</v>
      </c>
      <c r="G71">
        <f t="shared" si="12"/>
        <v>11</v>
      </c>
      <c r="H71">
        <f t="shared" si="12"/>
        <v>14</v>
      </c>
      <c r="I71">
        <f t="shared" si="12"/>
        <v>17</v>
      </c>
      <c r="J71">
        <f t="shared" si="12"/>
        <v>18</v>
      </c>
      <c r="K71">
        <f t="shared" si="12"/>
        <v>19</v>
      </c>
      <c r="L71">
        <f t="shared" si="12"/>
        <v>20</v>
      </c>
      <c r="M71">
        <f t="shared" si="12"/>
        <v>21</v>
      </c>
      <c r="N71">
        <f t="shared" si="12"/>
        <v>22</v>
      </c>
      <c r="O71">
        <f t="shared" si="12"/>
        <v>22</v>
      </c>
      <c r="P71">
        <f t="shared" si="12"/>
        <v>22</v>
      </c>
      <c r="Q71">
        <f t="shared" si="12"/>
        <v>22</v>
      </c>
      <c r="R71">
        <f t="shared" si="11"/>
        <v>22</v>
      </c>
      <c r="S71">
        <f t="shared" si="9"/>
        <v>22</v>
      </c>
      <c r="BK71">
        <f>IF((C71-'Resultados bandas y global'!I$11)&gt;0,'Cálculos de referencia'!C71-'Resultados bandas y global'!I$11,0)</f>
        <v>0</v>
      </c>
      <c r="BL71">
        <f>IF((D71-'Resultados bandas y global'!J$11)&gt;0,'Cálculos de referencia'!D71-'Resultados bandas y global'!J$11,0)</f>
        <v>0</v>
      </c>
      <c r="BM71">
        <f>IF((E71-'Resultados bandas y global'!K$11)&gt;0,'Cálculos de referencia'!E71-'Resultados bandas y global'!K$11,0)</f>
        <v>0</v>
      </c>
      <c r="BN71">
        <f>IF((F71-'Resultados bandas y global'!L$11)&gt;0,'Cálculos de referencia'!F71-'Resultados bandas y global'!L$11,0)</f>
        <v>0</v>
      </c>
      <c r="BO71">
        <f>IF((G71-'Resultados bandas y global'!M$11)&gt;0,'Cálculos de referencia'!G71-'Resultados bandas y global'!M$11,0)</f>
        <v>0</v>
      </c>
      <c r="BP71">
        <f>IF((H71-'Resultados bandas y global'!N$11)&gt;0,'Cálculos de referencia'!H71-'Resultados bandas y global'!N$11,0)</f>
        <v>0</v>
      </c>
      <c r="BQ71">
        <f>IF((I71-'Resultados bandas y global'!O$11)&gt;0,'Cálculos de referencia'!I71-'Resultados bandas y global'!O$11,0)</f>
        <v>0</v>
      </c>
      <c r="BR71">
        <f>IF((J71-'Resultados bandas y global'!P$11)&gt;0,'Cálculos de referencia'!J71-'Resultados bandas y global'!P$11,0)</f>
        <v>0</v>
      </c>
      <c r="BS71">
        <f>IF((K71-'Resultados bandas y global'!Q$11)&gt;0,'Cálculos de referencia'!K71-'Resultados bandas y global'!Q$11,0)</f>
        <v>0</v>
      </c>
      <c r="BT71">
        <f>IF((L71-'Resultados bandas y global'!R$11)&gt;0,'Cálculos de referencia'!L71-'Resultados bandas y global'!R$11,0)</f>
        <v>0</v>
      </c>
      <c r="BU71">
        <f>IF((M71-'Resultados bandas y global'!S$11)&gt;0,'Cálculos de referencia'!M71-'Resultados bandas y global'!S$11,0)</f>
        <v>0</v>
      </c>
      <c r="BV71">
        <f>IF((N71-'Resultados bandas y global'!T$11)&gt;0,'Cálculos de referencia'!N71-'Resultados bandas y global'!T$11,0)</f>
        <v>0</v>
      </c>
      <c r="BW71">
        <f>IF((O71-'Resultados bandas y global'!U$11)&gt;0,'Cálculos de referencia'!O71-'Resultados bandas y global'!U$11,0)</f>
        <v>0</v>
      </c>
      <c r="BX71">
        <f>IF((P71-'Resultados bandas y global'!V$11)&gt;0,'Cálculos de referencia'!P71-'Resultados bandas y global'!V$11,0)</f>
        <v>0</v>
      </c>
      <c r="BY71">
        <f>IF((Q71-'Resultados bandas y global'!W$11)&gt;0,'Cálculos de referencia'!Q71-'Resultados bandas y global'!W$11,0)</f>
        <v>0</v>
      </c>
      <c r="BZ71">
        <f>IF((R71-'Resultados bandas y global'!X$11)&gt;0,'Cálculos de referencia'!R71-'Resultados bandas y global'!X$11,0)</f>
        <v>0</v>
      </c>
      <c r="CB71">
        <f t="shared" si="2"/>
        <v>0</v>
      </c>
      <c r="CC71">
        <f t="shared" si="3"/>
        <v>0</v>
      </c>
      <c r="CD71">
        <f t="shared" si="4"/>
        <v>0</v>
      </c>
    </row>
    <row r="72" spans="2:82" x14ac:dyDescent="0.3">
      <c r="B72">
        <v>35</v>
      </c>
      <c r="C72">
        <f t="shared" si="12"/>
        <v>-2</v>
      </c>
      <c r="D72">
        <f t="shared" si="12"/>
        <v>1</v>
      </c>
      <c r="E72">
        <f t="shared" si="12"/>
        <v>4</v>
      </c>
      <c r="F72">
        <f t="shared" si="12"/>
        <v>7</v>
      </c>
      <c r="G72">
        <f t="shared" si="12"/>
        <v>10</v>
      </c>
      <c r="H72">
        <f t="shared" si="12"/>
        <v>13</v>
      </c>
      <c r="I72">
        <f t="shared" si="12"/>
        <v>16</v>
      </c>
      <c r="J72">
        <f t="shared" si="12"/>
        <v>17</v>
      </c>
      <c r="K72">
        <f t="shared" si="12"/>
        <v>18</v>
      </c>
      <c r="L72">
        <f t="shared" si="12"/>
        <v>19</v>
      </c>
      <c r="M72">
        <f t="shared" si="12"/>
        <v>20</v>
      </c>
      <c r="N72">
        <f t="shared" si="12"/>
        <v>21</v>
      </c>
      <c r="O72">
        <f t="shared" si="12"/>
        <v>21</v>
      </c>
      <c r="P72">
        <f t="shared" si="12"/>
        <v>21</v>
      </c>
      <c r="Q72">
        <f t="shared" si="12"/>
        <v>21</v>
      </c>
      <c r="R72">
        <f t="shared" si="11"/>
        <v>21</v>
      </c>
      <c r="S72">
        <f t="shared" si="9"/>
        <v>21</v>
      </c>
      <c r="BK72">
        <f>IF((C72-'Resultados bandas y global'!I$11)&gt;0,'Cálculos de referencia'!C72-'Resultados bandas y global'!I$11,0)</f>
        <v>0</v>
      </c>
      <c r="BL72">
        <f>IF((D72-'Resultados bandas y global'!J$11)&gt;0,'Cálculos de referencia'!D72-'Resultados bandas y global'!J$11,0)</f>
        <v>0</v>
      </c>
      <c r="BM72">
        <f>IF((E72-'Resultados bandas y global'!K$11)&gt;0,'Cálculos de referencia'!E72-'Resultados bandas y global'!K$11,0)</f>
        <v>0</v>
      </c>
      <c r="BN72">
        <f>IF((F72-'Resultados bandas y global'!L$11)&gt;0,'Cálculos de referencia'!F72-'Resultados bandas y global'!L$11,0)</f>
        <v>0</v>
      </c>
      <c r="BO72">
        <f>IF((G72-'Resultados bandas y global'!M$11)&gt;0,'Cálculos de referencia'!G72-'Resultados bandas y global'!M$11,0)</f>
        <v>0</v>
      </c>
      <c r="BP72">
        <f>IF((H72-'Resultados bandas y global'!N$11)&gt;0,'Cálculos de referencia'!H72-'Resultados bandas y global'!N$11,0)</f>
        <v>0</v>
      </c>
      <c r="BQ72">
        <f>IF((I72-'Resultados bandas y global'!O$11)&gt;0,'Cálculos de referencia'!I72-'Resultados bandas y global'!O$11,0)</f>
        <v>0</v>
      </c>
      <c r="BR72">
        <f>IF((J72-'Resultados bandas y global'!P$11)&gt;0,'Cálculos de referencia'!J72-'Resultados bandas y global'!P$11,0)</f>
        <v>0</v>
      </c>
      <c r="BS72">
        <f>IF((K72-'Resultados bandas y global'!Q$11)&gt;0,'Cálculos de referencia'!K72-'Resultados bandas y global'!Q$11,0)</f>
        <v>0</v>
      </c>
      <c r="BT72">
        <f>IF((L72-'Resultados bandas y global'!R$11)&gt;0,'Cálculos de referencia'!L72-'Resultados bandas y global'!R$11,0)</f>
        <v>0</v>
      </c>
      <c r="BU72">
        <f>IF((M72-'Resultados bandas y global'!S$11)&gt;0,'Cálculos de referencia'!M72-'Resultados bandas y global'!S$11,0)</f>
        <v>0</v>
      </c>
      <c r="BV72">
        <f>IF((N72-'Resultados bandas y global'!T$11)&gt;0,'Cálculos de referencia'!N72-'Resultados bandas y global'!T$11,0)</f>
        <v>0</v>
      </c>
      <c r="BW72">
        <f>IF((O72-'Resultados bandas y global'!U$11)&gt;0,'Cálculos de referencia'!O72-'Resultados bandas y global'!U$11,0)</f>
        <v>0</v>
      </c>
      <c r="BX72">
        <f>IF((P72-'Resultados bandas y global'!V$11)&gt;0,'Cálculos de referencia'!P72-'Resultados bandas y global'!V$11,0)</f>
        <v>0</v>
      </c>
      <c r="BY72">
        <f>IF((Q72-'Resultados bandas y global'!W$11)&gt;0,'Cálculos de referencia'!Q72-'Resultados bandas y global'!W$11,0)</f>
        <v>0</v>
      </c>
      <c r="BZ72">
        <f>IF((R72-'Resultados bandas y global'!X$11)&gt;0,'Cálculos de referencia'!R72-'Resultados bandas y global'!X$11,0)</f>
        <v>0</v>
      </c>
      <c r="CB72">
        <f t="shared" si="2"/>
        <v>0</v>
      </c>
      <c r="CC72">
        <f t="shared" si="3"/>
        <v>0</v>
      </c>
      <c r="CD72">
        <f t="shared" si="4"/>
        <v>0</v>
      </c>
    </row>
    <row r="73" spans="2:82" x14ac:dyDescent="0.3">
      <c r="B73">
        <v>36</v>
      </c>
      <c r="C73">
        <f t="shared" si="12"/>
        <v>-3</v>
      </c>
      <c r="D73">
        <f t="shared" si="12"/>
        <v>0</v>
      </c>
      <c r="E73">
        <f t="shared" si="12"/>
        <v>3</v>
      </c>
      <c r="F73">
        <f t="shared" si="12"/>
        <v>6</v>
      </c>
      <c r="G73">
        <f t="shared" si="12"/>
        <v>9</v>
      </c>
      <c r="H73">
        <f t="shared" si="12"/>
        <v>12</v>
      </c>
      <c r="I73">
        <f t="shared" si="12"/>
        <v>15</v>
      </c>
      <c r="J73">
        <f t="shared" si="12"/>
        <v>16</v>
      </c>
      <c r="K73">
        <f t="shared" si="12"/>
        <v>17</v>
      </c>
      <c r="L73">
        <f t="shared" si="12"/>
        <v>18</v>
      </c>
      <c r="M73">
        <f t="shared" si="12"/>
        <v>19</v>
      </c>
      <c r="N73">
        <f t="shared" si="12"/>
        <v>20</v>
      </c>
      <c r="O73">
        <f t="shared" si="12"/>
        <v>20</v>
      </c>
      <c r="P73">
        <f t="shared" si="12"/>
        <v>20</v>
      </c>
      <c r="Q73">
        <f t="shared" si="12"/>
        <v>20</v>
      </c>
      <c r="R73">
        <f t="shared" si="11"/>
        <v>20</v>
      </c>
      <c r="S73">
        <f t="shared" si="9"/>
        <v>20</v>
      </c>
      <c r="BK73">
        <f>IF((C73-'Resultados bandas y global'!I$11)&gt;0,'Cálculos de referencia'!C73-'Resultados bandas y global'!I$11,0)</f>
        <v>0</v>
      </c>
      <c r="BL73">
        <f>IF((D73-'Resultados bandas y global'!J$11)&gt;0,'Cálculos de referencia'!D73-'Resultados bandas y global'!J$11,0)</f>
        <v>0</v>
      </c>
      <c r="BM73">
        <f>IF((E73-'Resultados bandas y global'!K$11)&gt;0,'Cálculos de referencia'!E73-'Resultados bandas y global'!K$11,0)</f>
        <v>0</v>
      </c>
      <c r="BN73">
        <f>IF((F73-'Resultados bandas y global'!L$11)&gt;0,'Cálculos de referencia'!F73-'Resultados bandas y global'!L$11,0)</f>
        <v>0</v>
      </c>
      <c r="BO73">
        <f>IF((G73-'Resultados bandas y global'!M$11)&gt;0,'Cálculos de referencia'!G73-'Resultados bandas y global'!M$11,0)</f>
        <v>0</v>
      </c>
      <c r="BP73">
        <f>IF((H73-'Resultados bandas y global'!N$11)&gt;0,'Cálculos de referencia'!H73-'Resultados bandas y global'!N$11,0)</f>
        <v>0</v>
      </c>
      <c r="BQ73">
        <f>IF((I73-'Resultados bandas y global'!O$11)&gt;0,'Cálculos de referencia'!I73-'Resultados bandas y global'!O$11,0)</f>
        <v>0</v>
      </c>
      <c r="BR73">
        <f>IF((J73-'Resultados bandas y global'!P$11)&gt;0,'Cálculos de referencia'!J73-'Resultados bandas y global'!P$11,0)</f>
        <v>0</v>
      </c>
      <c r="BS73">
        <f>IF((K73-'Resultados bandas y global'!Q$11)&gt;0,'Cálculos de referencia'!K73-'Resultados bandas y global'!Q$11,0)</f>
        <v>0</v>
      </c>
      <c r="BT73">
        <f>IF((L73-'Resultados bandas y global'!R$11)&gt;0,'Cálculos de referencia'!L73-'Resultados bandas y global'!R$11,0)</f>
        <v>0</v>
      </c>
      <c r="BU73">
        <f>IF((M73-'Resultados bandas y global'!S$11)&gt;0,'Cálculos de referencia'!M73-'Resultados bandas y global'!S$11,0)</f>
        <v>0</v>
      </c>
      <c r="BV73">
        <f>IF((N73-'Resultados bandas y global'!T$11)&gt;0,'Cálculos de referencia'!N73-'Resultados bandas y global'!T$11,0)</f>
        <v>0</v>
      </c>
      <c r="BW73">
        <f>IF((O73-'Resultados bandas y global'!U$11)&gt;0,'Cálculos de referencia'!O73-'Resultados bandas y global'!U$11,0)</f>
        <v>0</v>
      </c>
      <c r="BX73">
        <f>IF((P73-'Resultados bandas y global'!V$11)&gt;0,'Cálculos de referencia'!P73-'Resultados bandas y global'!V$11,0)</f>
        <v>0</v>
      </c>
      <c r="BY73">
        <f>IF((Q73-'Resultados bandas y global'!W$11)&gt;0,'Cálculos de referencia'!Q73-'Resultados bandas y global'!W$11,0)</f>
        <v>0</v>
      </c>
      <c r="BZ73">
        <f>IF((R73-'Resultados bandas y global'!X$11)&gt;0,'Cálculos de referencia'!R73-'Resultados bandas y global'!X$11,0)</f>
        <v>0</v>
      </c>
      <c r="CB73">
        <f t="shared" ref="CB73:CB87" si="13">SUM(BK73:BZ73)</f>
        <v>0</v>
      </c>
      <c r="CC73">
        <f t="shared" ref="CC73:CC87" si="14">IF((CB73&lt;=32)*(CB72&gt;32),$J73,0)</f>
        <v>0</v>
      </c>
      <c r="CD73">
        <f t="shared" ref="CD73:CD87" si="15">IF(CC73=0,0,B73)</f>
        <v>0</v>
      </c>
    </row>
    <row r="74" spans="2:82" x14ac:dyDescent="0.3">
      <c r="B74">
        <v>37</v>
      </c>
      <c r="C74">
        <f t="shared" si="12"/>
        <v>-4</v>
      </c>
      <c r="D74">
        <f t="shared" si="12"/>
        <v>-1</v>
      </c>
      <c r="E74">
        <f t="shared" si="12"/>
        <v>2</v>
      </c>
      <c r="F74">
        <f t="shared" si="12"/>
        <v>5</v>
      </c>
      <c r="G74">
        <f t="shared" si="12"/>
        <v>8</v>
      </c>
      <c r="H74">
        <f t="shared" si="12"/>
        <v>11</v>
      </c>
      <c r="I74">
        <f t="shared" si="12"/>
        <v>14</v>
      </c>
      <c r="J74">
        <f t="shared" si="12"/>
        <v>15</v>
      </c>
      <c r="K74">
        <f t="shared" si="12"/>
        <v>16</v>
      </c>
      <c r="L74">
        <f t="shared" si="12"/>
        <v>17</v>
      </c>
      <c r="M74">
        <f t="shared" si="12"/>
        <v>18</v>
      </c>
      <c r="N74">
        <f t="shared" si="12"/>
        <v>19</v>
      </c>
      <c r="O74">
        <f t="shared" si="12"/>
        <v>19</v>
      </c>
      <c r="P74">
        <f t="shared" si="12"/>
        <v>19</v>
      </c>
      <c r="Q74">
        <f t="shared" si="12"/>
        <v>19</v>
      </c>
      <c r="R74">
        <f t="shared" si="11"/>
        <v>19</v>
      </c>
      <c r="S74">
        <f t="shared" si="9"/>
        <v>19</v>
      </c>
      <c r="BK74">
        <f>IF((C74-'Resultados bandas y global'!I$11)&gt;0,'Cálculos de referencia'!C74-'Resultados bandas y global'!I$11,0)</f>
        <v>0</v>
      </c>
      <c r="BL74">
        <f>IF((D74-'Resultados bandas y global'!J$11)&gt;0,'Cálculos de referencia'!D74-'Resultados bandas y global'!J$11,0)</f>
        <v>0</v>
      </c>
      <c r="BM74">
        <f>IF((E74-'Resultados bandas y global'!K$11)&gt;0,'Cálculos de referencia'!E74-'Resultados bandas y global'!K$11,0)</f>
        <v>0</v>
      </c>
      <c r="BN74">
        <f>IF((F74-'Resultados bandas y global'!L$11)&gt;0,'Cálculos de referencia'!F74-'Resultados bandas y global'!L$11,0)</f>
        <v>0</v>
      </c>
      <c r="BO74">
        <f>IF((G74-'Resultados bandas y global'!M$11)&gt;0,'Cálculos de referencia'!G74-'Resultados bandas y global'!M$11,0)</f>
        <v>0</v>
      </c>
      <c r="BP74">
        <f>IF((H74-'Resultados bandas y global'!N$11)&gt;0,'Cálculos de referencia'!H74-'Resultados bandas y global'!N$11,0)</f>
        <v>0</v>
      </c>
      <c r="BQ74">
        <f>IF((I74-'Resultados bandas y global'!O$11)&gt;0,'Cálculos de referencia'!I74-'Resultados bandas y global'!O$11,0)</f>
        <v>0</v>
      </c>
      <c r="BR74">
        <f>IF((J74-'Resultados bandas y global'!P$11)&gt;0,'Cálculos de referencia'!J74-'Resultados bandas y global'!P$11,0)</f>
        <v>0</v>
      </c>
      <c r="BS74">
        <f>IF((K74-'Resultados bandas y global'!Q$11)&gt;0,'Cálculos de referencia'!K74-'Resultados bandas y global'!Q$11,0)</f>
        <v>0</v>
      </c>
      <c r="BT74">
        <f>IF((L74-'Resultados bandas y global'!R$11)&gt;0,'Cálculos de referencia'!L74-'Resultados bandas y global'!R$11,0)</f>
        <v>0</v>
      </c>
      <c r="BU74">
        <f>IF((M74-'Resultados bandas y global'!S$11)&gt;0,'Cálculos de referencia'!M74-'Resultados bandas y global'!S$11,0)</f>
        <v>0</v>
      </c>
      <c r="BV74">
        <f>IF((N74-'Resultados bandas y global'!T$11)&gt;0,'Cálculos de referencia'!N74-'Resultados bandas y global'!T$11,0)</f>
        <v>0</v>
      </c>
      <c r="BW74">
        <f>IF((O74-'Resultados bandas y global'!U$11)&gt;0,'Cálculos de referencia'!O74-'Resultados bandas y global'!U$11,0)</f>
        <v>0</v>
      </c>
      <c r="BX74">
        <f>IF((P74-'Resultados bandas y global'!V$11)&gt;0,'Cálculos de referencia'!P74-'Resultados bandas y global'!V$11,0)</f>
        <v>0</v>
      </c>
      <c r="BY74">
        <f>IF((Q74-'Resultados bandas y global'!W$11)&gt;0,'Cálculos de referencia'!Q74-'Resultados bandas y global'!W$11,0)</f>
        <v>0</v>
      </c>
      <c r="BZ74">
        <f>IF((R74-'Resultados bandas y global'!X$11)&gt;0,'Cálculos de referencia'!R74-'Resultados bandas y global'!X$11,0)</f>
        <v>0</v>
      </c>
      <c r="CB74">
        <f t="shared" si="13"/>
        <v>0</v>
      </c>
      <c r="CC74">
        <f t="shared" si="14"/>
        <v>0</v>
      </c>
      <c r="CD74">
        <f t="shared" si="15"/>
        <v>0</v>
      </c>
    </row>
    <row r="75" spans="2:82" x14ac:dyDescent="0.3">
      <c r="B75">
        <v>38</v>
      </c>
      <c r="C75">
        <f t="shared" si="12"/>
        <v>-5</v>
      </c>
      <c r="D75">
        <f t="shared" si="12"/>
        <v>-2</v>
      </c>
      <c r="E75">
        <f t="shared" si="12"/>
        <v>1</v>
      </c>
      <c r="F75">
        <f t="shared" si="12"/>
        <v>4</v>
      </c>
      <c r="G75">
        <f t="shared" si="12"/>
        <v>7</v>
      </c>
      <c r="H75">
        <f t="shared" si="12"/>
        <v>10</v>
      </c>
      <c r="I75">
        <f t="shared" si="12"/>
        <v>13</v>
      </c>
      <c r="J75">
        <f t="shared" si="12"/>
        <v>14</v>
      </c>
      <c r="K75">
        <f t="shared" si="12"/>
        <v>15</v>
      </c>
      <c r="L75">
        <f t="shared" si="12"/>
        <v>16</v>
      </c>
      <c r="M75">
        <f t="shared" si="12"/>
        <v>17</v>
      </c>
      <c r="N75">
        <f t="shared" si="12"/>
        <v>18</v>
      </c>
      <c r="O75">
        <f t="shared" si="12"/>
        <v>18</v>
      </c>
      <c r="P75">
        <f t="shared" si="12"/>
        <v>18</v>
      </c>
      <c r="Q75">
        <f t="shared" si="12"/>
        <v>18</v>
      </c>
      <c r="R75">
        <f t="shared" si="11"/>
        <v>18</v>
      </c>
      <c r="S75">
        <f t="shared" si="9"/>
        <v>18</v>
      </c>
      <c r="BK75">
        <f>IF((C75-'Resultados bandas y global'!I$11)&gt;0,'Cálculos de referencia'!C75-'Resultados bandas y global'!I$11,0)</f>
        <v>0</v>
      </c>
      <c r="BL75">
        <f>IF((D75-'Resultados bandas y global'!J$11)&gt;0,'Cálculos de referencia'!D75-'Resultados bandas y global'!J$11,0)</f>
        <v>0</v>
      </c>
      <c r="BM75">
        <f>IF((E75-'Resultados bandas y global'!K$11)&gt;0,'Cálculos de referencia'!E75-'Resultados bandas y global'!K$11,0)</f>
        <v>0</v>
      </c>
      <c r="BN75">
        <f>IF((F75-'Resultados bandas y global'!L$11)&gt;0,'Cálculos de referencia'!F75-'Resultados bandas y global'!L$11,0)</f>
        <v>0</v>
      </c>
      <c r="BO75">
        <f>IF((G75-'Resultados bandas y global'!M$11)&gt;0,'Cálculos de referencia'!G75-'Resultados bandas y global'!M$11,0)</f>
        <v>0</v>
      </c>
      <c r="BP75">
        <f>IF((H75-'Resultados bandas y global'!N$11)&gt;0,'Cálculos de referencia'!H75-'Resultados bandas y global'!N$11,0)</f>
        <v>0</v>
      </c>
      <c r="BQ75">
        <f>IF((I75-'Resultados bandas y global'!O$11)&gt;0,'Cálculos de referencia'!I75-'Resultados bandas y global'!O$11,0)</f>
        <v>0</v>
      </c>
      <c r="BR75">
        <f>IF((J75-'Resultados bandas y global'!P$11)&gt;0,'Cálculos de referencia'!J75-'Resultados bandas y global'!P$11,0)</f>
        <v>0</v>
      </c>
      <c r="BS75">
        <f>IF((K75-'Resultados bandas y global'!Q$11)&gt;0,'Cálculos de referencia'!K75-'Resultados bandas y global'!Q$11,0)</f>
        <v>0</v>
      </c>
      <c r="BT75">
        <f>IF((L75-'Resultados bandas y global'!R$11)&gt;0,'Cálculos de referencia'!L75-'Resultados bandas y global'!R$11,0)</f>
        <v>0</v>
      </c>
      <c r="BU75">
        <f>IF((M75-'Resultados bandas y global'!S$11)&gt;0,'Cálculos de referencia'!M75-'Resultados bandas y global'!S$11,0)</f>
        <v>0</v>
      </c>
      <c r="BV75">
        <f>IF((N75-'Resultados bandas y global'!T$11)&gt;0,'Cálculos de referencia'!N75-'Resultados bandas y global'!T$11,0)</f>
        <v>0</v>
      </c>
      <c r="BW75">
        <f>IF((O75-'Resultados bandas y global'!U$11)&gt;0,'Cálculos de referencia'!O75-'Resultados bandas y global'!U$11,0)</f>
        <v>0</v>
      </c>
      <c r="BX75">
        <f>IF((P75-'Resultados bandas y global'!V$11)&gt;0,'Cálculos de referencia'!P75-'Resultados bandas y global'!V$11,0)</f>
        <v>0</v>
      </c>
      <c r="BY75">
        <f>IF((Q75-'Resultados bandas y global'!W$11)&gt;0,'Cálculos de referencia'!Q75-'Resultados bandas y global'!W$11,0)</f>
        <v>0</v>
      </c>
      <c r="BZ75">
        <f>IF((R75-'Resultados bandas y global'!X$11)&gt;0,'Cálculos de referencia'!R75-'Resultados bandas y global'!X$11,0)</f>
        <v>0</v>
      </c>
      <c r="CB75">
        <f t="shared" si="13"/>
        <v>0</v>
      </c>
      <c r="CC75">
        <f t="shared" si="14"/>
        <v>0</v>
      </c>
      <c r="CD75">
        <f t="shared" si="15"/>
        <v>0</v>
      </c>
    </row>
    <row r="76" spans="2:82" x14ac:dyDescent="0.3">
      <c r="B76">
        <v>39</v>
      </c>
      <c r="C76">
        <f t="shared" si="12"/>
        <v>-6</v>
      </c>
      <c r="D76">
        <f t="shared" si="12"/>
        <v>-3</v>
      </c>
      <c r="E76">
        <f t="shared" si="12"/>
        <v>0</v>
      </c>
      <c r="F76">
        <f t="shared" si="12"/>
        <v>3</v>
      </c>
      <c r="G76">
        <f t="shared" si="12"/>
        <v>6</v>
      </c>
      <c r="H76">
        <f t="shared" si="12"/>
        <v>9</v>
      </c>
      <c r="I76">
        <f t="shared" si="12"/>
        <v>12</v>
      </c>
      <c r="J76">
        <f t="shared" si="12"/>
        <v>13</v>
      </c>
      <c r="K76">
        <f t="shared" si="12"/>
        <v>14</v>
      </c>
      <c r="L76">
        <f t="shared" si="12"/>
        <v>15</v>
      </c>
      <c r="M76">
        <f t="shared" si="12"/>
        <v>16</v>
      </c>
      <c r="N76">
        <f t="shared" si="12"/>
        <v>17</v>
      </c>
      <c r="O76">
        <f t="shared" si="12"/>
        <v>17</v>
      </c>
      <c r="P76">
        <f t="shared" si="12"/>
        <v>17</v>
      </c>
      <c r="Q76">
        <f t="shared" si="12"/>
        <v>17</v>
      </c>
      <c r="R76">
        <f t="shared" si="11"/>
        <v>17</v>
      </c>
      <c r="S76">
        <f t="shared" si="9"/>
        <v>17</v>
      </c>
      <c r="BK76">
        <f>IF((C76-'Resultados bandas y global'!I$11)&gt;0,'Cálculos de referencia'!C76-'Resultados bandas y global'!I$11,0)</f>
        <v>0</v>
      </c>
      <c r="BL76">
        <f>IF((D76-'Resultados bandas y global'!J$11)&gt;0,'Cálculos de referencia'!D76-'Resultados bandas y global'!J$11,0)</f>
        <v>0</v>
      </c>
      <c r="BM76">
        <f>IF((E76-'Resultados bandas y global'!K$11)&gt;0,'Cálculos de referencia'!E76-'Resultados bandas y global'!K$11,0)</f>
        <v>0</v>
      </c>
      <c r="BN76">
        <f>IF((F76-'Resultados bandas y global'!L$11)&gt;0,'Cálculos de referencia'!F76-'Resultados bandas y global'!L$11,0)</f>
        <v>0</v>
      </c>
      <c r="BO76">
        <f>IF((G76-'Resultados bandas y global'!M$11)&gt;0,'Cálculos de referencia'!G76-'Resultados bandas y global'!M$11,0)</f>
        <v>0</v>
      </c>
      <c r="BP76">
        <f>IF((H76-'Resultados bandas y global'!N$11)&gt;0,'Cálculos de referencia'!H76-'Resultados bandas y global'!N$11,0)</f>
        <v>0</v>
      </c>
      <c r="BQ76">
        <f>IF((I76-'Resultados bandas y global'!O$11)&gt;0,'Cálculos de referencia'!I76-'Resultados bandas y global'!O$11,0)</f>
        <v>0</v>
      </c>
      <c r="BR76">
        <f>IF((J76-'Resultados bandas y global'!P$11)&gt;0,'Cálculos de referencia'!J76-'Resultados bandas y global'!P$11,0)</f>
        <v>0</v>
      </c>
      <c r="BS76">
        <f>IF((K76-'Resultados bandas y global'!Q$11)&gt;0,'Cálculos de referencia'!K76-'Resultados bandas y global'!Q$11,0)</f>
        <v>0</v>
      </c>
      <c r="BT76">
        <f>IF((L76-'Resultados bandas y global'!R$11)&gt;0,'Cálculos de referencia'!L76-'Resultados bandas y global'!R$11,0)</f>
        <v>0</v>
      </c>
      <c r="BU76">
        <f>IF((M76-'Resultados bandas y global'!S$11)&gt;0,'Cálculos de referencia'!M76-'Resultados bandas y global'!S$11,0)</f>
        <v>0</v>
      </c>
      <c r="BV76">
        <f>IF((N76-'Resultados bandas y global'!T$11)&gt;0,'Cálculos de referencia'!N76-'Resultados bandas y global'!T$11,0)</f>
        <v>0</v>
      </c>
      <c r="BW76">
        <f>IF((O76-'Resultados bandas y global'!U$11)&gt;0,'Cálculos de referencia'!O76-'Resultados bandas y global'!U$11,0)</f>
        <v>0</v>
      </c>
      <c r="BX76">
        <f>IF((P76-'Resultados bandas y global'!V$11)&gt;0,'Cálculos de referencia'!P76-'Resultados bandas y global'!V$11,0)</f>
        <v>0</v>
      </c>
      <c r="BY76">
        <f>IF((Q76-'Resultados bandas y global'!W$11)&gt;0,'Cálculos de referencia'!Q76-'Resultados bandas y global'!W$11,0)</f>
        <v>0</v>
      </c>
      <c r="BZ76">
        <f>IF((R76-'Resultados bandas y global'!X$11)&gt;0,'Cálculos de referencia'!R76-'Resultados bandas y global'!X$11,0)</f>
        <v>0</v>
      </c>
      <c r="CB76">
        <f t="shared" si="13"/>
        <v>0</v>
      </c>
      <c r="CC76">
        <f t="shared" si="14"/>
        <v>0</v>
      </c>
      <c r="CD76">
        <f t="shared" si="15"/>
        <v>0</v>
      </c>
    </row>
    <row r="77" spans="2:82" x14ac:dyDescent="0.3">
      <c r="B77">
        <v>40</v>
      </c>
      <c r="C77">
        <f t="shared" si="12"/>
        <v>-7</v>
      </c>
      <c r="D77">
        <f t="shared" si="12"/>
        <v>-4</v>
      </c>
      <c r="E77">
        <f t="shared" si="12"/>
        <v>-1</v>
      </c>
      <c r="F77">
        <f t="shared" si="12"/>
        <v>2</v>
      </c>
      <c r="G77">
        <f t="shared" si="12"/>
        <v>5</v>
      </c>
      <c r="H77">
        <f t="shared" si="12"/>
        <v>8</v>
      </c>
      <c r="I77">
        <f t="shared" si="12"/>
        <v>11</v>
      </c>
      <c r="J77">
        <f t="shared" si="12"/>
        <v>12</v>
      </c>
      <c r="K77">
        <f t="shared" si="12"/>
        <v>13</v>
      </c>
      <c r="L77">
        <f t="shared" si="12"/>
        <v>14</v>
      </c>
      <c r="M77">
        <f t="shared" si="12"/>
        <v>15</v>
      </c>
      <c r="N77">
        <f t="shared" si="12"/>
        <v>16</v>
      </c>
      <c r="O77">
        <f t="shared" si="12"/>
        <v>16</v>
      </c>
      <c r="P77">
        <f t="shared" si="12"/>
        <v>16</v>
      </c>
      <c r="Q77">
        <f t="shared" si="12"/>
        <v>16</v>
      </c>
      <c r="R77">
        <f t="shared" si="11"/>
        <v>16</v>
      </c>
      <c r="S77">
        <f t="shared" si="9"/>
        <v>16</v>
      </c>
      <c r="BK77">
        <f>IF((C77-'Resultados bandas y global'!I$11)&gt;0,'Cálculos de referencia'!C77-'Resultados bandas y global'!I$11,0)</f>
        <v>0</v>
      </c>
      <c r="BL77">
        <f>IF((D77-'Resultados bandas y global'!J$11)&gt;0,'Cálculos de referencia'!D77-'Resultados bandas y global'!J$11,0)</f>
        <v>0</v>
      </c>
      <c r="BM77">
        <f>IF((E77-'Resultados bandas y global'!K$11)&gt;0,'Cálculos de referencia'!E77-'Resultados bandas y global'!K$11,0)</f>
        <v>0</v>
      </c>
      <c r="BN77">
        <f>IF((F77-'Resultados bandas y global'!L$11)&gt;0,'Cálculos de referencia'!F77-'Resultados bandas y global'!L$11,0)</f>
        <v>0</v>
      </c>
      <c r="BO77">
        <f>IF((G77-'Resultados bandas y global'!M$11)&gt;0,'Cálculos de referencia'!G77-'Resultados bandas y global'!M$11,0)</f>
        <v>0</v>
      </c>
      <c r="BP77">
        <f>IF((H77-'Resultados bandas y global'!N$11)&gt;0,'Cálculos de referencia'!H77-'Resultados bandas y global'!N$11,0)</f>
        <v>0</v>
      </c>
      <c r="BQ77">
        <f>IF((I77-'Resultados bandas y global'!O$11)&gt;0,'Cálculos de referencia'!I77-'Resultados bandas y global'!O$11,0)</f>
        <v>0</v>
      </c>
      <c r="BR77">
        <f>IF((J77-'Resultados bandas y global'!P$11)&gt;0,'Cálculos de referencia'!J77-'Resultados bandas y global'!P$11,0)</f>
        <v>0</v>
      </c>
      <c r="BS77">
        <f>IF((K77-'Resultados bandas y global'!Q$11)&gt;0,'Cálculos de referencia'!K77-'Resultados bandas y global'!Q$11,0)</f>
        <v>0</v>
      </c>
      <c r="BT77">
        <f>IF((L77-'Resultados bandas y global'!R$11)&gt;0,'Cálculos de referencia'!L77-'Resultados bandas y global'!R$11,0)</f>
        <v>0</v>
      </c>
      <c r="BU77">
        <f>IF((M77-'Resultados bandas y global'!S$11)&gt;0,'Cálculos de referencia'!M77-'Resultados bandas y global'!S$11,0)</f>
        <v>0</v>
      </c>
      <c r="BV77">
        <f>IF((N77-'Resultados bandas y global'!T$11)&gt;0,'Cálculos de referencia'!N77-'Resultados bandas y global'!T$11,0)</f>
        <v>0</v>
      </c>
      <c r="BW77">
        <f>IF((O77-'Resultados bandas y global'!U$11)&gt;0,'Cálculos de referencia'!O77-'Resultados bandas y global'!U$11,0)</f>
        <v>0</v>
      </c>
      <c r="BX77">
        <f>IF((P77-'Resultados bandas y global'!V$11)&gt;0,'Cálculos de referencia'!P77-'Resultados bandas y global'!V$11,0)</f>
        <v>0</v>
      </c>
      <c r="BY77">
        <f>IF((Q77-'Resultados bandas y global'!W$11)&gt;0,'Cálculos de referencia'!Q77-'Resultados bandas y global'!W$11,0)</f>
        <v>0</v>
      </c>
      <c r="BZ77">
        <f>IF((R77-'Resultados bandas y global'!X$11)&gt;0,'Cálculos de referencia'!R77-'Resultados bandas y global'!X$11,0)</f>
        <v>0</v>
      </c>
      <c r="CB77">
        <f t="shared" si="13"/>
        <v>0</v>
      </c>
      <c r="CC77">
        <f t="shared" si="14"/>
        <v>0</v>
      </c>
      <c r="CD77">
        <f t="shared" si="15"/>
        <v>0</v>
      </c>
    </row>
    <row r="78" spans="2:82" x14ac:dyDescent="0.3">
      <c r="B78">
        <v>41</v>
      </c>
      <c r="C78">
        <f t="shared" si="12"/>
        <v>-8</v>
      </c>
      <c r="D78">
        <f t="shared" si="12"/>
        <v>-5</v>
      </c>
      <c r="E78">
        <f t="shared" si="12"/>
        <v>-2</v>
      </c>
      <c r="F78">
        <f t="shared" si="12"/>
        <v>1</v>
      </c>
      <c r="G78">
        <f t="shared" si="12"/>
        <v>4</v>
      </c>
      <c r="H78">
        <f t="shared" si="12"/>
        <v>7</v>
      </c>
      <c r="I78">
        <f t="shared" si="12"/>
        <v>10</v>
      </c>
      <c r="J78">
        <f t="shared" si="12"/>
        <v>11</v>
      </c>
      <c r="K78">
        <f t="shared" si="12"/>
        <v>12</v>
      </c>
      <c r="L78">
        <f t="shared" si="12"/>
        <v>13</v>
      </c>
      <c r="M78">
        <f t="shared" si="12"/>
        <v>14</v>
      </c>
      <c r="N78">
        <f t="shared" si="12"/>
        <v>15</v>
      </c>
      <c r="O78">
        <f t="shared" si="12"/>
        <v>15</v>
      </c>
      <c r="P78">
        <f t="shared" si="12"/>
        <v>15</v>
      </c>
      <c r="Q78">
        <f t="shared" si="12"/>
        <v>15</v>
      </c>
      <c r="R78">
        <f t="shared" si="11"/>
        <v>15</v>
      </c>
      <c r="S78">
        <f t="shared" si="9"/>
        <v>15</v>
      </c>
      <c r="BK78">
        <f>IF((C78-'Resultados bandas y global'!I$11)&gt;0,'Cálculos de referencia'!C78-'Resultados bandas y global'!I$11,0)</f>
        <v>0</v>
      </c>
      <c r="BL78">
        <f>IF((D78-'Resultados bandas y global'!J$11)&gt;0,'Cálculos de referencia'!D78-'Resultados bandas y global'!J$11,0)</f>
        <v>0</v>
      </c>
      <c r="BM78">
        <f>IF((E78-'Resultados bandas y global'!K$11)&gt;0,'Cálculos de referencia'!E78-'Resultados bandas y global'!K$11,0)</f>
        <v>0</v>
      </c>
      <c r="BN78">
        <f>IF((F78-'Resultados bandas y global'!L$11)&gt;0,'Cálculos de referencia'!F78-'Resultados bandas y global'!L$11,0)</f>
        <v>0</v>
      </c>
      <c r="BO78">
        <f>IF((G78-'Resultados bandas y global'!M$11)&gt;0,'Cálculos de referencia'!G78-'Resultados bandas y global'!M$11,0)</f>
        <v>0</v>
      </c>
      <c r="BP78">
        <f>IF((H78-'Resultados bandas y global'!N$11)&gt;0,'Cálculos de referencia'!H78-'Resultados bandas y global'!N$11,0)</f>
        <v>0</v>
      </c>
      <c r="BQ78">
        <f>IF((I78-'Resultados bandas y global'!O$11)&gt;0,'Cálculos de referencia'!I78-'Resultados bandas y global'!O$11,0)</f>
        <v>0</v>
      </c>
      <c r="BR78">
        <f>IF((J78-'Resultados bandas y global'!P$11)&gt;0,'Cálculos de referencia'!J78-'Resultados bandas y global'!P$11,0)</f>
        <v>0</v>
      </c>
      <c r="BS78">
        <f>IF((K78-'Resultados bandas y global'!Q$11)&gt;0,'Cálculos de referencia'!K78-'Resultados bandas y global'!Q$11,0)</f>
        <v>0</v>
      </c>
      <c r="BT78">
        <f>IF((L78-'Resultados bandas y global'!R$11)&gt;0,'Cálculos de referencia'!L78-'Resultados bandas y global'!R$11,0)</f>
        <v>0</v>
      </c>
      <c r="BU78">
        <f>IF((M78-'Resultados bandas y global'!S$11)&gt;0,'Cálculos de referencia'!M78-'Resultados bandas y global'!S$11,0)</f>
        <v>0</v>
      </c>
      <c r="BV78">
        <f>IF((N78-'Resultados bandas y global'!T$11)&gt;0,'Cálculos de referencia'!N78-'Resultados bandas y global'!T$11,0)</f>
        <v>0</v>
      </c>
      <c r="BW78">
        <f>IF((O78-'Resultados bandas y global'!U$11)&gt;0,'Cálculos de referencia'!O78-'Resultados bandas y global'!U$11,0)</f>
        <v>0</v>
      </c>
      <c r="BX78">
        <f>IF((P78-'Resultados bandas y global'!V$11)&gt;0,'Cálculos de referencia'!P78-'Resultados bandas y global'!V$11,0)</f>
        <v>0</v>
      </c>
      <c r="BY78">
        <f>IF((Q78-'Resultados bandas y global'!W$11)&gt;0,'Cálculos de referencia'!Q78-'Resultados bandas y global'!W$11,0)</f>
        <v>0</v>
      </c>
      <c r="BZ78">
        <f>IF((R78-'Resultados bandas y global'!X$11)&gt;0,'Cálculos de referencia'!R78-'Resultados bandas y global'!X$11,0)</f>
        <v>0</v>
      </c>
      <c r="CB78">
        <f t="shared" si="13"/>
        <v>0</v>
      </c>
      <c r="CC78">
        <f t="shared" si="14"/>
        <v>0</v>
      </c>
      <c r="CD78">
        <f t="shared" si="15"/>
        <v>0</v>
      </c>
    </row>
    <row r="79" spans="2:82" x14ac:dyDescent="0.3">
      <c r="B79">
        <v>42</v>
      </c>
      <c r="C79">
        <f t="shared" si="12"/>
        <v>-9</v>
      </c>
      <c r="D79">
        <f t="shared" si="12"/>
        <v>-6</v>
      </c>
      <c r="E79">
        <f t="shared" si="12"/>
        <v>-3</v>
      </c>
      <c r="F79">
        <f t="shared" si="12"/>
        <v>0</v>
      </c>
      <c r="G79">
        <f t="shared" si="12"/>
        <v>3</v>
      </c>
      <c r="H79">
        <f t="shared" si="12"/>
        <v>6</v>
      </c>
      <c r="I79">
        <f t="shared" si="12"/>
        <v>9</v>
      </c>
      <c r="J79">
        <f t="shared" si="12"/>
        <v>10</v>
      </c>
      <c r="K79">
        <f t="shared" si="12"/>
        <v>11</v>
      </c>
      <c r="L79">
        <f t="shared" si="12"/>
        <v>12</v>
      </c>
      <c r="M79">
        <f t="shared" si="12"/>
        <v>13</v>
      </c>
      <c r="N79">
        <f t="shared" si="12"/>
        <v>14</v>
      </c>
      <c r="O79">
        <f t="shared" si="12"/>
        <v>14</v>
      </c>
      <c r="P79">
        <f t="shared" si="12"/>
        <v>14</v>
      </c>
      <c r="Q79">
        <f t="shared" si="12"/>
        <v>14</v>
      </c>
      <c r="R79">
        <f t="shared" si="11"/>
        <v>14</v>
      </c>
      <c r="S79">
        <f t="shared" si="9"/>
        <v>14</v>
      </c>
      <c r="BK79">
        <f>IF((C79-'Resultados bandas y global'!I$11)&gt;0,'Cálculos de referencia'!C79-'Resultados bandas y global'!I$11,0)</f>
        <v>0</v>
      </c>
      <c r="BL79">
        <f>IF((D79-'Resultados bandas y global'!J$11)&gt;0,'Cálculos de referencia'!D79-'Resultados bandas y global'!J$11,0)</f>
        <v>0</v>
      </c>
      <c r="BM79">
        <f>IF((E79-'Resultados bandas y global'!K$11)&gt;0,'Cálculos de referencia'!E79-'Resultados bandas y global'!K$11,0)</f>
        <v>0</v>
      </c>
      <c r="BN79">
        <f>IF((F79-'Resultados bandas y global'!L$11)&gt;0,'Cálculos de referencia'!F79-'Resultados bandas y global'!L$11,0)</f>
        <v>0</v>
      </c>
      <c r="BO79">
        <f>IF((G79-'Resultados bandas y global'!M$11)&gt;0,'Cálculos de referencia'!G79-'Resultados bandas y global'!M$11,0)</f>
        <v>0</v>
      </c>
      <c r="BP79">
        <f>IF((H79-'Resultados bandas y global'!N$11)&gt;0,'Cálculos de referencia'!H79-'Resultados bandas y global'!N$11,0)</f>
        <v>0</v>
      </c>
      <c r="BQ79">
        <f>IF((I79-'Resultados bandas y global'!O$11)&gt;0,'Cálculos de referencia'!I79-'Resultados bandas y global'!O$11,0)</f>
        <v>0</v>
      </c>
      <c r="BR79">
        <f>IF((J79-'Resultados bandas y global'!P$11)&gt;0,'Cálculos de referencia'!J79-'Resultados bandas y global'!P$11,0)</f>
        <v>0</v>
      </c>
      <c r="BS79">
        <f>IF((K79-'Resultados bandas y global'!Q$11)&gt;0,'Cálculos de referencia'!K79-'Resultados bandas y global'!Q$11,0)</f>
        <v>0</v>
      </c>
      <c r="BT79">
        <f>IF((L79-'Resultados bandas y global'!R$11)&gt;0,'Cálculos de referencia'!L79-'Resultados bandas y global'!R$11,0)</f>
        <v>0</v>
      </c>
      <c r="BU79">
        <f>IF((M79-'Resultados bandas y global'!S$11)&gt;0,'Cálculos de referencia'!M79-'Resultados bandas y global'!S$11,0)</f>
        <v>0</v>
      </c>
      <c r="BV79">
        <f>IF((N79-'Resultados bandas y global'!T$11)&gt;0,'Cálculos de referencia'!N79-'Resultados bandas y global'!T$11,0)</f>
        <v>0</v>
      </c>
      <c r="BW79">
        <f>IF((O79-'Resultados bandas y global'!U$11)&gt;0,'Cálculos de referencia'!O79-'Resultados bandas y global'!U$11,0)</f>
        <v>0</v>
      </c>
      <c r="BX79">
        <f>IF((P79-'Resultados bandas y global'!V$11)&gt;0,'Cálculos de referencia'!P79-'Resultados bandas y global'!V$11,0)</f>
        <v>0</v>
      </c>
      <c r="BY79">
        <f>IF((Q79-'Resultados bandas y global'!W$11)&gt;0,'Cálculos de referencia'!Q79-'Resultados bandas y global'!W$11,0)</f>
        <v>0</v>
      </c>
      <c r="BZ79">
        <f>IF((R79-'Resultados bandas y global'!X$11)&gt;0,'Cálculos de referencia'!R79-'Resultados bandas y global'!X$11,0)</f>
        <v>0</v>
      </c>
      <c r="CB79">
        <f t="shared" si="13"/>
        <v>0</v>
      </c>
      <c r="CC79">
        <f t="shared" si="14"/>
        <v>0</v>
      </c>
      <c r="CD79">
        <f t="shared" si="15"/>
        <v>0</v>
      </c>
    </row>
    <row r="80" spans="2:82" x14ac:dyDescent="0.3">
      <c r="B80">
        <v>43</v>
      </c>
      <c r="C80">
        <f t="shared" si="12"/>
        <v>-10</v>
      </c>
      <c r="D80">
        <f t="shared" si="12"/>
        <v>-7</v>
      </c>
      <c r="E80">
        <f t="shared" si="12"/>
        <v>-4</v>
      </c>
      <c r="F80">
        <f t="shared" si="12"/>
        <v>-1</v>
      </c>
      <c r="G80">
        <f t="shared" si="12"/>
        <v>2</v>
      </c>
      <c r="H80">
        <f t="shared" si="12"/>
        <v>5</v>
      </c>
      <c r="I80">
        <f t="shared" si="12"/>
        <v>8</v>
      </c>
      <c r="J80">
        <f t="shared" si="12"/>
        <v>9</v>
      </c>
      <c r="K80">
        <f t="shared" si="12"/>
        <v>10</v>
      </c>
      <c r="L80">
        <f t="shared" si="12"/>
        <v>11</v>
      </c>
      <c r="M80">
        <f t="shared" si="12"/>
        <v>12</v>
      </c>
      <c r="N80">
        <f t="shared" si="12"/>
        <v>13</v>
      </c>
      <c r="O80">
        <f t="shared" si="12"/>
        <v>13</v>
      </c>
      <c r="P80">
        <f t="shared" si="12"/>
        <v>13</v>
      </c>
      <c r="Q80">
        <f t="shared" si="12"/>
        <v>13</v>
      </c>
      <c r="R80">
        <f t="shared" si="11"/>
        <v>13</v>
      </c>
      <c r="S80">
        <f t="shared" si="9"/>
        <v>13</v>
      </c>
      <c r="BK80">
        <f>IF((C80-'Resultados bandas y global'!I$11)&gt;0,'Cálculos de referencia'!C80-'Resultados bandas y global'!I$11,0)</f>
        <v>0</v>
      </c>
      <c r="BL80">
        <f>IF((D80-'Resultados bandas y global'!J$11)&gt;0,'Cálculos de referencia'!D80-'Resultados bandas y global'!J$11,0)</f>
        <v>0</v>
      </c>
      <c r="BM80">
        <f>IF((E80-'Resultados bandas y global'!K$11)&gt;0,'Cálculos de referencia'!E80-'Resultados bandas y global'!K$11,0)</f>
        <v>0</v>
      </c>
      <c r="BN80">
        <f>IF((F80-'Resultados bandas y global'!L$11)&gt;0,'Cálculos de referencia'!F80-'Resultados bandas y global'!L$11,0)</f>
        <v>0</v>
      </c>
      <c r="BO80">
        <f>IF((G80-'Resultados bandas y global'!M$11)&gt;0,'Cálculos de referencia'!G80-'Resultados bandas y global'!M$11,0)</f>
        <v>0</v>
      </c>
      <c r="BP80">
        <f>IF((H80-'Resultados bandas y global'!N$11)&gt;0,'Cálculos de referencia'!H80-'Resultados bandas y global'!N$11,0)</f>
        <v>0</v>
      </c>
      <c r="BQ80">
        <f>IF((I80-'Resultados bandas y global'!O$11)&gt;0,'Cálculos de referencia'!I80-'Resultados bandas y global'!O$11,0)</f>
        <v>0</v>
      </c>
      <c r="BR80">
        <f>IF((J80-'Resultados bandas y global'!P$11)&gt;0,'Cálculos de referencia'!J80-'Resultados bandas y global'!P$11,0)</f>
        <v>0</v>
      </c>
      <c r="BS80">
        <f>IF((K80-'Resultados bandas y global'!Q$11)&gt;0,'Cálculos de referencia'!K80-'Resultados bandas y global'!Q$11,0)</f>
        <v>0</v>
      </c>
      <c r="BT80">
        <f>IF((L80-'Resultados bandas y global'!R$11)&gt;0,'Cálculos de referencia'!L80-'Resultados bandas y global'!R$11,0)</f>
        <v>0</v>
      </c>
      <c r="BU80">
        <f>IF((M80-'Resultados bandas y global'!S$11)&gt;0,'Cálculos de referencia'!M80-'Resultados bandas y global'!S$11,0)</f>
        <v>0</v>
      </c>
      <c r="BV80">
        <f>IF((N80-'Resultados bandas y global'!T$11)&gt;0,'Cálculos de referencia'!N80-'Resultados bandas y global'!T$11,0)</f>
        <v>0</v>
      </c>
      <c r="BW80">
        <f>IF((O80-'Resultados bandas y global'!U$11)&gt;0,'Cálculos de referencia'!O80-'Resultados bandas y global'!U$11,0)</f>
        <v>0</v>
      </c>
      <c r="BX80">
        <f>IF((P80-'Resultados bandas y global'!V$11)&gt;0,'Cálculos de referencia'!P80-'Resultados bandas y global'!V$11,0)</f>
        <v>0</v>
      </c>
      <c r="BY80">
        <f>IF((Q80-'Resultados bandas y global'!W$11)&gt;0,'Cálculos de referencia'!Q80-'Resultados bandas y global'!W$11,0)</f>
        <v>0</v>
      </c>
      <c r="BZ80">
        <f>IF((R80-'Resultados bandas y global'!X$11)&gt;0,'Cálculos de referencia'!R80-'Resultados bandas y global'!X$11,0)</f>
        <v>0</v>
      </c>
      <c r="CB80">
        <f t="shared" si="13"/>
        <v>0</v>
      </c>
      <c r="CC80">
        <f t="shared" si="14"/>
        <v>0</v>
      </c>
      <c r="CD80">
        <f t="shared" si="15"/>
        <v>0</v>
      </c>
    </row>
    <row r="81" spans="2:82" x14ac:dyDescent="0.3">
      <c r="B81">
        <v>44</v>
      </c>
      <c r="C81">
        <f t="shared" si="12"/>
        <v>-11</v>
      </c>
      <c r="D81">
        <f t="shared" si="12"/>
        <v>-8</v>
      </c>
      <c r="E81">
        <f t="shared" si="12"/>
        <v>-5</v>
      </c>
      <c r="F81">
        <f t="shared" si="12"/>
        <v>-2</v>
      </c>
      <c r="G81">
        <f t="shared" si="12"/>
        <v>1</v>
      </c>
      <c r="H81">
        <f t="shared" si="12"/>
        <v>4</v>
      </c>
      <c r="I81">
        <f t="shared" si="12"/>
        <v>7</v>
      </c>
      <c r="J81">
        <f t="shared" si="12"/>
        <v>8</v>
      </c>
      <c r="K81">
        <f t="shared" si="12"/>
        <v>9</v>
      </c>
      <c r="L81">
        <f t="shared" si="12"/>
        <v>10</v>
      </c>
      <c r="M81">
        <f t="shared" si="12"/>
        <v>11</v>
      </c>
      <c r="N81">
        <f t="shared" si="12"/>
        <v>12</v>
      </c>
      <c r="O81">
        <f t="shared" si="12"/>
        <v>12</v>
      </c>
      <c r="P81">
        <f t="shared" si="12"/>
        <v>12</v>
      </c>
      <c r="Q81">
        <f t="shared" si="12"/>
        <v>12</v>
      </c>
      <c r="R81">
        <f t="shared" si="11"/>
        <v>12</v>
      </c>
      <c r="S81">
        <f t="shared" si="9"/>
        <v>12</v>
      </c>
      <c r="BK81">
        <f>IF((C81-'Resultados bandas y global'!I$11)&gt;0,'Cálculos de referencia'!C81-'Resultados bandas y global'!I$11,0)</f>
        <v>0</v>
      </c>
      <c r="BL81">
        <f>IF((D81-'Resultados bandas y global'!J$11)&gt;0,'Cálculos de referencia'!D81-'Resultados bandas y global'!J$11,0)</f>
        <v>0</v>
      </c>
      <c r="BM81">
        <f>IF((E81-'Resultados bandas y global'!K$11)&gt;0,'Cálculos de referencia'!E81-'Resultados bandas y global'!K$11,0)</f>
        <v>0</v>
      </c>
      <c r="BN81">
        <f>IF((F81-'Resultados bandas y global'!L$11)&gt;0,'Cálculos de referencia'!F81-'Resultados bandas y global'!L$11,0)</f>
        <v>0</v>
      </c>
      <c r="BO81">
        <f>IF((G81-'Resultados bandas y global'!M$11)&gt;0,'Cálculos de referencia'!G81-'Resultados bandas y global'!M$11,0)</f>
        <v>0</v>
      </c>
      <c r="BP81">
        <f>IF((H81-'Resultados bandas y global'!N$11)&gt;0,'Cálculos de referencia'!H81-'Resultados bandas y global'!N$11,0)</f>
        <v>0</v>
      </c>
      <c r="BQ81">
        <f>IF((I81-'Resultados bandas y global'!O$11)&gt;0,'Cálculos de referencia'!I81-'Resultados bandas y global'!O$11,0)</f>
        <v>0</v>
      </c>
      <c r="BR81">
        <f>IF((J81-'Resultados bandas y global'!P$11)&gt;0,'Cálculos de referencia'!J81-'Resultados bandas y global'!P$11,0)</f>
        <v>0</v>
      </c>
      <c r="BS81">
        <f>IF((K81-'Resultados bandas y global'!Q$11)&gt;0,'Cálculos de referencia'!K81-'Resultados bandas y global'!Q$11,0)</f>
        <v>0</v>
      </c>
      <c r="BT81">
        <f>IF((L81-'Resultados bandas y global'!R$11)&gt;0,'Cálculos de referencia'!L81-'Resultados bandas y global'!R$11,0)</f>
        <v>0</v>
      </c>
      <c r="BU81">
        <f>IF((M81-'Resultados bandas y global'!S$11)&gt;0,'Cálculos de referencia'!M81-'Resultados bandas y global'!S$11,0)</f>
        <v>0</v>
      </c>
      <c r="BV81">
        <f>IF((N81-'Resultados bandas y global'!T$11)&gt;0,'Cálculos de referencia'!N81-'Resultados bandas y global'!T$11,0)</f>
        <v>0</v>
      </c>
      <c r="BW81">
        <f>IF((O81-'Resultados bandas y global'!U$11)&gt;0,'Cálculos de referencia'!O81-'Resultados bandas y global'!U$11,0)</f>
        <v>0</v>
      </c>
      <c r="BX81">
        <f>IF((P81-'Resultados bandas y global'!V$11)&gt;0,'Cálculos de referencia'!P81-'Resultados bandas y global'!V$11,0)</f>
        <v>0</v>
      </c>
      <c r="BY81">
        <f>IF((Q81-'Resultados bandas y global'!W$11)&gt;0,'Cálculos de referencia'!Q81-'Resultados bandas y global'!W$11,0)</f>
        <v>0</v>
      </c>
      <c r="BZ81">
        <f>IF((R81-'Resultados bandas y global'!X$11)&gt;0,'Cálculos de referencia'!R81-'Resultados bandas y global'!X$11,0)</f>
        <v>0</v>
      </c>
      <c r="CB81">
        <f t="shared" si="13"/>
        <v>0</v>
      </c>
      <c r="CC81">
        <f t="shared" si="14"/>
        <v>0</v>
      </c>
      <c r="CD81">
        <f t="shared" si="15"/>
        <v>0</v>
      </c>
    </row>
    <row r="82" spans="2:82" x14ac:dyDescent="0.3">
      <c r="B82">
        <v>45</v>
      </c>
      <c r="C82">
        <f t="shared" si="12"/>
        <v>-12</v>
      </c>
      <c r="D82">
        <f t="shared" si="12"/>
        <v>-9</v>
      </c>
      <c r="E82">
        <f t="shared" si="12"/>
        <v>-6</v>
      </c>
      <c r="F82">
        <f t="shared" si="12"/>
        <v>-3</v>
      </c>
      <c r="G82">
        <f t="shared" si="12"/>
        <v>0</v>
      </c>
      <c r="H82">
        <f t="shared" si="12"/>
        <v>3</v>
      </c>
      <c r="I82">
        <f t="shared" si="12"/>
        <v>6</v>
      </c>
      <c r="J82">
        <f t="shared" si="12"/>
        <v>7</v>
      </c>
      <c r="K82">
        <f t="shared" si="12"/>
        <v>8</v>
      </c>
      <c r="L82">
        <f t="shared" si="12"/>
        <v>9</v>
      </c>
      <c r="M82">
        <f t="shared" si="12"/>
        <v>10</v>
      </c>
      <c r="N82">
        <f t="shared" si="12"/>
        <v>11</v>
      </c>
      <c r="O82">
        <f t="shared" si="12"/>
        <v>11</v>
      </c>
      <c r="P82">
        <f t="shared" si="12"/>
        <v>11</v>
      </c>
      <c r="Q82">
        <f t="shared" si="12"/>
        <v>11</v>
      </c>
      <c r="R82">
        <f t="shared" si="11"/>
        <v>11</v>
      </c>
      <c r="S82">
        <f t="shared" si="9"/>
        <v>11</v>
      </c>
      <c r="BK82">
        <f>IF((C82-'Resultados bandas y global'!I$11)&gt;0,'Cálculos de referencia'!C82-'Resultados bandas y global'!I$11,0)</f>
        <v>0</v>
      </c>
      <c r="BL82">
        <f>IF((D82-'Resultados bandas y global'!J$11)&gt;0,'Cálculos de referencia'!D82-'Resultados bandas y global'!J$11,0)</f>
        <v>0</v>
      </c>
      <c r="BM82">
        <f>IF((E82-'Resultados bandas y global'!K$11)&gt;0,'Cálculos de referencia'!E82-'Resultados bandas y global'!K$11,0)</f>
        <v>0</v>
      </c>
      <c r="BN82">
        <f>IF((F82-'Resultados bandas y global'!L$11)&gt;0,'Cálculos de referencia'!F82-'Resultados bandas y global'!L$11,0)</f>
        <v>0</v>
      </c>
      <c r="BO82">
        <f>IF((G82-'Resultados bandas y global'!M$11)&gt;0,'Cálculos de referencia'!G82-'Resultados bandas y global'!M$11,0)</f>
        <v>0</v>
      </c>
      <c r="BP82">
        <f>IF((H82-'Resultados bandas y global'!N$11)&gt;0,'Cálculos de referencia'!H82-'Resultados bandas y global'!N$11,0)</f>
        <v>0</v>
      </c>
      <c r="BQ82">
        <f>IF((I82-'Resultados bandas y global'!O$11)&gt;0,'Cálculos de referencia'!I82-'Resultados bandas y global'!O$11,0)</f>
        <v>0</v>
      </c>
      <c r="BR82">
        <f>IF((J82-'Resultados bandas y global'!P$11)&gt;0,'Cálculos de referencia'!J82-'Resultados bandas y global'!P$11,0)</f>
        <v>0</v>
      </c>
      <c r="BS82">
        <f>IF((K82-'Resultados bandas y global'!Q$11)&gt;0,'Cálculos de referencia'!K82-'Resultados bandas y global'!Q$11,0)</f>
        <v>0</v>
      </c>
      <c r="BT82">
        <f>IF((L82-'Resultados bandas y global'!R$11)&gt;0,'Cálculos de referencia'!L82-'Resultados bandas y global'!R$11,0)</f>
        <v>0</v>
      </c>
      <c r="BU82">
        <f>IF((M82-'Resultados bandas y global'!S$11)&gt;0,'Cálculos de referencia'!M82-'Resultados bandas y global'!S$11,0)</f>
        <v>0</v>
      </c>
      <c r="BV82">
        <f>IF((N82-'Resultados bandas y global'!T$11)&gt;0,'Cálculos de referencia'!N82-'Resultados bandas y global'!T$11,0)</f>
        <v>0</v>
      </c>
      <c r="BW82">
        <f>IF((O82-'Resultados bandas y global'!U$11)&gt;0,'Cálculos de referencia'!O82-'Resultados bandas y global'!U$11,0)</f>
        <v>0</v>
      </c>
      <c r="BX82">
        <f>IF((P82-'Resultados bandas y global'!V$11)&gt;0,'Cálculos de referencia'!P82-'Resultados bandas y global'!V$11,0)</f>
        <v>0</v>
      </c>
      <c r="BY82">
        <f>IF((Q82-'Resultados bandas y global'!W$11)&gt;0,'Cálculos de referencia'!Q82-'Resultados bandas y global'!W$11,0)</f>
        <v>0</v>
      </c>
      <c r="BZ82">
        <f>IF((R82-'Resultados bandas y global'!X$11)&gt;0,'Cálculos de referencia'!R82-'Resultados bandas y global'!X$11,0)</f>
        <v>0</v>
      </c>
      <c r="CB82">
        <f t="shared" si="13"/>
        <v>0</v>
      </c>
      <c r="CC82">
        <f t="shared" si="14"/>
        <v>0</v>
      </c>
      <c r="CD82">
        <f t="shared" si="15"/>
        <v>0</v>
      </c>
    </row>
    <row r="83" spans="2:82" x14ac:dyDescent="0.3">
      <c r="B83">
        <v>46</v>
      </c>
      <c r="C83">
        <f t="shared" si="12"/>
        <v>-13</v>
      </c>
      <c r="D83">
        <f t="shared" si="12"/>
        <v>-10</v>
      </c>
      <c r="E83">
        <f t="shared" si="12"/>
        <v>-7</v>
      </c>
      <c r="F83">
        <f t="shared" si="12"/>
        <v>-4</v>
      </c>
      <c r="G83">
        <f t="shared" si="12"/>
        <v>-1</v>
      </c>
      <c r="H83">
        <f t="shared" si="12"/>
        <v>2</v>
      </c>
      <c r="I83">
        <f t="shared" si="12"/>
        <v>5</v>
      </c>
      <c r="J83">
        <f t="shared" si="12"/>
        <v>6</v>
      </c>
      <c r="K83">
        <f t="shared" si="12"/>
        <v>7</v>
      </c>
      <c r="L83">
        <f t="shared" si="12"/>
        <v>8</v>
      </c>
      <c r="M83">
        <f t="shared" si="12"/>
        <v>9</v>
      </c>
      <c r="N83">
        <f t="shared" si="12"/>
        <v>10</v>
      </c>
      <c r="O83">
        <f t="shared" si="12"/>
        <v>10</v>
      </c>
      <c r="P83">
        <f t="shared" si="12"/>
        <v>10</v>
      </c>
      <c r="Q83">
        <f t="shared" si="12"/>
        <v>10</v>
      </c>
      <c r="R83">
        <f t="shared" si="11"/>
        <v>10</v>
      </c>
      <c r="S83">
        <f t="shared" si="9"/>
        <v>10</v>
      </c>
      <c r="BK83">
        <f>IF((C83-'Resultados bandas y global'!I$11)&gt;0,'Cálculos de referencia'!C83-'Resultados bandas y global'!I$11,0)</f>
        <v>0</v>
      </c>
      <c r="BL83">
        <f>IF((D83-'Resultados bandas y global'!J$11)&gt;0,'Cálculos de referencia'!D83-'Resultados bandas y global'!J$11,0)</f>
        <v>0</v>
      </c>
      <c r="BM83">
        <f>IF((E83-'Resultados bandas y global'!K$11)&gt;0,'Cálculos de referencia'!E83-'Resultados bandas y global'!K$11,0)</f>
        <v>0</v>
      </c>
      <c r="BN83">
        <f>IF((F83-'Resultados bandas y global'!L$11)&gt;0,'Cálculos de referencia'!F83-'Resultados bandas y global'!L$11,0)</f>
        <v>0</v>
      </c>
      <c r="BO83">
        <f>IF((G83-'Resultados bandas y global'!M$11)&gt;0,'Cálculos de referencia'!G83-'Resultados bandas y global'!M$11,0)</f>
        <v>0</v>
      </c>
      <c r="BP83">
        <f>IF((H83-'Resultados bandas y global'!N$11)&gt;0,'Cálculos de referencia'!H83-'Resultados bandas y global'!N$11,0)</f>
        <v>0</v>
      </c>
      <c r="BQ83">
        <f>IF((I83-'Resultados bandas y global'!O$11)&gt;0,'Cálculos de referencia'!I83-'Resultados bandas y global'!O$11,0)</f>
        <v>0</v>
      </c>
      <c r="BR83">
        <f>IF((J83-'Resultados bandas y global'!P$11)&gt;0,'Cálculos de referencia'!J83-'Resultados bandas y global'!P$11,0)</f>
        <v>0</v>
      </c>
      <c r="BS83">
        <f>IF((K83-'Resultados bandas y global'!Q$11)&gt;0,'Cálculos de referencia'!K83-'Resultados bandas y global'!Q$11,0)</f>
        <v>0</v>
      </c>
      <c r="BT83">
        <f>IF((L83-'Resultados bandas y global'!R$11)&gt;0,'Cálculos de referencia'!L83-'Resultados bandas y global'!R$11,0)</f>
        <v>0</v>
      </c>
      <c r="BU83">
        <f>IF((M83-'Resultados bandas y global'!S$11)&gt;0,'Cálculos de referencia'!M83-'Resultados bandas y global'!S$11,0)</f>
        <v>0</v>
      </c>
      <c r="BV83">
        <f>IF((N83-'Resultados bandas y global'!T$11)&gt;0,'Cálculos de referencia'!N83-'Resultados bandas y global'!T$11,0)</f>
        <v>0</v>
      </c>
      <c r="BW83">
        <f>IF((O83-'Resultados bandas y global'!U$11)&gt;0,'Cálculos de referencia'!O83-'Resultados bandas y global'!U$11,0)</f>
        <v>0</v>
      </c>
      <c r="BX83">
        <f>IF((P83-'Resultados bandas y global'!V$11)&gt;0,'Cálculos de referencia'!P83-'Resultados bandas y global'!V$11,0)</f>
        <v>0</v>
      </c>
      <c r="BY83">
        <f>IF((Q83-'Resultados bandas y global'!W$11)&gt;0,'Cálculos de referencia'!Q83-'Resultados bandas y global'!W$11,0)</f>
        <v>0</v>
      </c>
      <c r="BZ83">
        <f>IF((R83-'Resultados bandas y global'!X$11)&gt;0,'Cálculos de referencia'!R83-'Resultados bandas y global'!X$11,0)</f>
        <v>0</v>
      </c>
      <c r="CB83">
        <f t="shared" si="13"/>
        <v>0</v>
      </c>
      <c r="CC83">
        <f t="shared" si="14"/>
        <v>0</v>
      </c>
      <c r="CD83">
        <f t="shared" si="15"/>
        <v>0</v>
      </c>
    </row>
    <row r="84" spans="2:82" x14ac:dyDescent="0.3">
      <c r="B84">
        <v>47</v>
      </c>
      <c r="C84">
        <f t="shared" si="12"/>
        <v>-14</v>
      </c>
      <c r="D84">
        <f t="shared" si="12"/>
        <v>-11</v>
      </c>
      <c r="E84">
        <f t="shared" si="12"/>
        <v>-8</v>
      </c>
      <c r="F84">
        <f t="shared" si="12"/>
        <v>-5</v>
      </c>
      <c r="G84">
        <f t="shared" si="12"/>
        <v>-2</v>
      </c>
      <c r="H84">
        <f t="shared" si="12"/>
        <v>1</v>
      </c>
      <c r="I84">
        <f t="shared" si="12"/>
        <v>4</v>
      </c>
      <c r="J84">
        <f t="shared" si="12"/>
        <v>5</v>
      </c>
      <c r="K84">
        <f t="shared" si="12"/>
        <v>6</v>
      </c>
      <c r="L84">
        <f t="shared" si="12"/>
        <v>7</v>
      </c>
      <c r="M84">
        <f t="shared" si="12"/>
        <v>8</v>
      </c>
      <c r="N84">
        <f t="shared" si="12"/>
        <v>9</v>
      </c>
      <c r="O84">
        <f t="shared" si="12"/>
        <v>9</v>
      </c>
      <c r="P84">
        <f t="shared" si="12"/>
        <v>9</v>
      </c>
      <c r="Q84">
        <f t="shared" si="12"/>
        <v>9</v>
      </c>
      <c r="R84">
        <f t="shared" si="11"/>
        <v>9</v>
      </c>
      <c r="S84">
        <f t="shared" si="9"/>
        <v>9</v>
      </c>
      <c r="BK84">
        <f>IF((C84-'Resultados bandas y global'!I$11)&gt;0,'Cálculos de referencia'!C84-'Resultados bandas y global'!I$11,0)</f>
        <v>0</v>
      </c>
      <c r="BL84">
        <f>IF((D84-'Resultados bandas y global'!J$11)&gt;0,'Cálculos de referencia'!D84-'Resultados bandas y global'!J$11,0)</f>
        <v>0</v>
      </c>
      <c r="BM84">
        <f>IF((E84-'Resultados bandas y global'!K$11)&gt;0,'Cálculos de referencia'!E84-'Resultados bandas y global'!K$11,0)</f>
        <v>0</v>
      </c>
      <c r="BN84">
        <f>IF((F84-'Resultados bandas y global'!L$11)&gt;0,'Cálculos de referencia'!F84-'Resultados bandas y global'!L$11,0)</f>
        <v>0</v>
      </c>
      <c r="BO84">
        <f>IF((G84-'Resultados bandas y global'!M$11)&gt;0,'Cálculos de referencia'!G84-'Resultados bandas y global'!M$11,0)</f>
        <v>0</v>
      </c>
      <c r="BP84">
        <f>IF((H84-'Resultados bandas y global'!N$11)&gt;0,'Cálculos de referencia'!H84-'Resultados bandas y global'!N$11,0)</f>
        <v>0</v>
      </c>
      <c r="BQ84">
        <f>IF((I84-'Resultados bandas y global'!O$11)&gt;0,'Cálculos de referencia'!I84-'Resultados bandas y global'!O$11,0)</f>
        <v>0</v>
      </c>
      <c r="BR84">
        <f>IF((J84-'Resultados bandas y global'!P$11)&gt;0,'Cálculos de referencia'!J84-'Resultados bandas y global'!P$11,0)</f>
        <v>0</v>
      </c>
      <c r="BS84">
        <f>IF((K84-'Resultados bandas y global'!Q$11)&gt;0,'Cálculos de referencia'!K84-'Resultados bandas y global'!Q$11,0)</f>
        <v>0</v>
      </c>
      <c r="BT84">
        <f>IF((L84-'Resultados bandas y global'!R$11)&gt;0,'Cálculos de referencia'!L84-'Resultados bandas y global'!R$11,0)</f>
        <v>0</v>
      </c>
      <c r="BU84">
        <f>IF((M84-'Resultados bandas y global'!S$11)&gt;0,'Cálculos de referencia'!M84-'Resultados bandas y global'!S$11,0)</f>
        <v>0</v>
      </c>
      <c r="BV84">
        <f>IF((N84-'Resultados bandas y global'!T$11)&gt;0,'Cálculos de referencia'!N84-'Resultados bandas y global'!T$11,0)</f>
        <v>0</v>
      </c>
      <c r="BW84">
        <f>IF((O84-'Resultados bandas y global'!U$11)&gt;0,'Cálculos de referencia'!O84-'Resultados bandas y global'!U$11,0)</f>
        <v>0</v>
      </c>
      <c r="BX84">
        <f>IF((P84-'Resultados bandas y global'!V$11)&gt;0,'Cálculos de referencia'!P84-'Resultados bandas y global'!V$11,0)</f>
        <v>0</v>
      </c>
      <c r="BY84">
        <f>IF((Q84-'Resultados bandas y global'!W$11)&gt;0,'Cálculos de referencia'!Q84-'Resultados bandas y global'!W$11,0)</f>
        <v>0</v>
      </c>
      <c r="BZ84">
        <f>IF((R84-'Resultados bandas y global'!X$11)&gt;0,'Cálculos de referencia'!R84-'Resultados bandas y global'!X$11,0)</f>
        <v>0</v>
      </c>
      <c r="CB84">
        <f t="shared" si="13"/>
        <v>0</v>
      </c>
      <c r="CC84">
        <f t="shared" si="14"/>
        <v>0</v>
      </c>
      <c r="CD84">
        <f t="shared" si="15"/>
        <v>0</v>
      </c>
    </row>
    <row r="85" spans="2:82" x14ac:dyDescent="0.3">
      <c r="B85">
        <v>48</v>
      </c>
      <c r="C85">
        <f t="shared" si="12"/>
        <v>-15</v>
      </c>
      <c r="D85">
        <f t="shared" si="12"/>
        <v>-12</v>
      </c>
      <c r="E85">
        <f t="shared" si="12"/>
        <v>-9</v>
      </c>
      <c r="F85">
        <f t="shared" si="12"/>
        <v>-6</v>
      </c>
      <c r="G85">
        <f t="shared" si="12"/>
        <v>-3</v>
      </c>
      <c r="H85">
        <f t="shared" si="12"/>
        <v>0</v>
      </c>
      <c r="I85">
        <f t="shared" si="12"/>
        <v>3</v>
      </c>
      <c r="J85">
        <f t="shared" si="12"/>
        <v>4</v>
      </c>
      <c r="K85">
        <f t="shared" si="12"/>
        <v>5</v>
      </c>
      <c r="L85">
        <f t="shared" si="12"/>
        <v>6</v>
      </c>
      <c r="M85">
        <f t="shared" si="12"/>
        <v>7</v>
      </c>
      <c r="N85">
        <f t="shared" si="12"/>
        <v>8</v>
      </c>
      <c r="O85">
        <f t="shared" si="12"/>
        <v>8</v>
      </c>
      <c r="P85">
        <f t="shared" si="12"/>
        <v>8</v>
      </c>
      <c r="Q85">
        <f t="shared" si="12"/>
        <v>8</v>
      </c>
      <c r="R85">
        <f t="shared" si="11"/>
        <v>8</v>
      </c>
      <c r="S85">
        <f t="shared" si="9"/>
        <v>8</v>
      </c>
      <c r="BK85">
        <f>IF((C85-'Resultados bandas y global'!I$11)&gt;0,'Cálculos de referencia'!C85-'Resultados bandas y global'!I$11,0)</f>
        <v>0</v>
      </c>
      <c r="BL85">
        <f>IF((D85-'Resultados bandas y global'!J$11)&gt;0,'Cálculos de referencia'!D85-'Resultados bandas y global'!J$11,0)</f>
        <v>0</v>
      </c>
      <c r="BM85">
        <f>IF((E85-'Resultados bandas y global'!K$11)&gt;0,'Cálculos de referencia'!E85-'Resultados bandas y global'!K$11,0)</f>
        <v>0</v>
      </c>
      <c r="BN85">
        <f>IF((F85-'Resultados bandas y global'!L$11)&gt;0,'Cálculos de referencia'!F85-'Resultados bandas y global'!L$11,0)</f>
        <v>0</v>
      </c>
      <c r="BO85">
        <f>IF((G85-'Resultados bandas y global'!M$11)&gt;0,'Cálculos de referencia'!G85-'Resultados bandas y global'!M$11,0)</f>
        <v>0</v>
      </c>
      <c r="BP85">
        <f>IF((H85-'Resultados bandas y global'!N$11)&gt;0,'Cálculos de referencia'!H85-'Resultados bandas y global'!N$11,0)</f>
        <v>0</v>
      </c>
      <c r="BQ85">
        <f>IF((I85-'Resultados bandas y global'!O$11)&gt;0,'Cálculos de referencia'!I85-'Resultados bandas y global'!O$11,0)</f>
        <v>0</v>
      </c>
      <c r="BR85">
        <f>IF((J85-'Resultados bandas y global'!P$11)&gt;0,'Cálculos de referencia'!J85-'Resultados bandas y global'!P$11,0)</f>
        <v>0</v>
      </c>
      <c r="BS85">
        <f>IF((K85-'Resultados bandas y global'!Q$11)&gt;0,'Cálculos de referencia'!K85-'Resultados bandas y global'!Q$11,0)</f>
        <v>0</v>
      </c>
      <c r="BT85">
        <f>IF((L85-'Resultados bandas y global'!R$11)&gt;0,'Cálculos de referencia'!L85-'Resultados bandas y global'!R$11,0)</f>
        <v>0</v>
      </c>
      <c r="BU85">
        <f>IF((M85-'Resultados bandas y global'!S$11)&gt;0,'Cálculos de referencia'!M85-'Resultados bandas y global'!S$11,0)</f>
        <v>0</v>
      </c>
      <c r="BV85">
        <f>IF((N85-'Resultados bandas y global'!T$11)&gt;0,'Cálculos de referencia'!N85-'Resultados bandas y global'!T$11,0)</f>
        <v>0</v>
      </c>
      <c r="BW85">
        <f>IF((O85-'Resultados bandas y global'!U$11)&gt;0,'Cálculos de referencia'!O85-'Resultados bandas y global'!U$11,0)</f>
        <v>0</v>
      </c>
      <c r="BX85">
        <f>IF((P85-'Resultados bandas y global'!V$11)&gt;0,'Cálculos de referencia'!P85-'Resultados bandas y global'!V$11,0)</f>
        <v>0</v>
      </c>
      <c r="BY85">
        <f>IF((Q85-'Resultados bandas y global'!W$11)&gt;0,'Cálculos de referencia'!Q85-'Resultados bandas y global'!W$11,0)</f>
        <v>0</v>
      </c>
      <c r="BZ85">
        <f>IF((R85-'Resultados bandas y global'!X$11)&gt;0,'Cálculos de referencia'!R85-'Resultados bandas y global'!X$11,0)</f>
        <v>0</v>
      </c>
      <c r="CB85">
        <f t="shared" si="13"/>
        <v>0</v>
      </c>
      <c r="CC85">
        <f t="shared" si="14"/>
        <v>0</v>
      </c>
      <c r="CD85">
        <f t="shared" si="15"/>
        <v>0</v>
      </c>
    </row>
    <row r="86" spans="2:82" x14ac:dyDescent="0.3">
      <c r="B86">
        <v>49</v>
      </c>
      <c r="C86">
        <f t="shared" si="12"/>
        <v>-16</v>
      </c>
      <c r="D86">
        <f t="shared" si="12"/>
        <v>-13</v>
      </c>
      <c r="E86">
        <f t="shared" si="12"/>
        <v>-10</v>
      </c>
      <c r="F86">
        <f t="shared" si="12"/>
        <v>-7</v>
      </c>
      <c r="G86">
        <f t="shared" si="12"/>
        <v>-4</v>
      </c>
      <c r="H86">
        <f t="shared" si="12"/>
        <v>-1</v>
      </c>
      <c r="I86">
        <f t="shared" si="12"/>
        <v>2</v>
      </c>
      <c r="J86">
        <f t="shared" si="12"/>
        <v>3</v>
      </c>
      <c r="K86">
        <f t="shared" si="12"/>
        <v>4</v>
      </c>
      <c r="L86">
        <f t="shared" si="12"/>
        <v>5</v>
      </c>
      <c r="M86">
        <f t="shared" si="12"/>
        <v>6</v>
      </c>
      <c r="N86">
        <f t="shared" si="12"/>
        <v>7</v>
      </c>
      <c r="O86">
        <f t="shared" si="12"/>
        <v>7</v>
      </c>
      <c r="P86">
        <f t="shared" si="12"/>
        <v>7</v>
      </c>
      <c r="Q86">
        <f t="shared" si="12"/>
        <v>7</v>
      </c>
      <c r="R86">
        <f t="shared" si="11"/>
        <v>7</v>
      </c>
      <c r="S86">
        <f t="shared" si="9"/>
        <v>7</v>
      </c>
      <c r="BK86">
        <f>IF((C86-'Resultados bandas y global'!I$11)&gt;0,'Cálculos de referencia'!C86-'Resultados bandas y global'!I$11,0)</f>
        <v>0</v>
      </c>
      <c r="BL86">
        <f>IF((D86-'Resultados bandas y global'!J$11)&gt;0,'Cálculos de referencia'!D86-'Resultados bandas y global'!J$11,0)</f>
        <v>0</v>
      </c>
      <c r="BM86">
        <f>IF((E86-'Resultados bandas y global'!K$11)&gt;0,'Cálculos de referencia'!E86-'Resultados bandas y global'!K$11,0)</f>
        <v>0</v>
      </c>
      <c r="BN86">
        <f>IF((F86-'Resultados bandas y global'!L$11)&gt;0,'Cálculos de referencia'!F86-'Resultados bandas y global'!L$11,0)</f>
        <v>0</v>
      </c>
      <c r="BO86">
        <f>IF((G86-'Resultados bandas y global'!M$11)&gt;0,'Cálculos de referencia'!G86-'Resultados bandas y global'!M$11,0)</f>
        <v>0</v>
      </c>
      <c r="BP86">
        <f>IF((H86-'Resultados bandas y global'!N$11)&gt;0,'Cálculos de referencia'!H86-'Resultados bandas y global'!N$11,0)</f>
        <v>0</v>
      </c>
      <c r="BQ86">
        <f>IF((I86-'Resultados bandas y global'!O$11)&gt;0,'Cálculos de referencia'!I86-'Resultados bandas y global'!O$11,0)</f>
        <v>0</v>
      </c>
      <c r="BR86">
        <f>IF((J86-'Resultados bandas y global'!P$11)&gt;0,'Cálculos de referencia'!J86-'Resultados bandas y global'!P$11,0)</f>
        <v>0</v>
      </c>
      <c r="BS86">
        <f>IF((K86-'Resultados bandas y global'!Q$11)&gt;0,'Cálculos de referencia'!K86-'Resultados bandas y global'!Q$11,0)</f>
        <v>0</v>
      </c>
      <c r="BT86">
        <f>IF((L86-'Resultados bandas y global'!R$11)&gt;0,'Cálculos de referencia'!L86-'Resultados bandas y global'!R$11,0)</f>
        <v>0</v>
      </c>
      <c r="BU86">
        <f>IF((M86-'Resultados bandas y global'!S$11)&gt;0,'Cálculos de referencia'!M86-'Resultados bandas y global'!S$11,0)</f>
        <v>0</v>
      </c>
      <c r="BV86">
        <f>IF((N86-'Resultados bandas y global'!T$11)&gt;0,'Cálculos de referencia'!N86-'Resultados bandas y global'!T$11,0)</f>
        <v>0</v>
      </c>
      <c r="BW86">
        <f>IF((O86-'Resultados bandas y global'!U$11)&gt;0,'Cálculos de referencia'!O86-'Resultados bandas y global'!U$11,0)</f>
        <v>0</v>
      </c>
      <c r="BX86">
        <f>IF((P86-'Resultados bandas y global'!V$11)&gt;0,'Cálculos de referencia'!P86-'Resultados bandas y global'!V$11,0)</f>
        <v>0</v>
      </c>
      <c r="BY86">
        <f>IF((Q86-'Resultados bandas y global'!W$11)&gt;0,'Cálculos de referencia'!Q86-'Resultados bandas y global'!W$11,0)</f>
        <v>0</v>
      </c>
      <c r="BZ86">
        <f>IF((R86-'Resultados bandas y global'!X$11)&gt;0,'Cálculos de referencia'!R86-'Resultados bandas y global'!X$11,0)</f>
        <v>0</v>
      </c>
      <c r="CB86">
        <f t="shared" si="13"/>
        <v>0</v>
      </c>
      <c r="CC86">
        <f t="shared" si="14"/>
        <v>0</v>
      </c>
      <c r="CD86">
        <f t="shared" si="15"/>
        <v>0</v>
      </c>
    </row>
    <row r="87" spans="2:82" x14ac:dyDescent="0.3">
      <c r="B87">
        <v>50</v>
      </c>
      <c r="C87">
        <f t="shared" ref="C87:Q87" si="16">C86-1</f>
        <v>-17</v>
      </c>
      <c r="D87">
        <f t="shared" si="16"/>
        <v>-14</v>
      </c>
      <c r="E87">
        <f t="shared" si="16"/>
        <v>-11</v>
      </c>
      <c r="F87">
        <f t="shared" si="16"/>
        <v>-8</v>
      </c>
      <c r="G87">
        <f t="shared" si="16"/>
        <v>-5</v>
      </c>
      <c r="H87">
        <f t="shared" si="16"/>
        <v>-2</v>
      </c>
      <c r="I87">
        <f t="shared" si="16"/>
        <v>1</v>
      </c>
      <c r="J87">
        <f t="shared" si="16"/>
        <v>2</v>
      </c>
      <c r="K87">
        <f t="shared" si="16"/>
        <v>3</v>
      </c>
      <c r="L87">
        <f t="shared" si="16"/>
        <v>4</v>
      </c>
      <c r="M87">
        <f t="shared" si="16"/>
        <v>5</v>
      </c>
      <c r="N87">
        <f t="shared" si="16"/>
        <v>6</v>
      </c>
      <c r="O87">
        <f t="shared" si="16"/>
        <v>6</v>
      </c>
      <c r="P87">
        <f t="shared" si="16"/>
        <v>6</v>
      </c>
      <c r="Q87">
        <f t="shared" si="16"/>
        <v>6</v>
      </c>
      <c r="R87">
        <f t="shared" si="11"/>
        <v>6</v>
      </c>
      <c r="S87">
        <f t="shared" si="9"/>
        <v>6</v>
      </c>
      <c r="BK87">
        <f>IF((C87-'Resultados bandas y global'!I$11)&gt;0,'Cálculos de referencia'!C87-'Resultados bandas y global'!I$11,0)</f>
        <v>0</v>
      </c>
      <c r="BL87">
        <f>IF((D87-'Resultados bandas y global'!J$11)&gt;0,'Cálculos de referencia'!D87-'Resultados bandas y global'!J$11,0)</f>
        <v>0</v>
      </c>
      <c r="BM87">
        <f>IF((E87-'Resultados bandas y global'!K$11)&gt;0,'Cálculos de referencia'!E87-'Resultados bandas y global'!K$11,0)</f>
        <v>0</v>
      </c>
      <c r="BN87">
        <f>IF((F87-'Resultados bandas y global'!L$11)&gt;0,'Cálculos de referencia'!F87-'Resultados bandas y global'!L$11,0)</f>
        <v>0</v>
      </c>
      <c r="BO87">
        <f>IF((G87-'Resultados bandas y global'!M$11)&gt;0,'Cálculos de referencia'!G87-'Resultados bandas y global'!M$11,0)</f>
        <v>0</v>
      </c>
      <c r="BP87">
        <f>IF((H87-'Resultados bandas y global'!N$11)&gt;0,'Cálculos de referencia'!H87-'Resultados bandas y global'!N$11,0)</f>
        <v>0</v>
      </c>
      <c r="BQ87">
        <f>IF((I87-'Resultados bandas y global'!O$11)&gt;0,'Cálculos de referencia'!I87-'Resultados bandas y global'!O$11,0)</f>
        <v>0</v>
      </c>
      <c r="BR87">
        <f>IF((J87-'Resultados bandas y global'!P$11)&gt;0,'Cálculos de referencia'!J87-'Resultados bandas y global'!P$11,0)</f>
        <v>0</v>
      </c>
      <c r="BS87">
        <f>IF((K87-'Resultados bandas y global'!Q$11)&gt;0,'Cálculos de referencia'!K87-'Resultados bandas y global'!Q$11,0)</f>
        <v>0</v>
      </c>
      <c r="BT87">
        <f>IF((L87-'Resultados bandas y global'!R$11)&gt;0,'Cálculos de referencia'!L87-'Resultados bandas y global'!R$11,0)</f>
        <v>0</v>
      </c>
      <c r="BU87">
        <f>IF((M87-'Resultados bandas y global'!S$11)&gt;0,'Cálculos de referencia'!M87-'Resultados bandas y global'!S$11,0)</f>
        <v>0</v>
      </c>
      <c r="BV87">
        <f>IF((N87-'Resultados bandas y global'!T$11)&gt;0,'Cálculos de referencia'!N87-'Resultados bandas y global'!T$11,0)</f>
        <v>0</v>
      </c>
      <c r="BW87">
        <f>IF((O87-'Resultados bandas y global'!U$11)&gt;0,'Cálculos de referencia'!O87-'Resultados bandas y global'!U$11,0)</f>
        <v>0</v>
      </c>
      <c r="BX87">
        <f>IF((P87-'Resultados bandas y global'!V$11)&gt;0,'Cálculos de referencia'!P87-'Resultados bandas y global'!V$11,0)</f>
        <v>0</v>
      </c>
      <c r="BY87">
        <f>IF((Q87-'Resultados bandas y global'!W$11)&gt;0,'Cálculos de referencia'!Q87-'Resultados bandas y global'!W$11,0)</f>
        <v>0</v>
      </c>
      <c r="BZ87">
        <f>IF((R87-'Resultados bandas y global'!X$11)&gt;0,'Cálculos de referencia'!R87-'Resultados bandas y global'!X$11,0)</f>
        <v>0</v>
      </c>
      <c r="CB87">
        <f t="shared" si="13"/>
        <v>0</v>
      </c>
      <c r="CC87">
        <f t="shared" si="14"/>
        <v>0</v>
      </c>
      <c r="CD87">
        <f t="shared" si="15"/>
        <v>0</v>
      </c>
    </row>
    <row r="91" spans="2:82" x14ac:dyDescent="0.3">
      <c r="AM91">
        <f>SUM(AM8:AM87)</f>
        <v>0</v>
      </c>
      <c r="AN91">
        <f>SUM(AN8:AN87)</f>
        <v>0</v>
      </c>
      <c r="BH91">
        <f>SUM(BH8:BH87)</f>
        <v>0</v>
      </c>
      <c r="BI91">
        <f>SUM(BI8:BI87)</f>
        <v>0</v>
      </c>
      <c r="CC91">
        <f>SUM(CC7:CC86)</f>
        <v>53</v>
      </c>
      <c r="CD91">
        <f>SUM(CD7:CD86)</f>
        <v>-1</v>
      </c>
    </row>
    <row r="100" spans="18:81" x14ac:dyDescent="0.3">
      <c r="U100" s="19">
        <v>100</v>
      </c>
      <c r="V100" s="19">
        <v>125</v>
      </c>
      <c r="W100" s="19">
        <v>160</v>
      </c>
      <c r="X100" s="19">
        <v>200</v>
      </c>
      <c r="Y100" s="19">
        <v>250</v>
      </c>
      <c r="Z100" s="19">
        <v>315</v>
      </c>
      <c r="AA100" s="19">
        <v>400</v>
      </c>
      <c r="AB100" s="19">
        <v>500</v>
      </c>
      <c r="AC100" s="19">
        <v>630</v>
      </c>
      <c r="AD100" s="19">
        <v>800</v>
      </c>
      <c r="AE100" s="19">
        <v>1000</v>
      </c>
      <c r="AF100" s="19">
        <v>1250</v>
      </c>
      <c r="AG100" s="19">
        <v>1600</v>
      </c>
      <c r="AH100" s="19">
        <v>2000</v>
      </c>
      <c r="AI100" s="19">
        <v>2500</v>
      </c>
      <c r="AJ100" s="19">
        <v>3150</v>
      </c>
      <c r="AK100" s="19">
        <v>4000</v>
      </c>
      <c r="AL100" t="s">
        <v>14</v>
      </c>
      <c r="AM100" t="s">
        <v>15</v>
      </c>
      <c r="BG100" t="s">
        <v>14</v>
      </c>
      <c r="BH100" t="s">
        <v>15</v>
      </c>
      <c r="CB100" t="s">
        <v>14</v>
      </c>
      <c r="CC100" t="s">
        <v>15</v>
      </c>
    </row>
    <row r="101" spans="18:81" x14ac:dyDescent="0.3">
      <c r="T101" t="s">
        <v>16</v>
      </c>
      <c r="U101">
        <v>-29</v>
      </c>
      <c r="V101">
        <v>-26</v>
      </c>
      <c r="W101">
        <v>-23</v>
      </c>
      <c r="X101">
        <v>-21</v>
      </c>
      <c r="Y101">
        <v>-29</v>
      </c>
      <c r="Z101">
        <v>-17</v>
      </c>
      <c r="AA101">
        <v>-15</v>
      </c>
      <c r="AB101">
        <v>-13</v>
      </c>
      <c r="AC101">
        <v>-12</v>
      </c>
      <c r="AD101">
        <v>-11</v>
      </c>
      <c r="AE101">
        <v>-10</v>
      </c>
      <c r="AF101">
        <v>-9</v>
      </c>
      <c r="AG101">
        <v>-9</v>
      </c>
      <c r="AH101">
        <v>-9</v>
      </c>
      <c r="AI101">
        <v>-9</v>
      </c>
      <c r="AJ101">
        <v>-9</v>
      </c>
      <c r="AK101">
        <v>-9</v>
      </c>
      <c r="AL101" t="e">
        <f>ROUND(-10*LOG10((10^(($U$101-'Resultados bandas y global'!#REF!)/10))+(10^(('Cálculos de referencia'!$V$101-'Resultados bandas y global'!#REF!)/10))+(10^(('Cálculos de referencia'!$W$101-'Resultados bandas y global'!#REF!)/10))+(10^(('Cálculos de referencia'!$X$101-'Resultados bandas y global'!#REF!)/10))+(10^(('Cálculos de referencia'!$Y$101-'Resultados bandas y global'!#REF!)/10))+(10^(('Cálculos de referencia'!$Z$101-'Resultados bandas y global'!#REF!)/10))+(10^(('Cálculos de referencia'!$AA$101-'Resultados bandas y global'!#REF!)/10))+(10^(('Cálculos de referencia'!$AB$101-'Resultados bandas y global'!#REF!)/10))+(10^(('Cálculos de referencia'!$AC$101-'Resultados bandas y global'!#REF!)/10))+(10^(('Cálculos de referencia'!$AD$101-'Resultados bandas y global'!#REF!)/10))+(10^(('Cálculos de referencia'!$AE$101-'Resultados bandas y global'!#REF!)/10))+(10^(('Cálculos de referencia'!$AF$101-'Resultados bandas y global'!#REF!)/10))+(10^(('Cálculos de referencia'!$AG$101-'Resultados bandas y global'!#REF!)/10))+(10^(('Cálculos de referencia'!$AH$101-'Resultados bandas y global'!#REF!)/10))+(10^(('Cálculos de referencia'!$AI$101-'Resultados bandas y global'!#REF!)/10))+(10^(('Cálculos de referencia'!$AJ$101-'Resultados bandas y global'!#REF!)/10))),0)</f>
        <v>#REF!</v>
      </c>
      <c r="AM101" t="e">
        <f>AL101-AM91</f>
        <v>#REF!</v>
      </c>
      <c r="BG101" t="e">
        <f>ROUND(-10*LOG10((10^(($U101-'Resultados bandas y global'!#REF!)/10))+(10^(('Cálculos de referencia'!$V101-'Resultados bandas y global'!#REF!)/10))+(10^(('Cálculos de referencia'!$W101-'Resultados bandas y global'!#REF!)/10))+(10^(('Cálculos de referencia'!$X101-'Resultados bandas y global'!#REF!)/10))+(10^(('Cálculos de referencia'!$Y101-'Resultados bandas y global'!#REF!)/10))+(10^(('Cálculos de referencia'!$Z101-'Resultados bandas y global'!#REF!)/10))+(10^(('Cálculos de referencia'!$AA101-'Resultados bandas y global'!#REF!)/10))+(10^(('Cálculos de referencia'!$AB101-'Resultados bandas y global'!#REF!)/10))+(10^(('Cálculos de referencia'!$AC101-'Resultados bandas y global'!#REF!)/10))+(10^(('Cálculos de referencia'!$AD101-'Resultados bandas y global'!#REF!)/10))+(10^(('Cálculos de referencia'!$AE101-'Resultados bandas y global'!#REF!)/10))+(10^(('Cálculos de referencia'!$AF101-'Resultados bandas y global'!#REF!)/10))+(10^(('Cálculos de referencia'!$AG101-'Resultados bandas y global'!#REF!)/10))+(10^(('Cálculos de referencia'!$AH101-'Resultados bandas y global'!#REF!)/10))+(10^(('Cálculos de referencia'!$AI101-'Resultados bandas y global'!#REF!)/10))+(10^(('Cálculos de referencia'!$AJ101-'Resultados bandas y global'!#REF!)/10))),0)</f>
        <v>#REF!</v>
      </c>
      <c r="BH101" t="e">
        <f>BG101-BH91</f>
        <v>#REF!</v>
      </c>
      <c r="CB101">
        <f>ROUND(-10*LOG10((10^(($U101-'Resultados bandas y global'!$I$11)/10))+(10^(('Cálculos de referencia'!$V101-'Resultados bandas y global'!$J$11)/10))+(10^(('Cálculos de referencia'!$W101-'Resultados bandas y global'!$K$11)/10))+(10^(('Cálculos de referencia'!$X101-'Resultados bandas y global'!$L$11)/10))+(10^(('Cálculos de referencia'!$Y101-'Resultados bandas y global'!$M$11)/10))+(10^(('Cálculos de referencia'!$Z101-'Resultados bandas y global'!$N$11)/10))+(10^(('Cálculos de referencia'!$AA101-'Resultados bandas y global'!$O$11)/10))+(10^(('Cálculos de referencia'!$AB101-'Resultados bandas y global'!$P$11)/10))+(10^(('Cálculos de referencia'!$AC101-'Resultados bandas y global'!$Q$11)/10))+(10^(('Cálculos de referencia'!$AD101-'Resultados bandas y global'!$R$11)/10))+(10^(('Cálculos de referencia'!$AE101-'Resultados bandas y global'!$S$11)/10))+(10^(('Cálculos de referencia'!$AF101-'Resultados bandas y global'!$T$11)/10))+(10^(('Cálculos de referencia'!$AG101-'Resultados bandas y global'!$U$11)/10))+(10^(('Cálculos de referencia'!$AH101-'Resultados bandas y global'!$V$11)/10))+(10^(('Cálculos de referencia'!$AI101-'Resultados bandas y global'!$W$11)/10))+(10^(('Cálculos de referencia'!$AJ101-'Resultados bandas y global'!$X$11)/10))),0)</f>
        <v>52</v>
      </c>
      <c r="CC101">
        <f>CB101-CC91</f>
        <v>-1</v>
      </c>
    </row>
    <row r="104" spans="18:81" x14ac:dyDescent="0.3">
      <c r="U104" s="19">
        <v>100</v>
      </c>
      <c r="V104" s="19">
        <v>125</v>
      </c>
      <c r="W104" s="19">
        <v>160</v>
      </c>
      <c r="X104" s="19">
        <v>200</v>
      </c>
      <c r="Y104" s="19">
        <v>250</v>
      </c>
      <c r="Z104" s="19">
        <v>315</v>
      </c>
      <c r="AA104" s="19">
        <v>400</v>
      </c>
      <c r="AB104" s="19">
        <v>500</v>
      </c>
      <c r="AC104" s="19">
        <v>630</v>
      </c>
      <c r="AD104" s="19">
        <v>800</v>
      </c>
      <c r="AE104" s="19">
        <v>1000</v>
      </c>
      <c r="AF104" s="19">
        <v>1250</v>
      </c>
      <c r="AG104" s="19">
        <v>1600</v>
      </c>
      <c r="AH104" s="19">
        <v>2000</v>
      </c>
      <c r="AI104" s="19">
        <v>2500</v>
      </c>
      <c r="AJ104" s="19">
        <v>3150</v>
      </c>
      <c r="AL104" t="s">
        <v>17</v>
      </c>
      <c r="AM104" t="s">
        <v>18</v>
      </c>
      <c r="BG104" t="s">
        <v>17</v>
      </c>
      <c r="BH104" t="s">
        <v>18</v>
      </c>
      <c r="CB104" t="s">
        <v>17</v>
      </c>
      <c r="CC104" t="s">
        <v>18</v>
      </c>
    </row>
    <row r="105" spans="18:81" x14ac:dyDescent="0.3">
      <c r="T105" t="s">
        <v>19</v>
      </c>
      <c r="U105">
        <v>-20</v>
      </c>
      <c r="V105">
        <v>-20</v>
      </c>
      <c r="W105">
        <v>-18</v>
      </c>
      <c r="X105">
        <v>-16</v>
      </c>
      <c r="Y105">
        <v>-15</v>
      </c>
      <c r="Z105">
        <v>-14</v>
      </c>
      <c r="AA105">
        <v>-13</v>
      </c>
      <c r="AB105">
        <v>-12</v>
      </c>
      <c r="AC105">
        <v>-11</v>
      </c>
      <c r="AD105">
        <v>-9</v>
      </c>
      <c r="AE105">
        <v>-8</v>
      </c>
      <c r="AF105">
        <v>-9</v>
      </c>
      <c r="AG105">
        <v>-10</v>
      </c>
      <c r="AH105">
        <v>-11</v>
      </c>
      <c r="AI105">
        <v>-13</v>
      </c>
      <c r="AJ105">
        <v>-15</v>
      </c>
      <c r="AL105" t="e">
        <f>ROUND(-10*LOG10((10^(($U$105-'Resultados bandas y global'!#REF!)/10))+(10^(('Cálculos de referencia'!$V$105-'Resultados bandas y global'!#REF!)/10))+(10^(('Cálculos de referencia'!$W$105-'Resultados bandas y global'!#REF!)/10))+(10^(('Cálculos de referencia'!$X$105-'Resultados bandas y global'!#REF!)/10))+(10^(('Cálculos de referencia'!$Y$105-'Resultados bandas y global'!#REF!)/10))+(10^(('Cálculos de referencia'!$Z$105-'Resultados bandas y global'!#REF!)/10))+(10^(('Cálculos de referencia'!$AA$105-'Resultados bandas y global'!#REF!)/10))+(10^(('Cálculos de referencia'!$AB$105-'Resultados bandas y global'!#REF!)/10))+(10^(('Cálculos de referencia'!$AC$105-'Resultados bandas y global'!#REF!)/10))+(10^(('Cálculos de referencia'!$AD$105-'Resultados bandas y global'!#REF!)/10))+(10^(('Cálculos de referencia'!$AE$105-'Resultados bandas y global'!#REF!)/10))+(10^(('Cálculos de referencia'!$AF$105-'Resultados bandas y global'!#REF!)/10))+(10^(('Cálculos de referencia'!$AG$105-'Resultados bandas y global'!#REF!)/10))+(10^(('Cálculos de referencia'!$AH$105-'Resultados bandas y global'!#REF!)/10))+(10^(('Cálculos de referencia'!$AI$105-'Resultados bandas y global'!#REF!)/10))+(10^(('Cálculos de referencia'!$AJ$105-'Resultados bandas y global'!#REF!)/10))),0)</f>
        <v>#REF!</v>
      </c>
      <c r="AM105" t="e">
        <f>AL105-AM91</f>
        <v>#REF!</v>
      </c>
      <c r="BG105" t="e">
        <f>ROUND(-10*LOG10((10^(($U105-'Resultados bandas y global'!#REF!)/10))+(10^(('Cálculos de referencia'!$V105-'Resultados bandas y global'!#REF!)/10))+(10^(('Cálculos de referencia'!$W105-'Resultados bandas y global'!#REF!)/10))+(10^(('Cálculos de referencia'!$X105-'Resultados bandas y global'!#REF!)/10))+(10^(('Cálculos de referencia'!$Y105-'Resultados bandas y global'!#REF!)/10))+(10^(('Cálculos de referencia'!$Z105-'Resultados bandas y global'!#REF!)/10))+(10^(('Cálculos de referencia'!$AA105-'Resultados bandas y global'!#REF!)/10))+(10^(('Cálculos de referencia'!$AB105-'Resultados bandas y global'!#REF!)/10))+(10^(('Cálculos de referencia'!$AC105-'Resultados bandas y global'!#REF!)/10))+(10^(('Cálculos de referencia'!$AD105-'Resultados bandas y global'!#REF!)/10))+(10^(('Cálculos de referencia'!$AE105-'Resultados bandas y global'!#REF!)/10))+(10^(('Cálculos de referencia'!$AF105-'Resultados bandas y global'!#REF!)/10))+(10^(('Cálculos de referencia'!$AG105-'Resultados bandas y global'!#REF!)/10))+(10^(('Cálculos de referencia'!$AH105-'Resultados bandas y global'!#REF!)/10))+(10^(('Cálculos de referencia'!$AI105-'Resultados bandas y global'!#REF!)/10))+(10^(('Cálculos de referencia'!$AJ105-'Resultados bandas y global'!#REF!)/10))),0)</f>
        <v>#REF!</v>
      </c>
      <c r="BH105" t="e">
        <f>BG105-BH91</f>
        <v>#REF!</v>
      </c>
      <c r="CB105">
        <f>ROUND(-10*LOG10((10^(($U105-'Resultados bandas y global'!$I$11)/10))+(10^(('Cálculos de referencia'!$V105-'Resultados bandas y global'!$J$11)/10))+(10^(('Cálculos de referencia'!$W105-'Resultados bandas y global'!$K$11)/10))+(10^(('Cálculos de referencia'!$X105-'Resultados bandas y global'!$L$11)/10))+(10^(('Cálculos de referencia'!$Y105-'Resultados bandas y global'!$M$11)/10))+(10^(('Cálculos de referencia'!$Z105-'Resultados bandas y global'!$N$11)/10))+(10^(('Cálculos de referencia'!$AA105-'Resultados bandas y global'!$O$11)/10))+(10^(('Cálculos de referencia'!$AB105-'Resultados bandas y global'!$P$11)/10))+(10^(('Cálculos de referencia'!$AC105-'Resultados bandas y global'!$Q$11)/10))+(10^(('Cálculos de referencia'!$AD105-'Resultados bandas y global'!$R$11)/10))+(10^(('Cálculos de referencia'!$AE105-'Resultados bandas y global'!$S$11)/10))+(10^(('Cálculos de referencia'!$AF105-'Resultados bandas y global'!$T$11)/10))+(10^(('Cálculos de referencia'!$AG105-'Resultados bandas y global'!$U$11)/10))+(10^(('Cálculos de referencia'!$AH105-'Resultados bandas y global'!$V$11)/10))+(10^(('Cálculos de referencia'!$AI105-'Resultados bandas y global'!$W$11)/10))+(10^(('Cálculos de referencia'!$AJ105-'Resultados bandas y global'!$X$11)/10))),0)</f>
        <v>48</v>
      </c>
      <c r="CC105">
        <f>CB105-CC91</f>
        <v>-5</v>
      </c>
    </row>
    <row r="107" spans="18:81" x14ac:dyDescent="0.3">
      <c r="R107" s="19">
        <v>50</v>
      </c>
      <c r="S107" s="19">
        <v>63</v>
      </c>
      <c r="T107" s="19">
        <v>80</v>
      </c>
      <c r="U107" s="19">
        <v>100</v>
      </c>
      <c r="V107" s="19">
        <v>125</v>
      </c>
      <c r="W107" s="19">
        <v>160</v>
      </c>
      <c r="X107" s="19">
        <v>200</v>
      </c>
      <c r="Y107" s="19">
        <v>250</v>
      </c>
      <c r="Z107" s="19">
        <v>315</v>
      </c>
      <c r="AA107" s="19">
        <v>400</v>
      </c>
      <c r="AB107" s="19">
        <v>500</v>
      </c>
      <c r="AC107" s="19">
        <v>630</v>
      </c>
      <c r="AD107" s="19">
        <v>800</v>
      </c>
      <c r="AE107" s="19">
        <v>1000</v>
      </c>
      <c r="AF107" s="19">
        <v>1250</v>
      </c>
      <c r="AG107" s="19">
        <v>1600</v>
      </c>
      <c r="AH107" s="19">
        <v>2000</v>
      </c>
      <c r="AI107" s="19">
        <v>2500</v>
      </c>
      <c r="AJ107" s="19">
        <v>3150</v>
      </c>
      <c r="AK107" s="19">
        <v>4000</v>
      </c>
    </row>
    <row r="108" spans="18:81" x14ac:dyDescent="0.3">
      <c r="R108" s="20" t="s">
        <v>20</v>
      </c>
      <c r="S108" s="20"/>
      <c r="T108" s="20"/>
      <c r="U108" s="20">
        <f>C37-($AN$91)</f>
        <v>33</v>
      </c>
      <c r="V108" s="20">
        <f t="shared" ref="V108:AJ108" si="17">D37-($AN$91)</f>
        <v>36</v>
      </c>
      <c r="W108" s="20">
        <f t="shared" si="17"/>
        <v>39</v>
      </c>
      <c r="X108" s="20">
        <f t="shared" si="17"/>
        <v>42</v>
      </c>
      <c r="Y108" s="20">
        <f t="shared" si="17"/>
        <v>45</v>
      </c>
      <c r="Z108" s="20">
        <f t="shared" si="17"/>
        <v>48</v>
      </c>
      <c r="AA108" s="20">
        <f t="shared" si="17"/>
        <v>51</v>
      </c>
      <c r="AB108" s="20">
        <f t="shared" si="17"/>
        <v>52</v>
      </c>
      <c r="AC108" s="20">
        <f t="shared" si="17"/>
        <v>53</v>
      </c>
      <c r="AD108" s="20">
        <f t="shared" si="17"/>
        <v>54</v>
      </c>
      <c r="AE108" s="20">
        <f t="shared" si="17"/>
        <v>55</v>
      </c>
      <c r="AF108" s="20">
        <f t="shared" si="17"/>
        <v>56</v>
      </c>
      <c r="AG108" s="20">
        <f t="shared" si="17"/>
        <v>56</v>
      </c>
      <c r="AH108" s="20">
        <f t="shared" si="17"/>
        <v>56</v>
      </c>
      <c r="AI108" s="20">
        <f t="shared" si="17"/>
        <v>56</v>
      </c>
      <c r="AJ108" s="20">
        <f t="shared" si="17"/>
        <v>56</v>
      </c>
      <c r="AK108" s="20"/>
    </row>
    <row r="109" spans="18:81" x14ac:dyDescent="0.3">
      <c r="R109" s="20" t="s">
        <v>21</v>
      </c>
      <c r="S109" s="20"/>
      <c r="T109" s="20"/>
      <c r="U109" s="20">
        <f>C37-($BI$91)</f>
        <v>33</v>
      </c>
      <c r="V109" s="20">
        <f t="shared" ref="V109:AJ109" si="18">D37-($BI$91)</f>
        <v>36</v>
      </c>
      <c r="W109" s="20">
        <f t="shared" si="18"/>
        <v>39</v>
      </c>
      <c r="X109" s="20">
        <f t="shared" si="18"/>
        <v>42</v>
      </c>
      <c r="Y109" s="20">
        <f t="shared" si="18"/>
        <v>45</v>
      </c>
      <c r="Z109" s="20">
        <f t="shared" si="18"/>
        <v>48</v>
      </c>
      <c r="AA109" s="20">
        <f t="shared" si="18"/>
        <v>51</v>
      </c>
      <c r="AB109" s="20">
        <f t="shared" si="18"/>
        <v>52</v>
      </c>
      <c r="AC109" s="20">
        <f t="shared" si="18"/>
        <v>53</v>
      </c>
      <c r="AD109" s="20">
        <f t="shared" si="18"/>
        <v>54</v>
      </c>
      <c r="AE109" s="20">
        <f t="shared" si="18"/>
        <v>55</v>
      </c>
      <c r="AF109" s="20">
        <f t="shared" si="18"/>
        <v>56</v>
      </c>
      <c r="AG109" s="20">
        <f t="shared" si="18"/>
        <v>56</v>
      </c>
      <c r="AH109" s="20">
        <f t="shared" si="18"/>
        <v>56</v>
      </c>
      <c r="AI109" s="20">
        <f t="shared" si="18"/>
        <v>56</v>
      </c>
      <c r="AJ109" s="20">
        <f t="shared" si="18"/>
        <v>56</v>
      </c>
      <c r="AK109" s="20"/>
    </row>
    <row r="110" spans="18:81" x14ac:dyDescent="0.3">
      <c r="R110" s="20" t="s">
        <v>7</v>
      </c>
      <c r="S110" s="20"/>
      <c r="T110" s="20"/>
      <c r="U110" s="20">
        <f>C37-(CD91)</f>
        <v>34</v>
      </c>
      <c r="V110" s="20">
        <f t="shared" ref="V110:AJ110" si="19">D37-(CE91)</f>
        <v>36</v>
      </c>
      <c r="W110" s="20">
        <f t="shared" si="19"/>
        <v>39</v>
      </c>
      <c r="X110" s="20">
        <f t="shared" si="19"/>
        <v>42</v>
      </c>
      <c r="Y110" s="20">
        <f t="shared" si="19"/>
        <v>45</v>
      </c>
      <c r="Z110" s="20">
        <f t="shared" si="19"/>
        <v>48</v>
      </c>
      <c r="AA110" s="20">
        <f t="shared" si="19"/>
        <v>51</v>
      </c>
      <c r="AB110" s="20">
        <f t="shared" si="19"/>
        <v>52</v>
      </c>
      <c r="AC110" s="20">
        <f t="shared" si="19"/>
        <v>53</v>
      </c>
      <c r="AD110" s="20">
        <f t="shared" si="19"/>
        <v>54</v>
      </c>
      <c r="AE110" s="20">
        <f t="shared" si="19"/>
        <v>55</v>
      </c>
      <c r="AF110" s="20">
        <f t="shared" si="19"/>
        <v>56</v>
      </c>
      <c r="AG110" s="20">
        <f t="shared" si="19"/>
        <v>56</v>
      </c>
      <c r="AH110" s="20">
        <f t="shared" si="19"/>
        <v>56</v>
      </c>
      <c r="AI110" s="20">
        <f t="shared" si="19"/>
        <v>56</v>
      </c>
      <c r="AJ110" s="20">
        <f t="shared" si="19"/>
        <v>56</v>
      </c>
      <c r="AK110" s="20"/>
    </row>
    <row r="111" spans="18:81" x14ac:dyDescent="0.3">
      <c r="R111" s="20" t="s">
        <v>9</v>
      </c>
      <c r="S111" s="20"/>
      <c r="T111" s="20"/>
      <c r="U111" s="20"/>
      <c r="V111" s="20">
        <f>D37-BI91</f>
        <v>36</v>
      </c>
      <c r="W111" s="20">
        <f t="shared" ref="W111:AK111" si="20">E37-BJ91</f>
        <v>39</v>
      </c>
      <c r="X111" s="20">
        <f t="shared" si="20"/>
        <v>42</v>
      </c>
      <c r="Y111" s="20">
        <f t="shared" si="20"/>
        <v>45</v>
      </c>
      <c r="Z111" s="20">
        <f t="shared" si="20"/>
        <v>48</v>
      </c>
      <c r="AA111" s="20">
        <f t="shared" si="20"/>
        <v>51</v>
      </c>
      <c r="AB111" s="20">
        <f t="shared" si="20"/>
        <v>52</v>
      </c>
      <c r="AC111" s="20">
        <f t="shared" si="20"/>
        <v>53</v>
      </c>
      <c r="AD111" s="20">
        <f t="shared" si="20"/>
        <v>54</v>
      </c>
      <c r="AE111" s="20">
        <f t="shared" si="20"/>
        <v>55</v>
      </c>
      <c r="AF111" s="20">
        <f t="shared" si="20"/>
        <v>56</v>
      </c>
      <c r="AG111" s="20">
        <f t="shared" si="20"/>
        <v>56</v>
      </c>
      <c r="AH111" s="20">
        <f t="shared" si="20"/>
        <v>56</v>
      </c>
      <c r="AI111" s="20">
        <f t="shared" si="20"/>
        <v>56</v>
      </c>
      <c r="AJ111" s="20">
        <f t="shared" si="20"/>
        <v>56</v>
      </c>
      <c r="AK111" s="20">
        <f t="shared" si="20"/>
        <v>56</v>
      </c>
    </row>
    <row r="112" spans="18:81" x14ac:dyDescent="0.3">
      <c r="R112" s="20" t="s">
        <v>22</v>
      </c>
      <c r="S112" s="20"/>
      <c r="T112" s="20"/>
      <c r="U112" s="20">
        <f>C37</f>
        <v>33</v>
      </c>
      <c r="V112" s="20">
        <f t="shared" ref="V112:AJ112" si="21">D37</f>
        <v>36</v>
      </c>
      <c r="W112" s="20">
        <f t="shared" si="21"/>
        <v>39</v>
      </c>
      <c r="X112" s="20">
        <f t="shared" si="21"/>
        <v>42</v>
      </c>
      <c r="Y112" s="20">
        <f t="shared" si="21"/>
        <v>45</v>
      </c>
      <c r="Z112" s="20">
        <f t="shared" si="21"/>
        <v>48</v>
      </c>
      <c r="AA112" s="20">
        <f t="shared" si="21"/>
        <v>51</v>
      </c>
      <c r="AB112" s="20">
        <f t="shared" si="21"/>
        <v>52</v>
      </c>
      <c r="AC112" s="20">
        <f t="shared" si="21"/>
        <v>53</v>
      </c>
      <c r="AD112" s="20">
        <f t="shared" si="21"/>
        <v>54</v>
      </c>
      <c r="AE112" s="20">
        <f t="shared" si="21"/>
        <v>55</v>
      </c>
      <c r="AF112" s="20">
        <f t="shared" si="21"/>
        <v>56</v>
      </c>
      <c r="AG112" s="20">
        <f t="shared" si="21"/>
        <v>56</v>
      </c>
      <c r="AH112" s="20">
        <f t="shared" si="21"/>
        <v>56</v>
      </c>
      <c r="AI112" s="20">
        <f t="shared" si="21"/>
        <v>56</v>
      </c>
      <c r="AJ112" s="20">
        <f t="shared" si="21"/>
        <v>56</v>
      </c>
      <c r="AK112" s="20"/>
    </row>
    <row r="113" spans="14:81" x14ac:dyDescent="0.3">
      <c r="R113" s="19">
        <v>100</v>
      </c>
      <c r="S113" s="19">
        <v>125</v>
      </c>
      <c r="T113" s="19"/>
      <c r="U113" s="19">
        <v>160</v>
      </c>
      <c r="V113" s="19">
        <v>200</v>
      </c>
      <c r="W113" s="19">
        <v>250</v>
      </c>
      <c r="X113" s="19">
        <v>315</v>
      </c>
      <c r="Y113" s="19">
        <v>400</v>
      </c>
      <c r="Z113" s="19">
        <v>500</v>
      </c>
      <c r="AA113" s="19">
        <v>630</v>
      </c>
      <c r="AB113" s="19">
        <v>800</v>
      </c>
      <c r="AC113" s="19">
        <v>1000</v>
      </c>
      <c r="AD113" s="19">
        <v>1250</v>
      </c>
      <c r="AE113" s="19">
        <v>1600</v>
      </c>
      <c r="AF113" s="19">
        <v>2000</v>
      </c>
      <c r="AG113" s="19">
        <v>2500</v>
      </c>
      <c r="AH113" s="19">
        <v>3150</v>
      </c>
      <c r="AI113" s="19">
        <v>4000</v>
      </c>
      <c r="AJ113" s="19">
        <v>5000</v>
      </c>
      <c r="AL113" t="s">
        <v>23</v>
      </c>
      <c r="AM113" t="s">
        <v>24</v>
      </c>
      <c r="BG113" t="s">
        <v>23</v>
      </c>
      <c r="BH113" t="s">
        <v>24</v>
      </c>
      <c r="CB113" t="s">
        <v>23</v>
      </c>
      <c r="CC113" t="s">
        <v>24</v>
      </c>
    </row>
    <row r="114" spans="14:81" x14ac:dyDescent="0.3">
      <c r="Q114" t="s">
        <v>25</v>
      </c>
      <c r="R114">
        <v>-30</v>
      </c>
      <c r="S114">
        <v>-27</v>
      </c>
      <c r="U114">
        <v>-24</v>
      </c>
      <c r="V114">
        <v>-22</v>
      </c>
      <c r="W114">
        <v>-20</v>
      </c>
      <c r="X114">
        <v>-18</v>
      </c>
      <c r="Y114">
        <v>-16</v>
      </c>
      <c r="Z114">
        <v>-14</v>
      </c>
      <c r="AA114">
        <v>-13</v>
      </c>
      <c r="AB114">
        <v>-12</v>
      </c>
      <c r="AC114">
        <v>-11</v>
      </c>
      <c r="AD114">
        <v>-10</v>
      </c>
      <c r="AE114">
        <v>-10</v>
      </c>
      <c r="AF114">
        <v>-10</v>
      </c>
      <c r="AG114">
        <v>-10</v>
      </c>
      <c r="AH114">
        <v>-10</v>
      </c>
      <c r="AI114">
        <v>-10</v>
      </c>
      <c r="AJ114">
        <v>-10</v>
      </c>
      <c r="AL114" t="e">
        <f>ROUND(-10*LOG10((10^(($R$114-'Resultados bandas y global'!#REF!)/10))+(10^(('Cálculos de referencia'!$S$114-'Resultados bandas y global'!#REF!)/10))+(10^(('Cálculos de referencia'!$U$114-'Resultados bandas y global'!#REF!)/10))+(10^(('Cálculos de referencia'!$V$114-'Resultados bandas y global'!#REF!)/10))+(10^(('Cálculos de referencia'!$W$114-'Resultados bandas y global'!#REF!)/10))+(10^(('Cálculos de referencia'!$X$114-'Resultados bandas y global'!#REF!)/10))+(10^(('Cálculos de referencia'!$Y$114-'Resultados bandas y global'!#REF!)/10))+(10^(('Cálculos de referencia'!$Z$114-'Resultados bandas y global'!#REF!)/10))+(10^(('Cálculos de referencia'!$AA$114-'Resultados bandas y global'!#REF!)/10))+(10^(('Cálculos de referencia'!$AB$114-'Resultados bandas y global'!#REF!)/10))+(10^(('Cálculos de referencia'!$AC$114-'Resultados bandas y global'!#REF!)/10))+(10^(('Cálculos de referencia'!$AD$114-'Resultados bandas y global'!#REF!)/10))+(10^(('Cálculos de referencia'!$AE$114-'Resultados bandas y global'!#REF!)/10))+(10^(('Cálculos de referencia'!$AF$114-'Resultados bandas y global'!#REF!)/10))+(10^(('Cálculos de referencia'!$AG$114-'Resultados bandas y global'!#REF!)/10))+(10^(('Cálculos de referencia'!$AH$114-'Resultados bandas y global'!#REF!)/10))+(10^(('Cálculos de referencia'!$AI$114-'Resultados bandas y global'!#REF!)/10))+(10^(('Cálculos de referencia'!$AJ$114-'Resultados bandas y global'!#REF!)/10))),0)</f>
        <v>#REF!</v>
      </c>
      <c r="AM114" t="e">
        <f>AL114-AM91</f>
        <v>#REF!</v>
      </c>
      <c r="BG114" t="e">
        <f>ROUND(-10*LOG10((10^(($R114-'Resultados bandas y global'!#REF!)/10))+(10^(('Cálculos de referencia'!$S114-'Resultados bandas y global'!#REF!)/10))+(10^(('Cálculos de referencia'!$U114-'Resultados bandas y global'!#REF!)/10))+(10^(('Cálculos de referencia'!$V114-'Resultados bandas y global'!#REF!)/10))+(10^(('Cálculos de referencia'!$W114-'Resultados bandas y global'!#REF!)/10))+(10^(('Cálculos de referencia'!$X114-'Resultados bandas y global'!#REF!)/10))+(10^(('Cálculos de referencia'!$Y114-'Resultados bandas y global'!#REF!)/10))+(10^(('Cálculos de referencia'!$Z114-'Resultados bandas y global'!#REF!)/10))+(10^(('Cálculos de referencia'!$AA114-'Resultados bandas y global'!#REF!)/10))+(10^(('Cálculos de referencia'!$AB114-'Resultados bandas y global'!#REF!)/10))+(10^(('Cálculos de referencia'!$AC114-'Resultados bandas y global'!#REF!)/10))+(10^(('Cálculos de referencia'!$AD114-'Resultados bandas y global'!#REF!)/10))+(10^(('Cálculos de referencia'!$AE114-'Resultados bandas y global'!#REF!)/10))+(10^(('Cálculos de referencia'!$AF114-'Resultados bandas y global'!#REF!)/10))+(10^(('Cálculos de referencia'!$AG114-'Resultados bandas y global'!#REF!)/10))+(10^(('Cálculos de referencia'!$AH114-'Resultados bandas y global'!#REF!)/10))+(10^(('Cálculos de referencia'!$AI114-'Resultados bandas y global'!#REF!)/10))+(10^(('Cálculos de referencia'!$AJ114-'Resultados bandas y global'!#REF!)/10))),0)</f>
        <v>#REF!</v>
      </c>
      <c r="BH114" t="e">
        <f>BG114-BH91</f>
        <v>#REF!</v>
      </c>
      <c r="CB114">
        <f>ROUND(-10*LOG10((10^(($R114-'Resultados bandas y global'!$I$11)/10))+(10^(('Cálculos de referencia'!$S114-'Resultados bandas y global'!$J$11)/10))+(10^(('Cálculos de referencia'!$U114-'Resultados bandas y global'!$K$11)/10))+(10^(('Cálculos de referencia'!$V114-'Resultados bandas y global'!$L$11)/10))+(10^(('Cálculos de referencia'!$W114-'Resultados bandas y global'!$M$11)/10))+(10^(('Cálculos de referencia'!$X114-'Resultados bandas y global'!$N$11)/10))+(10^(('Cálculos de referencia'!$Y114-'Resultados bandas y global'!$O$11)/10))+(10^(('Cálculos de referencia'!$Z114-'Resultados bandas y global'!$P$11)/10))+(10^(('Cálculos de referencia'!$AA114-'Resultados bandas y global'!$Q$11)/10))+(10^(('Cálculos de referencia'!$AB114-'Resultados bandas y global'!$R$11)/10))+(10^(('Cálculos de referencia'!$AC114-'Resultados bandas y global'!$S$11)/10))+(10^(('Cálculos de referencia'!$AD114-'Resultados bandas y global'!$T$11)/10))+(10^(('Cálculos de referencia'!$AE114-'Resultados bandas y global'!$U$11)/10))+(10^(('Cálculos de referencia'!$AF114-'Resultados bandas y global'!$V$11)/10))+(10^(('Cálculos de referencia'!$AG114-'Resultados bandas y global'!$W$11)/10))+(10^(('Cálculos de referencia'!$AH114-'Resultados bandas y global'!$X$11)/10))+(10^(('Cálculos de referencia'!$AI114-'Resultados bandas y global'!$Y$11)/10))+(10^(('Cálculos de referencia'!$AJ114-'Resultados bandas y global'!$Z$11)/10))),0)</f>
        <v>52</v>
      </c>
      <c r="CC114">
        <f>CB114-CC91</f>
        <v>-1</v>
      </c>
    </row>
    <row r="117" spans="14:81" x14ac:dyDescent="0.3">
      <c r="R117" s="19">
        <v>100</v>
      </c>
      <c r="S117" s="19">
        <v>125</v>
      </c>
      <c r="T117" s="19"/>
      <c r="U117" s="19">
        <v>160</v>
      </c>
      <c r="V117" s="19">
        <v>200</v>
      </c>
      <c r="W117" s="19">
        <v>250</v>
      </c>
      <c r="X117" s="19">
        <v>315</v>
      </c>
      <c r="Y117" s="19">
        <v>400</v>
      </c>
      <c r="Z117" s="19">
        <v>500</v>
      </c>
      <c r="AA117" s="19">
        <v>630</v>
      </c>
      <c r="AB117" s="19">
        <v>800</v>
      </c>
      <c r="AC117" s="19">
        <v>1000</v>
      </c>
      <c r="AD117" s="19">
        <v>1250</v>
      </c>
      <c r="AE117" s="19">
        <v>1600</v>
      </c>
      <c r="AF117" s="19">
        <v>2000</v>
      </c>
      <c r="AG117" s="19">
        <v>2500</v>
      </c>
      <c r="AH117" s="19">
        <v>3150</v>
      </c>
      <c r="AI117" s="19">
        <v>4000</v>
      </c>
      <c r="AJ117" s="19">
        <v>500</v>
      </c>
      <c r="AL117" t="s">
        <v>26</v>
      </c>
      <c r="AM117" t="s">
        <v>27</v>
      </c>
      <c r="BG117" t="s">
        <v>26</v>
      </c>
      <c r="BH117" t="s">
        <v>27</v>
      </c>
      <c r="CB117" t="s">
        <v>26</v>
      </c>
      <c r="CC117" t="s">
        <v>27</v>
      </c>
    </row>
    <row r="118" spans="14:81" x14ac:dyDescent="0.3">
      <c r="Q118" t="s">
        <v>28</v>
      </c>
      <c r="R118">
        <v>-20</v>
      </c>
      <c r="S118">
        <v>-20</v>
      </c>
      <c r="U118">
        <v>-18</v>
      </c>
      <c r="V118">
        <v>-16</v>
      </c>
      <c r="W118">
        <v>-15</v>
      </c>
      <c r="X118">
        <v>-14</v>
      </c>
      <c r="Y118">
        <v>-13</v>
      </c>
      <c r="Z118">
        <v>-12</v>
      </c>
      <c r="AA118">
        <v>-11</v>
      </c>
      <c r="AB118">
        <v>-9</v>
      </c>
      <c r="AC118">
        <v>-8</v>
      </c>
      <c r="AD118">
        <v>-9</v>
      </c>
      <c r="AE118">
        <v>-10</v>
      </c>
      <c r="AF118">
        <v>-11</v>
      </c>
      <c r="AG118">
        <v>-13</v>
      </c>
      <c r="AH118">
        <v>-15</v>
      </c>
      <c r="AI118">
        <v>-16</v>
      </c>
      <c r="AJ118">
        <v>-18</v>
      </c>
      <c r="AL118" t="e">
        <f>ROUND(-10*LOG10((10^(($R$118-'Resultados bandas y global'!#REF!)/10))+(10^(('Cálculos de referencia'!$S$118-'Resultados bandas y global'!#REF!)/10))+(10^(('Cálculos de referencia'!$U$118-'Resultados bandas y global'!#REF!)/10))+(10^(('Cálculos de referencia'!$V$118-'Resultados bandas y global'!#REF!)/10))+(10^(('Cálculos de referencia'!$W$118-'Resultados bandas y global'!#REF!)/10))+(10^(('Cálculos de referencia'!$X$118-'Resultados bandas y global'!#REF!)/10))+(10^(('Cálculos de referencia'!$Y$118-'Resultados bandas y global'!#REF!)/10))+(10^(('Cálculos de referencia'!$Z$118-'Resultados bandas y global'!#REF!)/10))+(10^(('Cálculos de referencia'!$AA$118-'Resultados bandas y global'!#REF!)/10))+(10^(('Cálculos de referencia'!$AB$118-'Resultados bandas y global'!#REF!)/10))+(10^(('Cálculos de referencia'!$AC$118-'Resultados bandas y global'!#REF!)/10))+(10^(('Cálculos de referencia'!$AD$118-'Resultados bandas y global'!#REF!)/10))+(10^(('Cálculos de referencia'!$AE$118-'Resultados bandas y global'!#REF!)/10))+(10^(('Cálculos de referencia'!$AF$118-'Resultados bandas y global'!#REF!)/10))+(10^(('Cálculos de referencia'!$AG$118-'Resultados bandas y global'!#REF!)/10))+(10^(('Cálculos de referencia'!$AH$118-'Resultados bandas y global'!#REF!)/10))+(10^(('Cálculos de referencia'!$AI$118-'Resultados bandas y global'!#REF!)/10))+(10^(('Cálculos de referencia'!$AJ$118-'Resultados bandas y global'!#REF!)/10))),0)</f>
        <v>#REF!</v>
      </c>
      <c r="AM118" t="e">
        <f>AL118-AM91</f>
        <v>#REF!</v>
      </c>
      <c r="BG118" t="e">
        <f>ROUND(-10*LOG10((10^(($R118-'Resultados bandas y global'!#REF!)/10))+(10^(('Cálculos de referencia'!$S118-'Resultados bandas y global'!#REF!)/10))+(10^(('Cálculos de referencia'!$U118-'Resultados bandas y global'!#REF!)/10))+(10^(('Cálculos de referencia'!$V118-'Resultados bandas y global'!#REF!)/10))+(10^(('Cálculos de referencia'!$W118-'Resultados bandas y global'!#REF!)/10))+(10^(('Cálculos de referencia'!$X118-'Resultados bandas y global'!#REF!)/10))+(10^(('Cálculos de referencia'!$Y118-'Resultados bandas y global'!#REF!)/10))+(10^(('Cálculos de referencia'!$Z118-'Resultados bandas y global'!#REF!)/10))+(10^(('Cálculos de referencia'!$AA118-'Resultados bandas y global'!#REF!)/10))+(10^(('Cálculos de referencia'!$AB118-'Resultados bandas y global'!#REF!)/10))+(10^(('Cálculos de referencia'!$AC118-'Resultados bandas y global'!#REF!)/10))+(10^(('Cálculos de referencia'!$AD118-'Resultados bandas y global'!#REF!)/10))+(10^(('Cálculos de referencia'!$AE118-'Resultados bandas y global'!#REF!)/10))+(10^(('Cálculos de referencia'!$AF118-'Resultados bandas y global'!#REF!)/10))+(10^(('Cálculos de referencia'!$AG118-'Resultados bandas y global'!#REF!)/10))+(10^(('Cálculos de referencia'!$AH118-'Resultados bandas y global'!#REF!)/10))+(10^(('Cálculos de referencia'!$AI118-'Resultados bandas y global'!#REF!)/10))+(10^(('Cálculos de referencia'!$AJ118-'Resultados bandas y global'!#REF!)/10))),0)</f>
        <v>#REF!</v>
      </c>
      <c r="BH118" t="e">
        <f>BG118-BH91</f>
        <v>#REF!</v>
      </c>
      <c r="CB118">
        <f>ROUND(-10*LOG10((10^(($R118-'Resultados bandas y global'!$I$11)/10))+(10^(('Cálculos de referencia'!$S118-'Resultados bandas y global'!$J$11)/10))+(10^(('Cálculos de referencia'!$U118-'Resultados bandas y global'!$K$11)/10))+(10^(('Cálculos de referencia'!$V118-'Resultados bandas y global'!$L$11)/10))+(10^(('Cálculos de referencia'!$W118-'Resultados bandas y global'!$M$11)/10))+(10^(('Cálculos de referencia'!$X118-'Resultados bandas y global'!$N$11)/10))+(10^(('Cálculos de referencia'!$Y118-'Resultados bandas y global'!$O$11)/10))+(10^(('Cálculos de referencia'!$Z118-'Resultados bandas y global'!$P$11)/10))+(10^(('Cálculos de referencia'!$AA118-'Resultados bandas y global'!$Q$11)/10))+(10^(('Cálculos de referencia'!$AB118-'Resultados bandas y global'!$R$11)/10))+(10^(('Cálculos de referencia'!$AC118-'Resultados bandas y global'!$S$11)/10))+(10^(('Cálculos de referencia'!$AD118-'Resultados bandas y global'!$T$11)/10))+(10^(('Cálculos de referencia'!$AE118-'Resultados bandas y global'!$U$11)/10))+(10^(('Cálculos de referencia'!$AF118-'Resultados bandas y global'!$V$11)/10))+(10^(('Cálculos de referencia'!$AG118-'Resultados bandas y global'!$W$11)/10))+(10^(('Cálculos de referencia'!$AH118-'Resultados bandas y global'!$X$11)/10))+(10^(('Cálculos de referencia'!$AI118-'Resultados bandas y global'!$Y$11)/10))+(10^(('Cálculos de referencia'!$AJ118-'Resultados bandas y global'!$Z$11)/10))),0)</f>
        <v>48</v>
      </c>
      <c r="CC118">
        <f>CB118-CC91</f>
        <v>-5</v>
      </c>
    </row>
    <row r="121" spans="14:81" x14ac:dyDescent="0.3">
      <c r="O121" s="19">
        <v>50</v>
      </c>
      <c r="P121" s="19">
        <v>63</v>
      </c>
      <c r="Q121" s="19">
        <v>80</v>
      </c>
      <c r="R121" s="19">
        <v>100</v>
      </c>
      <c r="S121" s="19">
        <v>125</v>
      </c>
      <c r="T121" s="19"/>
      <c r="U121" s="19">
        <v>160</v>
      </c>
      <c r="V121" s="19">
        <v>200</v>
      </c>
      <c r="W121" s="19">
        <v>250</v>
      </c>
      <c r="X121" s="19">
        <v>315</v>
      </c>
      <c r="Y121" s="19">
        <v>400</v>
      </c>
      <c r="Z121" s="19">
        <v>500</v>
      </c>
      <c r="AA121" s="19">
        <v>630</v>
      </c>
      <c r="AB121" s="19">
        <v>800</v>
      </c>
      <c r="AC121" s="19">
        <v>1000</v>
      </c>
      <c r="AD121" s="19">
        <v>1250</v>
      </c>
      <c r="AE121" s="19">
        <v>1600</v>
      </c>
      <c r="AF121" s="19">
        <v>2000</v>
      </c>
      <c r="AG121" s="19">
        <v>2500</v>
      </c>
      <c r="AH121" s="19">
        <v>3150</v>
      </c>
      <c r="AL121" t="s">
        <v>29</v>
      </c>
      <c r="AM121" t="s">
        <v>30</v>
      </c>
      <c r="BG121" t="s">
        <v>29</v>
      </c>
      <c r="BH121" t="s">
        <v>30</v>
      </c>
      <c r="CB121" t="s">
        <v>29</v>
      </c>
      <c r="CC121" t="s">
        <v>30</v>
      </c>
    </row>
    <row r="122" spans="14:81" x14ac:dyDescent="0.3">
      <c r="N122" t="s">
        <v>25</v>
      </c>
      <c r="O122">
        <v>-40</v>
      </c>
      <c r="P122">
        <v>-36</v>
      </c>
      <c r="Q122">
        <v>-33</v>
      </c>
      <c r="R122">
        <v>-29</v>
      </c>
      <c r="S122">
        <v>-26</v>
      </c>
      <c r="U122">
        <v>-23</v>
      </c>
      <c r="V122">
        <v>-21</v>
      </c>
      <c r="W122">
        <v>-19</v>
      </c>
      <c r="X122">
        <v>-17</v>
      </c>
      <c r="Y122">
        <v>-15</v>
      </c>
      <c r="Z122">
        <v>-13</v>
      </c>
      <c r="AA122">
        <v>-12</v>
      </c>
      <c r="AB122">
        <v>-11</v>
      </c>
      <c r="AC122">
        <v>-10</v>
      </c>
      <c r="AD122">
        <v>-9</v>
      </c>
      <c r="AE122">
        <v>-9</v>
      </c>
      <c r="AF122">
        <v>-9</v>
      </c>
      <c r="AG122">
        <v>-9</v>
      </c>
      <c r="AH122">
        <v>-9</v>
      </c>
      <c r="AL122" t="e">
        <f>ROUND(-10*LOG10((10^(($O122-'Resultados bandas y global'!#REF!)/10))+(10^(($P122-'Resultados bandas y global'!#REF!)/10))+(10^(($Q122-'Resultados bandas y global'!#REF!)/10))+(10^(($R122-'Resultados bandas y global'!#REF!)/10))+(10^(('Cálculos de referencia'!$S122-'Resultados bandas y global'!#REF!)/10))+(10^(('Cálculos de referencia'!$U122-'Resultados bandas y global'!#REF!)/10))+(10^(('Cálculos de referencia'!$V122-'Resultados bandas y global'!#REF!)/10))+(10^(('Cálculos de referencia'!$W122-'Resultados bandas y global'!#REF!)/10))+(10^(('Cálculos de referencia'!$X122-'Resultados bandas y global'!#REF!)/10))+(10^(('Cálculos de referencia'!$Y122-'Resultados bandas y global'!#REF!)/10))+(10^(('Cálculos de referencia'!$Z122-'Resultados bandas y global'!#REF!)/10))+(10^(('Cálculos de referencia'!$AA122-'Resultados bandas y global'!#REF!)/10))+(10^(('Cálculos de referencia'!$AB122-'Resultados bandas y global'!#REF!)/10))+(10^(('Cálculos de referencia'!$AC122-'Resultados bandas y global'!#REF!)/10))+(10^(('Cálculos de referencia'!$AD122-'Resultados bandas y global'!#REF!)/10))+(10^(('Cálculos de referencia'!$AE122-'Resultados bandas y global'!#REF!)/10))+(10^(('Cálculos de referencia'!$AF122-'Resultados bandas y global'!#REF!)/10))+(10^(('Cálculos de referencia'!$AG122-'Resultados bandas y global'!#REF!)/10))+(10^(('Cálculos de referencia'!$AH122-'Resultados bandas y global'!#REF!)/10))+(10^(('Cálculos de referencia'!$AI122-'Resultados bandas y global'!#REF!)/10))+(10^(('Cálculos de referencia'!$AJ122-'Resultados bandas y global'!#REF!)/10))),0)</f>
        <v>#REF!</v>
      </c>
      <c r="AM122" t="e">
        <f>AL122-AM91</f>
        <v>#REF!</v>
      </c>
      <c r="BG122" t="e">
        <f>ROUND(-10*LOG10((10^(($O122-'Resultados bandas y global'!#REF!)/10))+(10^(($P122-'Resultados bandas y global'!#REF!)/10))+(10^(($Q122-'Resultados bandas y global'!#REF!)/10))+(10^(($R122-'Resultados bandas y global'!#REF!)/10))+(10^(('Cálculos de referencia'!$S122-'Resultados bandas y global'!#REF!)/10))+(10^(('Cálculos de referencia'!$U122-'Resultados bandas y global'!#REF!)/10))+(10^(('Cálculos de referencia'!$V122-'Resultados bandas y global'!#REF!)/10))+(10^(('Cálculos de referencia'!$W122-'Resultados bandas y global'!#REF!)/10))+(10^(('Cálculos de referencia'!$X122-'Resultados bandas y global'!#REF!)/10))+(10^(('Cálculos de referencia'!$Y122-'Resultados bandas y global'!#REF!)/10))+(10^(('Cálculos de referencia'!$Z122-'Resultados bandas y global'!#REF!)/10))+(10^(('Cálculos de referencia'!$AA122-'Resultados bandas y global'!#REF!)/10))+(10^(('Cálculos de referencia'!$AB122-'Resultados bandas y global'!#REF!)/10))+(10^(('Cálculos de referencia'!$AC122-'Resultados bandas y global'!#REF!)/10))+(10^(('Cálculos de referencia'!$AD122-'Resultados bandas y global'!#REF!)/10))+(10^(('Cálculos de referencia'!$AE122-'Resultados bandas y global'!#REF!)/10))+(10^(('Cálculos de referencia'!$AF122-'Resultados bandas y global'!#REF!)/10))+(10^(('Cálculos de referencia'!$AG122-'Resultados bandas y global'!#REF!)/10))+(10^(('Cálculos de referencia'!$AH122-'Resultados bandas y global'!#REF!)/10))),0)</f>
        <v>#REF!</v>
      </c>
      <c r="BH122" t="e">
        <f>BG122-BH91</f>
        <v>#REF!</v>
      </c>
      <c r="CB122">
        <f>ROUND(-10*LOG10((10^(($O122-'Resultados bandas y global'!$F$11)/10))+(10^(($P122-'Resultados bandas y global'!$G$11)/10))+(10^(($Q122-'Resultados bandas y global'!$H$11)/10))+(10^(($R122-'Resultados bandas y global'!$I$11)/10))+(10^(('Cálculos de referencia'!$S122-'Resultados bandas y global'!$J$11)/10))+(10^(('Cálculos de referencia'!$U122-'Resultados bandas y global'!$K$11)/10))+(10^(('Cálculos de referencia'!$V122-'Resultados bandas y global'!$L$11)/10))+(10^(('Cálculos de referencia'!$W122-'Resultados bandas y global'!$M$11)/10))+(10^(('Cálculos de referencia'!$X122-'Resultados bandas y global'!$N$11)/10))+(10^(('Cálculos de referencia'!$Y122-'Resultados bandas y global'!$O$11)/10))+(10^(('Cálculos de referencia'!$Z122-'Resultados bandas y global'!$P$11)/10))+(10^(('Cálculos de referencia'!$AA122-'Resultados bandas y global'!$Q$11)/10))+(10^(('Cálculos de referencia'!$AB122-'Resultados bandas y global'!$R$11)/10))+(10^(('Cálculos de referencia'!$AC122-'Resultados bandas y global'!$S$11)/10))+(10^(('Cálculos de referencia'!$AD122-'Resultados bandas y global'!$T$11)/10))+(10^(('Cálculos de referencia'!$AE122-'Resultados bandas y global'!$U$11)/10))+(10^(('Cálculos de referencia'!$AF122-'Resultados bandas y global'!$V$11)/10))+(10^(('Cálculos de referencia'!$AG122-'Resultados bandas y global'!$W$11)/10))+(10^(('Cálculos de referencia'!$AH122-'Resultados bandas y global'!$X$11)/10))),0)</f>
        <v>51</v>
      </c>
      <c r="CC122">
        <f>CB122-CC91</f>
        <v>-2</v>
      </c>
    </row>
    <row r="124" spans="14:81" x14ac:dyDescent="0.3">
      <c r="O124" s="19">
        <v>50</v>
      </c>
      <c r="P124" s="19">
        <v>63</v>
      </c>
      <c r="Q124" s="19">
        <v>80</v>
      </c>
      <c r="R124" s="19">
        <v>100</v>
      </c>
      <c r="S124" s="19">
        <v>125</v>
      </c>
      <c r="T124" s="19"/>
      <c r="U124" s="19">
        <v>160</v>
      </c>
      <c r="V124" s="19">
        <v>200</v>
      </c>
      <c r="W124" s="19">
        <v>250</v>
      </c>
      <c r="X124" s="19">
        <v>315</v>
      </c>
      <c r="Y124" s="19">
        <v>400</v>
      </c>
      <c r="Z124" s="19">
        <v>500</v>
      </c>
      <c r="AA124" s="19">
        <v>630</v>
      </c>
      <c r="AB124" s="19">
        <v>800</v>
      </c>
      <c r="AC124" s="19">
        <v>1000</v>
      </c>
      <c r="AD124" s="19">
        <v>1250</v>
      </c>
      <c r="AE124" s="19">
        <v>1600</v>
      </c>
      <c r="AF124" s="19">
        <v>2000</v>
      </c>
      <c r="AG124" s="19">
        <v>2500</v>
      </c>
      <c r="AH124" s="19">
        <v>3150</v>
      </c>
      <c r="AL124" t="s">
        <v>26</v>
      </c>
      <c r="AM124" t="s">
        <v>31</v>
      </c>
      <c r="BG124" t="s">
        <v>26</v>
      </c>
      <c r="BH124" t="s">
        <v>31</v>
      </c>
      <c r="CB124" t="s">
        <v>26</v>
      </c>
      <c r="CC124" t="s">
        <v>31</v>
      </c>
    </row>
    <row r="125" spans="14:81" x14ac:dyDescent="0.3">
      <c r="N125" t="s">
        <v>32</v>
      </c>
      <c r="O125">
        <v>-25</v>
      </c>
      <c r="P125">
        <v>-23</v>
      </c>
      <c r="Q125">
        <v>-21</v>
      </c>
      <c r="R125">
        <v>-20</v>
      </c>
      <c r="S125">
        <v>-20</v>
      </c>
      <c r="U125">
        <v>-18</v>
      </c>
      <c r="V125">
        <v>-16</v>
      </c>
      <c r="W125">
        <v>-15</v>
      </c>
      <c r="X125">
        <v>-14</v>
      </c>
      <c r="Y125">
        <v>-13</v>
      </c>
      <c r="Z125">
        <v>-12</v>
      </c>
      <c r="AA125">
        <v>-11</v>
      </c>
      <c r="AB125">
        <v>-9</v>
      </c>
      <c r="AC125">
        <v>-8</v>
      </c>
      <c r="AD125">
        <v>-9</v>
      </c>
      <c r="AE125">
        <v>-10</v>
      </c>
      <c r="AF125">
        <v>-11</v>
      </c>
      <c r="AG125">
        <v>-13</v>
      </c>
      <c r="AH125">
        <v>-15</v>
      </c>
      <c r="AL125" t="e">
        <f>ROUND(-10*LOG10((10^(($O125-'Resultados bandas y global'!#REF!)/10))+(10^(($P125-'Resultados bandas y global'!#REF!)/10))+(10^(($Q125-'Resultados bandas y global'!#REF!)/10))+(10^(($R125-'Resultados bandas y global'!#REF!)/10))+(10^(('Cálculos de referencia'!$S125-'Resultados bandas y global'!#REF!)/10))+(10^(('Cálculos de referencia'!$U125-'Resultados bandas y global'!#REF!)/10))+(10^(('Cálculos de referencia'!$V125-'Resultados bandas y global'!#REF!)/10))+(10^(('Cálculos de referencia'!$W125-'Resultados bandas y global'!#REF!)/10))+(10^(('Cálculos de referencia'!$X125-'Resultados bandas y global'!#REF!)/10))+(10^(('Cálculos de referencia'!$Y125-'Resultados bandas y global'!#REF!)/10))+(10^(('Cálculos de referencia'!$Z125-'Resultados bandas y global'!#REF!)/10))+(10^(('Cálculos de referencia'!$AA125-'Resultados bandas y global'!#REF!)/10))+(10^(('Cálculos de referencia'!$AB125-'Resultados bandas y global'!#REF!)/10))+(10^(('Cálculos de referencia'!$AC125-'Resultados bandas y global'!#REF!)/10))+(10^(('Cálculos de referencia'!$AD125-'Resultados bandas y global'!#REF!)/10))+(10^(('Cálculos de referencia'!$AE125-'Resultados bandas y global'!#REF!)/10))+(10^(('Cálculos de referencia'!$AF125-'Resultados bandas y global'!#REF!)/10))+(10^(('Cálculos de referencia'!$AG125-'Resultados bandas y global'!#REF!)/10))+(10^(('Cálculos de referencia'!$AH125-'Resultados bandas y global'!#REF!)/10))+(10^(('Cálculos de referencia'!$AI125-'Resultados bandas y global'!#REF!)/10))+(10^(('Cálculos de referencia'!$AJ125-'Resultados bandas y global'!#REF!)/10))),0)</f>
        <v>#REF!</v>
      </c>
      <c r="AM125" t="e">
        <f>AL125-AM91</f>
        <v>#REF!</v>
      </c>
      <c r="BG125" t="e">
        <f>ROUND(-10*LOG10((10^(($O125-'Resultados bandas y global'!#REF!)/10))+(10^(($P125-'Resultados bandas y global'!#REF!)/10))+(10^(($Q125-'Resultados bandas y global'!#REF!)/10))+(10^(($R125-'Resultados bandas y global'!#REF!)/10))+(10^(('Cálculos de referencia'!$S125-'Resultados bandas y global'!#REF!)/10))+(10^(('Cálculos de referencia'!$U125-'Resultados bandas y global'!#REF!)/10))+(10^(('Cálculos de referencia'!$V125-'Resultados bandas y global'!#REF!)/10))+(10^(('Cálculos de referencia'!$W125-'Resultados bandas y global'!#REF!)/10))+(10^(('Cálculos de referencia'!$X125-'Resultados bandas y global'!#REF!)/10))+(10^(('Cálculos de referencia'!$Y125-'Resultados bandas y global'!#REF!)/10))+(10^(('Cálculos de referencia'!$Z125-'Resultados bandas y global'!#REF!)/10))+(10^(('Cálculos de referencia'!$AA125-'Resultados bandas y global'!#REF!)/10))+(10^(('Cálculos de referencia'!$AB125-'Resultados bandas y global'!#REF!)/10))+(10^(('Cálculos de referencia'!$AC125-'Resultados bandas y global'!#REF!)/10))+(10^(('Cálculos de referencia'!$AD125-'Resultados bandas y global'!#REF!)/10))+(10^(('Cálculos de referencia'!$AE125-'Resultados bandas y global'!#REF!)/10))+(10^(('Cálculos de referencia'!$AF125-'Resultados bandas y global'!#REF!)/10))+(10^(('Cálculos de referencia'!$AG125-'Resultados bandas y global'!#REF!)/10))+(10^(('Cálculos de referencia'!$AH125-'Resultados bandas y global'!#REF!)/10))),0)</f>
        <v>#REF!</v>
      </c>
      <c r="BH125" t="e">
        <f>BG125-BH91</f>
        <v>#REF!</v>
      </c>
      <c r="CB125">
        <f>ROUND(-10*LOG10((10^(($O125-'Resultados bandas y global'!$F$11)/10))+(10^(($P125-'Resultados bandas y global'!$G$11)/10))+(10^(($Q125-'Resultados bandas y global'!$H$11)/10))+(10^(($R125-'Resultados bandas y global'!$I$11)/10))+(10^(('Cálculos de referencia'!$S125-'Resultados bandas y global'!$J$11)/10))+(10^(('Cálculos de referencia'!$U125-'Resultados bandas y global'!$K$11)/10))+(10^(('Cálculos de referencia'!$V125-'Resultados bandas y global'!$L$11)/10))+(10^(('Cálculos de referencia'!$W125-'Resultados bandas y global'!$M$11)/10))+(10^(('Cálculos de referencia'!$X125-'Resultados bandas y global'!$N$11)/10))+(10^(('Cálculos de referencia'!$Y125-'Resultados bandas y global'!$O$11)/10))+(10^(('Cálculos de referencia'!$Z125-'Resultados bandas y global'!$P$11)/10))+(10^(('Cálculos de referencia'!$AA125-'Resultados bandas y global'!$Q$11)/10))+(10^(('Cálculos de referencia'!$AB125-'Resultados bandas y global'!$R$11)/10))+(10^(('Cálculos de referencia'!$AC125-'Resultados bandas y global'!$S$11)/10))+(10^(('Cálculos de referencia'!$AD125-'Resultados bandas y global'!$T$11)/10))+(10^(('Cálculos de referencia'!$AE125-'Resultados bandas y global'!$U$11)/10))+(10^(('Cálculos de referencia'!$AF125-'Resultados bandas y global'!$V$11)/10))+(10^(('Cálculos de referencia'!$AG125-'Resultados bandas y global'!$W$11)/10))+(10^(('Cálculos de referencia'!$AH125-'Resultados bandas y global'!$X$11)/10))),0)</f>
        <v>47</v>
      </c>
      <c r="CC125">
        <f>CB125-CC91</f>
        <v>-6</v>
      </c>
    </row>
    <row r="128" spans="14:81" x14ac:dyDescent="0.3">
      <c r="O128" s="19">
        <v>50</v>
      </c>
      <c r="P128" s="19">
        <v>63</v>
      </c>
      <c r="Q128" s="19">
        <v>80</v>
      </c>
      <c r="R128" s="19">
        <v>100</v>
      </c>
      <c r="S128" s="19">
        <v>125</v>
      </c>
      <c r="T128" s="19"/>
      <c r="U128" s="19">
        <v>160</v>
      </c>
      <c r="V128" s="19">
        <v>200</v>
      </c>
      <c r="W128" s="19">
        <v>250</v>
      </c>
      <c r="X128" s="19">
        <v>315</v>
      </c>
      <c r="Y128" s="19">
        <v>400</v>
      </c>
      <c r="Z128" s="19">
        <v>500</v>
      </c>
      <c r="AA128" s="19">
        <v>630</v>
      </c>
      <c r="AB128" s="19">
        <v>800</v>
      </c>
      <c r="AC128" s="19">
        <v>1000</v>
      </c>
      <c r="AD128" s="19">
        <v>1250</v>
      </c>
      <c r="AE128" s="19">
        <v>1600</v>
      </c>
      <c r="AF128" s="19">
        <v>2000</v>
      </c>
      <c r="AG128" s="19">
        <v>2500</v>
      </c>
      <c r="AH128" s="19">
        <v>3150</v>
      </c>
      <c r="AI128" s="19">
        <v>4000</v>
      </c>
      <c r="AJ128" s="19">
        <v>5000</v>
      </c>
      <c r="AL128" t="s">
        <v>29</v>
      </c>
      <c r="AM128" t="s">
        <v>33</v>
      </c>
      <c r="BG128" t="s">
        <v>29</v>
      </c>
      <c r="BH128" t="s">
        <v>33</v>
      </c>
      <c r="CB128" t="s">
        <v>29</v>
      </c>
      <c r="CC128" t="s">
        <v>33</v>
      </c>
    </row>
    <row r="129" spans="14:81" x14ac:dyDescent="0.3">
      <c r="N129" t="s">
        <v>34</v>
      </c>
      <c r="O129">
        <v>-41</v>
      </c>
      <c r="P129">
        <v>-37</v>
      </c>
      <c r="Q129">
        <v>-34</v>
      </c>
      <c r="R129">
        <v>-30</v>
      </c>
      <c r="S129">
        <v>-27</v>
      </c>
      <c r="U129">
        <v>-24</v>
      </c>
      <c r="V129">
        <v>-22</v>
      </c>
      <c r="W129">
        <v>-20</v>
      </c>
      <c r="X129">
        <v>-18</v>
      </c>
      <c r="Y129">
        <v>-16</v>
      </c>
      <c r="Z129">
        <v>-14</v>
      </c>
      <c r="AA129">
        <v>-13</v>
      </c>
      <c r="AB129">
        <v>-12</v>
      </c>
      <c r="AC129">
        <v>-11</v>
      </c>
      <c r="AD129">
        <v>-10</v>
      </c>
      <c r="AE129">
        <v>-10</v>
      </c>
      <c r="AF129">
        <v>-10</v>
      </c>
      <c r="AG129">
        <v>-10</v>
      </c>
      <c r="AH129">
        <v>-10</v>
      </c>
      <c r="AI129">
        <v>-10</v>
      </c>
      <c r="AJ129">
        <v>-10</v>
      </c>
      <c r="AL129" t="e">
        <f>ROUND(-10*LOG10((10^(($O129-'Resultados bandas y global'!#REF!)/10))+(10^(($P129-'Resultados bandas y global'!#REF!)/10))+(10^(($Q129-'Resultados bandas y global'!#REF!)/10))+(10^(($R129-'Resultados bandas y global'!#REF!)/10))+(10^(('Cálculos de referencia'!$S129-'Resultados bandas y global'!#REF!)/10))+(10^(('Cálculos de referencia'!$U129-'Resultados bandas y global'!#REF!)/10))+(10^(('Cálculos de referencia'!$V129-'Resultados bandas y global'!#REF!)/10))+(10^(('Cálculos de referencia'!$W129-'Resultados bandas y global'!#REF!)/10))+(10^(('Cálculos de referencia'!$X129-'Resultados bandas y global'!#REF!)/10))+(10^(('Cálculos de referencia'!$Y129-'Resultados bandas y global'!#REF!)/10))+(10^(('Cálculos de referencia'!$Z129-'Resultados bandas y global'!#REF!)/10))+(10^(('Cálculos de referencia'!$AA129-'Resultados bandas y global'!#REF!)/10))+(10^(('Cálculos de referencia'!$AB129-'Resultados bandas y global'!#REF!)/10))+(10^(('Cálculos de referencia'!$AC129-'Resultados bandas y global'!#REF!)/10))+(10^(('Cálculos de referencia'!$AD129-'Resultados bandas y global'!#REF!)/10))+(10^(('Cálculos de referencia'!$AE129-'Resultados bandas y global'!#REF!)/10))+(10^(('Cálculos de referencia'!$AF129-'Resultados bandas y global'!#REF!)/10))+(10^(('Cálculos de referencia'!$AG129-'Resultados bandas y global'!#REF!)/10))+(10^(('Cálculos de referencia'!$AH129-'Resultados bandas y global'!#REF!)/10))+(10^(('Cálculos de referencia'!$AI129-'Resultados bandas y global'!#REF!)/10))+(10^(('Cálculos de referencia'!$AJ129-'Resultados bandas y global'!#REF!)/10))),0)</f>
        <v>#REF!</v>
      </c>
      <c r="AM129" t="e">
        <f>AL129-AM91</f>
        <v>#REF!</v>
      </c>
      <c r="BG129" t="e">
        <f>ROUND(-10*LOG10((10^(($O129-'Resultados bandas y global'!#REF!)/10))+(10^(($P129-'Resultados bandas y global'!#REF!)/10))+(10^(($Q129-'Resultados bandas y global'!#REF!)/10))+(10^(($R129-'Resultados bandas y global'!#REF!)/10))+(10^(('Cálculos de referencia'!$S129-'Resultados bandas y global'!#REF!)/10))+(10^(('Cálculos de referencia'!$U129-'Resultados bandas y global'!#REF!)/10))+(10^(('Cálculos de referencia'!$V129-'Resultados bandas y global'!#REF!)/10))+(10^(('Cálculos de referencia'!$W129-'Resultados bandas y global'!#REF!)/10))+(10^(('Cálculos de referencia'!$X129-'Resultados bandas y global'!#REF!)/10))+(10^(('Cálculos de referencia'!$Y129-'Resultados bandas y global'!#REF!)/10))+(10^(('Cálculos de referencia'!$Z129-'Resultados bandas y global'!#REF!)/10))+(10^(('Cálculos de referencia'!$AA129-'Resultados bandas y global'!#REF!)/10))+(10^(('Cálculos de referencia'!$AB129-'Resultados bandas y global'!#REF!)/10))+(10^(('Cálculos de referencia'!$AC129-'Resultados bandas y global'!#REF!)/10))+(10^(('Cálculos de referencia'!$AD129-'Resultados bandas y global'!#REF!)/10))+(10^(('Cálculos de referencia'!$AE129-'Resultados bandas y global'!#REF!)/10))+(10^(('Cálculos de referencia'!$AF129-'Resultados bandas y global'!#REF!)/10))+(10^(('Cálculos de referencia'!$AG129-'Resultados bandas y global'!#REF!)/10))+(10^(('Cálculos de referencia'!$AH129-'Resultados bandas y global'!#REF!)/10))+(10^(('Cálculos de referencia'!$AI129-'Resultados bandas y global'!#REF!)/10))+(10^(('Cálculos de referencia'!$AJ129-'Resultados bandas y global'!#REF!)/10))),0)</f>
        <v>#REF!</v>
      </c>
      <c r="BH129" t="e">
        <f>BG129-BH91</f>
        <v>#REF!</v>
      </c>
      <c r="CB129">
        <f>ROUND(-10*LOG10((10^(($O129-'Resultados bandas y global'!$F$11)/10))+(10^(($P129-'Resultados bandas y global'!$G$11)/10))+(10^(($Q129-'Resultados bandas y global'!$H$11)/10))+(10^(($R129-'Resultados bandas y global'!$I$11)/10))+(10^(('Cálculos de referencia'!$S129-'Resultados bandas y global'!$J$11)/10))+(10^(('Cálculos de referencia'!$U129-'Resultados bandas y global'!$K$11)/10))+(10^(('Cálculos de referencia'!$V129-'Resultados bandas y global'!$L$11)/10))+(10^(('Cálculos de referencia'!$W129-'Resultados bandas y global'!$M$11)/10))+(10^(('Cálculos de referencia'!$X129-'Resultados bandas y global'!$N$11)/10))+(10^(('Cálculos de referencia'!$Y129-'Resultados bandas y global'!$O$11)/10))+(10^(('Cálculos de referencia'!$Z129-'Resultados bandas y global'!$P$11)/10))+(10^(('Cálculos de referencia'!$AA129-'Resultados bandas y global'!$Q$11)/10))+(10^(('Cálculos de referencia'!$AB129-'Resultados bandas y global'!$R$11)/10))+(10^(('Cálculos de referencia'!$AC129-'Resultados bandas y global'!$S$11)/10))+(10^(('Cálculos de referencia'!$AD129-'Resultados bandas y global'!$T$11)/10))+(10^(('Cálculos de referencia'!$AE129-'Resultados bandas y global'!$U$11)/10))+(10^(('Cálculos de referencia'!$AF129-'Resultados bandas y global'!$V$11)/10))+(10^(('Cálculos de referencia'!$AG129-'Resultados bandas y global'!$W$11)/10))+(10^(('Cálculos de referencia'!$AH129-'Resultados bandas y global'!$X$11)/10))+(10^(('Cálculos de referencia'!$AI129-'Resultados bandas y global'!$Y$11)/10))+(10^(('Cálculos de referencia'!$AJ129-'Resultados bandas y global'!$Z$11)/10))),0)</f>
        <v>52</v>
      </c>
      <c r="CC129">
        <f>CB129-CC91</f>
        <v>-1</v>
      </c>
    </row>
    <row r="131" spans="14:81" x14ac:dyDescent="0.3">
      <c r="O131" s="19">
        <v>50</v>
      </c>
      <c r="P131" s="19">
        <v>63</v>
      </c>
      <c r="Q131" s="19">
        <v>80</v>
      </c>
      <c r="R131" s="19">
        <v>100</v>
      </c>
      <c r="S131" s="19">
        <v>125</v>
      </c>
      <c r="T131" s="19"/>
      <c r="U131" s="19">
        <v>160</v>
      </c>
      <c r="V131" s="19">
        <v>200</v>
      </c>
      <c r="W131" s="19">
        <v>250</v>
      </c>
      <c r="X131" s="19">
        <v>315</v>
      </c>
      <c r="Y131" s="19">
        <v>400</v>
      </c>
      <c r="Z131" s="19">
        <v>500</v>
      </c>
      <c r="AA131" s="19">
        <v>630</v>
      </c>
      <c r="AB131" s="19">
        <v>800</v>
      </c>
      <c r="AC131" s="19">
        <v>1000</v>
      </c>
      <c r="AD131" s="19">
        <v>1250</v>
      </c>
      <c r="AE131" s="19">
        <v>1600</v>
      </c>
      <c r="AF131" s="19">
        <v>2000</v>
      </c>
      <c r="AG131" s="19">
        <v>2500</v>
      </c>
      <c r="AH131" s="19">
        <v>3150</v>
      </c>
      <c r="AI131" s="19">
        <v>4000</v>
      </c>
      <c r="AJ131" s="19">
        <v>5000</v>
      </c>
      <c r="AL131" t="s">
        <v>26</v>
      </c>
      <c r="AM131" t="s">
        <v>35</v>
      </c>
      <c r="BG131" t="s">
        <v>26</v>
      </c>
      <c r="BH131" t="s">
        <v>35</v>
      </c>
      <c r="CB131" t="s">
        <v>26</v>
      </c>
      <c r="CC131" t="s">
        <v>35</v>
      </c>
    </row>
    <row r="132" spans="14:81" x14ac:dyDescent="0.3">
      <c r="N132" t="s">
        <v>28</v>
      </c>
      <c r="O132">
        <v>-25</v>
      </c>
      <c r="P132">
        <v>-23</v>
      </c>
      <c r="Q132">
        <v>-21</v>
      </c>
      <c r="R132">
        <v>-20</v>
      </c>
      <c r="S132">
        <v>-20</v>
      </c>
      <c r="U132">
        <v>-18</v>
      </c>
      <c r="V132">
        <v>-16</v>
      </c>
      <c r="W132">
        <v>-15</v>
      </c>
      <c r="X132">
        <v>-14</v>
      </c>
      <c r="Y132">
        <v>-13</v>
      </c>
      <c r="Z132">
        <v>-12</v>
      </c>
      <c r="AA132">
        <v>-11</v>
      </c>
      <c r="AB132">
        <v>-9</v>
      </c>
      <c r="AC132">
        <v>-8</v>
      </c>
      <c r="AD132">
        <v>-9</v>
      </c>
      <c r="AE132">
        <v>-10</v>
      </c>
      <c r="AF132">
        <v>-11</v>
      </c>
      <c r="AG132">
        <v>-13</v>
      </c>
      <c r="AH132">
        <v>-15</v>
      </c>
      <c r="AI132">
        <v>-16</v>
      </c>
      <c r="AJ132">
        <v>-18</v>
      </c>
      <c r="AL132" t="e">
        <f>ROUND(-10*LOG10((10^(($O132-'Resultados bandas y global'!#REF!)/10))+(10^(($P132-'Resultados bandas y global'!#REF!)/10))+(10^(($Q132-'Resultados bandas y global'!#REF!)/10))+(10^(($R132-'Resultados bandas y global'!#REF!)/10))+(10^(('Cálculos de referencia'!$S132-'Resultados bandas y global'!#REF!)/10))+(10^(('Cálculos de referencia'!$U132-'Resultados bandas y global'!#REF!)/10))+(10^(('Cálculos de referencia'!$V132-'Resultados bandas y global'!#REF!)/10))+(10^(('Cálculos de referencia'!$W132-'Resultados bandas y global'!#REF!)/10))+(10^(('Cálculos de referencia'!$X132-'Resultados bandas y global'!#REF!)/10))+(10^(('Cálculos de referencia'!$Y132-'Resultados bandas y global'!#REF!)/10))+(10^(('Cálculos de referencia'!$Z132-'Resultados bandas y global'!#REF!)/10))+(10^(('Cálculos de referencia'!$AA132-'Resultados bandas y global'!#REF!)/10))+(10^(('Cálculos de referencia'!$AB132-'Resultados bandas y global'!#REF!)/10))+(10^(('Cálculos de referencia'!$AC132-'Resultados bandas y global'!#REF!)/10))+(10^(('Cálculos de referencia'!$AD132-'Resultados bandas y global'!#REF!)/10))+(10^(('Cálculos de referencia'!$AE132-'Resultados bandas y global'!#REF!)/10))+(10^(('Cálculos de referencia'!$AF132-'Resultados bandas y global'!#REF!)/10))+(10^(('Cálculos de referencia'!$AG132-'Resultados bandas y global'!#REF!)/10))+(10^(('Cálculos de referencia'!$AH132-'Resultados bandas y global'!#REF!)/10))+(10^(('Cálculos de referencia'!$AI132-'Resultados bandas y global'!#REF!)/10))+(10^(('Cálculos de referencia'!$AJ132-'Resultados bandas y global'!#REF!)/10))),0)</f>
        <v>#REF!</v>
      </c>
      <c r="AM132" t="e">
        <f>AL132-AM91</f>
        <v>#REF!</v>
      </c>
      <c r="BG132" t="e">
        <f>ROUND(-10*LOG10((10^(($O132-'Resultados bandas y global'!#REF!)/10))+(10^(($P132-'Resultados bandas y global'!#REF!)/10))+(10^(($Q132-'Resultados bandas y global'!#REF!)/10))+(10^(($R132-'Resultados bandas y global'!#REF!)/10))+(10^(('Cálculos de referencia'!$S132-'Resultados bandas y global'!#REF!)/10))+(10^(('Cálculos de referencia'!$U132-'Resultados bandas y global'!#REF!)/10))+(10^(('Cálculos de referencia'!$V132-'Resultados bandas y global'!#REF!)/10))+(10^(('Cálculos de referencia'!$W132-'Resultados bandas y global'!#REF!)/10))+(10^(('Cálculos de referencia'!$X132-'Resultados bandas y global'!#REF!)/10))+(10^(('Cálculos de referencia'!$Y132-'Resultados bandas y global'!#REF!)/10))+(10^(('Cálculos de referencia'!$Z132-'Resultados bandas y global'!#REF!)/10))+(10^(('Cálculos de referencia'!$AA132-'Resultados bandas y global'!#REF!)/10))+(10^(('Cálculos de referencia'!$AB132-'Resultados bandas y global'!#REF!)/10))+(10^(('Cálculos de referencia'!$AC132-'Resultados bandas y global'!#REF!)/10))+(10^(('Cálculos de referencia'!$AD132-'Resultados bandas y global'!#REF!)/10))+(10^(('Cálculos de referencia'!$AE132-'Resultados bandas y global'!#REF!)/10))+(10^(('Cálculos de referencia'!$AF132-'Resultados bandas y global'!#REF!)/10))+(10^(('Cálculos de referencia'!$AG132-'Resultados bandas y global'!#REF!)/10))+(10^(('Cálculos de referencia'!$AH132-'Resultados bandas y global'!#REF!)/10))+(10^(('Cálculos de referencia'!$AI132-'Resultados bandas y global'!#REF!)/10))+(10^(('Cálculos de referencia'!$AJ132-'Resultados bandas y global'!#REF!)/10))),0)</f>
        <v>#REF!</v>
      </c>
      <c r="BH132" t="e">
        <f>BG132-BH91</f>
        <v>#REF!</v>
      </c>
      <c r="CB132">
        <f>ROUND(-10*LOG10((10^(($O132-'Resultados bandas y global'!$F$11)/10))+(10^(($P132-'Resultados bandas y global'!$G$11)/10))+(10^(($Q132-'Resultados bandas y global'!$H$11)/10))+(10^(($R132-'Resultados bandas y global'!$I$11)/10))+(10^(('Cálculos de referencia'!$S132-'Resultados bandas y global'!$J$11)/10))+(10^(('Cálculos de referencia'!$U132-'Resultados bandas y global'!$K$11)/10))+(10^(('Cálculos de referencia'!$V132-'Resultados bandas y global'!$L$11)/10))+(10^(('Cálculos de referencia'!$W132-'Resultados bandas y global'!$M$11)/10))+(10^(('Cálculos de referencia'!$X132-'Resultados bandas y global'!$N$11)/10))+(10^(('Cálculos de referencia'!$Y132-'Resultados bandas y global'!$O$11)/10))+(10^(('Cálculos de referencia'!$Z132-'Resultados bandas y global'!$P$11)/10))+(10^(('Cálculos de referencia'!$AA132-'Resultados bandas y global'!$Q$11)/10))+(10^(('Cálculos de referencia'!$AB132-'Resultados bandas y global'!$R$11)/10))+(10^(('Cálculos de referencia'!$AC132-'Resultados bandas y global'!$S$11)/10))+(10^(('Cálculos de referencia'!$AD132-'Resultados bandas y global'!$T$11)/10))+(10^(('Cálculos de referencia'!$AE132-'Resultados bandas y global'!$U$11)/10))+(10^(('Cálculos de referencia'!$AF132-'Resultados bandas y global'!$V$11)/10))+(10^(('Cálculos de referencia'!$AG132-'Resultados bandas y global'!$W$11)/10))+(10^(('Cálculos de referencia'!$AH132-'Resultados bandas y global'!$X$11)/10))+(10^(('Cálculos de referencia'!$AI132-'Resultados bandas y global'!$Y$11)/10))+(10^(('Cálculos de referencia'!$AJ132-'Resultados bandas y global'!$Z$11)/10))),0)</f>
        <v>47</v>
      </c>
      <c r="CC132">
        <f>CB132-CC91</f>
        <v>-6</v>
      </c>
    </row>
  </sheetData>
  <mergeCells count="4">
    <mergeCell ref="U6:AK6"/>
    <mergeCell ref="AP6:BF6"/>
    <mergeCell ref="BK6:CA6"/>
    <mergeCell ref="CW6:D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</vt:lpstr>
      <vt:lpstr>Resultados bandas y global</vt:lpstr>
      <vt:lpstr>Cálculos de referencia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2021-11-15T18:48:53Z</dcterms:modified>
</cp:coreProperties>
</file>