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 activeTab="1"/>
  </bookViews>
  <sheets>
    <sheet name="Datos Recolectados" sheetId="1" r:id="rId1"/>
    <sheet name="Tabulación de datos" sheetId="2" r:id="rId2"/>
    <sheet name="Distribución de frecuencia" sheetId="4" r:id="rId3"/>
  </sheets>
  <calcPr calcId="144525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9" i="2"/>
  <c r="H20" i="2"/>
  <c r="D20" i="2"/>
  <c r="E20" i="2"/>
  <c r="F20" i="2"/>
  <c r="G20" i="2"/>
  <c r="G10" i="2"/>
  <c r="G11" i="2"/>
  <c r="G12" i="2"/>
  <c r="G13" i="2"/>
  <c r="G14" i="2"/>
  <c r="G15" i="2"/>
  <c r="G16" i="2"/>
  <c r="G17" i="2"/>
  <c r="G18" i="2"/>
  <c r="G19" i="2"/>
  <c r="G9" i="2"/>
  <c r="E10" i="2"/>
  <c r="E11" i="2"/>
  <c r="E12" i="2"/>
  <c r="E13" i="2"/>
  <c r="E14" i="2"/>
  <c r="E15" i="2"/>
  <c r="E16" i="2"/>
  <c r="E17" i="2"/>
  <c r="E18" i="2"/>
  <c r="E19" i="2"/>
  <c r="E9" i="2"/>
  <c r="H19" i="2"/>
  <c r="D18" i="2"/>
  <c r="D19" i="2"/>
  <c r="C18" i="2"/>
  <c r="C19" i="2"/>
  <c r="B18" i="2"/>
  <c r="B19" i="2"/>
  <c r="B11" i="2"/>
  <c r="B12" i="2"/>
  <c r="B13" i="2"/>
  <c r="B14" i="2"/>
  <c r="B15" i="2"/>
  <c r="B16" i="2"/>
  <c r="B17" i="2"/>
  <c r="C11" i="2"/>
  <c r="C12" i="2" s="1"/>
  <c r="C13" i="2" s="1"/>
  <c r="C14" i="2" s="1"/>
  <c r="C15" i="2" s="1"/>
  <c r="C16" i="2" s="1"/>
  <c r="C17" i="2" s="1"/>
  <c r="C10" i="2"/>
  <c r="C9" i="2"/>
  <c r="B9" i="2"/>
  <c r="L6" i="2"/>
  <c r="L5" i="2"/>
  <c r="L3" i="2"/>
  <c r="L8" i="2" s="1"/>
  <c r="I20" i="2" l="1"/>
  <c r="H18" i="2"/>
  <c r="F18" i="2"/>
  <c r="F19" i="2"/>
  <c r="L9" i="2"/>
  <c r="L10" i="2"/>
  <c r="M10" i="2" s="1"/>
  <c r="L11" i="2" s="1"/>
  <c r="L12" i="2" s="1"/>
  <c r="B10" i="2" l="1"/>
  <c r="D9" i="2" l="1"/>
  <c r="H10" i="2" l="1"/>
  <c r="F9" i="2"/>
  <c r="D10" i="2"/>
  <c r="H11" i="2" l="1"/>
  <c r="F10" i="2"/>
  <c r="D11" i="2"/>
  <c r="H9" i="2"/>
  <c r="D12" i="2" l="1"/>
  <c r="H12" i="2"/>
  <c r="F11" i="2"/>
  <c r="F12" i="2" l="1"/>
  <c r="D13" i="2"/>
  <c r="D14" i="2" l="1"/>
  <c r="F13" i="2"/>
  <c r="H13" i="2"/>
  <c r="F14" i="2" l="1"/>
  <c r="H14" i="2"/>
  <c r="D15" i="2"/>
  <c r="H16" i="2" l="1"/>
  <c r="H15" i="2"/>
  <c r="F15" i="2"/>
  <c r="D16" i="2"/>
  <c r="H17" i="2" l="1"/>
  <c r="F16" i="2"/>
  <c r="D17" i="2"/>
  <c r="F17" i="2" l="1"/>
  <c r="L4" i="2" s="1"/>
  <c r="L14" i="2"/>
  <c r="L15" i="2" s="1"/>
  <c r="L16" i="2" l="1"/>
</calcChain>
</file>

<file path=xl/sharedStrings.xml><?xml version="1.0" encoding="utf-8"?>
<sst xmlns="http://schemas.openxmlformats.org/spreadsheetml/2006/main" count="327" uniqueCount="40">
  <si>
    <t>Tiempo promedio que tardás en hacer UN TP de los que mandan en cuarentena</t>
  </si>
  <si>
    <t>45 min</t>
  </si>
  <si>
    <t>1 y 1/2 hrs</t>
  </si>
  <si>
    <t>2 hrs</t>
  </si>
  <si>
    <t>4 y 1/2 hrs</t>
  </si>
  <si>
    <t>1 hora</t>
  </si>
  <si>
    <t>2 y 1/2 hrs</t>
  </si>
  <si>
    <t>3 hrs</t>
  </si>
  <si>
    <t>3 y 1/2 hs</t>
  </si>
  <si>
    <t>30 min</t>
  </si>
  <si>
    <t>Un día completo</t>
  </si>
  <si>
    <t>5 hrs</t>
  </si>
  <si>
    <t>Medio día</t>
  </si>
  <si>
    <t>4 hrs</t>
  </si>
  <si>
    <t>Tiempo en minutos</t>
  </si>
  <si>
    <t>Tabulación de datos Análisis de las muestras</t>
  </si>
  <si>
    <t>N:</t>
  </si>
  <si>
    <t>Promedio:</t>
  </si>
  <si>
    <t>Mínimo:</t>
  </si>
  <si>
    <t>Máximo:</t>
  </si>
  <si>
    <t>Clases o Intervalos</t>
  </si>
  <si>
    <t>Media</t>
  </si>
  <si>
    <t>Frecuencia (f)</t>
  </si>
  <si>
    <t xml:space="preserve"> f* Media</t>
  </si>
  <si>
    <t>Frecuencia Relativa (fr)</t>
  </si>
  <si>
    <t>Porcentaje</t>
  </si>
  <si>
    <t xml:space="preserve">f* (Media-Promedio)^2 </t>
  </si>
  <si>
    <t>Nro de clases:</t>
  </si>
  <si>
    <t>Recorrido:</t>
  </si>
  <si>
    <t>Amplitud:</t>
  </si>
  <si>
    <t>Sobras:</t>
  </si>
  <si>
    <t>Sobras repartidas:</t>
  </si>
  <si>
    <t>Varianza:</t>
  </si>
  <si>
    <t>Desvío estandar:</t>
  </si>
  <si>
    <t>Porcentaje de desvío:</t>
  </si>
  <si>
    <r>
      <rPr>
        <b/>
        <sz val="10"/>
        <color rgb="FF000000"/>
        <rFont val="Times New Roman"/>
        <family val="1"/>
      </rPr>
      <t>Variables Relevantes:</t>
    </r>
    <r>
      <rPr>
        <sz val="10"/>
        <color rgb="FF000000"/>
        <rFont val="Times New Roman"/>
        <family val="1"/>
      </rPr>
      <t xml:space="preserve"> Minutos promedio que tarda cada alumno en hacer un trabajo en cuarentena</t>
    </r>
  </si>
  <si>
    <t>Minutos promedio de trabajo</t>
  </si>
  <si>
    <r>
      <rPr>
        <b/>
        <i/>
        <sz val="11"/>
        <color theme="1"/>
        <rFont val="Calibri"/>
        <family val="2"/>
        <scheme val="minor"/>
      </rPr>
      <t>Nota:</t>
    </r>
    <r>
      <rPr>
        <i/>
        <sz val="11"/>
        <color theme="1"/>
        <rFont val="Calibri"/>
        <family val="2"/>
        <scheme val="minor"/>
      </rPr>
      <t xml:space="preserve"> Los siguientes tiempos fueron registrados en una encuesta realizada a estudiantes del secundario Dante Alighieri y corresponden al tiempo promedio en minutos que tardan en hacer un trabajo de la escuela en esta cuarentena.</t>
    </r>
  </si>
  <si>
    <t>El porcentaje de desvío de los datos es muy alto debido a que la mayoría tarda entre 25.5 minutos y 154.5 minutos y algunos pocos tardan todo un día o medio</t>
  </si>
  <si>
    <t>La distribución de las frecuencias es  pésima ya que algunos pocos tardan un monton en hacer un trabajo escolar mientras que más del 82% de los alumnos completan   un trabajo escolar en un promedio de 154.5 minutos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</si>
</sst>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6" formatCode="0.0\ &quot; cm&quot;"/>
    <numFmt numFmtId="167" formatCode="0.0000"/>
    <numFmt numFmtId="170" formatCode="0.000"/>
    <numFmt numFmtId="173" formatCode="0.000%"/>
    <numFmt numFmtId="174" formatCode="0\ &quot; min&quot;"/>
    <numFmt numFmtId="175" formatCode="0&quot; min&quot;"/>
    <numFmt numFmtId="176" formatCode="0.0\ &quot; min&quot;"/>
    <numFmt numFmtId="179" formatCode="&quot;( &quot;000.0&quot; min&quot;"/>
    <numFmt numFmtId="180" formatCode="&quot;- &quot;000.0&quot; min ]&quot;"/>
    <numFmt numFmtId="181" formatCode="0.00\ &quot; min&quot;"/>
    <numFmt numFmtId="182" formatCode="0.000\ &quot; min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0" borderId="0" xfId="3" applyFont="1" applyAlignment="1">
      <alignment horizontal="center" vertical="center" wrapText="1"/>
    </xf>
    <xf numFmtId="0" fontId="4" fillId="0" borderId="0" xfId="3" applyFont="1" applyAlignment="1"/>
    <xf numFmtId="0" fontId="0" fillId="0" borderId="0" xfId="0" applyFill="1" applyBorder="1" applyAlignment="1">
      <alignment horizontal="left" vertical="top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167" fontId="0" fillId="0" borderId="14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10" fontId="0" fillId="0" borderId="11" xfId="2" applyNumberFormat="1" applyFont="1" applyFill="1" applyBorder="1" applyAlignment="1">
      <alignment horizontal="center" vertical="center"/>
    </xf>
    <xf numFmtId="170" fontId="0" fillId="0" borderId="16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73" fontId="0" fillId="0" borderId="8" xfId="2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10" fontId="0" fillId="0" borderId="2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7" xfId="0" applyFont="1" applyFill="1" applyBorder="1" applyAlignment="1">
      <alignment horizontal="left" vertical="top"/>
    </xf>
    <xf numFmtId="0" fontId="6" fillId="2" borderId="18" xfId="0" applyFont="1" applyFill="1" applyBorder="1" applyAlignment="1">
      <alignment horizontal="left" vertical="top"/>
    </xf>
    <xf numFmtId="0" fontId="0" fillId="2" borderId="6" xfId="0" applyFill="1" applyBorder="1"/>
    <xf numFmtId="0" fontId="0" fillId="2" borderId="8" xfId="0" applyFill="1" applyBorder="1"/>
    <xf numFmtId="0" fontId="0" fillId="2" borderId="23" xfId="0" applyFill="1" applyBorder="1"/>
    <xf numFmtId="0" fontId="0" fillId="2" borderId="22" xfId="0" applyFill="1" applyBorder="1" applyAlignment="1">
      <alignment horizontal="center" vertical="center" wrapText="1"/>
    </xf>
    <xf numFmtId="174" fontId="0" fillId="0" borderId="9" xfId="0" applyNumberFormat="1" applyFill="1" applyBorder="1" applyAlignment="1">
      <alignment horizontal="center" vertical="center"/>
    </xf>
    <xf numFmtId="174" fontId="0" fillId="0" borderId="6" xfId="0" applyNumberFormat="1" applyFill="1" applyBorder="1" applyAlignment="1">
      <alignment horizontal="center" vertical="center"/>
    </xf>
    <xf numFmtId="174" fontId="0" fillId="0" borderId="15" xfId="0" applyNumberFormat="1" applyFill="1" applyBorder="1" applyAlignment="1">
      <alignment horizontal="center" vertical="center"/>
    </xf>
    <xf numFmtId="175" fontId="0" fillId="0" borderId="7" xfId="1" applyNumberFormat="1" applyFont="1" applyFill="1" applyBorder="1" applyAlignment="1">
      <alignment horizontal="center" vertical="center"/>
    </xf>
    <xf numFmtId="176" fontId="0" fillId="0" borderId="17" xfId="0" applyNumberForma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79" fontId="0" fillId="0" borderId="10" xfId="0" applyNumberFormat="1" applyFill="1" applyBorder="1" applyAlignment="1">
      <alignment horizontal="center" vertical="center" wrapText="1"/>
    </xf>
    <xf numFmtId="180" fontId="0" fillId="0" borderId="11" xfId="0" applyNumberForma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0" fontId="0" fillId="2" borderId="25" xfId="0" applyNumberFormat="1" applyFill="1" applyBorder="1" applyAlignment="1">
      <alignment horizontal="center" vertical="center"/>
    </xf>
    <xf numFmtId="170" fontId="0" fillId="2" borderId="26" xfId="0" applyNumberFormat="1" applyFill="1" applyBorder="1" applyAlignment="1">
      <alignment horizontal="center" vertical="center"/>
    </xf>
    <xf numFmtId="179" fontId="0" fillId="0" borderId="19" xfId="0" applyNumberFormat="1" applyFill="1" applyBorder="1" applyAlignment="1">
      <alignment horizontal="center" vertical="center" wrapText="1"/>
    </xf>
    <xf numFmtId="180" fontId="0" fillId="0" borderId="20" xfId="0" applyNumberForma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10" fontId="0" fillId="0" borderId="20" xfId="2" applyNumberFormat="1" applyFont="1" applyFill="1" applyBorder="1" applyAlignment="1">
      <alignment horizontal="center" vertical="center"/>
    </xf>
    <xf numFmtId="170" fontId="0" fillId="0" borderId="28" xfId="0" applyNumberForma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6" fillId="2" borderId="27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0" fillId="0" borderId="31" xfId="0" applyFill="1" applyBorder="1" applyAlignment="1">
      <alignment horizontal="center" vertical="center"/>
    </xf>
    <xf numFmtId="0" fontId="0" fillId="0" borderId="32" xfId="0" applyNumberFormat="1" applyFill="1" applyBorder="1" applyAlignment="1">
      <alignment horizontal="center" vertical="center"/>
    </xf>
    <xf numFmtId="181" fontId="0" fillId="0" borderId="7" xfId="0" applyNumberFormat="1" applyFill="1" applyBorder="1" applyAlignment="1">
      <alignment horizontal="center" vertical="center"/>
    </xf>
    <xf numFmtId="182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2" borderId="33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2" borderId="37" xfId="0" applyFill="1" applyBorder="1" applyAlignment="1">
      <alignment horizontal="left" vertical="center" wrapText="1"/>
    </xf>
    <xf numFmtId="0" fontId="0" fillId="2" borderId="38" xfId="0" applyFill="1" applyBorder="1" applyAlignment="1">
      <alignment horizontal="left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75088360921956"/>
          <c:y val="3.8956209421190775E-2"/>
          <c:w val="0.71130992508085533"/>
          <c:h val="0.8731432518303633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val>
            <c:numRef>
              <c:f>'Tabulación de datos'!$E$9:$E$19</c:f>
              <c:numCache>
                <c:formatCode>General</c:formatCode>
                <c:ptCount val="11"/>
                <c:pt idx="0">
                  <c:v>247</c:v>
                </c:pt>
                <c:pt idx="1">
                  <c:v>42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26752"/>
        <c:axId val="158425856"/>
      </c:barChart>
      <c:catAx>
        <c:axId val="15602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25856"/>
        <c:crosses val="autoZero"/>
        <c:auto val="1"/>
        <c:lblAlgn val="ctr"/>
        <c:lblOffset val="100"/>
        <c:noMultiLvlLbl val="0"/>
      </c:catAx>
      <c:valAx>
        <c:axId val="1584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2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0</xdr:rowOff>
    </xdr:from>
    <xdr:to>
      <xdr:col>8</xdr:col>
      <xdr:colOff>161924</xdr:colOff>
      <xdr:row>20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2"/>
  <sheetViews>
    <sheetView topLeftCell="A203" workbookViewId="0">
      <selection activeCell="E298" sqref="E298"/>
    </sheetView>
  </sheetViews>
  <sheetFormatPr baseColWidth="10" defaultRowHeight="15" x14ac:dyDescent="0.25"/>
  <sheetData>
    <row r="1" spans="2:3" ht="15.75" thickBot="1" x14ac:dyDescent="0.3"/>
    <row r="2" spans="2:3" ht="102.75" thickBot="1" x14ac:dyDescent="0.3">
      <c r="B2" s="1" t="s">
        <v>0</v>
      </c>
      <c r="C2" s="33" t="s">
        <v>14</v>
      </c>
    </row>
    <row r="3" spans="2:3" x14ac:dyDescent="0.25">
      <c r="B3" s="2" t="s">
        <v>1</v>
      </c>
      <c r="C3" s="32">
        <v>45</v>
      </c>
    </row>
    <row r="4" spans="2:3" x14ac:dyDescent="0.25">
      <c r="B4" s="2" t="s">
        <v>1</v>
      </c>
      <c r="C4" s="30">
        <v>45</v>
      </c>
    </row>
    <row r="5" spans="2:3" x14ac:dyDescent="0.25">
      <c r="B5" s="2" t="s">
        <v>2</v>
      </c>
      <c r="C5" s="30">
        <v>90</v>
      </c>
    </row>
    <row r="6" spans="2:3" x14ac:dyDescent="0.25">
      <c r="B6" s="2" t="s">
        <v>2</v>
      </c>
      <c r="C6" s="30">
        <v>90</v>
      </c>
    </row>
    <row r="7" spans="2:3" x14ac:dyDescent="0.25">
      <c r="B7" s="2" t="s">
        <v>3</v>
      </c>
      <c r="C7" s="30">
        <v>120</v>
      </c>
    </row>
    <row r="8" spans="2:3" x14ac:dyDescent="0.25">
      <c r="B8" s="2" t="s">
        <v>4</v>
      </c>
      <c r="C8" s="30">
        <v>270</v>
      </c>
    </row>
    <row r="9" spans="2:3" x14ac:dyDescent="0.25">
      <c r="B9" s="2" t="s">
        <v>5</v>
      </c>
      <c r="C9" s="30">
        <v>60</v>
      </c>
    </row>
    <row r="10" spans="2:3" x14ac:dyDescent="0.25">
      <c r="B10" s="2" t="s">
        <v>6</v>
      </c>
      <c r="C10" s="30">
        <v>150</v>
      </c>
    </row>
    <row r="11" spans="2:3" x14ac:dyDescent="0.25">
      <c r="B11" s="2" t="s">
        <v>2</v>
      </c>
      <c r="C11" s="30">
        <v>90</v>
      </c>
    </row>
    <row r="12" spans="2:3" x14ac:dyDescent="0.25">
      <c r="B12" s="2" t="s">
        <v>7</v>
      </c>
      <c r="C12" s="30">
        <v>180</v>
      </c>
    </row>
    <row r="13" spans="2:3" x14ac:dyDescent="0.25">
      <c r="B13" s="2" t="s">
        <v>2</v>
      </c>
      <c r="C13" s="30">
        <v>90</v>
      </c>
    </row>
    <row r="14" spans="2:3" x14ac:dyDescent="0.25">
      <c r="B14" s="2" t="s">
        <v>1</v>
      </c>
      <c r="C14" s="30">
        <v>45</v>
      </c>
    </row>
    <row r="15" spans="2:3" x14ac:dyDescent="0.25">
      <c r="B15" s="2" t="s">
        <v>6</v>
      </c>
      <c r="C15" s="30">
        <v>150</v>
      </c>
    </row>
    <row r="16" spans="2:3" x14ac:dyDescent="0.25">
      <c r="B16" s="2" t="s">
        <v>3</v>
      </c>
      <c r="C16" s="30">
        <v>120</v>
      </c>
    </row>
    <row r="17" spans="2:3" x14ac:dyDescent="0.25">
      <c r="B17" s="2" t="s">
        <v>4</v>
      </c>
      <c r="C17" s="30">
        <v>270</v>
      </c>
    </row>
    <row r="18" spans="2:3" x14ac:dyDescent="0.25">
      <c r="B18" s="2" t="s">
        <v>8</v>
      </c>
      <c r="C18" s="30">
        <v>210</v>
      </c>
    </row>
    <row r="19" spans="2:3" x14ac:dyDescent="0.25">
      <c r="B19" s="2" t="s">
        <v>2</v>
      </c>
      <c r="C19" s="30">
        <v>90</v>
      </c>
    </row>
    <row r="20" spans="2:3" x14ac:dyDescent="0.25">
      <c r="B20" s="2" t="s">
        <v>2</v>
      </c>
      <c r="C20" s="30">
        <v>90</v>
      </c>
    </row>
    <row r="21" spans="2:3" x14ac:dyDescent="0.25">
      <c r="B21" s="2" t="s">
        <v>4</v>
      </c>
      <c r="C21" s="30">
        <v>270</v>
      </c>
    </row>
    <row r="22" spans="2:3" x14ac:dyDescent="0.25">
      <c r="B22" s="2" t="s">
        <v>2</v>
      </c>
      <c r="C22" s="30">
        <v>90</v>
      </c>
    </row>
    <row r="23" spans="2:3" x14ac:dyDescent="0.25">
      <c r="B23" s="2" t="s">
        <v>9</v>
      </c>
      <c r="C23" s="30">
        <v>30</v>
      </c>
    </row>
    <row r="24" spans="2:3" x14ac:dyDescent="0.25">
      <c r="B24" s="2" t="s">
        <v>7</v>
      </c>
      <c r="C24" s="30">
        <v>180</v>
      </c>
    </row>
    <row r="25" spans="2:3" x14ac:dyDescent="0.25">
      <c r="B25" s="2" t="s">
        <v>6</v>
      </c>
      <c r="C25" s="30">
        <v>150</v>
      </c>
    </row>
    <row r="26" spans="2:3" x14ac:dyDescent="0.25">
      <c r="B26" s="2" t="s">
        <v>3</v>
      </c>
      <c r="C26" s="30">
        <v>120</v>
      </c>
    </row>
    <row r="27" spans="2:3" x14ac:dyDescent="0.25">
      <c r="B27" s="2" t="s">
        <v>3</v>
      </c>
      <c r="C27" s="30">
        <v>120</v>
      </c>
    </row>
    <row r="28" spans="2:3" x14ac:dyDescent="0.25">
      <c r="B28" s="2" t="s">
        <v>2</v>
      </c>
      <c r="C28" s="30">
        <v>90</v>
      </c>
    </row>
    <row r="29" spans="2:3" x14ac:dyDescent="0.25">
      <c r="B29" s="2" t="s">
        <v>2</v>
      </c>
      <c r="C29" s="30">
        <v>90</v>
      </c>
    </row>
    <row r="30" spans="2:3" x14ac:dyDescent="0.25">
      <c r="B30" s="2" t="s">
        <v>2</v>
      </c>
      <c r="C30" s="30">
        <v>90</v>
      </c>
    </row>
    <row r="31" spans="2:3" x14ac:dyDescent="0.25">
      <c r="B31" s="2" t="s">
        <v>6</v>
      </c>
      <c r="C31" s="30">
        <v>150</v>
      </c>
    </row>
    <row r="32" spans="2:3" x14ac:dyDescent="0.25">
      <c r="B32" s="2" t="s">
        <v>2</v>
      </c>
      <c r="C32" s="30">
        <v>90</v>
      </c>
    </row>
    <row r="33" spans="2:3" x14ac:dyDescent="0.25">
      <c r="B33" s="2" t="s">
        <v>3</v>
      </c>
      <c r="C33" s="30">
        <v>120</v>
      </c>
    </row>
    <row r="34" spans="2:3" x14ac:dyDescent="0.25">
      <c r="B34" s="2" t="s">
        <v>2</v>
      </c>
      <c r="C34" s="30">
        <v>90</v>
      </c>
    </row>
    <row r="35" spans="2:3" x14ac:dyDescent="0.25">
      <c r="B35" s="2" t="s">
        <v>5</v>
      </c>
      <c r="C35" s="30">
        <v>60</v>
      </c>
    </row>
    <row r="36" spans="2:3" x14ac:dyDescent="0.25">
      <c r="B36" s="2" t="s">
        <v>2</v>
      </c>
      <c r="C36" s="30">
        <v>90</v>
      </c>
    </row>
    <row r="37" spans="2:3" x14ac:dyDescent="0.25">
      <c r="B37" s="2" t="s">
        <v>5</v>
      </c>
      <c r="C37" s="30">
        <v>60</v>
      </c>
    </row>
    <row r="38" spans="2:3" x14ac:dyDescent="0.25">
      <c r="B38" s="2" t="s">
        <v>3</v>
      </c>
      <c r="C38" s="30">
        <v>120</v>
      </c>
    </row>
    <row r="39" spans="2:3" x14ac:dyDescent="0.25">
      <c r="B39" s="2" t="s">
        <v>2</v>
      </c>
      <c r="C39" s="30">
        <v>90</v>
      </c>
    </row>
    <row r="40" spans="2:3" x14ac:dyDescent="0.25">
      <c r="B40" s="2" t="s">
        <v>6</v>
      </c>
      <c r="C40" s="30">
        <v>150</v>
      </c>
    </row>
    <row r="41" spans="2:3" x14ac:dyDescent="0.25">
      <c r="B41" s="2" t="s">
        <v>2</v>
      </c>
      <c r="C41" s="30">
        <v>90</v>
      </c>
    </row>
    <row r="42" spans="2:3" x14ac:dyDescent="0.25">
      <c r="B42" s="2" t="s">
        <v>8</v>
      </c>
      <c r="C42" s="30">
        <v>210</v>
      </c>
    </row>
    <row r="43" spans="2:3" x14ac:dyDescent="0.25">
      <c r="B43" s="2" t="s">
        <v>5</v>
      </c>
      <c r="C43" s="30">
        <v>60</v>
      </c>
    </row>
    <row r="44" spans="2:3" x14ac:dyDescent="0.25">
      <c r="B44" s="2" t="s">
        <v>5</v>
      </c>
      <c r="C44" s="30">
        <v>60</v>
      </c>
    </row>
    <row r="45" spans="2:3" x14ac:dyDescent="0.25">
      <c r="B45" s="2" t="s">
        <v>2</v>
      </c>
      <c r="C45" s="30">
        <v>90</v>
      </c>
    </row>
    <row r="46" spans="2:3" x14ac:dyDescent="0.25">
      <c r="B46" s="2" t="s">
        <v>7</v>
      </c>
      <c r="C46" s="30">
        <v>180</v>
      </c>
    </row>
    <row r="47" spans="2:3" x14ac:dyDescent="0.25">
      <c r="B47" s="2" t="s">
        <v>7</v>
      </c>
      <c r="C47" s="30">
        <v>180</v>
      </c>
    </row>
    <row r="48" spans="2:3" x14ac:dyDescent="0.25">
      <c r="B48" s="2" t="s">
        <v>2</v>
      </c>
      <c r="C48" s="30">
        <v>90</v>
      </c>
    </row>
    <row r="49" spans="2:3" x14ac:dyDescent="0.25">
      <c r="B49" s="2" t="s">
        <v>8</v>
      </c>
      <c r="C49" s="30">
        <v>210</v>
      </c>
    </row>
    <row r="50" spans="2:3" x14ac:dyDescent="0.25">
      <c r="B50" s="2" t="s">
        <v>6</v>
      </c>
      <c r="C50" s="30">
        <v>150</v>
      </c>
    </row>
    <row r="51" spans="2:3" x14ac:dyDescent="0.25">
      <c r="B51" s="2" t="s">
        <v>2</v>
      </c>
      <c r="C51" s="30">
        <v>90</v>
      </c>
    </row>
    <row r="52" spans="2:3" x14ac:dyDescent="0.25">
      <c r="B52" s="2" t="s">
        <v>2</v>
      </c>
      <c r="C52" s="30">
        <v>90</v>
      </c>
    </row>
    <row r="53" spans="2:3" x14ac:dyDescent="0.25">
      <c r="B53" s="2" t="s">
        <v>3</v>
      </c>
      <c r="C53" s="30">
        <v>120</v>
      </c>
    </row>
    <row r="54" spans="2:3" x14ac:dyDescent="0.25">
      <c r="B54" s="2" t="s">
        <v>6</v>
      </c>
      <c r="C54" s="30">
        <v>150</v>
      </c>
    </row>
    <row r="55" spans="2:3" x14ac:dyDescent="0.25">
      <c r="B55" s="2" t="s">
        <v>2</v>
      </c>
      <c r="C55" s="30">
        <v>90</v>
      </c>
    </row>
    <row r="56" spans="2:3" x14ac:dyDescent="0.25">
      <c r="B56" s="2" t="s">
        <v>5</v>
      </c>
      <c r="C56" s="30">
        <v>60</v>
      </c>
    </row>
    <row r="57" spans="2:3" x14ac:dyDescent="0.25">
      <c r="B57" s="2" t="s">
        <v>5</v>
      </c>
      <c r="C57" s="30">
        <v>60</v>
      </c>
    </row>
    <row r="58" spans="2:3" x14ac:dyDescent="0.25">
      <c r="B58" s="2" t="s">
        <v>7</v>
      </c>
      <c r="C58" s="30">
        <v>180</v>
      </c>
    </row>
    <row r="59" spans="2:3" x14ac:dyDescent="0.25">
      <c r="B59" s="2" t="s">
        <v>3</v>
      </c>
      <c r="C59" s="30">
        <v>120</v>
      </c>
    </row>
    <row r="60" spans="2:3" x14ac:dyDescent="0.25">
      <c r="B60" s="2" t="s">
        <v>3</v>
      </c>
      <c r="C60" s="30">
        <v>120</v>
      </c>
    </row>
    <row r="61" spans="2:3" x14ac:dyDescent="0.25">
      <c r="B61" s="2" t="s">
        <v>2</v>
      </c>
      <c r="C61" s="30">
        <v>90</v>
      </c>
    </row>
    <row r="62" spans="2:3" x14ac:dyDescent="0.25">
      <c r="B62" s="2" t="s">
        <v>6</v>
      </c>
      <c r="C62" s="30">
        <v>150</v>
      </c>
    </row>
    <row r="63" spans="2:3" x14ac:dyDescent="0.25">
      <c r="B63" s="2" t="s">
        <v>1</v>
      </c>
      <c r="C63" s="30">
        <v>45</v>
      </c>
    </row>
    <row r="64" spans="2:3" x14ac:dyDescent="0.25">
      <c r="B64" s="2" t="s">
        <v>6</v>
      </c>
      <c r="C64" s="30">
        <v>150</v>
      </c>
    </row>
    <row r="65" spans="2:3" x14ac:dyDescent="0.25">
      <c r="B65" s="2" t="s">
        <v>6</v>
      </c>
      <c r="C65" s="30">
        <v>150</v>
      </c>
    </row>
    <row r="66" spans="2:3" x14ac:dyDescent="0.25">
      <c r="B66" s="2" t="s">
        <v>3</v>
      </c>
      <c r="C66" s="30">
        <v>120</v>
      </c>
    </row>
    <row r="67" spans="2:3" x14ac:dyDescent="0.25">
      <c r="B67" s="2" t="s">
        <v>2</v>
      </c>
      <c r="C67" s="30">
        <v>90</v>
      </c>
    </row>
    <row r="68" spans="2:3" x14ac:dyDescent="0.25">
      <c r="B68" s="2" t="s">
        <v>2</v>
      </c>
      <c r="C68" s="30">
        <v>90</v>
      </c>
    </row>
    <row r="69" spans="2:3" x14ac:dyDescent="0.25">
      <c r="B69" s="2" t="s">
        <v>1</v>
      </c>
      <c r="C69" s="30">
        <v>45</v>
      </c>
    </row>
    <row r="70" spans="2:3" x14ac:dyDescent="0.25">
      <c r="B70" s="2" t="s">
        <v>10</v>
      </c>
      <c r="C70" s="30">
        <v>1440</v>
      </c>
    </row>
    <row r="71" spans="2:3" x14ac:dyDescent="0.25">
      <c r="B71" s="2" t="s">
        <v>1</v>
      </c>
      <c r="C71" s="30">
        <v>45</v>
      </c>
    </row>
    <row r="72" spans="2:3" x14ac:dyDescent="0.25">
      <c r="B72" s="2" t="s">
        <v>2</v>
      </c>
      <c r="C72" s="30">
        <v>90</v>
      </c>
    </row>
    <row r="73" spans="2:3" x14ac:dyDescent="0.25">
      <c r="B73" s="2" t="s">
        <v>2</v>
      </c>
      <c r="C73" s="30">
        <v>90</v>
      </c>
    </row>
    <row r="74" spans="2:3" x14ac:dyDescent="0.25">
      <c r="B74" s="2" t="s">
        <v>7</v>
      </c>
      <c r="C74" s="30">
        <v>180</v>
      </c>
    </row>
    <row r="75" spans="2:3" x14ac:dyDescent="0.25">
      <c r="B75" s="2" t="s">
        <v>10</v>
      </c>
      <c r="C75" s="30">
        <v>1440</v>
      </c>
    </row>
    <row r="76" spans="2:3" x14ac:dyDescent="0.25">
      <c r="B76" s="2" t="s">
        <v>5</v>
      </c>
      <c r="C76" s="30">
        <v>60</v>
      </c>
    </row>
    <row r="77" spans="2:3" x14ac:dyDescent="0.25">
      <c r="B77" s="2" t="s">
        <v>5</v>
      </c>
      <c r="C77" s="30">
        <v>60</v>
      </c>
    </row>
    <row r="78" spans="2:3" x14ac:dyDescent="0.25">
      <c r="B78" s="2" t="s">
        <v>3</v>
      </c>
      <c r="C78" s="30">
        <v>120</v>
      </c>
    </row>
    <row r="79" spans="2:3" x14ac:dyDescent="0.25">
      <c r="B79" s="2" t="s">
        <v>3</v>
      </c>
      <c r="C79" s="30">
        <v>120</v>
      </c>
    </row>
    <row r="80" spans="2:3" x14ac:dyDescent="0.25">
      <c r="B80" s="2" t="s">
        <v>3</v>
      </c>
      <c r="C80" s="30">
        <v>120</v>
      </c>
    </row>
    <row r="81" spans="2:3" x14ac:dyDescent="0.25">
      <c r="B81" s="2" t="s">
        <v>1</v>
      </c>
      <c r="C81" s="30">
        <v>45</v>
      </c>
    </row>
    <row r="82" spans="2:3" x14ac:dyDescent="0.25">
      <c r="B82" s="2" t="s">
        <v>9</v>
      </c>
      <c r="C82" s="30">
        <v>30</v>
      </c>
    </row>
    <row r="83" spans="2:3" x14ac:dyDescent="0.25">
      <c r="B83" s="2" t="s">
        <v>1</v>
      </c>
      <c r="C83" s="30">
        <v>45</v>
      </c>
    </row>
    <row r="84" spans="2:3" x14ac:dyDescent="0.25">
      <c r="B84" s="2" t="s">
        <v>6</v>
      </c>
      <c r="C84" s="30">
        <v>150</v>
      </c>
    </row>
    <row r="85" spans="2:3" x14ac:dyDescent="0.25">
      <c r="B85" s="2" t="s">
        <v>11</v>
      </c>
      <c r="C85" s="30">
        <v>300</v>
      </c>
    </row>
    <row r="86" spans="2:3" x14ac:dyDescent="0.25">
      <c r="B86" s="2" t="s">
        <v>1</v>
      </c>
      <c r="C86" s="30">
        <v>45</v>
      </c>
    </row>
    <row r="87" spans="2:3" x14ac:dyDescent="0.25">
      <c r="B87" s="2" t="s">
        <v>5</v>
      </c>
      <c r="C87" s="30">
        <v>60</v>
      </c>
    </row>
    <row r="88" spans="2:3" x14ac:dyDescent="0.25">
      <c r="B88" s="2" t="s">
        <v>9</v>
      </c>
      <c r="C88" s="30">
        <v>30</v>
      </c>
    </row>
    <row r="89" spans="2:3" x14ac:dyDescent="0.25">
      <c r="B89" s="2" t="s">
        <v>2</v>
      </c>
      <c r="C89" s="30">
        <v>90</v>
      </c>
    </row>
    <row r="90" spans="2:3" x14ac:dyDescent="0.25">
      <c r="B90" s="2" t="s">
        <v>3</v>
      </c>
      <c r="C90" s="30">
        <v>120</v>
      </c>
    </row>
    <row r="91" spans="2:3" x14ac:dyDescent="0.25">
      <c r="B91" s="2" t="s">
        <v>1</v>
      </c>
      <c r="C91" s="30">
        <v>45</v>
      </c>
    </row>
    <row r="92" spans="2:3" x14ac:dyDescent="0.25">
      <c r="B92" s="2" t="s">
        <v>12</v>
      </c>
      <c r="C92" s="30">
        <v>720</v>
      </c>
    </row>
    <row r="93" spans="2:3" x14ac:dyDescent="0.25">
      <c r="B93" s="2" t="s">
        <v>7</v>
      </c>
      <c r="C93" s="30">
        <v>180</v>
      </c>
    </row>
    <row r="94" spans="2:3" x14ac:dyDescent="0.25">
      <c r="B94" s="2" t="s">
        <v>6</v>
      </c>
      <c r="C94" s="30">
        <v>150</v>
      </c>
    </row>
    <row r="95" spans="2:3" x14ac:dyDescent="0.25">
      <c r="B95" s="2" t="s">
        <v>13</v>
      </c>
      <c r="C95" s="30">
        <v>240</v>
      </c>
    </row>
    <row r="96" spans="2:3" x14ac:dyDescent="0.25">
      <c r="B96" s="2" t="s">
        <v>3</v>
      </c>
      <c r="C96" s="30">
        <v>120</v>
      </c>
    </row>
    <row r="97" spans="2:3" x14ac:dyDescent="0.25">
      <c r="B97" s="2" t="s">
        <v>2</v>
      </c>
      <c r="C97" s="30">
        <v>90</v>
      </c>
    </row>
    <row r="98" spans="2:3" x14ac:dyDescent="0.25">
      <c r="B98" s="2" t="s">
        <v>5</v>
      </c>
      <c r="C98" s="30">
        <v>60</v>
      </c>
    </row>
    <row r="99" spans="2:3" x14ac:dyDescent="0.25">
      <c r="B99" s="2" t="s">
        <v>1</v>
      </c>
      <c r="C99" s="30">
        <v>45</v>
      </c>
    </row>
    <row r="100" spans="2:3" x14ac:dyDescent="0.25">
      <c r="B100" s="2" t="s">
        <v>2</v>
      </c>
      <c r="C100" s="30">
        <v>90</v>
      </c>
    </row>
    <row r="101" spans="2:3" x14ac:dyDescent="0.25">
      <c r="B101" s="2" t="s">
        <v>8</v>
      </c>
      <c r="C101" s="30">
        <v>210</v>
      </c>
    </row>
    <row r="102" spans="2:3" x14ac:dyDescent="0.25">
      <c r="B102" s="2" t="s">
        <v>2</v>
      </c>
      <c r="C102" s="30">
        <v>90</v>
      </c>
    </row>
    <row r="103" spans="2:3" x14ac:dyDescent="0.25">
      <c r="B103" s="2" t="s">
        <v>10</v>
      </c>
      <c r="C103" s="30">
        <v>1440</v>
      </c>
    </row>
    <row r="104" spans="2:3" x14ac:dyDescent="0.25">
      <c r="B104" s="2" t="s">
        <v>8</v>
      </c>
      <c r="C104" s="30">
        <v>210</v>
      </c>
    </row>
    <row r="105" spans="2:3" x14ac:dyDescent="0.25">
      <c r="B105" s="2" t="s">
        <v>6</v>
      </c>
      <c r="C105" s="30">
        <v>150</v>
      </c>
    </row>
    <row r="106" spans="2:3" x14ac:dyDescent="0.25">
      <c r="B106" s="2" t="s">
        <v>3</v>
      </c>
      <c r="C106" s="30">
        <v>120</v>
      </c>
    </row>
    <row r="107" spans="2:3" x14ac:dyDescent="0.25">
      <c r="B107" s="2" t="s">
        <v>8</v>
      </c>
      <c r="C107" s="30">
        <v>210</v>
      </c>
    </row>
    <row r="108" spans="2:3" x14ac:dyDescent="0.25">
      <c r="B108" s="2" t="s">
        <v>1</v>
      </c>
      <c r="C108" s="30">
        <v>45</v>
      </c>
    </row>
    <row r="109" spans="2:3" x14ac:dyDescent="0.25">
      <c r="B109" s="2" t="s">
        <v>8</v>
      </c>
      <c r="C109" s="30">
        <v>210</v>
      </c>
    </row>
    <row r="110" spans="2:3" x14ac:dyDescent="0.25">
      <c r="B110" s="2" t="s">
        <v>1</v>
      </c>
      <c r="C110" s="30">
        <v>45</v>
      </c>
    </row>
    <row r="111" spans="2:3" x14ac:dyDescent="0.25">
      <c r="B111" s="2" t="s">
        <v>2</v>
      </c>
      <c r="C111" s="30">
        <v>90</v>
      </c>
    </row>
    <row r="112" spans="2:3" x14ac:dyDescent="0.25">
      <c r="B112" s="2" t="s">
        <v>2</v>
      </c>
      <c r="C112" s="30">
        <v>90</v>
      </c>
    </row>
    <row r="113" spans="2:3" x14ac:dyDescent="0.25">
      <c r="B113" s="2" t="s">
        <v>6</v>
      </c>
      <c r="C113" s="30">
        <v>150</v>
      </c>
    </row>
    <row r="114" spans="2:3" x14ac:dyDescent="0.25">
      <c r="B114" s="2" t="s">
        <v>6</v>
      </c>
      <c r="C114" s="30">
        <v>150</v>
      </c>
    </row>
    <row r="115" spans="2:3" x14ac:dyDescent="0.25">
      <c r="B115" s="2" t="s">
        <v>5</v>
      </c>
      <c r="C115" s="30">
        <v>60</v>
      </c>
    </row>
    <row r="116" spans="2:3" x14ac:dyDescent="0.25">
      <c r="B116" s="2" t="s">
        <v>5</v>
      </c>
      <c r="C116" s="30">
        <v>60</v>
      </c>
    </row>
    <row r="117" spans="2:3" x14ac:dyDescent="0.25">
      <c r="B117" s="2" t="s">
        <v>1</v>
      </c>
      <c r="C117" s="30">
        <v>45</v>
      </c>
    </row>
    <row r="118" spans="2:3" x14ac:dyDescent="0.25">
      <c r="B118" s="2" t="s">
        <v>2</v>
      </c>
      <c r="C118" s="30">
        <v>150</v>
      </c>
    </row>
    <row r="119" spans="2:3" x14ac:dyDescent="0.25">
      <c r="B119" s="2" t="s">
        <v>7</v>
      </c>
      <c r="C119" s="30">
        <v>180</v>
      </c>
    </row>
    <row r="120" spans="2:3" x14ac:dyDescent="0.25">
      <c r="B120" s="2" t="s">
        <v>11</v>
      </c>
      <c r="C120" s="30">
        <v>300</v>
      </c>
    </row>
    <row r="121" spans="2:3" x14ac:dyDescent="0.25">
      <c r="B121" s="2" t="s">
        <v>5</v>
      </c>
      <c r="C121" s="30">
        <v>60</v>
      </c>
    </row>
    <row r="122" spans="2:3" x14ac:dyDescent="0.25">
      <c r="B122" s="2" t="s">
        <v>10</v>
      </c>
      <c r="C122" s="30">
        <v>1440</v>
      </c>
    </row>
    <row r="123" spans="2:3" x14ac:dyDescent="0.25">
      <c r="B123" s="2" t="s">
        <v>12</v>
      </c>
      <c r="C123" s="30">
        <v>720</v>
      </c>
    </row>
    <row r="124" spans="2:3" x14ac:dyDescent="0.25">
      <c r="B124" s="2" t="s">
        <v>5</v>
      </c>
      <c r="C124" s="30">
        <v>60</v>
      </c>
    </row>
    <row r="125" spans="2:3" x14ac:dyDescent="0.25">
      <c r="B125" s="2" t="s">
        <v>5</v>
      </c>
      <c r="C125" s="30">
        <v>60</v>
      </c>
    </row>
    <row r="126" spans="2:3" x14ac:dyDescent="0.25">
      <c r="B126" s="2" t="s">
        <v>7</v>
      </c>
      <c r="C126" s="30">
        <v>180</v>
      </c>
    </row>
    <row r="127" spans="2:3" x14ac:dyDescent="0.25">
      <c r="B127" s="2" t="s">
        <v>6</v>
      </c>
      <c r="C127" s="30">
        <v>150</v>
      </c>
    </row>
    <row r="128" spans="2:3" x14ac:dyDescent="0.25">
      <c r="B128" s="2" t="s">
        <v>2</v>
      </c>
      <c r="C128" s="30">
        <v>90</v>
      </c>
    </row>
    <row r="129" spans="2:3" x14ac:dyDescent="0.25">
      <c r="B129" s="2" t="s">
        <v>2</v>
      </c>
      <c r="C129" s="30">
        <v>90</v>
      </c>
    </row>
    <row r="130" spans="2:3" x14ac:dyDescent="0.25">
      <c r="B130" s="2" t="s">
        <v>2</v>
      </c>
      <c r="C130" s="30">
        <v>90</v>
      </c>
    </row>
    <row r="131" spans="2:3" x14ac:dyDescent="0.25">
      <c r="B131" s="2" t="s">
        <v>6</v>
      </c>
      <c r="C131" s="30">
        <v>150</v>
      </c>
    </row>
    <row r="132" spans="2:3" x14ac:dyDescent="0.25">
      <c r="B132" s="2" t="s">
        <v>6</v>
      </c>
      <c r="C132" s="30">
        <v>150</v>
      </c>
    </row>
    <row r="133" spans="2:3" x14ac:dyDescent="0.25">
      <c r="B133" s="2" t="s">
        <v>3</v>
      </c>
      <c r="C133" s="30">
        <v>120</v>
      </c>
    </row>
    <row r="134" spans="2:3" x14ac:dyDescent="0.25">
      <c r="B134" s="2" t="s">
        <v>6</v>
      </c>
      <c r="C134" s="30">
        <v>150</v>
      </c>
    </row>
    <row r="135" spans="2:3" x14ac:dyDescent="0.25">
      <c r="B135" s="2" t="s">
        <v>6</v>
      </c>
      <c r="C135" s="30">
        <v>150</v>
      </c>
    </row>
    <row r="136" spans="2:3" x14ac:dyDescent="0.25">
      <c r="B136" s="2" t="s">
        <v>6</v>
      </c>
      <c r="C136" s="30">
        <v>150</v>
      </c>
    </row>
    <row r="137" spans="2:3" x14ac:dyDescent="0.25">
      <c r="B137" s="2" t="s">
        <v>3</v>
      </c>
      <c r="C137" s="30">
        <v>120</v>
      </c>
    </row>
    <row r="138" spans="2:3" x14ac:dyDescent="0.25">
      <c r="B138" s="2" t="s">
        <v>3</v>
      </c>
      <c r="C138" s="30">
        <v>120</v>
      </c>
    </row>
    <row r="139" spans="2:3" x14ac:dyDescent="0.25">
      <c r="B139" s="2" t="s">
        <v>3</v>
      </c>
      <c r="C139" s="30">
        <v>120</v>
      </c>
    </row>
    <row r="140" spans="2:3" x14ac:dyDescent="0.25">
      <c r="B140" s="2" t="s">
        <v>2</v>
      </c>
      <c r="C140" s="30">
        <v>90</v>
      </c>
    </row>
    <row r="141" spans="2:3" x14ac:dyDescent="0.25">
      <c r="B141" s="2" t="s">
        <v>2</v>
      </c>
      <c r="C141" s="30">
        <v>90</v>
      </c>
    </row>
    <row r="142" spans="2:3" x14ac:dyDescent="0.25">
      <c r="B142" s="2" t="s">
        <v>3</v>
      </c>
      <c r="C142" s="30">
        <v>120</v>
      </c>
    </row>
    <row r="143" spans="2:3" x14ac:dyDescent="0.25">
      <c r="B143" s="2" t="s">
        <v>6</v>
      </c>
      <c r="C143" s="30">
        <v>150</v>
      </c>
    </row>
    <row r="144" spans="2:3" x14ac:dyDescent="0.25">
      <c r="B144" s="2" t="s">
        <v>7</v>
      </c>
      <c r="C144" s="30">
        <v>180</v>
      </c>
    </row>
    <row r="145" spans="2:3" x14ac:dyDescent="0.25">
      <c r="B145" s="2" t="s">
        <v>6</v>
      </c>
      <c r="C145" s="30">
        <v>150</v>
      </c>
    </row>
    <row r="146" spans="2:3" x14ac:dyDescent="0.25">
      <c r="B146" s="2" t="s">
        <v>2</v>
      </c>
      <c r="C146" s="30">
        <v>90</v>
      </c>
    </row>
    <row r="147" spans="2:3" x14ac:dyDescent="0.25">
      <c r="B147" s="2" t="s">
        <v>13</v>
      </c>
      <c r="C147" s="30">
        <v>240</v>
      </c>
    </row>
    <row r="148" spans="2:3" x14ac:dyDescent="0.25">
      <c r="B148" s="2" t="s">
        <v>7</v>
      </c>
      <c r="C148" s="30">
        <v>180</v>
      </c>
    </row>
    <row r="149" spans="2:3" x14ac:dyDescent="0.25">
      <c r="B149" s="2" t="s">
        <v>2</v>
      </c>
      <c r="C149" s="30">
        <v>90</v>
      </c>
    </row>
    <row r="150" spans="2:3" x14ac:dyDescent="0.25">
      <c r="B150" s="2" t="s">
        <v>5</v>
      </c>
      <c r="C150" s="30">
        <v>60</v>
      </c>
    </row>
    <row r="151" spans="2:3" x14ac:dyDescent="0.25">
      <c r="B151" s="2" t="s">
        <v>5</v>
      </c>
      <c r="C151" s="30">
        <v>60</v>
      </c>
    </row>
    <row r="152" spans="2:3" x14ac:dyDescent="0.25">
      <c r="B152" s="2" t="s">
        <v>5</v>
      </c>
      <c r="C152" s="30">
        <v>60</v>
      </c>
    </row>
    <row r="153" spans="2:3" x14ac:dyDescent="0.25">
      <c r="B153" s="2" t="s">
        <v>2</v>
      </c>
      <c r="C153" s="30">
        <v>90</v>
      </c>
    </row>
    <row r="154" spans="2:3" x14ac:dyDescent="0.25">
      <c r="B154" s="2" t="s">
        <v>2</v>
      </c>
      <c r="C154" s="30">
        <v>90</v>
      </c>
    </row>
    <row r="155" spans="2:3" x14ac:dyDescent="0.25">
      <c r="B155" s="2" t="s">
        <v>2</v>
      </c>
      <c r="C155" s="30">
        <v>90</v>
      </c>
    </row>
    <row r="156" spans="2:3" x14ac:dyDescent="0.25">
      <c r="B156" s="2" t="s">
        <v>3</v>
      </c>
      <c r="C156" s="30">
        <v>120</v>
      </c>
    </row>
    <row r="157" spans="2:3" x14ac:dyDescent="0.25">
      <c r="B157" s="2" t="s">
        <v>5</v>
      </c>
      <c r="C157" s="30">
        <v>60</v>
      </c>
    </row>
    <row r="158" spans="2:3" x14ac:dyDescent="0.25">
      <c r="B158" s="2" t="s">
        <v>2</v>
      </c>
      <c r="C158" s="30">
        <v>120</v>
      </c>
    </row>
    <row r="159" spans="2:3" x14ac:dyDescent="0.25">
      <c r="B159" s="2" t="s">
        <v>3</v>
      </c>
      <c r="C159" s="30">
        <v>120</v>
      </c>
    </row>
    <row r="160" spans="2:3" x14ac:dyDescent="0.25">
      <c r="B160" s="2" t="s">
        <v>5</v>
      </c>
      <c r="C160" s="30">
        <v>60</v>
      </c>
    </row>
    <row r="161" spans="2:3" x14ac:dyDescent="0.25">
      <c r="B161" s="2" t="s">
        <v>2</v>
      </c>
      <c r="C161" s="30">
        <v>90</v>
      </c>
    </row>
    <row r="162" spans="2:3" x14ac:dyDescent="0.25">
      <c r="B162" s="2" t="s">
        <v>2</v>
      </c>
      <c r="C162" s="30">
        <v>90</v>
      </c>
    </row>
    <row r="163" spans="2:3" x14ac:dyDescent="0.25">
      <c r="B163" s="2" t="s">
        <v>2</v>
      </c>
      <c r="C163" s="30">
        <v>90</v>
      </c>
    </row>
    <row r="164" spans="2:3" x14ac:dyDescent="0.25">
      <c r="B164" s="2" t="s">
        <v>1</v>
      </c>
      <c r="C164" s="30">
        <v>45</v>
      </c>
    </row>
    <row r="165" spans="2:3" x14ac:dyDescent="0.25">
      <c r="B165" s="2" t="s">
        <v>3</v>
      </c>
      <c r="C165" s="30">
        <v>120</v>
      </c>
    </row>
    <row r="166" spans="2:3" x14ac:dyDescent="0.25">
      <c r="B166" s="2" t="s">
        <v>3</v>
      </c>
      <c r="C166" s="30">
        <v>120</v>
      </c>
    </row>
    <row r="167" spans="2:3" x14ac:dyDescent="0.25">
      <c r="B167" s="2" t="s">
        <v>6</v>
      </c>
      <c r="C167" s="30">
        <v>150</v>
      </c>
    </row>
    <row r="168" spans="2:3" x14ac:dyDescent="0.25">
      <c r="B168" s="2" t="s">
        <v>6</v>
      </c>
      <c r="C168" s="30">
        <v>150</v>
      </c>
    </row>
    <row r="169" spans="2:3" x14ac:dyDescent="0.25">
      <c r="B169" s="2" t="s">
        <v>2</v>
      </c>
      <c r="C169" s="30">
        <v>90</v>
      </c>
    </row>
    <row r="170" spans="2:3" x14ac:dyDescent="0.25">
      <c r="B170" s="2" t="s">
        <v>6</v>
      </c>
      <c r="C170" s="30">
        <v>150</v>
      </c>
    </row>
    <row r="171" spans="2:3" x14ac:dyDescent="0.25">
      <c r="B171" s="2" t="s">
        <v>2</v>
      </c>
      <c r="C171" s="30">
        <v>90</v>
      </c>
    </row>
    <row r="172" spans="2:3" x14ac:dyDescent="0.25">
      <c r="B172" s="2" t="s">
        <v>2</v>
      </c>
      <c r="C172" s="30">
        <v>90</v>
      </c>
    </row>
    <row r="173" spans="2:3" x14ac:dyDescent="0.25">
      <c r="B173" s="2" t="s">
        <v>2</v>
      </c>
      <c r="C173" s="30">
        <v>90</v>
      </c>
    </row>
    <row r="174" spans="2:3" x14ac:dyDescent="0.25">
      <c r="B174" s="2" t="s">
        <v>2</v>
      </c>
      <c r="C174" s="30">
        <v>90</v>
      </c>
    </row>
    <row r="175" spans="2:3" x14ac:dyDescent="0.25">
      <c r="B175" s="2" t="s">
        <v>2</v>
      </c>
      <c r="C175" s="30">
        <v>90</v>
      </c>
    </row>
    <row r="176" spans="2:3" x14ac:dyDescent="0.25">
      <c r="B176" s="2" t="s">
        <v>7</v>
      </c>
      <c r="C176" s="30">
        <v>180</v>
      </c>
    </row>
    <row r="177" spans="2:3" x14ac:dyDescent="0.25">
      <c r="B177" s="2" t="s">
        <v>10</v>
      </c>
      <c r="C177" s="30">
        <v>1440</v>
      </c>
    </row>
    <row r="178" spans="2:3" x14ac:dyDescent="0.25">
      <c r="B178" s="2" t="s">
        <v>2</v>
      </c>
      <c r="C178" s="30">
        <v>90</v>
      </c>
    </row>
    <row r="179" spans="2:3" x14ac:dyDescent="0.25">
      <c r="B179" s="2" t="s">
        <v>5</v>
      </c>
      <c r="C179" s="30">
        <v>60</v>
      </c>
    </row>
    <row r="180" spans="2:3" x14ac:dyDescent="0.25">
      <c r="B180" s="2" t="s">
        <v>2</v>
      </c>
      <c r="C180" s="30">
        <v>90</v>
      </c>
    </row>
    <row r="181" spans="2:3" x14ac:dyDescent="0.25">
      <c r="B181" s="2" t="s">
        <v>9</v>
      </c>
      <c r="C181" s="30">
        <v>30</v>
      </c>
    </row>
    <row r="182" spans="2:3" x14ac:dyDescent="0.25">
      <c r="B182" s="2" t="s">
        <v>2</v>
      </c>
      <c r="C182" s="30">
        <v>90</v>
      </c>
    </row>
    <row r="183" spans="2:3" x14ac:dyDescent="0.25">
      <c r="B183" s="2" t="s">
        <v>6</v>
      </c>
      <c r="C183" s="30">
        <v>150</v>
      </c>
    </row>
    <row r="184" spans="2:3" x14ac:dyDescent="0.25">
      <c r="B184" s="2" t="s">
        <v>2</v>
      </c>
      <c r="C184" s="30">
        <v>90</v>
      </c>
    </row>
    <row r="185" spans="2:3" x14ac:dyDescent="0.25">
      <c r="B185" s="2" t="s">
        <v>2</v>
      </c>
      <c r="C185" s="30">
        <v>90</v>
      </c>
    </row>
    <row r="186" spans="2:3" x14ac:dyDescent="0.25">
      <c r="B186" s="2" t="s">
        <v>5</v>
      </c>
      <c r="C186" s="30">
        <v>60</v>
      </c>
    </row>
    <row r="187" spans="2:3" x14ac:dyDescent="0.25">
      <c r="B187" s="2" t="s">
        <v>3</v>
      </c>
      <c r="C187" s="30">
        <v>120</v>
      </c>
    </row>
    <row r="188" spans="2:3" x14ac:dyDescent="0.25">
      <c r="B188" s="2" t="s">
        <v>3</v>
      </c>
      <c r="C188" s="30">
        <v>120</v>
      </c>
    </row>
    <row r="189" spans="2:3" x14ac:dyDescent="0.25">
      <c r="B189" s="2" t="s">
        <v>7</v>
      </c>
      <c r="C189" s="30">
        <v>180</v>
      </c>
    </row>
    <row r="190" spans="2:3" x14ac:dyDescent="0.25">
      <c r="B190" s="2" t="s">
        <v>3</v>
      </c>
      <c r="C190" s="30">
        <v>120</v>
      </c>
    </row>
    <row r="191" spans="2:3" x14ac:dyDescent="0.25">
      <c r="B191" s="2" t="s">
        <v>3</v>
      </c>
      <c r="C191" s="30">
        <v>120</v>
      </c>
    </row>
    <row r="192" spans="2:3" x14ac:dyDescent="0.25">
      <c r="B192" s="2" t="s">
        <v>2</v>
      </c>
      <c r="C192" s="30">
        <v>90</v>
      </c>
    </row>
    <row r="193" spans="2:3" x14ac:dyDescent="0.25">
      <c r="B193" s="2" t="s">
        <v>2</v>
      </c>
      <c r="C193" s="30">
        <v>90</v>
      </c>
    </row>
    <row r="194" spans="2:3" x14ac:dyDescent="0.25">
      <c r="B194" s="2" t="s">
        <v>7</v>
      </c>
      <c r="C194" s="30">
        <v>180</v>
      </c>
    </row>
    <row r="195" spans="2:3" x14ac:dyDescent="0.25">
      <c r="B195" s="2" t="s">
        <v>2</v>
      </c>
      <c r="C195" s="30">
        <v>90</v>
      </c>
    </row>
    <row r="196" spans="2:3" x14ac:dyDescent="0.25">
      <c r="B196" s="2" t="s">
        <v>6</v>
      </c>
      <c r="C196" s="30">
        <v>150</v>
      </c>
    </row>
    <row r="197" spans="2:3" x14ac:dyDescent="0.25">
      <c r="B197" s="2" t="s">
        <v>3</v>
      </c>
      <c r="C197" s="30">
        <v>120</v>
      </c>
    </row>
    <row r="198" spans="2:3" x14ac:dyDescent="0.25">
      <c r="B198" s="2" t="s">
        <v>3</v>
      </c>
      <c r="C198" s="30">
        <v>120</v>
      </c>
    </row>
    <row r="199" spans="2:3" x14ac:dyDescent="0.25">
      <c r="B199" s="2" t="s">
        <v>3</v>
      </c>
      <c r="C199" s="30">
        <v>120</v>
      </c>
    </row>
    <row r="200" spans="2:3" x14ac:dyDescent="0.25">
      <c r="B200" s="2" t="s">
        <v>3</v>
      </c>
      <c r="C200" s="30">
        <v>120</v>
      </c>
    </row>
    <row r="201" spans="2:3" x14ac:dyDescent="0.25">
      <c r="B201" s="2" t="s">
        <v>3</v>
      </c>
      <c r="C201" s="30">
        <v>120</v>
      </c>
    </row>
    <row r="202" spans="2:3" x14ac:dyDescent="0.25">
      <c r="B202" s="2" t="s">
        <v>5</v>
      </c>
      <c r="C202" s="30">
        <v>60</v>
      </c>
    </row>
    <row r="203" spans="2:3" x14ac:dyDescent="0.25">
      <c r="B203" s="2" t="s">
        <v>2</v>
      </c>
      <c r="C203" s="30">
        <v>150</v>
      </c>
    </row>
    <row r="204" spans="2:3" x14ac:dyDescent="0.25">
      <c r="B204" s="2" t="s">
        <v>9</v>
      </c>
      <c r="C204" s="30">
        <v>30</v>
      </c>
    </row>
    <row r="205" spans="2:3" x14ac:dyDescent="0.25">
      <c r="B205" s="2" t="s">
        <v>3</v>
      </c>
      <c r="C205" s="30">
        <v>120</v>
      </c>
    </row>
    <row r="206" spans="2:3" x14ac:dyDescent="0.25">
      <c r="B206" s="2" t="s">
        <v>2</v>
      </c>
      <c r="C206" s="30">
        <v>90</v>
      </c>
    </row>
    <row r="207" spans="2:3" x14ac:dyDescent="0.25">
      <c r="B207" s="2" t="s">
        <v>8</v>
      </c>
      <c r="C207" s="30">
        <v>180</v>
      </c>
    </row>
    <row r="208" spans="2:3" x14ac:dyDescent="0.25">
      <c r="B208" s="2" t="s">
        <v>7</v>
      </c>
      <c r="C208" s="30">
        <v>180</v>
      </c>
    </row>
    <row r="209" spans="2:3" x14ac:dyDescent="0.25">
      <c r="B209" s="2" t="s">
        <v>2</v>
      </c>
      <c r="C209" s="30">
        <v>90</v>
      </c>
    </row>
    <row r="210" spans="2:3" x14ac:dyDescent="0.25">
      <c r="B210" s="2" t="s">
        <v>3</v>
      </c>
      <c r="C210" s="30">
        <v>120</v>
      </c>
    </row>
    <row r="211" spans="2:3" x14ac:dyDescent="0.25">
      <c r="B211" s="2" t="s">
        <v>6</v>
      </c>
      <c r="C211" s="30">
        <v>150</v>
      </c>
    </row>
    <row r="212" spans="2:3" x14ac:dyDescent="0.25">
      <c r="B212" s="2" t="s">
        <v>13</v>
      </c>
      <c r="C212" s="30">
        <v>240</v>
      </c>
    </row>
    <row r="213" spans="2:3" x14ac:dyDescent="0.25">
      <c r="B213" s="2" t="s">
        <v>3</v>
      </c>
      <c r="C213" s="30">
        <v>120</v>
      </c>
    </row>
    <row r="214" spans="2:3" x14ac:dyDescent="0.25">
      <c r="B214" s="2" t="s">
        <v>1</v>
      </c>
      <c r="C214" s="30">
        <v>45</v>
      </c>
    </row>
    <row r="215" spans="2:3" x14ac:dyDescent="0.25">
      <c r="B215" s="2" t="s">
        <v>2</v>
      </c>
      <c r="C215" s="30">
        <v>90</v>
      </c>
    </row>
    <row r="216" spans="2:3" x14ac:dyDescent="0.25">
      <c r="B216" s="2" t="s">
        <v>3</v>
      </c>
      <c r="C216" s="30">
        <v>120</v>
      </c>
    </row>
    <row r="217" spans="2:3" x14ac:dyDescent="0.25">
      <c r="B217" s="2" t="s">
        <v>3</v>
      </c>
      <c r="C217" s="30">
        <v>120</v>
      </c>
    </row>
    <row r="218" spans="2:3" x14ac:dyDescent="0.25">
      <c r="B218" s="2" t="s">
        <v>2</v>
      </c>
      <c r="C218" s="30">
        <v>90</v>
      </c>
    </row>
    <row r="219" spans="2:3" x14ac:dyDescent="0.25">
      <c r="B219" s="2" t="s">
        <v>7</v>
      </c>
      <c r="C219" s="30">
        <v>180</v>
      </c>
    </row>
    <row r="220" spans="2:3" x14ac:dyDescent="0.25">
      <c r="B220" s="2" t="s">
        <v>7</v>
      </c>
      <c r="C220" s="30">
        <v>180</v>
      </c>
    </row>
    <row r="221" spans="2:3" x14ac:dyDescent="0.25">
      <c r="B221" s="2" t="s">
        <v>3</v>
      </c>
      <c r="C221" s="30">
        <v>120</v>
      </c>
    </row>
    <row r="222" spans="2:3" x14ac:dyDescent="0.25">
      <c r="B222" s="2" t="s">
        <v>7</v>
      </c>
      <c r="C222" s="30">
        <v>180</v>
      </c>
    </row>
    <row r="223" spans="2:3" x14ac:dyDescent="0.25">
      <c r="B223" s="2" t="s">
        <v>3</v>
      </c>
      <c r="C223" s="30">
        <v>120</v>
      </c>
    </row>
    <row r="224" spans="2:3" x14ac:dyDescent="0.25">
      <c r="B224" s="2" t="s">
        <v>8</v>
      </c>
      <c r="C224" s="30">
        <v>210</v>
      </c>
    </row>
    <row r="225" spans="2:3" x14ac:dyDescent="0.25">
      <c r="B225" s="2" t="s">
        <v>3</v>
      </c>
      <c r="C225" s="30">
        <v>120</v>
      </c>
    </row>
    <row r="226" spans="2:3" x14ac:dyDescent="0.25">
      <c r="B226" s="2" t="s">
        <v>3</v>
      </c>
      <c r="C226" s="30">
        <v>120</v>
      </c>
    </row>
    <row r="227" spans="2:3" x14ac:dyDescent="0.25">
      <c r="B227" s="2" t="s">
        <v>3</v>
      </c>
      <c r="C227" s="30">
        <v>120</v>
      </c>
    </row>
    <row r="228" spans="2:3" x14ac:dyDescent="0.25">
      <c r="B228" s="2" t="s">
        <v>3</v>
      </c>
      <c r="C228" s="30">
        <v>120</v>
      </c>
    </row>
    <row r="229" spans="2:3" x14ac:dyDescent="0.25">
      <c r="B229" s="2" t="s">
        <v>5</v>
      </c>
      <c r="C229" s="30">
        <v>60</v>
      </c>
    </row>
    <row r="230" spans="2:3" x14ac:dyDescent="0.25">
      <c r="B230" s="2" t="s">
        <v>7</v>
      </c>
      <c r="C230" s="30">
        <v>180</v>
      </c>
    </row>
    <row r="231" spans="2:3" x14ac:dyDescent="0.25">
      <c r="B231" s="2" t="s">
        <v>2</v>
      </c>
      <c r="C231" s="30">
        <v>90</v>
      </c>
    </row>
    <row r="232" spans="2:3" x14ac:dyDescent="0.25">
      <c r="B232" s="2" t="s">
        <v>6</v>
      </c>
      <c r="C232" s="30">
        <v>150</v>
      </c>
    </row>
    <row r="233" spans="2:3" x14ac:dyDescent="0.25">
      <c r="B233" s="2" t="s">
        <v>7</v>
      </c>
      <c r="C233" s="30">
        <v>180</v>
      </c>
    </row>
    <row r="234" spans="2:3" x14ac:dyDescent="0.25">
      <c r="B234" s="2" t="s">
        <v>6</v>
      </c>
      <c r="C234" s="30">
        <v>150</v>
      </c>
    </row>
    <row r="235" spans="2:3" x14ac:dyDescent="0.25">
      <c r="B235" s="2" t="s">
        <v>6</v>
      </c>
      <c r="C235" s="30">
        <v>150</v>
      </c>
    </row>
    <row r="236" spans="2:3" x14ac:dyDescent="0.25">
      <c r="B236" s="2" t="s">
        <v>6</v>
      </c>
      <c r="C236" s="30">
        <v>150</v>
      </c>
    </row>
    <row r="237" spans="2:3" x14ac:dyDescent="0.25">
      <c r="B237" s="2" t="s">
        <v>3</v>
      </c>
      <c r="C237" s="30">
        <v>120</v>
      </c>
    </row>
    <row r="238" spans="2:3" x14ac:dyDescent="0.25">
      <c r="B238" s="2" t="s">
        <v>2</v>
      </c>
      <c r="C238" s="30">
        <v>90</v>
      </c>
    </row>
    <row r="239" spans="2:3" x14ac:dyDescent="0.25">
      <c r="B239" s="2" t="s">
        <v>3</v>
      </c>
      <c r="C239" s="30">
        <v>120</v>
      </c>
    </row>
    <row r="240" spans="2:3" x14ac:dyDescent="0.25">
      <c r="B240" s="2" t="s">
        <v>7</v>
      </c>
      <c r="C240" s="30">
        <v>180</v>
      </c>
    </row>
    <row r="241" spans="2:3" x14ac:dyDescent="0.25">
      <c r="B241" s="2" t="s">
        <v>5</v>
      </c>
      <c r="C241" s="30">
        <v>60</v>
      </c>
    </row>
    <row r="242" spans="2:3" x14ac:dyDescent="0.25">
      <c r="B242" s="2" t="s">
        <v>6</v>
      </c>
      <c r="C242" s="30">
        <v>150</v>
      </c>
    </row>
    <row r="243" spans="2:3" x14ac:dyDescent="0.25">
      <c r="B243" s="2" t="s">
        <v>2</v>
      </c>
      <c r="C243" s="30">
        <v>90</v>
      </c>
    </row>
    <row r="244" spans="2:3" x14ac:dyDescent="0.25">
      <c r="B244" s="2" t="s">
        <v>2</v>
      </c>
      <c r="C244" s="30">
        <v>90</v>
      </c>
    </row>
    <row r="245" spans="2:3" x14ac:dyDescent="0.25">
      <c r="B245" s="2" t="s">
        <v>3</v>
      </c>
      <c r="C245" s="30">
        <v>120</v>
      </c>
    </row>
    <row r="246" spans="2:3" x14ac:dyDescent="0.25">
      <c r="B246" s="2" t="s">
        <v>5</v>
      </c>
      <c r="C246" s="30">
        <v>60</v>
      </c>
    </row>
    <row r="247" spans="2:3" x14ac:dyDescent="0.25">
      <c r="B247" s="2" t="s">
        <v>7</v>
      </c>
      <c r="C247" s="30">
        <v>180</v>
      </c>
    </row>
    <row r="248" spans="2:3" x14ac:dyDescent="0.25">
      <c r="B248" s="2" t="s">
        <v>1</v>
      </c>
      <c r="C248" s="30">
        <v>45</v>
      </c>
    </row>
    <row r="249" spans="2:3" x14ac:dyDescent="0.25">
      <c r="B249" s="2" t="s">
        <v>2</v>
      </c>
      <c r="C249" s="30">
        <v>90</v>
      </c>
    </row>
    <row r="250" spans="2:3" x14ac:dyDescent="0.25">
      <c r="B250" s="2" t="s">
        <v>5</v>
      </c>
      <c r="C250" s="30">
        <v>60</v>
      </c>
    </row>
    <row r="251" spans="2:3" x14ac:dyDescent="0.25">
      <c r="B251" s="2" t="s">
        <v>2</v>
      </c>
      <c r="C251" s="30">
        <v>90</v>
      </c>
    </row>
    <row r="252" spans="2:3" x14ac:dyDescent="0.25">
      <c r="B252" s="2" t="s">
        <v>5</v>
      </c>
      <c r="C252" s="30">
        <v>60</v>
      </c>
    </row>
    <row r="253" spans="2:3" x14ac:dyDescent="0.25">
      <c r="B253" s="2" t="s">
        <v>3</v>
      </c>
      <c r="C253" s="30">
        <v>120</v>
      </c>
    </row>
    <row r="254" spans="2:3" x14ac:dyDescent="0.25">
      <c r="B254" s="2" t="s">
        <v>2</v>
      </c>
      <c r="C254" s="30">
        <v>90</v>
      </c>
    </row>
    <row r="255" spans="2:3" x14ac:dyDescent="0.25">
      <c r="B255" s="2" t="s">
        <v>11</v>
      </c>
      <c r="C255" s="30">
        <v>300</v>
      </c>
    </row>
    <row r="256" spans="2:3" x14ac:dyDescent="0.25">
      <c r="B256" s="2" t="s">
        <v>5</v>
      </c>
      <c r="C256" s="30">
        <v>60</v>
      </c>
    </row>
    <row r="257" spans="2:3" x14ac:dyDescent="0.25">
      <c r="B257" s="2" t="s">
        <v>5</v>
      </c>
      <c r="C257" s="30">
        <v>60</v>
      </c>
    </row>
    <row r="258" spans="2:3" x14ac:dyDescent="0.25">
      <c r="B258" s="2" t="s">
        <v>5</v>
      </c>
      <c r="C258" s="30">
        <v>60</v>
      </c>
    </row>
    <row r="259" spans="2:3" x14ac:dyDescent="0.25">
      <c r="B259" s="2" t="s">
        <v>5</v>
      </c>
      <c r="C259" s="30">
        <v>60</v>
      </c>
    </row>
    <row r="260" spans="2:3" x14ac:dyDescent="0.25">
      <c r="B260" s="2" t="s">
        <v>5</v>
      </c>
      <c r="C260" s="30">
        <v>60</v>
      </c>
    </row>
    <row r="261" spans="2:3" x14ac:dyDescent="0.25">
      <c r="B261" s="2" t="s">
        <v>5</v>
      </c>
      <c r="C261" s="30">
        <v>60</v>
      </c>
    </row>
    <row r="262" spans="2:3" x14ac:dyDescent="0.25">
      <c r="B262" s="2" t="s">
        <v>2</v>
      </c>
      <c r="C262" s="30">
        <v>90</v>
      </c>
    </row>
    <row r="263" spans="2:3" x14ac:dyDescent="0.25">
      <c r="B263" s="2" t="s">
        <v>5</v>
      </c>
      <c r="C263" s="30">
        <v>60</v>
      </c>
    </row>
    <row r="264" spans="2:3" x14ac:dyDescent="0.25">
      <c r="B264" s="2" t="s">
        <v>7</v>
      </c>
      <c r="C264" s="30">
        <v>180</v>
      </c>
    </row>
    <row r="265" spans="2:3" x14ac:dyDescent="0.25">
      <c r="B265" s="2" t="s">
        <v>1</v>
      </c>
      <c r="C265" s="30">
        <v>45</v>
      </c>
    </row>
    <row r="266" spans="2:3" x14ac:dyDescent="0.25">
      <c r="B266" s="2" t="s">
        <v>3</v>
      </c>
      <c r="C266" s="30">
        <v>120</v>
      </c>
    </row>
    <row r="267" spans="2:3" x14ac:dyDescent="0.25">
      <c r="B267" s="2" t="s">
        <v>5</v>
      </c>
      <c r="C267" s="30">
        <v>60</v>
      </c>
    </row>
    <row r="268" spans="2:3" x14ac:dyDescent="0.25">
      <c r="B268" s="2" t="s">
        <v>2</v>
      </c>
      <c r="C268" s="30">
        <v>90</v>
      </c>
    </row>
    <row r="269" spans="2:3" x14ac:dyDescent="0.25">
      <c r="B269" s="2" t="s">
        <v>7</v>
      </c>
      <c r="C269" s="30">
        <v>180</v>
      </c>
    </row>
    <row r="270" spans="2:3" x14ac:dyDescent="0.25">
      <c r="B270" s="2" t="s">
        <v>5</v>
      </c>
      <c r="C270" s="30">
        <v>60</v>
      </c>
    </row>
    <row r="271" spans="2:3" x14ac:dyDescent="0.25">
      <c r="B271" s="2" t="s">
        <v>3</v>
      </c>
      <c r="C271" s="30">
        <v>120</v>
      </c>
    </row>
    <row r="272" spans="2:3" x14ac:dyDescent="0.25">
      <c r="B272" s="2" t="s">
        <v>6</v>
      </c>
      <c r="C272" s="30">
        <v>150</v>
      </c>
    </row>
    <row r="273" spans="2:3" x14ac:dyDescent="0.25">
      <c r="B273" s="2" t="s">
        <v>5</v>
      </c>
      <c r="C273" s="30">
        <v>60</v>
      </c>
    </row>
    <row r="274" spans="2:3" x14ac:dyDescent="0.25">
      <c r="B274" s="2" t="s">
        <v>5</v>
      </c>
      <c r="C274" s="30">
        <v>60</v>
      </c>
    </row>
    <row r="275" spans="2:3" x14ac:dyDescent="0.25">
      <c r="B275" s="2" t="s">
        <v>5</v>
      </c>
      <c r="C275" s="30">
        <v>60</v>
      </c>
    </row>
    <row r="276" spans="2:3" x14ac:dyDescent="0.25">
      <c r="B276" s="2" t="s">
        <v>6</v>
      </c>
      <c r="C276" s="30">
        <v>150</v>
      </c>
    </row>
    <row r="277" spans="2:3" x14ac:dyDescent="0.25">
      <c r="B277" s="2" t="s">
        <v>2</v>
      </c>
      <c r="C277" s="30">
        <v>90</v>
      </c>
    </row>
    <row r="278" spans="2:3" x14ac:dyDescent="0.25">
      <c r="B278" s="2" t="s">
        <v>7</v>
      </c>
      <c r="C278" s="30">
        <v>180</v>
      </c>
    </row>
    <row r="279" spans="2:3" x14ac:dyDescent="0.25">
      <c r="B279" s="2" t="s">
        <v>2</v>
      </c>
      <c r="C279" s="30">
        <v>90</v>
      </c>
    </row>
    <row r="280" spans="2:3" x14ac:dyDescent="0.25">
      <c r="B280" s="2" t="s">
        <v>6</v>
      </c>
      <c r="C280" s="30">
        <v>150</v>
      </c>
    </row>
    <row r="281" spans="2:3" x14ac:dyDescent="0.25">
      <c r="B281" s="2" t="s">
        <v>7</v>
      </c>
      <c r="C281" s="30">
        <v>180</v>
      </c>
    </row>
    <row r="282" spans="2:3" x14ac:dyDescent="0.25">
      <c r="B282" s="2" t="s">
        <v>6</v>
      </c>
      <c r="C282" s="30">
        <v>150</v>
      </c>
    </row>
    <row r="283" spans="2:3" x14ac:dyDescent="0.25">
      <c r="B283" s="2" t="s">
        <v>11</v>
      </c>
      <c r="C283" s="30">
        <v>300</v>
      </c>
    </row>
    <row r="284" spans="2:3" x14ac:dyDescent="0.25">
      <c r="B284" s="2" t="s">
        <v>1</v>
      </c>
      <c r="C284" s="30">
        <v>45</v>
      </c>
    </row>
    <row r="285" spans="2:3" x14ac:dyDescent="0.25">
      <c r="B285" s="2" t="s">
        <v>5</v>
      </c>
      <c r="C285" s="30">
        <v>60</v>
      </c>
    </row>
    <row r="286" spans="2:3" x14ac:dyDescent="0.25">
      <c r="B286" s="2" t="s">
        <v>6</v>
      </c>
      <c r="C286" s="30">
        <v>150</v>
      </c>
    </row>
    <row r="287" spans="2:3" x14ac:dyDescent="0.25">
      <c r="B287" s="2" t="s">
        <v>3</v>
      </c>
      <c r="C287" s="30">
        <v>120</v>
      </c>
    </row>
    <row r="288" spans="2:3" x14ac:dyDescent="0.25">
      <c r="B288" s="2" t="s">
        <v>6</v>
      </c>
      <c r="C288" s="30">
        <v>150</v>
      </c>
    </row>
    <row r="289" spans="2:3" x14ac:dyDescent="0.25">
      <c r="B289" s="2" t="s">
        <v>6</v>
      </c>
      <c r="C289" s="30">
        <v>150</v>
      </c>
    </row>
    <row r="290" spans="2:3" x14ac:dyDescent="0.25">
      <c r="B290" s="2" t="s">
        <v>6</v>
      </c>
      <c r="C290" s="30">
        <v>150</v>
      </c>
    </row>
    <row r="291" spans="2:3" x14ac:dyDescent="0.25">
      <c r="B291" s="2" t="s">
        <v>2</v>
      </c>
      <c r="C291" s="30">
        <v>90</v>
      </c>
    </row>
    <row r="292" spans="2:3" x14ac:dyDescent="0.25">
      <c r="B292" s="2" t="s">
        <v>3</v>
      </c>
      <c r="C292" s="30">
        <v>120</v>
      </c>
    </row>
    <row r="293" spans="2:3" x14ac:dyDescent="0.25">
      <c r="B293" s="2" t="s">
        <v>6</v>
      </c>
      <c r="C293" s="30">
        <v>150</v>
      </c>
    </row>
    <row r="294" spans="2:3" x14ac:dyDescent="0.25">
      <c r="B294" s="2" t="s">
        <v>7</v>
      </c>
      <c r="C294" s="30">
        <v>180</v>
      </c>
    </row>
    <row r="295" spans="2:3" x14ac:dyDescent="0.25">
      <c r="B295" s="2" t="s">
        <v>2</v>
      </c>
      <c r="C295" s="30">
        <v>90</v>
      </c>
    </row>
    <row r="296" spans="2:3" x14ac:dyDescent="0.25">
      <c r="B296" s="2" t="s">
        <v>3</v>
      </c>
      <c r="C296" s="30">
        <v>120</v>
      </c>
    </row>
    <row r="297" spans="2:3" x14ac:dyDescent="0.25">
      <c r="B297" s="2" t="s">
        <v>2</v>
      </c>
      <c r="C297" s="30">
        <v>90</v>
      </c>
    </row>
    <row r="298" spans="2:3" x14ac:dyDescent="0.25">
      <c r="B298" s="2" t="s">
        <v>2</v>
      </c>
      <c r="C298" s="30">
        <v>90</v>
      </c>
    </row>
    <row r="299" spans="2:3" x14ac:dyDescent="0.25">
      <c r="B299" s="2" t="s">
        <v>3</v>
      </c>
      <c r="C299" s="30">
        <v>120</v>
      </c>
    </row>
    <row r="300" spans="2:3" x14ac:dyDescent="0.25">
      <c r="B300" s="2" t="s">
        <v>2</v>
      </c>
      <c r="C300" s="30">
        <v>90</v>
      </c>
    </row>
    <row r="301" spans="2:3" x14ac:dyDescent="0.25">
      <c r="B301" s="2" t="s">
        <v>5</v>
      </c>
      <c r="C301" s="30">
        <v>60</v>
      </c>
    </row>
    <row r="302" spans="2:3" ht="15.75" thickBot="1" x14ac:dyDescent="0.3">
      <c r="B302" s="2" t="s">
        <v>1</v>
      </c>
      <c r="C302" s="3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topLeftCell="A5" workbookViewId="0">
      <selection activeCell="D24" sqref="D24"/>
    </sheetView>
  </sheetViews>
  <sheetFormatPr baseColWidth="10" defaultRowHeight="15" x14ac:dyDescent="0.25"/>
  <cols>
    <col min="3" max="3" width="12.7109375" bestFit="1" customWidth="1"/>
    <col min="7" max="7" width="19.140625" customWidth="1"/>
    <col min="9" max="9" width="19.5703125" customWidth="1"/>
    <col min="11" max="11" width="18.42578125" customWidth="1"/>
    <col min="12" max="12" width="11.85546875" bestFit="1" customWidth="1"/>
  </cols>
  <sheetData>
    <row r="2" spans="2:13" ht="15.75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16.5" thickBot="1" x14ac:dyDescent="0.3">
      <c r="B3" s="19" t="s">
        <v>15</v>
      </c>
      <c r="C3" s="20"/>
      <c r="D3" s="20"/>
      <c r="E3" s="20"/>
      <c r="F3" s="20"/>
      <c r="G3" s="20"/>
      <c r="H3" s="20"/>
      <c r="I3" s="21"/>
      <c r="J3" s="3"/>
      <c r="K3" s="24" t="s">
        <v>16</v>
      </c>
      <c r="L3" s="4">
        <f>COUNT('Datos Recolectados'!C3:'Datos Recolectados'!C302)</f>
        <v>300</v>
      </c>
      <c r="M3" s="5"/>
    </row>
    <row r="4" spans="2:13" x14ac:dyDescent="0.25">
      <c r="B4" s="3"/>
      <c r="C4" s="3"/>
      <c r="D4" s="3"/>
      <c r="E4" s="3"/>
      <c r="F4" s="3"/>
      <c r="G4" s="3"/>
      <c r="H4" s="3"/>
      <c r="I4" s="3"/>
      <c r="J4" s="3"/>
      <c r="K4" s="25" t="s">
        <v>17</v>
      </c>
      <c r="L4" s="58">
        <f>F20/L3</f>
        <v>137.30000000000001</v>
      </c>
      <c r="M4" s="5"/>
    </row>
    <row r="5" spans="2:13" x14ac:dyDescent="0.25">
      <c r="B5" s="6" t="s">
        <v>35</v>
      </c>
      <c r="C5" s="6"/>
      <c r="D5" s="6"/>
      <c r="E5" s="6"/>
      <c r="F5" s="6"/>
      <c r="G5" s="6"/>
      <c r="H5" s="3"/>
      <c r="I5" s="3"/>
      <c r="J5" s="3"/>
      <c r="K5" s="25" t="s">
        <v>18</v>
      </c>
      <c r="L5" s="37">
        <f>MIN('Datos Recolectados'!C3:C302)</f>
        <v>30</v>
      </c>
      <c r="M5" s="5"/>
    </row>
    <row r="6" spans="2:13" ht="15.75" thickBot="1" x14ac:dyDescent="0.3">
      <c r="B6" s="3"/>
      <c r="C6" s="3"/>
      <c r="D6" s="3"/>
      <c r="E6" s="3"/>
      <c r="F6" s="3"/>
      <c r="G6" s="3"/>
      <c r="H6" s="3"/>
      <c r="I6" s="3"/>
      <c r="J6" s="3"/>
      <c r="K6" s="26" t="s">
        <v>19</v>
      </c>
      <c r="L6" s="34">
        <f>MAX('Datos Recolectados'!C3:C302)</f>
        <v>1440</v>
      </c>
      <c r="M6" s="5"/>
    </row>
    <row r="7" spans="2:13" ht="15.75" thickBot="1" x14ac:dyDescent="0.3">
      <c r="B7" s="54" t="s">
        <v>20</v>
      </c>
      <c r="C7" s="55"/>
      <c r="D7" s="3"/>
      <c r="E7" s="3"/>
      <c r="F7" s="3"/>
      <c r="G7" s="3"/>
      <c r="H7" s="3"/>
      <c r="I7" s="3"/>
      <c r="J7" s="3"/>
      <c r="K7" s="3"/>
      <c r="L7" s="5"/>
      <c r="M7" s="5"/>
    </row>
    <row r="8" spans="2:13" ht="15.75" thickBot="1" x14ac:dyDescent="0.3">
      <c r="B8" s="52" t="s">
        <v>36</v>
      </c>
      <c r="C8" s="53"/>
      <c r="D8" s="22" t="s">
        <v>21</v>
      </c>
      <c r="E8" s="22" t="s">
        <v>22</v>
      </c>
      <c r="F8" s="22" t="s">
        <v>23</v>
      </c>
      <c r="G8" s="22" t="s">
        <v>24</v>
      </c>
      <c r="H8" s="22" t="s">
        <v>25</v>
      </c>
      <c r="I8" s="23" t="s">
        <v>26</v>
      </c>
      <c r="J8" s="3"/>
      <c r="K8" s="24" t="s">
        <v>27</v>
      </c>
      <c r="L8" s="7">
        <f>(1+(1.44*LN(L3)))</f>
        <v>9.2134467635049297</v>
      </c>
      <c r="M8" s="8">
        <v>11</v>
      </c>
    </row>
    <row r="9" spans="2:13" ht="15.75" thickBot="1" x14ac:dyDescent="0.3">
      <c r="B9" s="40">
        <f>L5-L12</f>
        <v>25.5</v>
      </c>
      <c r="C9" s="41">
        <f>(L5-$L$12)+$M$10</f>
        <v>154.5</v>
      </c>
      <c r="D9" s="9">
        <f>(B9+C9)/2</f>
        <v>90</v>
      </c>
      <c r="E9" s="10">
        <f>COUNTIFS('Datos Recolectados'!$C$3:$C$302, CONCATENATE("&gt;", B9), 'Datos Recolectados'!$C$3:$C$302, CONCATENATE("&lt;=", C9))</f>
        <v>247</v>
      </c>
      <c r="F9" s="10">
        <f>E9*D9</f>
        <v>22230</v>
      </c>
      <c r="G9" s="9">
        <f>E9/$L$3</f>
        <v>0.82333333333333336</v>
      </c>
      <c r="H9" s="11">
        <f>G9</f>
        <v>0.82333333333333336</v>
      </c>
      <c r="I9" s="12">
        <f>E9*(D9-$L$4)^2</f>
        <v>552610.63000000024</v>
      </c>
      <c r="J9" s="3"/>
      <c r="K9" s="25" t="s">
        <v>28</v>
      </c>
      <c r="L9" s="35">
        <f>L6-L5</f>
        <v>1410</v>
      </c>
      <c r="M9" s="13"/>
    </row>
    <row r="10" spans="2:13" ht="15.75" thickBot="1" x14ac:dyDescent="0.3">
      <c r="B10" s="40">
        <f>C9</f>
        <v>154.5</v>
      </c>
      <c r="C10" s="41">
        <f>C9+$M$10</f>
        <v>283.5</v>
      </c>
      <c r="D10" s="56">
        <f t="shared" ref="D10:D19" si="0">(B10+C10)/2</f>
        <v>219</v>
      </c>
      <c r="E10" s="10">
        <f>COUNTIFS('Datos Recolectados'!$C$3:$C$302, CONCATENATE("&gt;", B10), 'Datos Recolectados'!$C$3:$C$302, CONCATENATE("&lt;=", C10))</f>
        <v>42</v>
      </c>
      <c r="F10" s="57">
        <f t="shared" ref="F10:F19" si="1">E10*D10</f>
        <v>9198</v>
      </c>
      <c r="G10" s="9">
        <f t="shared" ref="G10:G19" si="2">E10/$L$3</f>
        <v>0.14000000000000001</v>
      </c>
      <c r="H10" s="11">
        <f t="shared" ref="H10:H19" si="3">G10</f>
        <v>0.14000000000000001</v>
      </c>
      <c r="I10" s="12">
        <f t="shared" ref="I10:I19" si="4">E10*(D10-$L$4)^2</f>
        <v>280345.37999999995</v>
      </c>
      <c r="J10" s="3"/>
      <c r="K10" s="25" t="s">
        <v>29</v>
      </c>
      <c r="L10" s="38">
        <f>L9/M8</f>
        <v>128.18181818181819</v>
      </c>
      <c r="M10" s="36">
        <f>ROUNDUP(L10, 0)</f>
        <v>129</v>
      </c>
    </row>
    <row r="11" spans="2:13" x14ac:dyDescent="0.25">
      <c r="B11" s="40">
        <f t="shared" ref="B11:B19" si="5">C10</f>
        <v>283.5</v>
      </c>
      <c r="C11" s="41">
        <f t="shared" ref="C11:C19" si="6">C10+$M$10</f>
        <v>412.5</v>
      </c>
      <c r="D11" s="9">
        <f t="shared" si="0"/>
        <v>348</v>
      </c>
      <c r="E11" s="10">
        <f>COUNTIFS('Datos Recolectados'!$C$3:$C$302, CONCATENATE("&gt;", B11), 'Datos Recolectados'!$C$3:$C$302, CONCATENATE("&lt;=", C11))</f>
        <v>4</v>
      </c>
      <c r="F11" s="10">
        <f t="shared" si="1"/>
        <v>1392</v>
      </c>
      <c r="G11" s="9">
        <f t="shared" si="2"/>
        <v>1.3333333333333334E-2</v>
      </c>
      <c r="H11" s="11">
        <f t="shared" si="3"/>
        <v>1.3333333333333334E-2</v>
      </c>
      <c r="I11" s="12">
        <f t="shared" si="4"/>
        <v>177577.96</v>
      </c>
      <c r="J11" s="3"/>
      <c r="K11" s="25" t="s">
        <v>30</v>
      </c>
      <c r="L11" s="35">
        <f>(M10*M8)-L9</f>
        <v>9</v>
      </c>
      <c r="M11" s="13"/>
    </row>
    <row r="12" spans="2:13" ht="15.75" thickBot="1" x14ac:dyDescent="0.3">
      <c r="B12" s="40">
        <f t="shared" si="5"/>
        <v>412.5</v>
      </c>
      <c r="C12" s="41">
        <f t="shared" si="6"/>
        <v>541.5</v>
      </c>
      <c r="D12" s="9">
        <f t="shared" si="0"/>
        <v>477</v>
      </c>
      <c r="E12" s="10">
        <f>COUNTIFS('Datos Recolectados'!$C$3:$C$302, CONCATENATE("&gt;", B12), 'Datos Recolectados'!$C$3:$C$302, CONCATENATE("&lt;=", C12))</f>
        <v>0</v>
      </c>
      <c r="F12" s="10">
        <f t="shared" si="1"/>
        <v>0</v>
      </c>
      <c r="G12" s="9">
        <f t="shared" si="2"/>
        <v>0</v>
      </c>
      <c r="H12" s="11">
        <f t="shared" si="3"/>
        <v>0</v>
      </c>
      <c r="I12" s="12">
        <f t="shared" si="4"/>
        <v>0</v>
      </c>
      <c r="J12" s="3"/>
      <c r="K12" s="26" t="s">
        <v>31</v>
      </c>
      <c r="L12" s="39">
        <f>L11/2</f>
        <v>4.5</v>
      </c>
      <c r="M12" s="13"/>
    </row>
    <row r="13" spans="2:13" ht="15.75" thickBot="1" x14ac:dyDescent="0.3">
      <c r="B13" s="40">
        <f t="shared" si="5"/>
        <v>541.5</v>
      </c>
      <c r="C13" s="41">
        <f t="shared" si="6"/>
        <v>670.5</v>
      </c>
      <c r="D13" s="9">
        <f t="shared" si="0"/>
        <v>606</v>
      </c>
      <c r="E13" s="10">
        <f>COUNTIFS('Datos Recolectados'!$C$3:$C$302, CONCATENATE("&gt;", B13), 'Datos Recolectados'!$C$3:$C$302, CONCATENATE("&lt;=", C13))</f>
        <v>0</v>
      </c>
      <c r="F13" s="10">
        <f t="shared" si="1"/>
        <v>0</v>
      </c>
      <c r="G13" s="9">
        <f t="shared" si="2"/>
        <v>0</v>
      </c>
      <c r="H13" s="11">
        <f t="shared" si="3"/>
        <v>0</v>
      </c>
      <c r="I13" s="12">
        <f t="shared" si="4"/>
        <v>0</v>
      </c>
      <c r="J13" s="3"/>
      <c r="K13" s="3"/>
      <c r="L13" s="5"/>
      <c r="M13" s="5"/>
    </row>
    <row r="14" spans="2:13" x14ac:dyDescent="0.25">
      <c r="B14" s="40">
        <f t="shared" si="5"/>
        <v>670.5</v>
      </c>
      <c r="C14" s="41">
        <f t="shared" si="6"/>
        <v>799.5</v>
      </c>
      <c r="D14" s="9">
        <f t="shared" si="0"/>
        <v>735</v>
      </c>
      <c r="E14" s="10">
        <f>COUNTIFS('Datos Recolectados'!$C$3:$C$302, CONCATENATE("&gt;", B14), 'Datos Recolectados'!$C$3:$C$302, CONCATENATE("&lt;=", C14))</f>
        <v>2</v>
      </c>
      <c r="F14" s="10">
        <f t="shared" si="1"/>
        <v>1470</v>
      </c>
      <c r="G14" s="9">
        <f t="shared" si="2"/>
        <v>6.6666666666666671E-3</v>
      </c>
      <c r="H14" s="11">
        <f t="shared" si="3"/>
        <v>6.6666666666666671E-3</v>
      </c>
      <c r="I14" s="12">
        <f t="shared" si="4"/>
        <v>714490.58000000007</v>
      </c>
      <c r="J14" s="3"/>
      <c r="K14" s="27" t="s">
        <v>32</v>
      </c>
      <c r="L14" s="14">
        <f>I20/L3</f>
        <v>31488.47</v>
      </c>
      <c r="M14" s="5"/>
    </row>
    <row r="15" spans="2:13" x14ac:dyDescent="0.25">
      <c r="B15" s="40">
        <f t="shared" si="5"/>
        <v>799.5</v>
      </c>
      <c r="C15" s="41">
        <f t="shared" si="6"/>
        <v>928.5</v>
      </c>
      <c r="D15" s="9">
        <f t="shared" si="0"/>
        <v>864</v>
      </c>
      <c r="E15" s="10">
        <f>COUNTIFS('Datos Recolectados'!$C$3:$C$302, CONCATENATE("&gt;", B15), 'Datos Recolectados'!$C$3:$C$302, CONCATENATE("&lt;=", C15))</f>
        <v>0</v>
      </c>
      <c r="F15" s="10">
        <f t="shared" si="1"/>
        <v>0</v>
      </c>
      <c r="G15" s="9">
        <f t="shared" si="2"/>
        <v>0</v>
      </c>
      <c r="H15" s="11">
        <f t="shared" si="3"/>
        <v>0</v>
      </c>
      <c r="I15" s="12">
        <f t="shared" si="4"/>
        <v>0</v>
      </c>
      <c r="J15" s="5"/>
      <c r="K15" s="28" t="s">
        <v>33</v>
      </c>
      <c r="L15" s="59">
        <f>SQRT(L14)</f>
        <v>177.4499084248848</v>
      </c>
      <c r="M15" s="3"/>
    </row>
    <row r="16" spans="2:13" ht="15.75" thickBot="1" x14ac:dyDescent="0.3">
      <c r="B16" s="40">
        <f t="shared" si="5"/>
        <v>928.5</v>
      </c>
      <c r="C16" s="41">
        <f t="shared" si="6"/>
        <v>1057.5</v>
      </c>
      <c r="D16" s="9">
        <f t="shared" si="0"/>
        <v>993</v>
      </c>
      <c r="E16" s="10">
        <f>COUNTIFS('Datos Recolectados'!$C$3:$C$302, CONCATENATE("&gt;", B16), 'Datos Recolectados'!$C$3:$C$302, CONCATENATE("&lt;=", C16))</f>
        <v>0</v>
      </c>
      <c r="F16" s="10">
        <f t="shared" si="1"/>
        <v>0</v>
      </c>
      <c r="G16" s="9">
        <f t="shared" si="2"/>
        <v>0</v>
      </c>
      <c r="H16" s="11">
        <f t="shared" si="3"/>
        <v>0</v>
      </c>
      <c r="I16" s="12">
        <f t="shared" si="4"/>
        <v>0</v>
      </c>
      <c r="J16" s="5"/>
      <c r="K16" s="29" t="s">
        <v>34</v>
      </c>
      <c r="L16" s="15">
        <f>L15/L4</f>
        <v>1.2924246789867793</v>
      </c>
      <c r="M16" s="3"/>
    </row>
    <row r="17" spans="2:13" x14ac:dyDescent="0.25">
      <c r="B17" s="40">
        <f t="shared" si="5"/>
        <v>1057.5</v>
      </c>
      <c r="C17" s="41">
        <f t="shared" si="6"/>
        <v>1186.5</v>
      </c>
      <c r="D17" s="16">
        <f t="shared" si="0"/>
        <v>1122</v>
      </c>
      <c r="E17" s="10">
        <f>COUNTIFS('Datos Recolectados'!$C$3:$C$302, CONCATENATE("&gt;", B17), 'Datos Recolectados'!$C$3:$C$302, CONCATENATE("&lt;=", C17))</f>
        <v>0</v>
      </c>
      <c r="F17" s="17">
        <f t="shared" si="1"/>
        <v>0</v>
      </c>
      <c r="G17" s="9">
        <f t="shared" si="2"/>
        <v>0</v>
      </c>
      <c r="H17" s="18">
        <f t="shared" si="3"/>
        <v>0</v>
      </c>
      <c r="I17" s="12">
        <f t="shared" si="4"/>
        <v>0</v>
      </c>
      <c r="J17" s="3"/>
      <c r="K17" s="3"/>
      <c r="L17" s="3"/>
      <c r="M17" s="3"/>
    </row>
    <row r="18" spans="2:13" x14ac:dyDescent="0.25">
      <c r="B18" s="40">
        <f t="shared" si="5"/>
        <v>1186.5</v>
      </c>
      <c r="C18" s="41">
        <f t="shared" si="6"/>
        <v>1315.5</v>
      </c>
      <c r="D18" s="16">
        <f t="shared" si="0"/>
        <v>1251</v>
      </c>
      <c r="E18" s="10">
        <f>COUNTIFS('Datos Recolectados'!$C$3:$C$302, CONCATENATE("&gt;", B18), 'Datos Recolectados'!$C$3:$C$302, CONCATENATE("&lt;=", C18))</f>
        <v>0</v>
      </c>
      <c r="F18" s="17">
        <f t="shared" si="1"/>
        <v>0</v>
      </c>
      <c r="G18" s="9">
        <f t="shared" si="2"/>
        <v>0</v>
      </c>
      <c r="H18" s="18">
        <f t="shared" si="3"/>
        <v>0</v>
      </c>
      <c r="I18" s="12">
        <f t="shared" si="4"/>
        <v>0</v>
      </c>
      <c r="J18" s="3"/>
      <c r="K18" s="3"/>
      <c r="L18" s="3"/>
      <c r="M18" s="3"/>
    </row>
    <row r="19" spans="2:13" ht="15.75" thickBot="1" x14ac:dyDescent="0.3">
      <c r="B19" s="46">
        <f t="shared" si="5"/>
        <v>1315.5</v>
      </c>
      <c r="C19" s="47">
        <f t="shared" si="6"/>
        <v>1444.5</v>
      </c>
      <c r="D19" s="48">
        <f t="shared" si="0"/>
        <v>1380</v>
      </c>
      <c r="E19" s="49">
        <f>COUNTIFS('Datos Recolectados'!$C$3:$C$302, CONCATENATE("&gt;", B19), 'Datos Recolectados'!$C$3:$C$302, CONCATENATE("&lt;=", C19))</f>
        <v>5</v>
      </c>
      <c r="F19" s="49">
        <f t="shared" si="1"/>
        <v>6900</v>
      </c>
      <c r="G19" s="48">
        <f t="shared" si="2"/>
        <v>1.6666666666666666E-2</v>
      </c>
      <c r="H19" s="50">
        <f t="shared" si="3"/>
        <v>1.6666666666666666E-2</v>
      </c>
      <c r="I19" s="51">
        <f t="shared" si="4"/>
        <v>7721516.4500000002</v>
      </c>
    </row>
    <row r="20" spans="2:13" ht="15.75" thickBot="1" x14ac:dyDescent="0.3">
      <c r="D20" s="42">
        <f>SUM(D9:D19)</f>
        <v>8085</v>
      </c>
      <c r="E20" s="43">
        <f>SUM(E9:E19)</f>
        <v>300</v>
      </c>
      <c r="F20" s="43">
        <f>SUM(F9:F19)</f>
        <v>41190</v>
      </c>
      <c r="G20" s="43">
        <f>SUM(G9:G19)</f>
        <v>1</v>
      </c>
      <c r="H20" s="44">
        <f>SUM(H9:H19)</f>
        <v>1</v>
      </c>
      <c r="I20" s="45">
        <f>SUM(I9:I19)</f>
        <v>9446541</v>
      </c>
    </row>
    <row r="22" spans="2:13" x14ac:dyDescent="0.25">
      <c r="B22" s="61" t="s">
        <v>37</v>
      </c>
      <c r="C22" s="60"/>
      <c r="D22" s="60"/>
      <c r="E22" s="60"/>
      <c r="F22" s="60"/>
      <c r="G22" s="60"/>
      <c r="H22" s="60"/>
      <c r="I22" s="60"/>
      <c r="J22" s="60"/>
      <c r="K22" s="60"/>
    </row>
    <row r="23" spans="2:13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5" spans="2:13" ht="15.75" thickBot="1" x14ac:dyDescent="0.3"/>
    <row r="26" spans="2:13" x14ac:dyDescent="0.25">
      <c r="B26" s="68" t="s">
        <v>38</v>
      </c>
      <c r="C26" s="69"/>
      <c r="D26" s="69"/>
      <c r="E26" s="69"/>
      <c r="F26" s="69"/>
      <c r="G26" s="69"/>
      <c r="H26" s="69"/>
      <c r="I26" s="69"/>
      <c r="J26" s="69"/>
      <c r="K26" s="70"/>
    </row>
    <row r="27" spans="2:13" ht="15.75" thickBot="1" x14ac:dyDescent="0.3">
      <c r="B27" s="71"/>
      <c r="C27" s="72"/>
      <c r="D27" s="72"/>
      <c r="E27" s="72"/>
      <c r="F27" s="72"/>
      <c r="G27" s="72"/>
      <c r="H27" s="72"/>
      <c r="I27" s="72"/>
      <c r="J27" s="72"/>
      <c r="K27" s="73"/>
    </row>
  </sheetData>
  <mergeCells count="6">
    <mergeCell ref="B3:I3"/>
    <mergeCell ref="B5:G5"/>
    <mergeCell ref="B7:C7"/>
    <mergeCell ref="B8:C8"/>
    <mergeCell ref="B26:K27"/>
    <mergeCell ref="B22:K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M24"/>
  <sheetViews>
    <sheetView workbookViewId="0">
      <selection activeCell="I16" sqref="I16"/>
    </sheetView>
  </sheetViews>
  <sheetFormatPr baseColWidth="10" defaultRowHeight="15" x14ac:dyDescent="0.25"/>
  <sheetData>
    <row r="22" spans="2:13" ht="15.75" thickBot="1" x14ac:dyDescent="0.3"/>
    <row r="23" spans="2:13" x14ac:dyDescent="0.25">
      <c r="B23" s="62" t="s">
        <v>39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4"/>
    </row>
    <row r="24" spans="2:13" ht="15.75" thickBot="1" x14ac:dyDescent="0.3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7"/>
    </row>
  </sheetData>
  <mergeCells count="1">
    <mergeCell ref="B23:M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Recolectados</vt:lpstr>
      <vt:lpstr>Tabulación de datos</vt:lpstr>
      <vt:lpstr>Distribución de frecuencia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2020-08-31T17:26:52Z</dcterms:created>
  <dcterms:modified xsi:type="dcterms:W3CDTF">2020-08-31T19:22:34Z</dcterms:modified>
</cp:coreProperties>
</file>