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rchivos\Datos\AFIP\"/>
    </mc:Choice>
  </mc:AlternateContent>
  <xr:revisionPtr revIDLastSave="0" documentId="13_ncr:1_{9EFB5621-63D2-48A7-9CCF-5185DB930598}" xr6:coauthVersionLast="43" xr6:coauthVersionMax="43" xr10:uidLastSave="{00000000-0000-0000-0000-000000000000}"/>
  <bookViews>
    <workbookView xWindow="-120" yWindow="-120" windowWidth="20730" windowHeight="11160" firstSheet="1" activeTab="2" xr2:uid="{BEC8C047-B1C6-44DE-B6E9-F5426AAD7FC5}"/>
  </bookViews>
  <sheets>
    <sheet name="datos" sheetId="1" r:id="rId1"/>
    <sheet name="datos gcia" sheetId="11" r:id="rId2"/>
    <sheet name="graficos gcia" sheetId="14" r:id="rId3"/>
    <sheet name="comparacion estimaciones" sheetId="12" r:id="rId4"/>
    <sheet name="graf antes y desp imp" sheetId="13" r:id="rId5"/>
    <sheet name="renta minera" sheetId="10" r:id="rId6"/>
  </sheets>
  <definedNames>
    <definedName name="_xlnm._FilterDatabase" localSheetId="0" hidden="1">datos!$A$5:$BQ$299</definedName>
    <definedName name="_xlnm._FilterDatabase" localSheetId="1" hidden="1">'datos gcia'!$A$5:$E$299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20" i="1" l="1"/>
  <c r="BE20" i="1"/>
  <c r="BF20" i="1"/>
  <c r="BG20" i="1"/>
  <c r="BD34" i="1"/>
  <c r="BE34" i="1"/>
  <c r="BF34" i="1"/>
  <c r="BG34" i="1"/>
  <c r="BD48" i="1"/>
  <c r="BE48" i="1"/>
  <c r="BF48" i="1"/>
  <c r="BG48" i="1"/>
  <c r="BD62" i="1"/>
  <c r="BE62" i="1"/>
  <c r="BF62" i="1"/>
  <c r="BG62" i="1"/>
  <c r="BD76" i="1"/>
  <c r="BE76" i="1"/>
  <c r="BF76" i="1"/>
  <c r="BG76" i="1"/>
  <c r="BD90" i="1"/>
  <c r="BE90" i="1"/>
  <c r="BF90" i="1"/>
  <c r="BG90" i="1"/>
  <c r="BD104" i="1"/>
  <c r="BE104" i="1"/>
  <c r="BF104" i="1"/>
  <c r="BG104" i="1"/>
  <c r="BD118" i="1"/>
  <c r="BE118" i="1"/>
  <c r="BF118" i="1"/>
  <c r="BG118" i="1"/>
  <c r="BD132" i="1"/>
  <c r="BE132" i="1"/>
  <c r="BF132" i="1"/>
  <c r="BG132" i="1"/>
  <c r="BD146" i="1"/>
  <c r="BE146" i="1"/>
  <c r="BF146" i="1"/>
  <c r="BG146" i="1"/>
  <c r="BD160" i="1"/>
  <c r="BE160" i="1"/>
  <c r="BF160" i="1"/>
  <c r="BG160" i="1"/>
  <c r="BD174" i="1"/>
  <c r="BE174" i="1"/>
  <c r="BF174" i="1"/>
  <c r="BG174" i="1"/>
  <c r="BD188" i="1"/>
  <c r="BE188" i="1"/>
  <c r="BF188" i="1"/>
  <c r="BG188" i="1"/>
  <c r="BD202" i="1"/>
  <c r="BE202" i="1"/>
  <c r="BF202" i="1"/>
  <c r="BG202" i="1"/>
  <c r="BD216" i="1"/>
  <c r="BE216" i="1"/>
  <c r="BF216" i="1"/>
  <c r="BG216" i="1"/>
  <c r="BD230" i="1"/>
  <c r="BE230" i="1"/>
  <c r="BF230" i="1"/>
  <c r="BG230" i="1"/>
  <c r="BD244" i="1"/>
  <c r="BE244" i="1"/>
  <c r="BF244" i="1"/>
  <c r="BG244" i="1"/>
  <c r="BD258" i="1"/>
  <c r="BE258" i="1"/>
  <c r="BF258" i="1"/>
  <c r="BG258" i="1"/>
  <c r="BD272" i="1"/>
  <c r="BE272" i="1"/>
  <c r="BF272" i="1"/>
  <c r="BG272" i="1"/>
  <c r="BD286" i="1"/>
  <c r="BE286" i="1"/>
  <c r="BF286" i="1"/>
  <c r="BG286" i="1"/>
  <c r="BD6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6" i="1"/>
  <c r="G5" i="10" l="1"/>
  <c r="G6" i="10"/>
  <c r="G7" i="10"/>
  <c r="G8" i="10"/>
  <c r="G9" i="10"/>
  <c r="G10" i="10"/>
  <c r="G11" i="10"/>
  <c r="G12" i="10"/>
  <c r="G13" i="10"/>
  <c r="G14" i="10"/>
  <c r="G15" i="10"/>
  <c r="G16" i="10"/>
  <c r="G4" i="10"/>
  <c r="E5" i="10"/>
  <c r="J5" i="10" s="1"/>
  <c r="O5" i="10" s="1"/>
  <c r="E6" i="10"/>
  <c r="J6" i="10" s="1"/>
  <c r="O6" i="10" s="1"/>
  <c r="E7" i="10"/>
  <c r="J7" i="10" s="1"/>
  <c r="O7" i="10" s="1"/>
  <c r="E8" i="10"/>
  <c r="J8" i="10" s="1"/>
  <c r="O8" i="10" s="1"/>
  <c r="E9" i="10"/>
  <c r="J9" i="10" s="1"/>
  <c r="O9" i="10" s="1"/>
  <c r="E10" i="10"/>
  <c r="J10" i="10" s="1"/>
  <c r="O10" i="10" s="1"/>
  <c r="E11" i="10"/>
  <c r="J11" i="10" s="1"/>
  <c r="O11" i="10" s="1"/>
  <c r="E12" i="10"/>
  <c r="J12" i="10" s="1"/>
  <c r="O12" i="10" s="1"/>
  <c r="E13" i="10"/>
  <c r="J13" i="10" s="1"/>
  <c r="O13" i="10" s="1"/>
  <c r="E14" i="10"/>
  <c r="J14" i="10" s="1"/>
  <c r="O14" i="10" s="1"/>
  <c r="E15" i="10"/>
  <c r="J15" i="10" s="1"/>
  <c r="O15" i="10" s="1"/>
  <c r="E16" i="10"/>
  <c r="J16" i="10" s="1"/>
  <c r="O16" i="10" s="1"/>
  <c r="E4" i="10"/>
  <c r="J4" i="10" s="1"/>
  <c r="O4" i="10" s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61" i="1"/>
  <c r="I16" i="10" l="1"/>
  <c r="N16" i="10" s="1"/>
  <c r="I15" i="10"/>
  <c r="N15" i="10" s="1"/>
  <c r="I14" i="10"/>
  <c r="N14" i="10" s="1"/>
  <c r="I13" i="10"/>
  <c r="N13" i="10" s="1"/>
  <c r="I12" i="10"/>
  <c r="N12" i="10" s="1"/>
  <c r="I11" i="10"/>
  <c r="N11" i="10" s="1"/>
  <c r="I10" i="10"/>
  <c r="N10" i="10" s="1"/>
  <c r="I9" i="10"/>
  <c r="N9" i="10" s="1"/>
  <c r="I8" i="10"/>
  <c r="N8" i="10" s="1"/>
  <c r="I7" i="10"/>
  <c r="N7" i="10" s="1"/>
  <c r="I6" i="10"/>
  <c r="N6" i="10" s="1"/>
  <c r="I5" i="10"/>
  <c r="N5" i="10" s="1"/>
  <c r="I4" i="10"/>
  <c r="N4" i="10" s="1"/>
  <c r="BL162" i="1" l="1"/>
  <c r="BL163" i="1"/>
  <c r="BL164" i="1"/>
  <c r="BL165" i="1"/>
  <c r="BL166" i="1"/>
  <c r="BL170" i="1"/>
  <c r="BL171" i="1"/>
  <c r="BL172" i="1"/>
  <c r="BL173" i="1"/>
  <c r="BL161" i="1"/>
  <c r="BL167" i="1"/>
  <c r="BL168" i="1"/>
  <c r="BL169" i="1"/>
  <c r="BH299" i="1" l="1"/>
  <c r="BG299" i="1"/>
  <c r="BF299" i="1"/>
  <c r="BE299" i="1"/>
  <c r="BD299" i="1"/>
  <c r="L299" i="1"/>
  <c r="K299" i="1"/>
  <c r="N299" i="1" s="1"/>
  <c r="BH298" i="1"/>
  <c r="BG298" i="1"/>
  <c r="BF298" i="1"/>
  <c r="BE298" i="1"/>
  <c r="BD298" i="1"/>
  <c r="L298" i="1"/>
  <c r="K298" i="1"/>
  <c r="N298" i="1" s="1"/>
  <c r="BH297" i="1"/>
  <c r="BG297" i="1"/>
  <c r="BF297" i="1"/>
  <c r="BE297" i="1"/>
  <c r="BD297" i="1"/>
  <c r="L297" i="1"/>
  <c r="K297" i="1"/>
  <c r="N297" i="1" s="1"/>
  <c r="BH296" i="1"/>
  <c r="BG296" i="1"/>
  <c r="BF296" i="1"/>
  <c r="BE296" i="1"/>
  <c r="BD296" i="1"/>
  <c r="L296" i="1"/>
  <c r="K296" i="1"/>
  <c r="N296" i="1" s="1"/>
  <c r="BH295" i="1"/>
  <c r="BG295" i="1"/>
  <c r="BF295" i="1"/>
  <c r="BE295" i="1"/>
  <c r="BD295" i="1"/>
  <c r="L295" i="1"/>
  <c r="K295" i="1"/>
  <c r="N295" i="1" s="1"/>
  <c r="BH294" i="1"/>
  <c r="BG294" i="1"/>
  <c r="BF294" i="1"/>
  <c r="BE294" i="1"/>
  <c r="BD294" i="1"/>
  <c r="L294" i="1"/>
  <c r="K294" i="1"/>
  <c r="N294" i="1" s="1"/>
  <c r="BH293" i="1"/>
  <c r="BG293" i="1"/>
  <c r="BF293" i="1"/>
  <c r="BE293" i="1"/>
  <c r="BD293" i="1"/>
  <c r="L293" i="1"/>
  <c r="K293" i="1"/>
  <c r="N293" i="1" s="1"/>
  <c r="BH292" i="1"/>
  <c r="BG292" i="1"/>
  <c r="BF292" i="1"/>
  <c r="BE292" i="1"/>
  <c r="BD292" i="1"/>
  <c r="L292" i="1"/>
  <c r="K292" i="1"/>
  <c r="N292" i="1" s="1"/>
  <c r="BH291" i="1"/>
  <c r="BG291" i="1"/>
  <c r="BF291" i="1"/>
  <c r="BE291" i="1"/>
  <c r="BD291" i="1"/>
  <c r="L291" i="1"/>
  <c r="K291" i="1"/>
  <c r="N291" i="1" s="1"/>
  <c r="BH290" i="1"/>
  <c r="BG290" i="1"/>
  <c r="BF290" i="1"/>
  <c r="BE290" i="1"/>
  <c r="BD290" i="1"/>
  <c r="L290" i="1"/>
  <c r="K290" i="1"/>
  <c r="N290" i="1" s="1"/>
  <c r="BH289" i="1"/>
  <c r="BG289" i="1"/>
  <c r="BF289" i="1"/>
  <c r="BE289" i="1"/>
  <c r="BD289" i="1"/>
  <c r="L289" i="1"/>
  <c r="K289" i="1"/>
  <c r="N289" i="1" s="1"/>
  <c r="BH288" i="1"/>
  <c r="BG288" i="1"/>
  <c r="BF288" i="1"/>
  <c r="BE288" i="1"/>
  <c r="BD288" i="1"/>
  <c r="L288" i="1"/>
  <c r="K288" i="1"/>
  <c r="N288" i="1" s="1"/>
  <c r="BH287" i="1"/>
  <c r="BG287" i="1"/>
  <c r="BF287" i="1"/>
  <c r="BE287" i="1"/>
  <c r="BD287" i="1"/>
  <c r="L287" i="1"/>
  <c r="K287" i="1"/>
  <c r="N287" i="1" s="1"/>
  <c r="L286" i="1"/>
  <c r="K286" i="1"/>
  <c r="N286" i="1" s="1"/>
  <c r="BH285" i="1"/>
  <c r="BG285" i="1"/>
  <c r="BF285" i="1"/>
  <c r="BE285" i="1"/>
  <c r="BD285" i="1"/>
  <c r="L285" i="1"/>
  <c r="K285" i="1"/>
  <c r="N285" i="1" s="1"/>
  <c r="BH284" i="1"/>
  <c r="BG284" i="1"/>
  <c r="BF284" i="1"/>
  <c r="BE284" i="1"/>
  <c r="BD284" i="1"/>
  <c r="L284" i="1"/>
  <c r="K284" i="1"/>
  <c r="N284" i="1" s="1"/>
  <c r="BH283" i="1"/>
  <c r="BG283" i="1"/>
  <c r="BF283" i="1"/>
  <c r="BE283" i="1"/>
  <c r="BD283" i="1"/>
  <c r="L283" i="1"/>
  <c r="K283" i="1"/>
  <c r="N283" i="1" s="1"/>
  <c r="BH282" i="1"/>
  <c r="BG282" i="1"/>
  <c r="BF282" i="1"/>
  <c r="BE282" i="1"/>
  <c r="BD282" i="1"/>
  <c r="L282" i="1"/>
  <c r="K282" i="1"/>
  <c r="N282" i="1" s="1"/>
  <c r="BH281" i="1"/>
  <c r="BG281" i="1"/>
  <c r="BF281" i="1"/>
  <c r="BE281" i="1"/>
  <c r="BD281" i="1"/>
  <c r="L281" i="1"/>
  <c r="K281" i="1"/>
  <c r="N281" i="1" s="1"/>
  <c r="BH280" i="1"/>
  <c r="BG280" i="1"/>
  <c r="BF280" i="1"/>
  <c r="BE280" i="1"/>
  <c r="BD280" i="1"/>
  <c r="L280" i="1"/>
  <c r="K280" i="1"/>
  <c r="N280" i="1" s="1"/>
  <c r="BH279" i="1"/>
  <c r="BG279" i="1"/>
  <c r="BF279" i="1"/>
  <c r="BE279" i="1"/>
  <c r="BD279" i="1"/>
  <c r="L279" i="1"/>
  <c r="K279" i="1"/>
  <c r="N279" i="1" s="1"/>
  <c r="BH278" i="1"/>
  <c r="BG278" i="1"/>
  <c r="BF278" i="1"/>
  <c r="BE278" i="1"/>
  <c r="BD278" i="1"/>
  <c r="L278" i="1"/>
  <c r="K278" i="1"/>
  <c r="N278" i="1" s="1"/>
  <c r="BH277" i="1"/>
  <c r="BG277" i="1"/>
  <c r="BF277" i="1"/>
  <c r="BE277" i="1"/>
  <c r="BD277" i="1"/>
  <c r="L277" i="1"/>
  <c r="K277" i="1"/>
  <c r="N277" i="1" s="1"/>
  <c r="BH276" i="1"/>
  <c r="BG276" i="1"/>
  <c r="BF276" i="1"/>
  <c r="BE276" i="1"/>
  <c r="BD276" i="1"/>
  <c r="L276" i="1"/>
  <c r="K276" i="1"/>
  <c r="N276" i="1" s="1"/>
  <c r="BH275" i="1"/>
  <c r="BG275" i="1"/>
  <c r="BF275" i="1"/>
  <c r="BE275" i="1"/>
  <c r="BD275" i="1"/>
  <c r="L275" i="1"/>
  <c r="K275" i="1"/>
  <c r="N275" i="1" s="1"/>
  <c r="BH274" i="1"/>
  <c r="BG274" i="1"/>
  <c r="BF274" i="1"/>
  <c r="BE274" i="1"/>
  <c r="BD274" i="1"/>
  <c r="L274" i="1"/>
  <c r="K274" i="1"/>
  <c r="N274" i="1" s="1"/>
  <c r="BH273" i="1"/>
  <c r="BG273" i="1"/>
  <c r="BF273" i="1"/>
  <c r="BE273" i="1"/>
  <c r="BD273" i="1"/>
  <c r="L273" i="1"/>
  <c r="K273" i="1"/>
  <c r="N273" i="1" s="1"/>
  <c r="L272" i="1"/>
  <c r="K272" i="1"/>
  <c r="N272" i="1" s="1"/>
  <c r="BH271" i="1"/>
  <c r="BG271" i="1"/>
  <c r="BF271" i="1"/>
  <c r="BE271" i="1"/>
  <c r="BD271" i="1"/>
  <c r="L271" i="1"/>
  <c r="K271" i="1"/>
  <c r="N271" i="1" s="1"/>
  <c r="BH270" i="1"/>
  <c r="BG270" i="1"/>
  <c r="BF270" i="1"/>
  <c r="BE270" i="1"/>
  <c r="BD270" i="1"/>
  <c r="L270" i="1"/>
  <c r="K270" i="1"/>
  <c r="N270" i="1" s="1"/>
  <c r="BH269" i="1"/>
  <c r="BG269" i="1"/>
  <c r="BF269" i="1"/>
  <c r="BE269" i="1"/>
  <c r="BD269" i="1"/>
  <c r="L269" i="1"/>
  <c r="K269" i="1"/>
  <c r="N269" i="1" s="1"/>
  <c r="BH268" i="1"/>
  <c r="BG268" i="1"/>
  <c r="BF268" i="1"/>
  <c r="BE268" i="1"/>
  <c r="BD268" i="1"/>
  <c r="L268" i="1"/>
  <c r="K268" i="1"/>
  <c r="N268" i="1" s="1"/>
  <c r="BH267" i="1"/>
  <c r="BG267" i="1"/>
  <c r="BF267" i="1"/>
  <c r="BE267" i="1"/>
  <c r="BD267" i="1"/>
  <c r="L267" i="1"/>
  <c r="K267" i="1"/>
  <c r="N267" i="1" s="1"/>
  <c r="BH266" i="1"/>
  <c r="BG266" i="1"/>
  <c r="BF266" i="1"/>
  <c r="BE266" i="1"/>
  <c r="BD266" i="1"/>
  <c r="L266" i="1"/>
  <c r="K266" i="1"/>
  <c r="N266" i="1" s="1"/>
  <c r="BH265" i="1"/>
  <c r="BG265" i="1"/>
  <c r="BF265" i="1"/>
  <c r="BE265" i="1"/>
  <c r="BD265" i="1"/>
  <c r="L265" i="1"/>
  <c r="K265" i="1"/>
  <c r="N265" i="1" s="1"/>
  <c r="BH264" i="1"/>
  <c r="BG264" i="1"/>
  <c r="BF264" i="1"/>
  <c r="BE264" i="1"/>
  <c r="BD264" i="1"/>
  <c r="L264" i="1"/>
  <c r="K264" i="1"/>
  <c r="N264" i="1" s="1"/>
  <c r="BH263" i="1"/>
  <c r="BG263" i="1"/>
  <c r="BF263" i="1"/>
  <c r="BE263" i="1"/>
  <c r="BD263" i="1"/>
  <c r="L263" i="1"/>
  <c r="K263" i="1"/>
  <c r="N263" i="1" s="1"/>
  <c r="BH262" i="1"/>
  <c r="BG262" i="1"/>
  <c r="BF262" i="1"/>
  <c r="BE262" i="1"/>
  <c r="BD262" i="1"/>
  <c r="L262" i="1"/>
  <c r="K262" i="1"/>
  <c r="N262" i="1" s="1"/>
  <c r="BH261" i="1"/>
  <c r="BG261" i="1"/>
  <c r="BF261" i="1"/>
  <c r="BE261" i="1"/>
  <c r="BD261" i="1"/>
  <c r="L261" i="1"/>
  <c r="K261" i="1"/>
  <c r="N261" i="1" s="1"/>
  <c r="BH260" i="1"/>
  <c r="BG260" i="1"/>
  <c r="BF260" i="1"/>
  <c r="BE260" i="1"/>
  <c r="BD260" i="1"/>
  <c r="L260" i="1"/>
  <c r="K260" i="1"/>
  <c r="N260" i="1" s="1"/>
  <c r="BH259" i="1"/>
  <c r="BG259" i="1"/>
  <c r="BF259" i="1"/>
  <c r="BE259" i="1"/>
  <c r="BD259" i="1"/>
  <c r="L259" i="1"/>
  <c r="K259" i="1"/>
  <c r="N259" i="1" s="1"/>
  <c r="L258" i="1"/>
  <c r="K258" i="1"/>
  <c r="N258" i="1" s="1"/>
  <c r="BH257" i="1"/>
  <c r="BG257" i="1"/>
  <c r="BF257" i="1"/>
  <c r="BE257" i="1"/>
  <c r="BD257" i="1"/>
  <c r="L257" i="1"/>
  <c r="K257" i="1"/>
  <c r="N257" i="1" s="1"/>
  <c r="BH256" i="1"/>
  <c r="BG256" i="1"/>
  <c r="BF256" i="1"/>
  <c r="BE256" i="1"/>
  <c r="BD256" i="1"/>
  <c r="L256" i="1"/>
  <c r="K256" i="1"/>
  <c r="N256" i="1" s="1"/>
  <c r="BH255" i="1"/>
  <c r="BG255" i="1"/>
  <c r="BF255" i="1"/>
  <c r="BE255" i="1"/>
  <c r="BD255" i="1"/>
  <c r="L255" i="1"/>
  <c r="K255" i="1"/>
  <c r="N255" i="1" s="1"/>
  <c r="BH254" i="1"/>
  <c r="BG254" i="1"/>
  <c r="BF254" i="1"/>
  <c r="BE254" i="1"/>
  <c r="BD254" i="1"/>
  <c r="L254" i="1"/>
  <c r="K254" i="1"/>
  <c r="N254" i="1" s="1"/>
  <c r="BH253" i="1"/>
  <c r="BG253" i="1"/>
  <c r="BF253" i="1"/>
  <c r="BE253" i="1"/>
  <c r="BD253" i="1"/>
  <c r="L253" i="1"/>
  <c r="K253" i="1"/>
  <c r="N253" i="1" s="1"/>
  <c r="BH252" i="1"/>
  <c r="BG252" i="1"/>
  <c r="BF252" i="1"/>
  <c r="BE252" i="1"/>
  <c r="BD252" i="1"/>
  <c r="L252" i="1"/>
  <c r="K252" i="1"/>
  <c r="N252" i="1" s="1"/>
  <c r="BH251" i="1"/>
  <c r="BG251" i="1"/>
  <c r="BF251" i="1"/>
  <c r="BE251" i="1"/>
  <c r="BD251" i="1"/>
  <c r="L251" i="1"/>
  <c r="K251" i="1"/>
  <c r="N251" i="1" s="1"/>
  <c r="BH250" i="1"/>
  <c r="BG250" i="1"/>
  <c r="BF250" i="1"/>
  <c r="BE250" i="1"/>
  <c r="BD250" i="1"/>
  <c r="L250" i="1"/>
  <c r="K250" i="1"/>
  <c r="N250" i="1" s="1"/>
  <c r="BH249" i="1"/>
  <c r="BG249" i="1"/>
  <c r="BF249" i="1"/>
  <c r="BE249" i="1"/>
  <c r="BD249" i="1"/>
  <c r="L249" i="1"/>
  <c r="K249" i="1"/>
  <c r="N249" i="1" s="1"/>
  <c r="BH248" i="1"/>
  <c r="BG248" i="1"/>
  <c r="BF248" i="1"/>
  <c r="BE248" i="1"/>
  <c r="BD248" i="1"/>
  <c r="L248" i="1"/>
  <c r="K248" i="1"/>
  <c r="N248" i="1" s="1"/>
  <c r="BH247" i="1"/>
  <c r="BG247" i="1"/>
  <c r="BF247" i="1"/>
  <c r="BE247" i="1"/>
  <c r="BD247" i="1"/>
  <c r="L247" i="1"/>
  <c r="K247" i="1"/>
  <c r="N247" i="1" s="1"/>
  <c r="BH246" i="1"/>
  <c r="BG246" i="1"/>
  <c r="BF246" i="1"/>
  <c r="BE246" i="1"/>
  <c r="BD246" i="1"/>
  <c r="L246" i="1"/>
  <c r="K246" i="1"/>
  <c r="N246" i="1" s="1"/>
  <c r="BH245" i="1"/>
  <c r="BG245" i="1"/>
  <c r="BF245" i="1"/>
  <c r="BE245" i="1"/>
  <c r="BD245" i="1"/>
  <c r="L245" i="1"/>
  <c r="K245" i="1"/>
  <c r="N245" i="1" s="1"/>
  <c r="L244" i="1"/>
  <c r="K244" i="1"/>
  <c r="N244" i="1" s="1"/>
  <c r="BH243" i="1"/>
  <c r="BG243" i="1"/>
  <c r="BF243" i="1"/>
  <c r="BE243" i="1"/>
  <c r="BD243" i="1"/>
  <c r="L243" i="1"/>
  <c r="K243" i="1"/>
  <c r="N243" i="1" s="1"/>
  <c r="BH242" i="1"/>
  <c r="BG242" i="1"/>
  <c r="BF242" i="1"/>
  <c r="BE242" i="1"/>
  <c r="BD242" i="1"/>
  <c r="L242" i="1"/>
  <c r="K242" i="1"/>
  <c r="N242" i="1" s="1"/>
  <c r="BH241" i="1"/>
  <c r="BG241" i="1"/>
  <c r="BF241" i="1"/>
  <c r="BE241" i="1"/>
  <c r="BD241" i="1"/>
  <c r="L241" i="1"/>
  <c r="K241" i="1"/>
  <c r="N241" i="1" s="1"/>
  <c r="BH240" i="1"/>
  <c r="BG240" i="1"/>
  <c r="BF240" i="1"/>
  <c r="BE240" i="1"/>
  <c r="BD240" i="1"/>
  <c r="L240" i="1"/>
  <c r="K240" i="1"/>
  <c r="N240" i="1" s="1"/>
  <c r="BH239" i="1"/>
  <c r="BG239" i="1"/>
  <c r="BF239" i="1"/>
  <c r="BE239" i="1"/>
  <c r="BD239" i="1"/>
  <c r="L239" i="1"/>
  <c r="K239" i="1"/>
  <c r="N239" i="1" s="1"/>
  <c r="BH238" i="1"/>
  <c r="BG238" i="1"/>
  <c r="BF238" i="1"/>
  <c r="BE238" i="1"/>
  <c r="BD238" i="1"/>
  <c r="L238" i="1"/>
  <c r="K238" i="1"/>
  <c r="N238" i="1" s="1"/>
  <c r="BH237" i="1"/>
  <c r="BG237" i="1"/>
  <c r="BF237" i="1"/>
  <c r="BE237" i="1"/>
  <c r="BD237" i="1"/>
  <c r="L237" i="1"/>
  <c r="K237" i="1"/>
  <c r="N237" i="1" s="1"/>
  <c r="BH236" i="1"/>
  <c r="BG236" i="1"/>
  <c r="BF236" i="1"/>
  <c r="BE236" i="1"/>
  <c r="BD236" i="1"/>
  <c r="L236" i="1"/>
  <c r="K236" i="1"/>
  <c r="N236" i="1" s="1"/>
  <c r="BH235" i="1"/>
  <c r="BG235" i="1"/>
  <c r="BF235" i="1"/>
  <c r="BE235" i="1"/>
  <c r="BD235" i="1"/>
  <c r="L235" i="1"/>
  <c r="K235" i="1"/>
  <c r="N235" i="1" s="1"/>
  <c r="BH234" i="1"/>
  <c r="BG234" i="1"/>
  <c r="BF234" i="1"/>
  <c r="BE234" i="1"/>
  <c r="BD234" i="1"/>
  <c r="L234" i="1"/>
  <c r="K234" i="1"/>
  <c r="N234" i="1" s="1"/>
  <c r="BH233" i="1"/>
  <c r="BG233" i="1"/>
  <c r="BF233" i="1"/>
  <c r="BE233" i="1"/>
  <c r="BD233" i="1"/>
  <c r="L233" i="1"/>
  <c r="K233" i="1"/>
  <c r="N233" i="1" s="1"/>
  <c r="BH232" i="1"/>
  <c r="BG232" i="1"/>
  <c r="BF232" i="1"/>
  <c r="BE232" i="1"/>
  <c r="BD232" i="1"/>
  <c r="L232" i="1"/>
  <c r="K232" i="1"/>
  <c r="N232" i="1" s="1"/>
  <c r="BH231" i="1"/>
  <c r="BG231" i="1"/>
  <c r="BF231" i="1"/>
  <c r="BE231" i="1"/>
  <c r="BD231" i="1"/>
  <c r="L231" i="1"/>
  <c r="K231" i="1"/>
  <c r="N231" i="1" s="1"/>
  <c r="L230" i="1"/>
  <c r="K230" i="1"/>
  <c r="N230" i="1" s="1"/>
  <c r="BH229" i="1"/>
  <c r="BG229" i="1"/>
  <c r="BF229" i="1"/>
  <c r="BE229" i="1"/>
  <c r="BD229" i="1"/>
  <c r="L229" i="1"/>
  <c r="K229" i="1"/>
  <c r="N229" i="1" s="1"/>
  <c r="BH228" i="1"/>
  <c r="BG228" i="1"/>
  <c r="BF228" i="1"/>
  <c r="BE228" i="1"/>
  <c r="BD228" i="1"/>
  <c r="L228" i="1"/>
  <c r="K228" i="1"/>
  <c r="N228" i="1" s="1"/>
  <c r="BH227" i="1"/>
  <c r="BG227" i="1"/>
  <c r="BF227" i="1"/>
  <c r="BE227" i="1"/>
  <c r="BD227" i="1"/>
  <c r="L227" i="1"/>
  <c r="K227" i="1"/>
  <c r="N227" i="1" s="1"/>
  <c r="BH226" i="1"/>
  <c r="BG226" i="1"/>
  <c r="BF226" i="1"/>
  <c r="BE226" i="1"/>
  <c r="BD226" i="1"/>
  <c r="L226" i="1"/>
  <c r="K226" i="1"/>
  <c r="N226" i="1" s="1"/>
  <c r="BH225" i="1"/>
  <c r="BG225" i="1"/>
  <c r="BF225" i="1"/>
  <c r="BE225" i="1"/>
  <c r="BD225" i="1"/>
  <c r="L225" i="1"/>
  <c r="K225" i="1"/>
  <c r="N225" i="1" s="1"/>
  <c r="BH224" i="1"/>
  <c r="BG224" i="1"/>
  <c r="BF224" i="1"/>
  <c r="BE224" i="1"/>
  <c r="BD224" i="1"/>
  <c r="L224" i="1"/>
  <c r="K224" i="1"/>
  <c r="N224" i="1" s="1"/>
  <c r="BH223" i="1"/>
  <c r="BG223" i="1"/>
  <c r="BF223" i="1"/>
  <c r="BE223" i="1"/>
  <c r="BD223" i="1"/>
  <c r="L223" i="1"/>
  <c r="K223" i="1"/>
  <c r="N223" i="1" s="1"/>
  <c r="BH222" i="1"/>
  <c r="BG222" i="1"/>
  <c r="BF222" i="1"/>
  <c r="BE222" i="1"/>
  <c r="BD222" i="1"/>
  <c r="L222" i="1"/>
  <c r="K222" i="1"/>
  <c r="N222" i="1" s="1"/>
  <c r="BH221" i="1"/>
  <c r="BG221" i="1"/>
  <c r="BF221" i="1"/>
  <c r="BE221" i="1"/>
  <c r="BD221" i="1"/>
  <c r="L221" i="1"/>
  <c r="K221" i="1"/>
  <c r="N221" i="1" s="1"/>
  <c r="BH220" i="1"/>
  <c r="BG220" i="1"/>
  <c r="BF220" i="1"/>
  <c r="BE220" i="1"/>
  <c r="BD220" i="1"/>
  <c r="L220" i="1"/>
  <c r="K220" i="1"/>
  <c r="N220" i="1" s="1"/>
  <c r="BH219" i="1"/>
  <c r="BG219" i="1"/>
  <c r="BF219" i="1"/>
  <c r="BE219" i="1"/>
  <c r="BD219" i="1"/>
  <c r="L219" i="1"/>
  <c r="K219" i="1"/>
  <c r="N219" i="1" s="1"/>
  <c r="BH218" i="1"/>
  <c r="BG218" i="1"/>
  <c r="BF218" i="1"/>
  <c r="BE218" i="1"/>
  <c r="BD218" i="1"/>
  <c r="L218" i="1"/>
  <c r="K218" i="1"/>
  <c r="N218" i="1" s="1"/>
  <c r="BH217" i="1"/>
  <c r="BG217" i="1"/>
  <c r="BF217" i="1"/>
  <c r="BE217" i="1"/>
  <c r="BD217" i="1"/>
  <c r="L217" i="1"/>
  <c r="K217" i="1"/>
  <c r="N217" i="1" s="1"/>
  <c r="L216" i="1"/>
  <c r="K216" i="1"/>
  <c r="BH215" i="1"/>
  <c r="BG215" i="1"/>
  <c r="BF215" i="1"/>
  <c r="BE215" i="1"/>
  <c r="BD215" i="1"/>
  <c r="L215" i="1"/>
  <c r="K215" i="1"/>
  <c r="BH214" i="1"/>
  <c r="BG214" i="1"/>
  <c r="BF214" i="1"/>
  <c r="BE214" i="1"/>
  <c r="BD214" i="1"/>
  <c r="L214" i="1"/>
  <c r="K214" i="1"/>
  <c r="BH213" i="1"/>
  <c r="BG213" i="1"/>
  <c r="BF213" i="1"/>
  <c r="BE213" i="1"/>
  <c r="BD213" i="1"/>
  <c r="L213" i="1"/>
  <c r="K213" i="1"/>
  <c r="BH212" i="1"/>
  <c r="BG212" i="1"/>
  <c r="BF212" i="1"/>
  <c r="BE212" i="1"/>
  <c r="BD212" i="1"/>
  <c r="L212" i="1"/>
  <c r="K212" i="1"/>
  <c r="BH211" i="1"/>
  <c r="BG211" i="1"/>
  <c r="BF211" i="1"/>
  <c r="BE211" i="1"/>
  <c r="BD211" i="1"/>
  <c r="L211" i="1"/>
  <c r="K211" i="1"/>
  <c r="BH210" i="1"/>
  <c r="BG210" i="1"/>
  <c r="BF210" i="1"/>
  <c r="BE210" i="1"/>
  <c r="BD210" i="1"/>
  <c r="L210" i="1"/>
  <c r="K210" i="1"/>
  <c r="BH209" i="1"/>
  <c r="BG209" i="1"/>
  <c r="BF209" i="1"/>
  <c r="BE209" i="1"/>
  <c r="BD209" i="1"/>
  <c r="L209" i="1"/>
  <c r="K209" i="1"/>
  <c r="BH208" i="1"/>
  <c r="BG208" i="1"/>
  <c r="BF208" i="1"/>
  <c r="BE208" i="1"/>
  <c r="BD208" i="1"/>
  <c r="L208" i="1"/>
  <c r="K208" i="1"/>
  <c r="BH207" i="1"/>
  <c r="BG207" i="1"/>
  <c r="BF207" i="1"/>
  <c r="BE207" i="1"/>
  <c r="BD207" i="1"/>
  <c r="L207" i="1"/>
  <c r="K207" i="1"/>
  <c r="BH206" i="1"/>
  <c r="BG206" i="1"/>
  <c r="BF206" i="1"/>
  <c r="BE206" i="1"/>
  <c r="BD206" i="1"/>
  <c r="L206" i="1"/>
  <c r="K206" i="1"/>
  <c r="BH205" i="1"/>
  <c r="BG205" i="1"/>
  <c r="BF205" i="1"/>
  <c r="BE205" i="1"/>
  <c r="BD205" i="1"/>
  <c r="L205" i="1"/>
  <c r="K205" i="1"/>
  <c r="BH204" i="1"/>
  <c r="BG204" i="1"/>
  <c r="BF204" i="1"/>
  <c r="BE204" i="1"/>
  <c r="BD204" i="1"/>
  <c r="L204" i="1"/>
  <c r="K204" i="1"/>
  <c r="BH203" i="1"/>
  <c r="BG203" i="1"/>
  <c r="BF203" i="1"/>
  <c r="BE203" i="1"/>
  <c r="BD203" i="1"/>
  <c r="L203" i="1"/>
  <c r="K203" i="1"/>
  <c r="N203" i="1" s="1"/>
  <c r="L202" i="1"/>
  <c r="K202" i="1"/>
  <c r="N202" i="1" s="1"/>
  <c r="BH201" i="1"/>
  <c r="BG201" i="1"/>
  <c r="BF201" i="1"/>
  <c r="BE201" i="1"/>
  <c r="BD201" i="1"/>
  <c r="L201" i="1"/>
  <c r="K201" i="1"/>
  <c r="N201" i="1" s="1"/>
  <c r="BH200" i="1"/>
  <c r="BG200" i="1"/>
  <c r="BF200" i="1"/>
  <c r="BE200" i="1"/>
  <c r="BD200" i="1"/>
  <c r="L200" i="1"/>
  <c r="K200" i="1"/>
  <c r="N200" i="1" s="1"/>
  <c r="BH199" i="1"/>
  <c r="BG199" i="1"/>
  <c r="BF199" i="1"/>
  <c r="BE199" i="1"/>
  <c r="BD199" i="1"/>
  <c r="L199" i="1"/>
  <c r="K199" i="1"/>
  <c r="N199" i="1" s="1"/>
  <c r="BH198" i="1"/>
  <c r="BG198" i="1"/>
  <c r="BF198" i="1"/>
  <c r="BE198" i="1"/>
  <c r="BD198" i="1"/>
  <c r="L198" i="1"/>
  <c r="K198" i="1"/>
  <c r="N198" i="1" s="1"/>
  <c r="BH197" i="1"/>
  <c r="BG197" i="1"/>
  <c r="BF197" i="1"/>
  <c r="BE197" i="1"/>
  <c r="BD197" i="1"/>
  <c r="L197" i="1"/>
  <c r="K197" i="1"/>
  <c r="N197" i="1" s="1"/>
  <c r="BH196" i="1"/>
  <c r="BG196" i="1"/>
  <c r="BF196" i="1"/>
  <c r="BE196" i="1"/>
  <c r="BD196" i="1"/>
  <c r="L196" i="1"/>
  <c r="K196" i="1"/>
  <c r="N196" i="1" s="1"/>
  <c r="BH195" i="1"/>
  <c r="BG195" i="1"/>
  <c r="BF195" i="1"/>
  <c r="BE195" i="1"/>
  <c r="BD195" i="1"/>
  <c r="L195" i="1"/>
  <c r="K195" i="1"/>
  <c r="N195" i="1" s="1"/>
  <c r="BH194" i="1"/>
  <c r="BG194" i="1"/>
  <c r="BF194" i="1"/>
  <c r="BE194" i="1"/>
  <c r="BD194" i="1"/>
  <c r="L194" i="1"/>
  <c r="K194" i="1"/>
  <c r="N194" i="1" s="1"/>
  <c r="BH193" i="1"/>
  <c r="BG193" i="1"/>
  <c r="BF193" i="1"/>
  <c r="BE193" i="1"/>
  <c r="BD193" i="1"/>
  <c r="L193" i="1"/>
  <c r="K193" i="1"/>
  <c r="N193" i="1" s="1"/>
  <c r="BH192" i="1"/>
  <c r="BG192" i="1"/>
  <c r="BF192" i="1"/>
  <c r="BE192" i="1"/>
  <c r="BD192" i="1"/>
  <c r="L192" i="1"/>
  <c r="K192" i="1"/>
  <c r="N192" i="1" s="1"/>
  <c r="BH191" i="1"/>
  <c r="BG191" i="1"/>
  <c r="BF191" i="1"/>
  <c r="BE191" i="1"/>
  <c r="BD191" i="1"/>
  <c r="L191" i="1"/>
  <c r="K191" i="1"/>
  <c r="N191" i="1" s="1"/>
  <c r="BH190" i="1"/>
  <c r="BG190" i="1"/>
  <c r="BF190" i="1"/>
  <c r="BE190" i="1"/>
  <c r="BD190" i="1"/>
  <c r="L190" i="1"/>
  <c r="K190" i="1"/>
  <c r="N190" i="1" s="1"/>
  <c r="BH189" i="1"/>
  <c r="BG189" i="1"/>
  <c r="BF189" i="1"/>
  <c r="BE189" i="1"/>
  <c r="BD189" i="1"/>
  <c r="L189" i="1"/>
  <c r="K189" i="1"/>
  <c r="N189" i="1" s="1"/>
  <c r="L188" i="1"/>
  <c r="K188" i="1"/>
  <c r="N188" i="1" s="1"/>
  <c r="BH187" i="1"/>
  <c r="BG187" i="1"/>
  <c r="BF187" i="1"/>
  <c r="BE187" i="1"/>
  <c r="BD187" i="1"/>
  <c r="L187" i="1"/>
  <c r="K187" i="1"/>
  <c r="N187" i="1" s="1"/>
  <c r="BH186" i="1"/>
  <c r="BG186" i="1"/>
  <c r="BF186" i="1"/>
  <c r="BE186" i="1"/>
  <c r="BD186" i="1"/>
  <c r="L186" i="1"/>
  <c r="K186" i="1"/>
  <c r="N186" i="1" s="1"/>
  <c r="BH185" i="1"/>
  <c r="BG185" i="1"/>
  <c r="BF185" i="1"/>
  <c r="BE185" i="1"/>
  <c r="BD185" i="1"/>
  <c r="L185" i="1"/>
  <c r="K185" i="1"/>
  <c r="N185" i="1" s="1"/>
  <c r="BH184" i="1"/>
  <c r="BG184" i="1"/>
  <c r="BF184" i="1"/>
  <c r="BE184" i="1"/>
  <c r="BD184" i="1"/>
  <c r="L184" i="1"/>
  <c r="K184" i="1"/>
  <c r="N184" i="1" s="1"/>
  <c r="BH183" i="1"/>
  <c r="BG183" i="1"/>
  <c r="BF183" i="1"/>
  <c r="BE183" i="1"/>
  <c r="BD183" i="1"/>
  <c r="L183" i="1"/>
  <c r="K183" i="1"/>
  <c r="N183" i="1" s="1"/>
  <c r="BH182" i="1"/>
  <c r="BG182" i="1"/>
  <c r="BF182" i="1"/>
  <c r="BE182" i="1"/>
  <c r="BD182" i="1"/>
  <c r="L182" i="1"/>
  <c r="K182" i="1"/>
  <c r="N182" i="1" s="1"/>
  <c r="BH181" i="1"/>
  <c r="BG181" i="1"/>
  <c r="BF181" i="1"/>
  <c r="BE181" i="1"/>
  <c r="BD181" i="1"/>
  <c r="L181" i="1"/>
  <c r="K181" i="1"/>
  <c r="N181" i="1" s="1"/>
  <c r="BH180" i="1"/>
  <c r="BG180" i="1"/>
  <c r="BF180" i="1"/>
  <c r="BE180" i="1"/>
  <c r="BD180" i="1"/>
  <c r="L180" i="1"/>
  <c r="K180" i="1"/>
  <c r="N180" i="1" s="1"/>
  <c r="BH179" i="1"/>
  <c r="BG179" i="1"/>
  <c r="BF179" i="1"/>
  <c r="BE179" i="1"/>
  <c r="BD179" i="1"/>
  <c r="L179" i="1"/>
  <c r="K179" i="1"/>
  <c r="N179" i="1" s="1"/>
  <c r="BH178" i="1"/>
  <c r="BG178" i="1"/>
  <c r="BF178" i="1"/>
  <c r="BE178" i="1"/>
  <c r="BD178" i="1"/>
  <c r="L178" i="1"/>
  <c r="K178" i="1"/>
  <c r="N178" i="1" s="1"/>
  <c r="BH177" i="1"/>
  <c r="BG177" i="1"/>
  <c r="BF177" i="1"/>
  <c r="BE177" i="1"/>
  <c r="BD177" i="1"/>
  <c r="L177" i="1"/>
  <c r="K177" i="1"/>
  <c r="N177" i="1" s="1"/>
  <c r="BH176" i="1"/>
  <c r="BG176" i="1"/>
  <c r="BF176" i="1"/>
  <c r="BE176" i="1"/>
  <c r="BD176" i="1"/>
  <c r="L176" i="1"/>
  <c r="K176" i="1"/>
  <c r="N176" i="1" s="1"/>
  <c r="BH175" i="1"/>
  <c r="BG175" i="1"/>
  <c r="BF175" i="1"/>
  <c r="BE175" i="1"/>
  <c r="BD175" i="1"/>
  <c r="L175" i="1"/>
  <c r="K175" i="1"/>
  <c r="N175" i="1" s="1"/>
  <c r="L174" i="1"/>
  <c r="K174" i="1"/>
  <c r="N174" i="1" s="1"/>
  <c r="BH173" i="1"/>
  <c r="BG173" i="1"/>
  <c r="BF173" i="1"/>
  <c r="BE173" i="1"/>
  <c r="BD173" i="1"/>
  <c r="L173" i="1"/>
  <c r="K173" i="1"/>
  <c r="N173" i="1" s="1"/>
  <c r="BH172" i="1"/>
  <c r="BG172" i="1"/>
  <c r="BF172" i="1"/>
  <c r="BE172" i="1"/>
  <c r="BD172" i="1"/>
  <c r="L172" i="1"/>
  <c r="K172" i="1"/>
  <c r="N172" i="1" s="1"/>
  <c r="BH171" i="1"/>
  <c r="BG171" i="1"/>
  <c r="BF171" i="1"/>
  <c r="BE171" i="1"/>
  <c r="BD171" i="1"/>
  <c r="L171" i="1"/>
  <c r="K171" i="1"/>
  <c r="N171" i="1" s="1"/>
  <c r="BH170" i="1"/>
  <c r="BG170" i="1"/>
  <c r="BF170" i="1"/>
  <c r="BE170" i="1"/>
  <c r="BD170" i="1"/>
  <c r="L170" i="1"/>
  <c r="K170" i="1"/>
  <c r="N170" i="1" s="1"/>
  <c r="BH169" i="1"/>
  <c r="BG169" i="1"/>
  <c r="BF169" i="1"/>
  <c r="BE169" i="1"/>
  <c r="BD169" i="1"/>
  <c r="L169" i="1"/>
  <c r="K169" i="1"/>
  <c r="N169" i="1" s="1"/>
  <c r="BH168" i="1"/>
  <c r="BG168" i="1"/>
  <c r="BF168" i="1"/>
  <c r="BE168" i="1"/>
  <c r="BD168" i="1"/>
  <c r="L168" i="1"/>
  <c r="K168" i="1"/>
  <c r="N168" i="1" s="1"/>
  <c r="BH167" i="1"/>
  <c r="BG167" i="1"/>
  <c r="BF167" i="1"/>
  <c r="BE167" i="1"/>
  <c r="BD167" i="1"/>
  <c r="L167" i="1"/>
  <c r="K167" i="1"/>
  <c r="N167" i="1" s="1"/>
  <c r="BH166" i="1"/>
  <c r="BG166" i="1"/>
  <c r="BF166" i="1"/>
  <c r="BE166" i="1"/>
  <c r="BD166" i="1"/>
  <c r="L166" i="1"/>
  <c r="K166" i="1"/>
  <c r="N166" i="1" s="1"/>
  <c r="BH165" i="1"/>
  <c r="BG165" i="1"/>
  <c r="BF165" i="1"/>
  <c r="BE165" i="1"/>
  <c r="BD165" i="1"/>
  <c r="L165" i="1"/>
  <c r="K165" i="1"/>
  <c r="N165" i="1" s="1"/>
  <c r="BH164" i="1"/>
  <c r="BG164" i="1"/>
  <c r="BF164" i="1"/>
  <c r="BE164" i="1"/>
  <c r="BD164" i="1"/>
  <c r="L164" i="1"/>
  <c r="K164" i="1"/>
  <c r="N164" i="1" s="1"/>
  <c r="BH163" i="1"/>
  <c r="BG163" i="1"/>
  <c r="BF163" i="1"/>
  <c r="BE163" i="1"/>
  <c r="BD163" i="1"/>
  <c r="L163" i="1"/>
  <c r="K163" i="1"/>
  <c r="N163" i="1" s="1"/>
  <c r="BH162" i="1"/>
  <c r="BG162" i="1"/>
  <c r="BF162" i="1"/>
  <c r="BE162" i="1"/>
  <c r="BD162" i="1"/>
  <c r="L162" i="1"/>
  <c r="K162" i="1"/>
  <c r="N162" i="1" s="1"/>
  <c r="BH161" i="1"/>
  <c r="BG161" i="1"/>
  <c r="BF161" i="1"/>
  <c r="BE161" i="1"/>
  <c r="BD161" i="1"/>
  <c r="L161" i="1"/>
  <c r="K161" i="1"/>
  <c r="N161" i="1" s="1"/>
  <c r="L160" i="1"/>
  <c r="K160" i="1"/>
  <c r="N160" i="1" s="1"/>
  <c r="BH159" i="1"/>
  <c r="BG159" i="1"/>
  <c r="BF159" i="1"/>
  <c r="BE159" i="1"/>
  <c r="BD159" i="1"/>
  <c r="L159" i="1"/>
  <c r="K159" i="1"/>
  <c r="BH158" i="1"/>
  <c r="BG158" i="1"/>
  <c r="BF158" i="1"/>
  <c r="BE158" i="1"/>
  <c r="BD158" i="1"/>
  <c r="L158" i="1"/>
  <c r="K158" i="1"/>
  <c r="N158" i="1" s="1"/>
  <c r="BH157" i="1"/>
  <c r="BG157" i="1"/>
  <c r="BF157" i="1"/>
  <c r="BE157" i="1"/>
  <c r="BD157" i="1"/>
  <c r="L157" i="1"/>
  <c r="K157" i="1"/>
  <c r="N157" i="1" s="1"/>
  <c r="BH156" i="1"/>
  <c r="BG156" i="1"/>
  <c r="BF156" i="1"/>
  <c r="BE156" i="1"/>
  <c r="BD156" i="1"/>
  <c r="L156" i="1"/>
  <c r="K156" i="1"/>
  <c r="N156" i="1" s="1"/>
  <c r="BH155" i="1"/>
  <c r="BG155" i="1"/>
  <c r="BF155" i="1"/>
  <c r="BE155" i="1"/>
  <c r="BD155" i="1"/>
  <c r="L155" i="1"/>
  <c r="K155" i="1"/>
  <c r="N155" i="1" s="1"/>
  <c r="BH154" i="1"/>
  <c r="BG154" i="1"/>
  <c r="BF154" i="1"/>
  <c r="BE154" i="1"/>
  <c r="BD154" i="1"/>
  <c r="L154" i="1"/>
  <c r="K154" i="1"/>
  <c r="N154" i="1" s="1"/>
  <c r="BH153" i="1"/>
  <c r="BG153" i="1"/>
  <c r="BF153" i="1"/>
  <c r="BE153" i="1"/>
  <c r="BD153" i="1"/>
  <c r="L153" i="1"/>
  <c r="K153" i="1"/>
  <c r="N153" i="1" s="1"/>
  <c r="BH152" i="1"/>
  <c r="BG152" i="1"/>
  <c r="BF152" i="1"/>
  <c r="BE152" i="1"/>
  <c r="BD152" i="1"/>
  <c r="L152" i="1"/>
  <c r="K152" i="1"/>
  <c r="N152" i="1" s="1"/>
  <c r="BH151" i="1"/>
  <c r="BG151" i="1"/>
  <c r="BF151" i="1"/>
  <c r="BE151" i="1"/>
  <c r="BD151" i="1"/>
  <c r="L151" i="1"/>
  <c r="K151" i="1"/>
  <c r="N151" i="1" s="1"/>
  <c r="BH150" i="1"/>
  <c r="BG150" i="1"/>
  <c r="BF150" i="1"/>
  <c r="BE150" i="1"/>
  <c r="BD150" i="1"/>
  <c r="L150" i="1"/>
  <c r="K150" i="1"/>
  <c r="N150" i="1" s="1"/>
  <c r="BH149" i="1"/>
  <c r="BG149" i="1"/>
  <c r="BF149" i="1"/>
  <c r="BE149" i="1"/>
  <c r="BD149" i="1"/>
  <c r="L149" i="1"/>
  <c r="K149" i="1"/>
  <c r="N149" i="1" s="1"/>
  <c r="BH148" i="1"/>
  <c r="BG148" i="1"/>
  <c r="BF148" i="1"/>
  <c r="BE148" i="1"/>
  <c r="BD148" i="1"/>
  <c r="L148" i="1"/>
  <c r="K148" i="1"/>
  <c r="N148" i="1" s="1"/>
  <c r="BH147" i="1"/>
  <c r="BG147" i="1"/>
  <c r="BF147" i="1"/>
  <c r="BE147" i="1"/>
  <c r="BD147" i="1"/>
  <c r="L147" i="1"/>
  <c r="K147" i="1"/>
  <c r="N147" i="1" s="1"/>
  <c r="L146" i="1"/>
  <c r="K146" i="1"/>
  <c r="BH145" i="1"/>
  <c r="BG145" i="1"/>
  <c r="BF145" i="1"/>
  <c r="BE145" i="1"/>
  <c r="BD145" i="1"/>
  <c r="L145" i="1"/>
  <c r="K145" i="1"/>
  <c r="BH144" i="1"/>
  <c r="BG144" i="1"/>
  <c r="BF144" i="1"/>
  <c r="BE144" i="1"/>
  <c r="BD144" i="1"/>
  <c r="L144" i="1"/>
  <c r="K144" i="1"/>
  <c r="BH143" i="1"/>
  <c r="BG143" i="1"/>
  <c r="BF143" i="1"/>
  <c r="BE143" i="1"/>
  <c r="BD143" i="1"/>
  <c r="L143" i="1"/>
  <c r="K143" i="1"/>
  <c r="BH142" i="1"/>
  <c r="BG142" i="1"/>
  <c r="BF142" i="1"/>
  <c r="BE142" i="1"/>
  <c r="BD142" i="1"/>
  <c r="L142" i="1"/>
  <c r="K142" i="1"/>
  <c r="N142" i="1" s="1"/>
  <c r="BH141" i="1"/>
  <c r="BG141" i="1"/>
  <c r="BF141" i="1"/>
  <c r="BE141" i="1"/>
  <c r="BD141" i="1"/>
  <c r="L141" i="1"/>
  <c r="K141" i="1"/>
  <c r="N141" i="1" s="1"/>
  <c r="BH140" i="1"/>
  <c r="BG140" i="1"/>
  <c r="BF140" i="1"/>
  <c r="BE140" i="1"/>
  <c r="BD140" i="1"/>
  <c r="L140" i="1"/>
  <c r="K140" i="1"/>
  <c r="N140" i="1" s="1"/>
  <c r="BH139" i="1"/>
  <c r="BG139" i="1"/>
  <c r="BF139" i="1"/>
  <c r="BE139" i="1"/>
  <c r="BD139" i="1"/>
  <c r="L139" i="1"/>
  <c r="K139" i="1"/>
  <c r="N139" i="1" s="1"/>
  <c r="BH138" i="1"/>
  <c r="BG138" i="1"/>
  <c r="BF138" i="1"/>
  <c r="BE138" i="1"/>
  <c r="BD138" i="1"/>
  <c r="L138" i="1"/>
  <c r="K138" i="1"/>
  <c r="N138" i="1" s="1"/>
  <c r="BH137" i="1"/>
  <c r="BG137" i="1"/>
  <c r="BF137" i="1"/>
  <c r="BE137" i="1"/>
  <c r="BD137" i="1"/>
  <c r="L137" i="1"/>
  <c r="K137" i="1"/>
  <c r="N137" i="1" s="1"/>
  <c r="BH136" i="1"/>
  <c r="BG136" i="1"/>
  <c r="BF136" i="1"/>
  <c r="BE136" i="1"/>
  <c r="BD136" i="1"/>
  <c r="L136" i="1"/>
  <c r="K136" i="1"/>
  <c r="N136" i="1" s="1"/>
  <c r="BH135" i="1"/>
  <c r="BG135" i="1"/>
  <c r="BF135" i="1"/>
  <c r="BE135" i="1"/>
  <c r="BD135" i="1"/>
  <c r="L135" i="1"/>
  <c r="K135" i="1"/>
  <c r="N135" i="1" s="1"/>
  <c r="BH134" i="1"/>
  <c r="BG134" i="1"/>
  <c r="BF134" i="1"/>
  <c r="BE134" i="1"/>
  <c r="BD134" i="1"/>
  <c r="L134" i="1"/>
  <c r="K134" i="1"/>
  <c r="N134" i="1" s="1"/>
  <c r="BH133" i="1"/>
  <c r="BG133" i="1"/>
  <c r="BF133" i="1"/>
  <c r="BE133" i="1"/>
  <c r="BD133" i="1"/>
  <c r="L133" i="1"/>
  <c r="K133" i="1"/>
  <c r="N133" i="1" s="1"/>
  <c r="L132" i="1"/>
  <c r="K132" i="1"/>
  <c r="N132" i="1" s="1"/>
  <c r="BH131" i="1"/>
  <c r="BG131" i="1"/>
  <c r="BF131" i="1"/>
  <c r="BE131" i="1"/>
  <c r="BD131" i="1"/>
  <c r="L131" i="1"/>
  <c r="K131" i="1"/>
  <c r="N131" i="1" s="1"/>
  <c r="BH130" i="1"/>
  <c r="BG130" i="1"/>
  <c r="BF130" i="1"/>
  <c r="BE130" i="1"/>
  <c r="BD130" i="1"/>
  <c r="L130" i="1"/>
  <c r="K130" i="1"/>
  <c r="N130" i="1" s="1"/>
  <c r="BH129" i="1"/>
  <c r="BG129" i="1"/>
  <c r="BF129" i="1"/>
  <c r="BE129" i="1"/>
  <c r="BD129" i="1"/>
  <c r="L129" i="1"/>
  <c r="K129" i="1"/>
  <c r="N129" i="1" s="1"/>
  <c r="BH128" i="1"/>
  <c r="BG128" i="1"/>
  <c r="BF128" i="1"/>
  <c r="BE128" i="1"/>
  <c r="BD128" i="1"/>
  <c r="L128" i="1"/>
  <c r="K128" i="1"/>
  <c r="N128" i="1" s="1"/>
  <c r="BH127" i="1"/>
  <c r="BG127" i="1"/>
  <c r="BF127" i="1"/>
  <c r="BE127" i="1"/>
  <c r="BD127" i="1"/>
  <c r="L127" i="1"/>
  <c r="K127" i="1"/>
  <c r="N127" i="1" s="1"/>
  <c r="BH126" i="1"/>
  <c r="BG126" i="1"/>
  <c r="BF126" i="1"/>
  <c r="BE126" i="1"/>
  <c r="BD126" i="1"/>
  <c r="L126" i="1"/>
  <c r="K126" i="1"/>
  <c r="N126" i="1" s="1"/>
  <c r="BH125" i="1"/>
  <c r="BG125" i="1"/>
  <c r="BF125" i="1"/>
  <c r="BE125" i="1"/>
  <c r="BD125" i="1"/>
  <c r="L125" i="1"/>
  <c r="K125" i="1"/>
  <c r="N125" i="1" s="1"/>
  <c r="BH124" i="1"/>
  <c r="BG124" i="1"/>
  <c r="BF124" i="1"/>
  <c r="BE124" i="1"/>
  <c r="BD124" i="1"/>
  <c r="L124" i="1"/>
  <c r="K124" i="1"/>
  <c r="N124" i="1" s="1"/>
  <c r="BH123" i="1"/>
  <c r="BG123" i="1"/>
  <c r="BF123" i="1"/>
  <c r="BE123" i="1"/>
  <c r="BD123" i="1"/>
  <c r="L123" i="1"/>
  <c r="K123" i="1"/>
  <c r="N123" i="1" s="1"/>
  <c r="BH122" i="1"/>
  <c r="BG122" i="1"/>
  <c r="BF122" i="1"/>
  <c r="BE122" i="1"/>
  <c r="BD122" i="1"/>
  <c r="L122" i="1"/>
  <c r="K122" i="1"/>
  <c r="N122" i="1" s="1"/>
  <c r="BH121" i="1"/>
  <c r="BG121" i="1"/>
  <c r="BF121" i="1"/>
  <c r="BE121" i="1"/>
  <c r="BD121" i="1"/>
  <c r="L121" i="1"/>
  <c r="K121" i="1"/>
  <c r="N121" i="1" s="1"/>
  <c r="BH120" i="1"/>
  <c r="BG120" i="1"/>
  <c r="BF120" i="1"/>
  <c r="BE120" i="1"/>
  <c r="BD120" i="1"/>
  <c r="L120" i="1"/>
  <c r="K120" i="1"/>
  <c r="N120" i="1" s="1"/>
  <c r="BH119" i="1"/>
  <c r="BG119" i="1"/>
  <c r="BF119" i="1"/>
  <c r="BE119" i="1"/>
  <c r="BD119" i="1"/>
  <c r="L119" i="1"/>
  <c r="K119" i="1"/>
  <c r="N119" i="1" s="1"/>
  <c r="L118" i="1"/>
  <c r="K118" i="1"/>
  <c r="N118" i="1" s="1"/>
  <c r="BH117" i="1"/>
  <c r="BG117" i="1"/>
  <c r="BF117" i="1"/>
  <c r="BE117" i="1"/>
  <c r="BD117" i="1"/>
  <c r="L117" i="1"/>
  <c r="K117" i="1"/>
  <c r="N117" i="1" s="1"/>
  <c r="BH116" i="1"/>
  <c r="BG116" i="1"/>
  <c r="BF116" i="1"/>
  <c r="BE116" i="1"/>
  <c r="BD116" i="1"/>
  <c r="L116" i="1"/>
  <c r="K116" i="1"/>
  <c r="N116" i="1" s="1"/>
  <c r="BH115" i="1"/>
  <c r="BG115" i="1"/>
  <c r="BF115" i="1"/>
  <c r="BE115" i="1"/>
  <c r="BD115" i="1"/>
  <c r="L115" i="1"/>
  <c r="K115" i="1"/>
  <c r="N115" i="1" s="1"/>
  <c r="BH114" i="1"/>
  <c r="BG114" i="1"/>
  <c r="BF114" i="1"/>
  <c r="BE114" i="1"/>
  <c r="BD114" i="1"/>
  <c r="L114" i="1"/>
  <c r="K114" i="1"/>
  <c r="N114" i="1" s="1"/>
  <c r="BH113" i="1"/>
  <c r="BG113" i="1"/>
  <c r="BF113" i="1"/>
  <c r="BE113" i="1"/>
  <c r="BD113" i="1"/>
  <c r="L113" i="1"/>
  <c r="K113" i="1"/>
  <c r="N113" i="1" s="1"/>
  <c r="BH112" i="1"/>
  <c r="BG112" i="1"/>
  <c r="BF112" i="1"/>
  <c r="BE112" i="1"/>
  <c r="BD112" i="1"/>
  <c r="L112" i="1"/>
  <c r="K112" i="1"/>
  <c r="N112" i="1" s="1"/>
  <c r="BH111" i="1"/>
  <c r="BG111" i="1"/>
  <c r="BF111" i="1"/>
  <c r="BE111" i="1"/>
  <c r="BD111" i="1"/>
  <c r="L111" i="1"/>
  <c r="K111" i="1"/>
  <c r="N111" i="1" s="1"/>
  <c r="BH110" i="1"/>
  <c r="BG110" i="1"/>
  <c r="BF110" i="1"/>
  <c r="BE110" i="1"/>
  <c r="BD110" i="1"/>
  <c r="L110" i="1"/>
  <c r="K110" i="1"/>
  <c r="N110" i="1" s="1"/>
  <c r="BH109" i="1"/>
  <c r="BG109" i="1"/>
  <c r="BF109" i="1"/>
  <c r="BE109" i="1"/>
  <c r="BD109" i="1"/>
  <c r="L109" i="1"/>
  <c r="K109" i="1"/>
  <c r="N109" i="1" s="1"/>
  <c r="BH108" i="1"/>
  <c r="BG108" i="1"/>
  <c r="BF108" i="1"/>
  <c r="BE108" i="1"/>
  <c r="BD108" i="1"/>
  <c r="L108" i="1"/>
  <c r="K108" i="1"/>
  <c r="N108" i="1" s="1"/>
  <c r="BH107" i="1"/>
  <c r="BG107" i="1"/>
  <c r="BF107" i="1"/>
  <c r="BE107" i="1"/>
  <c r="BD107" i="1"/>
  <c r="L107" i="1"/>
  <c r="K107" i="1"/>
  <c r="N107" i="1" s="1"/>
  <c r="BH106" i="1"/>
  <c r="BG106" i="1"/>
  <c r="BF106" i="1"/>
  <c r="BE106" i="1"/>
  <c r="BD106" i="1"/>
  <c r="L106" i="1"/>
  <c r="K106" i="1"/>
  <c r="N106" i="1" s="1"/>
  <c r="BH105" i="1"/>
  <c r="BG105" i="1"/>
  <c r="BF105" i="1"/>
  <c r="BE105" i="1"/>
  <c r="BD105" i="1"/>
  <c r="L105" i="1"/>
  <c r="K105" i="1"/>
  <c r="N105" i="1" s="1"/>
  <c r="L104" i="1"/>
  <c r="K104" i="1"/>
  <c r="N104" i="1" s="1"/>
  <c r="BH103" i="1"/>
  <c r="BG103" i="1"/>
  <c r="BF103" i="1"/>
  <c r="BE103" i="1"/>
  <c r="BD103" i="1"/>
  <c r="L103" i="1"/>
  <c r="K103" i="1"/>
  <c r="N103" i="1" s="1"/>
  <c r="BH102" i="1"/>
  <c r="BG102" i="1"/>
  <c r="BF102" i="1"/>
  <c r="BE102" i="1"/>
  <c r="BD102" i="1"/>
  <c r="L102" i="1"/>
  <c r="K102" i="1"/>
  <c r="N102" i="1" s="1"/>
  <c r="BH101" i="1"/>
  <c r="BG101" i="1"/>
  <c r="BF101" i="1"/>
  <c r="BE101" i="1"/>
  <c r="BD101" i="1"/>
  <c r="L101" i="1"/>
  <c r="K101" i="1"/>
  <c r="N101" i="1" s="1"/>
  <c r="BH100" i="1"/>
  <c r="BG100" i="1"/>
  <c r="BF100" i="1"/>
  <c r="BE100" i="1"/>
  <c r="BD100" i="1"/>
  <c r="L100" i="1"/>
  <c r="K100" i="1"/>
  <c r="N100" i="1" s="1"/>
  <c r="BH99" i="1"/>
  <c r="BG99" i="1"/>
  <c r="BF99" i="1"/>
  <c r="BE99" i="1"/>
  <c r="BD99" i="1"/>
  <c r="L99" i="1"/>
  <c r="K99" i="1"/>
  <c r="N99" i="1" s="1"/>
  <c r="BH98" i="1"/>
  <c r="BG98" i="1"/>
  <c r="BF98" i="1"/>
  <c r="BE98" i="1"/>
  <c r="BD98" i="1"/>
  <c r="L98" i="1"/>
  <c r="K98" i="1"/>
  <c r="N98" i="1" s="1"/>
  <c r="BH97" i="1"/>
  <c r="BG97" i="1"/>
  <c r="BF97" i="1"/>
  <c r="BE97" i="1"/>
  <c r="BD97" i="1"/>
  <c r="L97" i="1"/>
  <c r="K97" i="1"/>
  <c r="N97" i="1" s="1"/>
  <c r="BH96" i="1"/>
  <c r="BG96" i="1"/>
  <c r="BF96" i="1"/>
  <c r="BE96" i="1"/>
  <c r="BD96" i="1"/>
  <c r="L96" i="1"/>
  <c r="K96" i="1"/>
  <c r="N96" i="1" s="1"/>
  <c r="BH95" i="1"/>
  <c r="BG95" i="1"/>
  <c r="BF95" i="1"/>
  <c r="BE95" i="1"/>
  <c r="BD95" i="1"/>
  <c r="L95" i="1"/>
  <c r="K95" i="1"/>
  <c r="N95" i="1" s="1"/>
  <c r="BH94" i="1"/>
  <c r="BG94" i="1"/>
  <c r="BF94" i="1"/>
  <c r="BE94" i="1"/>
  <c r="BD94" i="1"/>
  <c r="L94" i="1"/>
  <c r="K94" i="1"/>
  <c r="N94" i="1" s="1"/>
  <c r="BH93" i="1"/>
  <c r="BG93" i="1"/>
  <c r="BF93" i="1"/>
  <c r="BE93" i="1"/>
  <c r="BD93" i="1"/>
  <c r="L93" i="1"/>
  <c r="K93" i="1"/>
  <c r="N93" i="1" s="1"/>
  <c r="BH92" i="1"/>
  <c r="BG92" i="1"/>
  <c r="BF92" i="1"/>
  <c r="BE92" i="1"/>
  <c r="BD92" i="1"/>
  <c r="L92" i="1"/>
  <c r="K92" i="1"/>
  <c r="N92" i="1" s="1"/>
  <c r="BH91" i="1"/>
  <c r="BG91" i="1"/>
  <c r="BF91" i="1"/>
  <c r="BE91" i="1"/>
  <c r="BD91" i="1"/>
  <c r="L91" i="1"/>
  <c r="K91" i="1"/>
  <c r="N91" i="1" s="1"/>
  <c r="L90" i="1"/>
  <c r="K90" i="1"/>
  <c r="N90" i="1" s="1"/>
  <c r="BH89" i="1"/>
  <c r="BG89" i="1"/>
  <c r="BF89" i="1"/>
  <c r="BE89" i="1"/>
  <c r="BD89" i="1"/>
  <c r="L89" i="1"/>
  <c r="K89" i="1"/>
  <c r="N89" i="1" s="1"/>
  <c r="BH88" i="1"/>
  <c r="BG88" i="1"/>
  <c r="BF88" i="1"/>
  <c r="BE88" i="1"/>
  <c r="BD88" i="1"/>
  <c r="L88" i="1"/>
  <c r="K88" i="1"/>
  <c r="N88" i="1" s="1"/>
  <c r="BH87" i="1"/>
  <c r="BG87" i="1"/>
  <c r="BF87" i="1"/>
  <c r="BE87" i="1"/>
  <c r="BD87" i="1"/>
  <c r="L87" i="1"/>
  <c r="K87" i="1"/>
  <c r="N87" i="1" s="1"/>
  <c r="BH86" i="1"/>
  <c r="BG86" i="1"/>
  <c r="BF86" i="1"/>
  <c r="BE86" i="1"/>
  <c r="BD86" i="1"/>
  <c r="L86" i="1"/>
  <c r="K86" i="1"/>
  <c r="N86" i="1" s="1"/>
  <c r="BH85" i="1"/>
  <c r="BG85" i="1"/>
  <c r="BF85" i="1"/>
  <c r="BE85" i="1"/>
  <c r="BD85" i="1"/>
  <c r="L85" i="1"/>
  <c r="K85" i="1"/>
  <c r="N85" i="1" s="1"/>
  <c r="BH84" i="1"/>
  <c r="BG84" i="1"/>
  <c r="BF84" i="1"/>
  <c r="BE84" i="1"/>
  <c r="BD84" i="1"/>
  <c r="L84" i="1"/>
  <c r="K84" i="1"/>
  <c r="N84" i="1" s="1"/>
  <c r="BH83" i="1"/>
  <c r="BG83" i="1"/>
  <c r="BF83" i="1"/>
  <c r="BE83" i="1"/>
  <c r="BD83" i="1"/>
  <c r="L83" i="1"/>
  <c r="K83" i="1"/>
  <c r="N83" i="1" s="1"/>
  <c r="BH82" i="1"/>
  <c r="BG82" i="1"/>
  <c r="BF82" i="1"/>
  <c r="BE82" i="1"/>
  <c r="BD82" i="1"/>
  <c r="L82" i="1"/>
  <c r="K82" i="1"/>
  <c r="N82" i="1" s="1"/>
  <c r="BH81" i="1"/>
  <c r="BG81" i="1"/>
  <c r="BF81" i="1"/>
  <c r="BE81" i="1"/>
  <c r="BD81" i="1"/>
  <c r="L81" i="1"/>
  <c r="K81" i="1"/>
  <c r="N81" i="1" s="1"/>
  <c r="BH80" i="1"/>
  <c r="BG80" i="1"/>
  <c r="BF80" i="1"/>
  <c r="BE80" i="1"/>
  <c r="BD80" i="1"/>
  <c r="L80" i="1"/>
  <c r="K80" i="1"/>
  <c r="BH79" i="1"/>
  <c r="BG79" i="1"/>
  <c r="BF79" i="1"/>
  <c r="BE79" i="1"/>
  <c r="BD79" i="1"/>
  <c r="L79" i="1"/>
  <c r="K79" i="1"/>
  <c r="BH78" i="1"/>
  <c r="BG78" i="1"/>
  <c r="BF78" i="1"/>
  <c r="BE78" i="1"/>
  <c r="BD78" i="1"/>
  <c r="L78" i="1"/>
  <c r="K78" i="1"/>
  <c r="BH77" i="1"/>
  <c r="BG77" i="1"/>
  <c r="BF77" i="1"/>
  <c r="BE77" i="1"/>
  <c r="BD77" i="1"/>
  <c r="L77" i="1"/>
  <c r="K77" i="1"/>
  <c r="L76" i="1"/>
  <c r="K76" i="1"/>
  <c r="N76" i="1" s="1"/>
  <c r="BH75" i="1"/>
  <c r="BG75" i="1"/>
  <c r="BF75" i="1"/>
  <c r="BE75" i="1"/>
  <c r="BD75" i="1"/>
  <c r="L75" i="1"/>
  <c r="K75" i="1"/>
  <c r="N75" i="1" s="1"/>
  <c r="BH74" i="1"/>
  <c r="BG74" i="1"/>
  <c r="BF74" i="1"/>
  <c r="BE74" i="1"/>
  <c r="BD74" i="1"/>
  <c r="L74" i="1"/>
  <c r="K74" i="1"/>
  <c r="N74" i="1" s="1"/>
  <c r="BH73" i="1"/>
  <c r="BG73" i="1"/>
  <c r="BF73" i="1"/>
  <c r="BE73" i="1"/>
  <c r="BD73" i="1"/>
  <c r="L73" i="1"/>
  <c r="K73" i="1"/>
  <c r="N73" i="1" s="1"/>
  <c r="BH72" i="1"/>
  <c r="BG72" i="1"/>
  <c r="BF72" i="1"/>
  <c r="BE72" i="1"/>
  <c r="BD72" i="1"/>
  <c r="L72" i="1"/>
  <c r="K72" i="1"/>
  <c r="N72" i="1" s="1"/>
  <c r="BH71" i="1"/>
  <c r="BG71" i="1"/>
  <c r="BF71" i="1"/>
  <c r="BE71" i="1"/>
  <c r="BD71" i="1"/>
  <c r="L71" i="1"/>
  <c r="K71" i="1"/>
  <c r="N71" i="1" s="1"/>
  <c r="BH70" i="1"/>
  <c r="BG70" i="1"/>
  <c r="BF70" i="1"/>
  <c r="BE70" i="1"/>
  <c r="BD70" i="1"/>
  <c r="L70" i="1"/>
  <c r="K70" i="1"/>
  <c r="N70" i="1" s="1"/>
  <c r="BH69" i="1"/>
  <c r="BG69" i="1"/>
  <c r="BF69" i="1"/>
  <c r="BE69" i="1"/>
  <c r="BD69" i="1"/>
  <c r="L69" i="1"/>
  <c r="K69" i="1"/>
  <c r="N69" i="1" s="1"/>
  <c r="BH68" i="1"/>
  <c r="BG68" i="1"/>
  <c r="BF68" i="1"/>
  <c r="BE68" i="1"/>
  <c r="BD68" i="1"/>
  <c r="L68" i="1"/>
  <c r="K68" i="1"/>
  <c r="N68" i="1" s="1"/>
  <c r="BH67" i="1"/>
  <c r="BG67" i="1"/>
  <c r="BF67" i="1"/>
  <c r="BE67" i="1"/>
  <c r="BD67" i="1"/>
  <c r="L67" i="1"/>
  <c r="K67" i="1"/>
  <c r="N67" i="1" s="1"/>
  <c r="BH66" i="1"/>
  <c r="BG66" i="1"/>
  <c r="BF66" i="1"/>
  <c r="BE66" i="1"/>
  <c r="BD66" i="1"/>
  <c r="L66" i="1"/>
  <c r="K66" i="1"/>
  <c r="N66" i="1" s="1"/>
  <c r="BH65" i="1"/>
  <c r="BG65" i="1"/>
  <c r="BF65" i="1"/>
  <c r="BE65" i="1"/>
  <c r="BD65" i="1"/>
  <c r="L65" i="1"/>
  <c r="K65" i="1"/>
  <c r="N65" i="1" s="1"/>
  <c r="BH64" i="1"/>
  <c r="BG64" i="1"/>
  <c r="BF64" i="1"/>
  <c r="BE64" i="1"/>
  <c r="BD64" i="1"/>
  <c r="L64" i="1"/>
  <c r="K64" i="1"/>
  <c r="N64" i="1" s="1"/>
  <c r="BH63" i="1"/>
  <c r="BG63" i="1"/>
  <c r="BF63" i="1"/>
  <c r="BE63" i="1"/>
  <c r="BD63" i="1"/>
  <c r="L63" i="1"/>
  <c r="K63" i="1"/>
  <c r="N63" i="1" s="1"/>
  <c r="L62" i="1"/>
  <c r="K62" i="1"/>
  <c r="N62" i="1" s="1"/>
  <c r="BH61" i="1"/>
  <c r="BG61" i="1"/>
  <c r="BF61" i="1"/>
  <c r="BE61" i="1"/>
  <c r="BD61" i="1"/>
  <c r="L61" i="1"/>
  <c r="K61" i="1"/>
  <c r="N61" i="1" s="1"/>
  <c r="BH60" i="1"/>
  <c r="BG60" i="1"/>
  <c r="BF60" i="1"/>
  <c r="BE60" i="1"/>
  <c r="BD60" i="1"/>
  <c r="L60" i="1"/>
  <c r="K60" i="1"/>
  <c r="N60" i="1" s="1"/>
  <c r="BH59" i="1"/>
  <c r="BG59" i="1"/>
  <c r="BF59" i="1"/>
  <c r="BE59" i="1"/>
  <c r="BD59" i="1"/>
  <c r="L59" i="1"/>
  <c r="K59" i="1"/>
  <c r="N59" i="1" s="1"/>
  <c r="BH58" i="1"/>
  <c r="BG58" i="1"/>
  <c r="BF58" i="1"/>
  <c r="BE58" i="1"/>
  <c r="BD58" i="1"/>
  <c r="L58" i="1"/>
  <c r="K58" i="1"/>
  <c r="N58" i="1" s="1"/>
  <c r="BH57" i="1"/>
  <c r="BG57" i="1"/>
  <c r="BF57" i="1"/>
  <c r="BE57" i="1"/>
  <c r="BD57" i="1"/>
  <c r="L57" i="1"/>
  <c r="K57" i="1"/>
  <c r="N57" i="1" s="1"/>
  <c r="BH56" i="1"/>
  <c r="BG56" i="1"/>
  <c r="BF56" i="1"/>
  <c r="BE56" i="1"/>
  <c r="BD56" i="1"/>
  <c r="L56" i="1"/>
  <c r="K56" i="1"/>
  <c r="N56" i="1" s="1"/>
  <c r="BH55" i="1"/>
  <c r="BG55" i="1"/>
  <c r="BF55" i="1"/>
  <c r="BE55" i="1"/>
  <c r="BD55" i="1"/>
  <c r="L55" i="1"/>
  <c r="K55" i="1"/>
  <c r="N55" i="1" s="1"/>
  <c r="BH54" i="1"/>
  <c r="BG54" i="1"/>
  <c r="BF54" i="1"/>
  <c r="BE54" i="1"/>
  <c r="BD54" i="1"/>
  <c r="L54" i="1"/>
  <c r="K54" i="1"/>
  <c r="N54" i="1" s="1"/>
  <c r="BH53" i="1"/>
  <c r="BG53" i="1"/>
  <c r="BF53" i="1"/>
  <c r="BE53" i="1"/>
  <c r="BD53" i="1"/>
  <c r="L53" i="1"/>
  <c r="K53" i="1"/>
  <c r="N53" i="1" s="1"/>
  <c r="BH52" i="1"/>
  <c r="BG52" i="1"/>
  <c r="BF52" i="1"/>
  <c r="BE52" i="1"/>
  <c r="BD52" i="1"/>
  <c r="L52" i="1"/>
  <c r="K52" i="1"/>
  <c r="N52" i="1" s="1"/>
  <c r="BH51" i="1"/>
  <c r="BG51" i="1"/>
  <c r="BF51" i="1"/>
  <c r="BE51" i="1"/>
  <c r="BD51" i="1"/>
  <c r="L51" i="1"/>
  <c r="K51" i="1"/>
  <c r="N51" i="1" s="1"/>
  <c r="BH50" i="1"/>
  <c r="BG50" i="1"/>
  <c r="BF50" i="1"/>
  <c r="BE50" i="1"/>
  <c r="BD50" i="1"/>
  <c r="L50" i="1"/>
  <c r="K50" i="1"/>
  <c r="N50" i="1" s="1"/>
  <c r="BH49" i="1"/>
  <c r="BG49" i="1"/>
  <c r="BF49" i="1"/>
  <c r="BE49" i="1"/>
  <c r="BD49" i="1"/>
  <c r="L49" i="1"/>
  <c r="K49" i="1"/>
  <c r="N49" i="1" s="1"/>
  <c r="L48" i="1"/>
  <c r="K48" i="1"/>
  <c r="N48" i="1" s="1"/>
  <c r="BH47" i="1"/>
  <c r="BG47" i="1"/>
  <c r="BF47" i="1"/>
  <c r="BE47" i="1"/>
  <c r="BD47" i="1"/>
  <c r="L47" i="1"/>
  <c r="K47" i="1"/>
  <c r="N47" i="1" s="1"/>
  <c r="BH46" i="1"/>
  <c r="BG46" i="1"/>
  <c r="BF46" i="1"/>
  <c r="BE46" i="1"/>
  <c r="BD46" i="1"/>
  <c r="L46" i="1"/>
  <c r="K46" i="1"/>
  <c r="N46" i="1" s="1"/>
  <c r="BH45" i="1"/>
  <c r="BG45" i="1"/>
  <c r="BF45" i="1"/>
  <c r="BE45" i="1"/>
  <c r="BD45" i="1"/>
  <c r="L45" i="1"/>
  <c r="K45" i="1"/>
  <c r="N45" i="1" s="1"/>
  <c r="BH44" i="1"/>
  <c r="BG44" i="1"/>
  <c r="BF44" i="1"/>
  <c r="BE44" i="1"/>
  <c r="BD44" i="1"/>
  <c r="L44" i="1"/>
  <c r="K44" i="1"/>
  <c r="N44" i="1" s="1"/>
  <c r="BH43" i="1"/>
  <c r="BG43" i="1"/>
  <c r="BF43" i="1"/>
  <c r="BE43" i="1"/>
  <c r="BD43" i="1"/>
  <c r="L43" i="1"/>
  <c r="K43" i="1"/>
  <c r="N43" i="1" s="1"/>
  <c r="BH42" i="1"/>
  <c r="BG42" i="1"/>
  <c r="BF42" i="1"/>
  <c r="BE42" i="1"/>
  <c r="BD42" i="1"/>
  <c r="L42" i="1"/>
  <c r="K42" i="1"/>
  <c r="N42" i="1" s="1"/>
  <c r="BH41" i="1"/>
  <c r="BG41" i="1"/>
  <c r="BF41" i="1"/>
  <c r="BE41" i="1"/>
  <c r="BD41" i="1"/>
  <c r="L41" i="1"/>
  <c r="K41" i="1"/>
  <c r="N41" i="1" s="1"/>
  <c r="BH40" i="1"/>
  <c r="BG40" i="1"/>
  <c r="BF40" i="1"/>
  <c r="BE40" i="1"/>
  <c r="BD40" i="1"/>
  <c r="L40" i="1"/>
  <c r="K40" i="1"/>
  <c r="N40" i="1" s="1"/>
  <c r="BH39" i="1"/>
  <c r="BG39" i="1"/>
  <c r="BF39" i="1"/>
  <c r="BE39" i="1"/>
  <c r="BD39" i="1"/>
  <c r="L39" i="1"/>
  <c r="K39" i="1"/>
  <c r="N39" i="1" s="1"/>
  <c r="BH38" i="1"/>
  <c r="BG38" i="1"/>
  <c r="BF38" i="1"/>
  <c r="BE38" i="1"/>
  <c r="BD38" i="1"/>
  <c r="L38" i="1"/>
  <c r="K38" i="1"/>
  <c r="N38" i="1" s="1"/>
  <c r="BH37" i="1"/>
  <c r="BG37" i="1"/>
  <c r="BF37" i="1"/>
  <c r="BE37" i="1"/>
  <c r="BD37" i="1"/>
  <c r="L37" i="1"/>
  <c r="K37" i="1"/>
  <c r="N37" i="1" s="1"/>
  <c r="BH36" i="1"/>
  <c r="BG36" i="1"/>
  <c r="BF36" i="1"/>
  <c r="BE36" i="1"/>
  <c r="BD36" i="1"/>
  <c r="L36" i="1"/>
  <c r="K36" i="1"/>
  <c r="N36" i="1" s="1"/>
  <c r="BH35" i="1"/>
  <c r="BG35" i="1"/>
  <c r="BF35" i="1"/>
  <c r="BE35" i="1"/>
  <c r="BD35" i="1"/>
  <c r="L35" i="1"/>
  <c r="K35" i="1"/>
  <c r="N35" i="1" s="1"/>
  <c r="L34" i="1"/>
  <c r="K34" i="1"/>
  <c r="N34" i="1" s="1"/>
  <c r="BH33" i="1"/>
  <c r="BG33" i="1"/>
  <c r="BF33" i="1"/>
  <c r="BE33" i="1"/>
  <c r="BD33" i="1"/>
  <c r="L33" i="1"/>
  <c r="K33" i="1"/>
  <c r="N33" i="1" s="1"/>
  <c r="BH32" i="1"/>
  <c r="BG32" i="1"/>
  <c r="BF32" i="1"/>
  <c r="BE32" i="1"/>
  <c r="BD32" i="1"/>
  <c r="L32" i="1"/>
  <c r="K32" i="1"/>
  <c r="N32" i="1" s="1"/>
  <c r="BH31" i="1"/>
  <c r="BG31" i="1"/>
  <c r="BF31" i="1"/>
  <c r="BE31" i="1"/>
  <c r="BD31" i="1"/>
  <c r="L31" i="1"/>
  <c r="K31" i="1"/>
  <c r="N31" i="1" s="1"/>
  <c r="BH30" i="1"/>
  <c r="BG30" i="1"/>
  <c r="BF30" i="1"/>
  <c r="BE30" i="1"/>
  <c r="BD30" i="1"/>
  <c r="L30" i="1"/>
  <c r="K30" i="1"/>
  <c r="N30" i="1" s="1"/>
  <c r="BH29" i="1"/>
  <c r="BG29" i="1"/>
  <c r="BF29" i="1"/>
  <c r="BE29" i="1"/>
  <c r="BD29" i="1"/>
  <c r="L29" i="1"/>
  <c r="K29" i="1"/>
  <c r="N29" i="1" s="1"/>
  <c r="BH28" i="1"/>
  <c r="BG28" i="1"/>
  <c r="BF28" i="1"/>
  <c r="BE28" i="1"/>
  <c r="BD28" i="1"/>
  <c r="L28" i="1"/>
  <c r="K28" i="1"/>
  <c r="N28" i="1" s="1"/>
  <c r="BH27" i="1"/>
  <c r="BG27" i="1"/>
  <c r="BF27" i="1"/>
  <c r="BE27" i="1"/>
  <c r="BD27" i="1"/>
  <c r="L27" i="1"/>
  <c r="K27" i="1"/>
  <c r="N27" i="1" s="1"/>
  <c r="BH26" i="1"/>
  <c r="BG26" i="1"/>
  <c r="BF26" i="1"/>
  <c r="BE26" i="1"/>
  <c r="BD26" i="1"/>
  <c r="L26" i="1"/>
  <c r="K26" i="1"/>
  <c r="N26" i="1" s="1"/>
  <c r="BH25" i="1"/>
  <c r="BG25" i="1"/>
  <c r="BF25" i="1"/>
  <c r="BE25" i="1"/>
  <c r="BD25" i="1"/>
  <c r="L25" i="1"/>
  <c r="K25" i="1"/>
  <c r="N25" i="1" s="1"/>
  <c r="BH24" i="1"/>
  <c r="BG24" i="1"/>
  <c r="BF24" i="1"/>
  <c r="BE24" i="1"/>
  <c r="BD24" i="1"/>
  <c r="L24" i="1"/>
  <c r="K24" i="1"/>
  <c r="N24" i="1" s="1"/>
  <c r="BH23" i="1"/>
  <c r="BG23" i="1"/>
  <c r="BF23" i="1"/>
  <c r="BE23" i="1"/>
  <c r="BD23" i="1"/>
  <c r="L23" i="1"/>
  <c r="K23" i="1"/>
  <c r="N23" i="1" s="1"/>
  <c r="BH22" i="1"/>
  <c r="BG22" i="1"/>
  <c r="BF22" i="1"/>
  <c r="BE22" i="1"/>
  <c r="BD22" i="1"/>
  <c r="L22" i="1"/>
  <c r="K22" i="1"/>
  <c r="N22" i="1" s="1"/>
  <c r="BH21" i="1"/>
  <c r="BG21" i="1"/>
  <c r="BF21" i="1"/>
  <c r="BE21" i="1"/>
  <c r="BD21" i="1"/>
  <c r="L21" i="1"/>
  <c r="K21" i="1"/>
  <c r="N21" i="1" s="1"/>
  <c r="L20" i="1"/>
  <c r="K20" i="1"/>
  <c r="N20" i="1" s="1"/>
  <c r="BH19" i="1"/>
  <c r="BG19" i="1"/>
  <c r="BF19" i="1"/>
  <c r="BE19" i="1"/>
  <c r="BD19" i="1"/>
  <c r="L19" i="1"/>
  <c r="K19" i="1"/>
  <c r="N19" i="1" s="1"/>
  <c r="BH18" i="1"/>
  <c r="BG18" i="1"/>
  <c r="BF18" i="1"/>
  <c r="BE18" i="1"/>
  <c r="BD18" i="1"/>
  <c r="L18" i="1"/>
  <c r="K18" i="1"/>
  <c r="N18" i="1" s="1"/>
  <c r="BH17" i="1"/>
  <c r="BG17" i="1"/>
  <c r="BF17" i="1"/>
  <c r="BE17" i="1"/>
  <c r="BD17" i="1"/>
  <c r="L17" i="1"/>
  <c r="K17" i="1"/>
  <c r="N17" i="1" s="1"/>
  <c r="BH16" i="1"/>
  <c r="BG16" i="1"/>
  <c r="BF16" i="1"/>
  <c r="BE16" i="1"/>
  <c r="BD16" i="1"/>
  <c r="L16" i="1"/>
  <c r="K16" i="1"/>
  <c r="N16" i="1" s="1"/>
  <c r="BH15" i="1"/>
  <c r="BG15" i="1"/>
  <c r="BF15" i="1"/>
  <c r="BE15" i="1"/>
  <c r="BD15" i="1"/>
  <c r="L15" i="1"/>
  <c r="K15" i="1"/>
  <c r="N15" i="1" s="1"/>
  <c r="BH14" i="1"/>
  <c r="BG14" i="1"/>
  <c r="BF14" i="1"/>
  <c r="BE14" i="1"/>
  <c r="BD14" i="1"/>
  <c r="L14" i="1"/>
  <c r="K14" i="1"/>
  <c r="N14" i="1" s="1"/>
  <c r="BH13" i="1"/>
  <c r="BG13" i="1"/>
  <c r="BF13" i="1"/>
  <c r="BE13" i="1"/>
  <c r="BD13" i="1"/>
  <c r="L13" i="1"/>
  <c r="K13" i="1"/>
  <c r="N13" i="1" s="1"/>
  <c r="BH12" i="1"/>
  <c r="BG12" i="1"/>
  <c r="BF12" i="1"/>
  <c r="BE12" i="1"/>
  <c r="BD12" i="1"/>
  <c r="L12" i="1"/>
  <c r="K12" i="1"/>
  <c r="N12" i="1" s="1"/>
  <c r="BH11" i="1"/>
  <c r="BG11" i="1"/>
  <c r="BF11" i="1"/>
  <c r="BE11" i="1"/>
  <c r="BD11" i="1"/>
  <c r="L11" i="1"/>
  <c r="K11" i="1"/>
  <c r="N11" i="1" s="1"/>
  <c r="BH10" i="1"/>
  <c r="BG10" i="1"/>
  <c r="BF10" i="1"/>
  <c r="BE10" i="1"/>
  <c r="BD10" i="1"/>
  <c r="L10" i="1"/>
  <c r="K10" i="1"/>
  <c r="N10" i="1" s="1"/>
  <c r="BH9" i="1"/>
  <c r="BG9" i="1"/>
  <c r="BF9" i="1"/>
  <c r="BE9" i="1"/>
  <c r="BD9" i="1"/>
  <c r="L9" i="1"/>
  <c r="K9" i="1"/>
  <c r="N9" i="1" s="1"/>
  <c r="BH8" i="1"/>
  <c r="BG8" i="1"/>
  <c r="BF8" i="1"/>
  <c r="BE8" i="1"/>
  <c r="BD8" i="1"/>
  <c r="L8" i="1"/>
  <c r="K8" i="1"/>
  <c r="N8" i="1" s="1"/>
  <c r="BH7" i="1"/>
  <c r="BG7" i="1"/>
  <c r="BF7" i="1"/>
  <c r="BE7" i="1"/>
  <c r="BD7" i="1"/>
  <c r="L7" i="1"/>
  <c r="K7" i="1"/>
  <c r="N7" i="1" s="1"/>
  <c r="BG6" i="1"/>
  <c r="BF6" i="1"/>
  <c r="BE6" i="1"/>
  <c r="L6" i="1"/>
  <c r="K6" i="1"/>
  <c r="N6" i="1" s="1"/>
  <c r="M243" i="1" l="1"/>
  <c r="BA243" i="1" s="1"/>
  <c r="M45" i="1"/>
  <c r="BA45" i="1" s="1"/>
  <c r="M83" i="1"/>
  <c r="BA83" i="1" s="1"/>
  <c r="M20" i="1"/>
  <c r="M137" i="1"/>
  <c r="BA137" i="1" s="1"/>
  <c r="M18" i="1"/>
  <c r="BA18" i="1" s="1"/>
  <c r="M28" i="1"/>
  <c r="BA28" i="1" s="1"/>
  <c r="M135" i="1"/>
  <c r="BA135" i="1" s="1"/>
  <c r="M139" i="1"/>
  <c r="BA139" i="1" s="1"/>
  <c r="M258" i="1"/>
  <c r="M85" i="1"/>
  <c r="BA85" i="1" s="1"/>
  <c r="M89" i="1"/>
  <c r="BA89" i="1" s="1"/>
  <c r="M108" i="1"/>
  <c r="BA108" i="1" s="1"/>
  <c r="M181" i="1"/>
  <c r="BA181" i="1" s="1"/>
  <c r="M141" i="1"/>
  <c r="BA141" i="1" s="1"/>
  <c r="M15" i="1"/>
  <c r="BA15" i="1" s="1"/>
  <c r="M17" i="1"/>
  <c r="BA17" i="1" s="1"/>
  <c r="M82" i="1"/>
  <c r="BA82" i="1" s="1"/>
  <c r="M84" i="1"/>
  <c r="BA84" i="1" s="1"/>
  <c r="M86" i="1"/>
  <c r="BA86" i="1" s="1"/>
  <c r="M153" i="1"/>
  <c r="BA153" i="1" s="1"/>
  <c r="M157" i="1"/>
  <c r="BA157" i="1" s="1"/>
  <c r="M220" i="1"/>
  <c r="BA220" i="1" s="1"/>
  <c r="M92" i="1"/>
  <c r="BA92" i="1" s="1"/>
  <c r="M180" i="1"/>
  <c r="BA180" i="1" s="1"/>
  <c r="M203" i="1"/>
  <c r="BA203" i="1" s="1"/>
  <c r="M37" i="1"/>
  <c r="BA37" i="1" s="1"/>
  <c r="M152" i="1"/>
  <c r="BA152" i="1" s="1"/>
  <c r="M154" i="1"/>
  <c r="BA154" i="1" s="1"/>
  <c r="M156" i="1"/>
  <c r="BA156" i="1" s="1"/>
  <c r="M53" i="1"/>
  <c r="BA53" i="1" s="1"/>
  <c r="M158" i="1"/>
  <c r="BA158" i="1" s="1"/>
  <c r="M182" i="1"/>
  <c r="BA182" i="1" s="1"/>
  <c r="M183" i="1"/>
  <c r="BA183" i="1" s="1"/>
  <c r="M230" i="1"/>
  <c r="M11" i="1"/>
  <c r="BA11" i="1" s="1"/>
  <c r="M38" i="1"/>
  <c r="BA38" i="1" s="1"/>
  <c r="M39" i="1"/>
  <c r="BA39" i="1" s="1"/>
  <c r="M100" i="1"/>
  <c r="BA100" i="1" s="1"/>
  <c r="M101" i="1"/>
  <c r="BA101" i="1" s="1"/>
  <c r="M102" i="1"/>
  <c r="BA102" i="1" s="1"/>
  <c r="M103" i="1"/>
  <c r="BA103" i="1" s="1"/>
  <c r="M286" i="1"/>
  <c r="M14" i="1"/>
  <c r="BA14" i="1" s="1"/>
  <c r="M80" i="1"/>
  <c r="BA80" i="1" s="1"/>
  <c r="M23" i="1"/>
  <c r="BA23" i="1" s="1"/>
  <c r="M42" i="1"/>
  <c r="BA42" i="1" s="1"/>
  <c r="M59" i="1"/>
  <c r="BA59" i="1" s="1"/>
  <c r="M95" i="1"/>
  <c r="BA95" i="1" s="1"/>
  <c r="M113" i="1"/>
  <c r="BA113" i="1" s="1"/>
  <c r="M115" i="1"/>
  <c r="BA115" i="1" s="1"/>
  <c r="M149" i="1"/>
  <c r="BA149" i="1" s="1"/>
  <c r="M151" i="1"/>
  <c r="BA151" i="1" s="1"/>
  <c r="M165" i="1"/>
  <c r="BA165" i="1" s="1"/>
  <c r="M166" i="1"/>
  <c r="BA166" i="1" s="1"/>
  <c r="M173" i="1"/>
  <c r="BA173" i="1" s="1"/>
  <c r="M174" i="1"/>
  <c r="M222" i="1"/>
  <c r="BA222" i="1" s="1"/>
  <c r="M245" i="1"/>
  <c r="BA245" i="1" s="1"/>
  <c r="M247" i="1"/>
  <c r="BA247" i="1" s="1"/>
  <c r="M248" i="1"/>
  <c r="BA248" i="1" s="1"/>
  <c r="M249" i="1"/>
  <c r="BA249" i="1" s="1"/>
  <c r="M265" i="1"/>
  <c r="BA265" i="1" s="1"/>
  <c r="M266" i="1"/>
  <c r="BA266" i="1" s="1"/>
  <c r="M289" i="1"/>
  <c r="BA289" i="1" s="1"/>
  <c r="M291" i="1"/>
  <c r="BA291" i="1" s="1"/>
  <c r="M293" i="1"/>
  <c r="BA293" i="1" s="1"/>
  <c r="M295" i="1"/>
  <c r="BA295" i="1" s="1"/>
  <c r="M297" i="1"/>
  <c r="BA297" i="1" s="1"/>
  <c r="M299" i="1"/>
  <c r="BA299" i="1" s="1"/>
  <c r="M31" i="1"/>
  <c r="BA31" i="1" s="1"/>
  <c r="M46" i="1"/>
  <c r="BA46" i="1" s="1"/>
  <c r="M47" i="1"/>
  <c r="BA47" i="1" s="1"/>
  <c r="M48" i="1"/>
  <c r="M61" i="1"/>
  <c r="BA61" i="1" s="1"/>
  <c r="M81" i="1"/>
  <c r="BA81" i="1" s="1"/>
  <c r="M99" i="1"/>
  <c r="BA99" i="1" s="1"/>
  <c r="M118" i="1"/>
  <c r="M159" i="1"/>
  <c r="BA159" i="1" s="1"/>
  <c r="M175" i="1"/>
  <c r="BA175" i="1" s="1"/>
  <c r="M189" i="1"/>
  <c r="BA189" i="1" s="1"/>
  <c r="M190" i="1"/>
  <c r="BA190" i="1" s="1"/>
  <c r="M192" i="1"/>
  <c r="BA192" i="1" s="1"/>
  <c r="M250" i="1"/>
  <c r="BA250" i="1" s="1"/>
  <c r="M251" i="1"/>
  <c r="BA251" i="1" s="1"/>
  <c r="M253" i="1"/>
  <c r="BA253" i="1" s="1"/>
  <c r="M254" i="1"/>
  <c r="BA254" i="1" s="1"/>
  <c r="M91" i="1"/>
  <c r="BA91" i="1" s="1"/>
  <c r="M106" i="1"/>
  <c r="BA106" i="1" s="1"/>
  <c r="M122" i="1"/>
  <c r="BA122" i="1" s="1"/>
  <c r="M124" i="1"/>
  <c r="BA124" i="1" s="1"/>
  <c r="M32" i="1"/>
  <c r="BA32" i="1" s="1"/>
  <c r="M33" i="1"/>
  <c r="BA33" i="1" s="1"/>
  <c r="M34" i="1"/>
  <c r="M41" i="1"/>
  <c r="BA41" i="1" s="1"/>
  <c r="M55" i="1"/>
  <c r="BA55" i="1" s="1"/>
  <c r="M94" i="1"/>
  <c r="BA94" i="1" s="1"/>
  <c r="M147" i="1"/>
  <c r="BA147" i="1" s="1"/>
  <c r="M148" i="1"/>
  <c r="BA148" i="1" s="1"/>
  <c r="M160" i="1"/>
  <c r="M168" i="1"/>
  <c r="BA168" i="1" s="1"/>
  <c r="M169" i="1"/>
  <c r="BA169" i="1" s="1"/>
  <c r="M176" i="1"/>
  <c r="BA176" i="1" s="1"/>
  <c r="M185" i="1"/>
  <c r="BA185" i="1" s="1"/>
  <c r="M193" i="1"/>
  <c r="BA193" i="1" s="1"/>
  <c r="M198" i="1"/>
  <c r="BA198" i="1" s="1"/>
  <c r="M200" i="1"/>
  <c r="BA200" i="1" s="1"/>
  <c r="M217" i="1"/>
  <c r="BA217" i="1" s="1"/>
  <c r="M224" i="1"/>
  <c r="BA224" i="1" s="1"/>
  <c r="M231" i="1"/>
  <c r="BA231" i="1" s="1"/>
  <c r="M259" i="1"/>
  <c r="BA259" i="1" s="1"/>
  <c r="M284" i="1"/>
  <c r="BA284" i="1" s="1"/>
  <c r="M7" i="1"/>
  <c r="BA7" i="1" s="1"/>
  <c r="M9" i="1"/>
  <c r="BA9" i="1" s="1"/>
  <c r="M10" i="1"/>
  <c r="BA10" i="1" s="1"/>
  <c r="M49" i="1"/>
  <c r="BA49" i="1" s="1"/>
  <c r="M57" i="1"/>
  <c r="BA57" i="1" s="1"/>
  <c r="M63" i="1"/>
  <c r="BA63" i="1" s="1"/>
  <c r="M66" i="1"/>
  <c r="BA66" i="1" s="1"/>
  <c r="M67" i="1"/>
  <c r="BA67" i="1" s="1"/>
  <c r="M70" i="1"/>
  <c r="BA70" i="1" s="1"/>
  <c r="M71" i="1"/>
  <c r="BA71" i="1" s="1"/>
  <c r="M74" i="1"/>
  <c r="BA74" i="1" s="1"/>
  <c r="M75" i="1"/>
  <c r="BA75" i="1" s="1"/>
  <c r="M90" i="1"/>
  <c r="M96" i="1"/>
  <c r="BA96" i="1" s="1"/>
  <c r="M97" i="1"/>
  <c r="BA97" i="1" s="1"/>
  <c r="M104" i="1"/>
  <c r="M161" i="1"/>
  <c r="BA161" i="1" s="1"/>
  <c r="M178" i="1"/>
  <c r="BA178" i="1" s="1"/>
  <c r="M179" i="1"/>
  <c r="BA179" i="1" s="1"/>
  <c r="M186" i="1"/>
  <c r="BA186" i="1" s="1"/>
  <c r="M187" i="1"/>
  <c r="BA187" i="1" s="1"/>
  <c r="M201" i="1"/>
  <c r="BA201" i="1" s="1"/>
  <c r="M218" i="1"/>
  <c r="BA218" i="1" s="1"/>
  <c r="M219" i="1"/>
  <c r="BA219" i="1" s="1"/>
  <c r="M226" i="1"/>
  <c r="BA226" i="1" s="1"/>
  <c r="M261" i="1"/>
  <c r="BA261" i="1" s="1"/>
  <c r="M262" i="1"/>
  <c r="BA262" i="1" s="1"/>
  <c r="M269" i="1"/>
  <c r="BA269" i="1" s="1"/>
  <c r="M270" i="1"/>
  <c r="BA270" i="1" s="1"/>
  <c r="M170" i="1"/>
  <c r="BA170" i="1" s="1"/>
  <c r="M171" i="1"/>
  <c r="BA171" i="1" s="1"/>
  <c r="M177" i="1"/>
  <c r="BA177" i="1" s="1"/>
  <c r="M184" i="1"/>
  <c r="BA184" i="1" s="1"/>
  <c r="M233" i="1"/>
  <c r="BA233" i="1" s="1"/>
  <c r="M235" i="1"/>
  <c r="BA235" i="1" s="1"/>
  <c r="M237" i="1"/>
  <c r="BA237" i="1" s="1"/>
  <c r="M239" i="1"/>
  <c r="BA239" i="1" s="1"/>
  <c r="M241" i="1"/>
  <c r="BA241" i="1" s="1"/>
  <c r="M260" i="1"/>
  <c r="BA260" i="1" s="1"/>
  <c r="M267" i="1"/>
  <c r="BA267" i="1" s="1"/>
  <c r="M268" i="1"/>
  <c r="BA268" i="1" s="1"/>
  <c r="M274" i="1"/>
  <c r="BA274" i="1" s="1"/>
  <c r="M278" i="1"/>
  <c r="BA278" i="1" s="1"/>
  <c r="M282" i="1"/>
  <c r="BA282" i="1" s="1"/>
  <c r="M285" i="1"/>
  <c r="BA285" i="1" s="1"/>
  <c r="M6" i="1"/>
  <c r="M12" i="1"/>
  <c r="BA12" i="1" s="1"/>
  <c r="M24" i="1"/>
  <c r="BA24" i="1" s="1"/>
  <c r="M26" i="1"/>
  <c r="BA26" i="1" s="1"/>
  <c r="M27" i="1"/>
  <c r="BA27" i="1" s="1"/>
  <c r="M36" i="1"/>
  <c r="BA36" i="1" s="1"/>
  <c r="M44" i="1"/>
  <c r="BA44" i="1" s="1"/>
  <c r="M51" i="1"/>
  <c r="BA51" i="1" s="1"/>
  <c r="M98" i="1"/>
  <c r="BA98" i="1" s="1"/>
  <c r="M145" i="1"/>
  <c r="BA145" i="1" s="1"/>
  <c r="M150" i="1"/>
  <c r="BA150" i="1" s="1"/>
  <c r="M163" i="1"/>
  <c r="BA163" i="1" s="1"/>
  <c r="M188" i="1"/>
  <c r="M228" i="1"/>
  <c r="BA228" i="1" s="1"/>
  <c r="M256" i="1"/>
  <c r="BA256" i="1" s="1"/>
  <c r="M257" i="1"/>
  <c r="BA257" i="1" s="1"/>
  <c r="M263" i="1"/>
  <c r="BA263" i="1" s="1"/>
  <c r="M264" i="1"/>
  <c r="BA264" i="1" s="1"/>
  <c r="M271" i="1"/>
  <c r="BA271" i="1" s="1"/>
  <c r="M272" i="1"/>
  <c r="M287" i="1"/>
  <c r="BA287" i="1" s="1"/>
  <c r="M13" i="1"/>
  <c r="BA13" i="1" s="1"/>
  <c r="M29" i="1"/>
  <c r="BA29" i="1" s="1"/>
  <c r="M50" i="1"/>
  <c r="BA50" i="1" s="1"/>
  <c r="M52" i="1"/>
  <c r="BA52" i="1" s="1"/>
  <c r="M54" i="1"/>
  <c r="BA54" i="1" s="1"/>
  <c r="M56" i="1"/>
  <c r="BA56" i="1" s="1"/>
  <c r="M58" i="1"/>
  <c r="BA58" i="1" s="1"/>
  <c r="M60" i="1"/>
  <c r="BA60" i="1" s="1"/>
  <c r="M62" i="1"/>
  <c r="M64" i="1"/>
  <c r="BA64" i="1" s="1"/>
  <c r="M68" i="1"/>
  <c r="BA68" i="1" s="1"/>
  <c r="M72" i="1"/>
  <c r="BA72" i="1" s="1"/>
  <c r="M76" i="1"/>
  <c r="M87" i="1"/>
  <c r="BA87" i="1" s="1"/>
  <c r="M105" i="1"/>
  <c r="BA105" i="1" s="1"/>
  <c r="M107" i="1"/>
  <c r="BA107" i="1" s="1"/>
  <c r="M109" i="1"/>
  <c r="BA109" i="1" s="1"/>
  <c r="M111" i="1"/>
  <c r="BA111" i="1" s="1"/>
  <c r="M120" i="1"/>
  <c r="BA120" i="1" s="1"/>
  <c r="M246" i="1"/>
  <c r="BA246" i="1" s="1"/>
  <c r="M8" i="1"/>
  <c r="BA8" i="1" s="1"/>
  <c r="M16" i="1"/>
  <c r="BA16" i="1" s="1"/>
  <c r="M19" i="1"/>
  <c r="BA19" i="1" s="1"/>
  <c r="M22" i="1"/>
  <c r="BA22" i="1" s="1"/>
  <c r="M30" i="1"/>
  <c r="BA30" i="1" s="1"/>
  <c r="M35" i="1"/>
  <c r="BA35" i="1" s="1"/>
  <c r="M40" i="1"/>
  <c r="BA40" i="1" s="1"/>
  <c r="M43" i="1"/>
  <c r="BA43" i="1" s="1"/>
  <c r="M65" i="1"/>
  <c r="BA65" i="1" s="1"/>
  <c r="M69" i="1"/>
  <c r="BA69" i="1" s="1"/>
  <c r="M73" i="1"/>
  <c r="BA73" i="1" s="1"/>
  <c r="M88" i="1"/>
  <c r="BA88" i="1" s="1"/>
  <c r="M93" i="1"/>
  <c r="BA93" i="1" s="1"/>
  <c r="M117" i="1"/>
  <c r="BA117" i="1" s="1"/>
  <c r="M155" i="1"/>
  <c r="BA155" i="1" s="1"/>
  <c r="M78" i="1"/>
  <c r="BA78" i="1" s="1"/>
  <c r="N159" i="1"/>
  <c r="M110" i="1"/>
  <c r="BA110" i="1" s="1"/>
  <c r="M112" i="1"/>
  <c r="BA112" i="1" s="1"/>
  <c r="M114" i="1"/>
  <c r="BA114" i="1" s="1"/>
  <c r="M116" i="1"/>
  <c r="BA116" i="1" s="1"/>
  <c r="M119" i="1"/>
  <c r="BA119" i="1" s="1"/>
  <c r="M121" i="1"/>
  <c r="BA121" i="1" s="1"/>
  <c r="M123" i="1"/>
  <c r="BA123" i="1" s="1"/>
  <c r="M125" i="1"/>
  <c r="BA125" i="1" s="1"/>
  <c r="M127" i="1"/>
  <c r="BA127" i="1" s="1"/>
  <c r="M129" i="1"/>
  <c r="BA129" i="1" s="1"/>
  <c r="M131" i="1"/>
  <c r="BA131" i="1" s="1"/>
  <c r="M136" i="1"/>
  <c r="BA136" i="1" s="1"/>
  <c r="M140" i="1"/>
  <c r="BA140" i="1" s="1"/>
  <c r="M167" i="1"/>
  <c r="BA167" i="1" s="1"/>
  <c r="M172" i="1"/>
  <c r="BA172" i="1" s="1"/>
  <c r="M191" i="1"/>
  <c r="BA191" i="1" s="1"/>
  <c r="M199" i="1"/>
  <c r="BA199" i="1" s="1"/>
  <c r="M202" i="1"/>
  <c r="M206" i="1"/>
  <c r="BA206" i="1" s="1"/>
  <c r="M210" i="1"/>
  <c r="BA210" i="1" s="1"/>
  <c r="M214" i="1"/>
  <c r="BA214" i="1" s="1"/>
  <c r="M232" i="1"/>
  <c r="BA232" i="1" s="1"/>
  <c r="M234" i="1"/>
  <c r="BA234" i="1" s="1"/>
  <c r="M236" i="1"/>
  <c r="BA236" i="1" s="1"/>
  <c r="M238" i="1"/>
  <c r="BA238" i="1" s="1"/>
  <c r="M240" i="1"/>
  <c r="BA240" i="1" s="1"/>
  <c r="M242" i="1"/>
  <c r="BA242" i="1" s="1"/>
  <c r="M244" i="1"/>
  <c r="M252" i="1"/>
  <c r="BA252" i="1" s="1"/>
  <c r="M255" i="1"/>
  <c r="BA255" i="1" s="1"/>
  <c r="M288" i="1"/>
  <c r="BA288" i="1" s="1"/>
  <c r="M290" i="1"/>
  <c r="BA290" i="1" s="1"/>
  <c r="M292" i="1"/>
  <c r="BA292" i="1" s="1"/>
  <c r="M294" i="1"/>
  <c r="BA294" i="1" s="1"/>
  <c r="M296" i="1"/>
  <c r="BA296" i="1" s="1"/>
  <c r="M298" i="1"/>
  <c r="BA298" i="1" s="1"/>
  <c r="M162" i="1"/>
  <c r="BA162" i="1" s="1"/>
  <c r="M164" i="1"/>
  <c r="BA164" i="1" s="1"/>
  <c r="M221" i="1"/>
  <c r="BA221" i="1" s="1"/>
  <c r="M223" i="1"/>
  <c r="BA223" i="1" s="1"/>
  <c r="M225" i="1"/>
  <c r="BA225" i="1" s="1"/>
  <c r="M227" i="1"/>
  <c r="BA227" i="1" s="1"/>
  <c r="M229" i="1"/>
  <c r="BA229" i="1" s="1"/>
  <c r="M126" i="1"/>
  <c r="BA126" i="1" s="1"/>
  <c r="M128" i="1"/>
  <c r="BA128" i="1" s="1"/>
  <c r="M130" i="1"/>
  <c r="BA130" i="1" s="1"/>
  <c r="M132" i="1"/>
  <c r="M134" i="1"/>
  <c r="BA134" i="1" s="1"/>
  <c r="M138" i="1"/>
  <c r="BA138" i="1" s="1"/>
  <c r="M142" i="1"/>
  <c r="BA142" i="1" s="1"/>
  <c r="M143" i="1"/>
  <c r="BA143" i="1" s="1"/>
  <c r="M204" i="1"/>
  <c r="BA204" i="1" s="1"/>
  <c r="M208" i="1"/>
  <c r="BA208" i="1" s="1"/>
  <c r="M212" i="1"/>
  <c r="BA212" i="1" s="1"/>
  <c r="M216" i="1"/>
  <c r="M77" i="1"/>
  <c r="BA77" i="1" s="1"/>
  <c r="M79" i="1"/>
  <c r="BA79" i="1" s="1"/>
  <c r="M144" i="1"/>
  <c r="BA144" i="1" s="1"/>
  <c r="M146" i="1"/>
  <c r="M205" i="1"/>
  <c r="BA205" i="1" s="1"/>
  <c r="M207" i="1"/>
  <c r="BA207" i="1" s="1"/>
  <c r="M209" i="1"/>
  <c r="BA209" i="1" s="1"/>
  <c r="M211" i="1"/>
  <c r="BA211" i="1" s="1"/>
  <c r="M213" i="1"/>
  <c r="BA213" i="1" s="1"/>
  <c r="M215" i="1"/>
  <c r="BA215" i="1" s="1"/>
  <c r="M21" i="1"/>
  <c r="BA21" i="1" s="1"/>
  <c r="M25" i="1"/>
  <c r="BA25" i="1" s="1"/>
  <c r="M133" i="1"/>
  <c r="BA133" i="1" s="1"/>
  <c r="N77" i="1"/>
  <c r="N78" i="1"/>
  <c r="N79" i="1"/>
  <c r="N80" i="1"/>
  <c r="M194" i="1"/>
  <c r="BA194" i="1" s="1"/>
  <c r="M196" i="1"/>
  <c r="BA196" i="1" s="1"/>
  <c r="N143" i="1"/>
  <c r="N144" i="1"/>
  <c r="N145" i="1"/>
  <c r="N146" i="1"/>
  <c r="M195" i="1"/>
  <c r="BA195" i="1" s="1"/>
  <c r="M197" i="1"/>
  <c r="BA197" i="1" s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M273" i="1"/>
  <c r="BA273" i="1" s="1"/>
  <c r="M277" i="1"/>
  <c r="BA277" i="1" s="1"/>
  <c r="M281" i="1"/>
  <c r="BA281" i="1" s="1"/>
  <c r="M276" i="1"/>
  <c r="BA276" i="1" s="1"/>
  <c r="M280" i="1"/>
  <c r="BA280" i="1" s="1"/>
  <c r="M275" i="1"/>
  <c r="BA275" i="1" s="1"/>
  <c r="M279" i="1"/>
  <c r="BA279" i="1" s="1"/>
  <c r="M283" i="1"/>
  <c r="BA283" i="1" s="1"/>
  <c r="AZ197" i="1" l="1"/>
  <c r="BB197" i="1"/>
  <c r="AZ25" i="1"/>
  <c r="BB25" i="1"/>
  <c r="AZ298" i="1"/>
  <c r="BB298" i="1"/>
  <c r="AZ136" i="1"/>
  <c r="BB136" i="1"/>
  <c r="AZ109" i="1"/>
  <c r="BB109" i="1"/>
  <c r="AZ13" i="1"/>
  <c r="BB13" i="1"/>
  <c r="AZ278" i="1"/>
  <c r="BB278" i="1"/>
  <c r="BB179" i="1"/>
  <c r="AZ179" i="1"/>
  <c r="AZ61" i="1"/>
  <c r="BB61" i="1"/>
  <c r="BB283" i="1"/>
  <c r="AZ283" i="1"/>
  <c r="BB195" i="1"/>
  <c r="AZ195" i="1"/>
  <c r="AZ21" i="1"/>
  <c r="BB21" i="1"/>
  <c r="AZ144" i="1"/>
  <c r="BB144" i="1"/>
  <c r="AZ143" i="1"/>
  <c r="BB143" i="1"/>
  <c r="AZ229" i="1"/>
  <c r="BB229" i="1"/>
  <c r="AZ242" i="1"/>
  <c r="BB242" i="1"/>
  <c r="AZ206" i="1"/>
  <c r="BB206" i="1"/>
  <c r="AZ114" i="1"/>
  <c r="BB114" i="1"/>
  <c r="AZ88" i="1"/>
  <c r="BB88" i="1"/>
  <c r="BB107" i="1"/>
  <c r="AZ107" i="1"/>
  <c r="BB60" i="1"/>
  <c r="AZ60" i="1"/>
  <c r="AZ287" i="1"/>
  <c r="BB287" i="1"/>
  <c r="AZ274" i="1"/>
  <c r="BB274" i="1"/>
  <c r="AZ233" i="1"/>
  <c r="BB233" i="1"/>
  <c r="AZ261" i="1"/>
  <c r="BB261" i="1"/>
  <c r="AZ178" i="1"/>
  <c r="BB178" i="1"/>
  <c r="AZ71" i="1"/>
  <c r="BB71" i="1"/>
  <c r="AZ9" i="1"/>
  <c r="BB9" i="1"/>
  <c r="AZ198" i="1"/>
  <c r="BB198" i="1"/>
  <c r="BB147" i="1"/>
  <c r="AZ147" i="1"/>
  <c r="AZ122" i="1"/>
  <c r="BB122" i="1"/>
  <c r="AZ190" i="1"/>
  <c r="BB190" i="1"/>
  <c r="BB291" i="1"/>
  <c r="AZ291" i="1"/>
  <c r="AZ222" i="1"/>
  <c r="BB222" i="1"/>
  <c r="AZ113" i="1"/>
  <c r="BB113" i="1"/>
  <c r="AZ103" i="1"/>
  <c r="BB103" i="1"/>
  <c r="AZ183" i="1"/>
  <c r="BB183" i="1"/>
  <c r="BB203" i="1"/>
  <c r="AZ203" i="1"/>
  <c r="AZ82" i="1"/>
  <c r="BB82" i="1"/>
  <c r="AZ45" i="1"/>
  <c r="BB45" i="1"/>
  <c r="AZ279" i="1"/>
  <c r="BB279" i="1"/>
  <c r="AZ215" i="1"/>
  <c r="BB215" i="1"/>
  <c r="AZ79" i="1"/>
  <c r="BB79" i="1"/>
  <c r="AZ142" i="1"/>
  <c r="BB142" i="1"/>
  <c r="BB227" i="1"/>
  <c r="AZ227" i="1"/>
  <c r="AZ294" i="1"/>
  <c r="BB294" i="1"/>
  <c r="AZ240" i="1"/>
  <c r="BB240" i="1"/>
  <c r="AZ129" i="1"/>
  <c r="BB129" i="1"/>
  <c r="AZ112" i="1"/>
  <c r="BB112" i="1"/>
  <c r="AZ73" i="1"/>
  <c r="BB73" i="1"/>
  <c r="BB19" i="1"/>
  <c r="AZ19" i="1"/>
  <c r="AZ105" i="1"/>
  <c r="BB105" i="1"/>
  <c r="AZ58" i="1"/>
  <c r="BB58" i="1"/>
  <c r="BB163" i="1"/>
  <c r="AZ163" i="1"/>
  <c r="BB26" i="1"/>
  <c r="AZ26" i="1"/>
  <c r="BB268" i="1"/>
  <c r="AZ268" i="1"/>
  <c r="AZ184" i="1"/>
  <c r="BB184" i="1"/>
  <c r="AZ226" i="1"/>
  <c r="BB226" i="1"/>
  <c r="AZ161" i="1"/>
  <c r="BB161" i="1"/>
  <c r="AZ70" i="1"/>
  <c r="BB70" i="1"/>
  <c r="BB7" i="1"/>
  <c r="AZ7" i="1"/>
  <c r="AZ193" i="1"/>
  <c r="BB193" i="1"/>
  <c r="AZ94" i="1"/>
  <c r="BB94" i="1"/>
  <c r="AZ106" i="1"/>
  <c r="BB106" i="1"/>
  <c r="AZ189" i="1"/>
  <c r="BB189" i="1"/>
  <c r="AZ47" i="1"/>
  <c r="BB47" i="1"/>
  <c r="AZ289" i="1"/>
  <c r="BB289" i="1"/>
  <c r="AZ95" i="1"/>
  <c r="BB95" i="1"/>
  <c r="AZ102" i="1"/>
  <c r="BB102" i="1"/>
  <c r="AZ182" i="1"/>
  <c r="BB182" i="1"/>
  <c r="BB180" i="1"/>
  <c r="AZ180" i="1"/>
  <c r="AZ17" i="1"/>
  <c r="BB17" i="1"/>
  <c r="BB139" i="1"/>
  <c r="AZ139" i="1"/>
  <c r="BB243" i="1"/>
  <c r="AZ243" i="1"/>
  <c r="BB275" i="1"/>
  <c r="AZ275" i="1"/>
  <c r="AZ213" i="1"/>
  <c r="BB213" i="1"/>
  <c r="AZ77" i="1"/>
  <c r="BB77" i="1"/>
  <c r="AZ138" i="1"/>
  <c r="BB138" i="1"/>
  <c r="AZ225" i="1"/>
  <c r="BB225" i="1"/>
  <c r="BB292" i="1"/>
  <c r="AZ292" i="1"/>
  <c r="AZ238" i="1"/>
  <c r="BB238" i="1"/>
  <c r="AZ199" i="1"/>
  <c r="BB199" i="1"/>
  <c r="AZ127" i="1"/>
  <c r="BB127" i="1"/>
  <c r="AZ110" i="1"/>
  <c r="BB110" i="1"/>
  <c r="AZ69" i="1"/>
  <c r="BB69" i="1"/>
  <c r="AZ16" i="1"/>
  <c r="BB16" i="1"/>
  <c r="AZ87" i="1"/>
  <c r="BB87" i="1"/>
  <c r="AZ56" i="1"/>
  <c r="BB56" i="1"/>
  <c r="AZ271" i="1"/>
  <c r="BB271" i="1"/>
  <c r="AZ150" i="1"/>
  <c r="BB150" i="1"/>
  <c r="AZ24" i="1"/>
  <c r="BB24" i="1"/>
  <c r="BB267" i="1"/>
  <c r="AZ267" i="1"/>
  <c r="AZ177" i="1"/>
  <c r="BB177" i="1"/>
  <c r="BB219" i="1"/>
  <c r="AZ219" i="1"/>
  <c r="BB67" i="1"/>
  <c r="AZ67" i="1"/>
  <c r="BB284" i="1"/>
  <c r="AZ284" i="1"/>
  <c r="AZ185" i="1"/>
  <c r="BB185" i="1"/>
  <c r="AZ55" i="1"/>
  <c r="BB55" i="1"/>
  <c r="BB91" i="1"/>
  <c r="AZ91" i="1"/>
  <c r="AZ175" i="1"/>
  <c r="BB175" i="1"/>
  <c r="AZ46" i="1"/>
  <c r="BB46" i="1"/>
  <c r="AZ266" i="1"/>
  <c r="BB266" i="1"/>
  <c r="AZ173" i="1"/>
  <c r="BB173" i="1"/>
  <c r="BB59" i="1"/>
  <c r="AZ59" i="1"/>
  <c r="AZ101" i="1"/>
  <c r="BB101" i="1"/>
  <c r="AZ158" i="1"/>
  <c r="BB158" i="1"/>
  <c r="BB92" i="1"/>
  <c r="AZ92" i="1"/>
  <c r="AZ15" i="1"/>
  <c r="BB15" i="1"/>
  <c r="AZ135" i="1"/>
  <c r="BB135" i="1"/>
  <c r="AZ223" i="1"/>
  <c r="BB223" i="1"/>
  <c r="AZ65" i="1"/>
  <c r="BB65" i="1"/>
  <c r="AZ264" i="1"/>
  <c r="BB264" i="1"/>
  <c r="BB171" i="1"/>
  <c r="AZ171" i="1"/>
  <c r="BB66" i="1"/>
  <c r="AZ66" i="1"/>
  <c r="BB259" i="1"/>
  <c r="AZ259" i="1"/>
  <c r="AZ176" i="1"/>
  <c r="BB176" i="1"/>
  <c r="AZ41" i="1"/>
  <c r="BB41" i="1"/>
  <c r="AZ31" i="1"/>
  <c r="BB31" i="1"/>
  <c r="AZ265" i="1"/>
  <c r="BB265" i="1"/>
  <c r="AZ166" i="1"/>
  <c r="BB166" i="1"/>
  <c r="BB42" i="1"/>
  <c r="AZ42" i="1"/>
  <c r="BB100" i="1"/>
  <c r="AZ100" i="1"/>
  <c r="AZ53" i="1"/>
  <c r="BB53" i="1"/>
  <c r="BB220" i="1"/>
  <c r="AZ220" i="1"/>
  <c r="AZ141" i="1"/>
  <c r="BB141" i="1"/>
  <c r="BB28" i="1"/>
  <c r="AZ28" i="1"/>
  <c r="BB236" i="1"/>
  <c r="AZ236" i="1"/>
  <c r="AZ8" i="1"/>
  <c r="BB8" i="1"/>
  <c r="BB12" i="1"/>
  <c r="AZ12" i="1"/>
  <c r="AZ263" i="1"/>
  <c r="BB263" i="1"/>
  <c r="AZ134" i="1"/>
  <c r="BB134" i="1"/>
  <c r="AZ191" i="1"/>
  <c r="BB191" i="1"/>
  <c r="AZ54" i="1"/>
  <c r="BB54" i="1"/>
  <c r="BB260" i="1"/>
  <c r="AZ260" i="1"/>
  <c r="AZ97" i="1"/>
  <c r="BB97" i="1"/>
  <c r="AZ254" i="1"/>
  <c r="BB254" i="1"/>
  <c r="AZ221" i="1"/>
  <c r="BB221" i="1"/>
  <c r="AZ234" i="1"/>
  <c r="BB234" i="1"/>
  <c r="BB123" i="1"/>
  <c r="AZ123" i="1"/>
  <c r="AZ246" i="1"/>
  <c r="BB246" i="1"/>
  <c r="AZ280" i="1"/>
  <c r="BB280" i="1"/>
  <c r="BB211" i="1"/>
  <c r="AZ211" i="1"/>
  <c r="AZ290" i="1"/>
  <c r="BB290" i="1"/>
  <c r="AZ125" i="1"/>
  <c r="BB125" i="1"/>
  <c r="AZ145" i="1"/>
  <c r="BB145" i="1"/>
  <c r="AZ218" i="1"/>
  <c r="BB218" i="1"/>
  <c r="AZ159" i="1"/>
  <c r="BB159" i="1"/>
  <c r="BB276" i="1"/>
  <c r="AZ276" i="1"/>
  <c r="AZ209" i="1"/>
  <c r="BB209" i="1"/>
  <c r="AZ288" i="1"/>
  <c r="BB288" i="1"/>
  <c r="BB172" i="1"/>
  <c r="AZ172" i="1"/>
  <c r="AZ78" i="1"/>
  <c r="BB78" i="1"/>
  <c r="BB43" i="1"/>
  <c r="AZ43" i="1"/>
  <c r="AZ72" i="1"/>
  <c r="BB72" i="1"/>
  <c r="BB52" i="1"/>
  <c r="AZ52" i="1"/>
  <c r="AZ98" i="1"/>
  <c r="BB98" i="1"/>
  <c r="AZ241" i="1"/>
  <c r="BB241" i="1"/>
  <c r="AZ170" i="1"/>
  <c r="BB170" i="1"/>
  <c r="AZ201" i="1"/>
  <c r="BB201" i="1"/>
  <c r="AZ96" i="1"/>
  <c r="BB96" i="1"/>
  <c r="AZ63" i="1"/>
  <c r="BB63" i="1"/>
  <c r="AZ231" i="1"/>
  <c r="BB231" i="1"/>
  <c r="AZ169" i="1"/>
  <c r="BB169" i="1"/>
  <c r="AZ253" i="1"/>
  <c r="BB253" i="1"/>
  <c r="BB299" i="1"/>
  <c r="AZ299" i="1"/>
  <c r="AZ249" i="1"/>
  <c r="BB249" i="1"/>
  <c r="AZ165" i="1"/>
  <c r="BB165" i="1"/>
  <c r="AZ23" i="1"/>
  <c r="BB23" i="1"/>
  <c r="AZ39" i="1"/>
  <c r="BB39" i="1"/>
  <c r="AZ156" i="1"/>
  <c r="BB156" i="1"/>
  <c r="AZ157" i="1"/>
  <c r="BB157" i="1"/>
  <c r="AZ181" i="1"/>
  <c r="BB181" i="1"/>
  <c r="AZ18" i="1"/>
  <c r="BB18" i="1"/>
  <c r="AZ207" i="1"/>
  <c r="BB207" i="1"/>
  <c r="BB212" i="1"/>
  <c r="AZ212" i="1"/>
  <c r="AZ130" i="1"/>
  <c r="BB130" i="1"/>
  <c r="BB164" i="1"/>
  <c r="AZ164" i="1"/>
  <c r="AZ255" i="1"/>
  <c r="BB255" i="1"/>
  <c r="AZ232" i="1"/>
  <c r="BB232" i="1"/>
  <c r="AZ167" i="1"/>
  <c r="BB167" i="1"/>
  <c r="AZ121" i="1"/>
  <c r="BB121" i="1"/>
  <c r="BB155" i="1"/>
  <c r="AZ155" i="1"/>
  <c r="AZ40" i="1"/>
  <c r="BB40" i="1"/>
  <c r="AZ120" i="1"/>
  <c r="BB120" i="1"/>
  <c r="BB68" i="1"/>
  <c r="AZ68" i="1"/>
  <c r="AZ50" i="1"/>
  <c r="BB50" i="1"/>
  <c r="AZ257" i="1"/>
  <c r="BB257" i="1"/>
  <c r="BB51" i="1"/>
  <c r="AZ51" i="1"/>
  <c r="AZ285" i="1"/>
  <c r="BB285" i="1"/>
  <c r="AZ239" i="1"/>
  <c r="BB239" i="1"/>
  <c r="AZ270" i="1"/>
  <c r="BB270" i="1"/>
  <c r="BB187" i="1"/>
  <c r="AZ187" i="1"/>
  <c r="AZ57" i="1"/>
  <c r="BB57" i="1"/>
  <c r="AZ224" i="1"/>
  <c r="BB224" i="1"/>
  <c r="AZ168" i="1"/>
  <c r="BB168" i="1"/>
  <c r="AZ33" i="1"/>
  <c r="BB33" i="1"/>
  <c r="BB251" i="1"/>
  <c r="AZ251" i="1"/>
  <c r="BB99" i="1"/>
  <c r="AZ99" i="1"/>
  <c r="AZ297" i="1"/>
  <c r="BB297" i="1"/>
  <c r="AZ248" i="1"/>
  <c r="BB248" i="1"/>
  <c r="AZ151" i="1"/>
  <c r="BB151" i="1"/>
  <c r="AZ80" i="1"/>
  <c r="BB80" i="1"/>
  <c r="AZ38" i="1"/>
  <c r="BB38" i="1"/>
  <c r="AZ154" i="1"/>
  <c r="BB154" i="1"/>
  <c r="AZ153" i="1"/>
  <c r="BB153" i="1"/>
  <c r="BB108" i="1"/>
  <c r="AZ108" i="1"/>
  <c r="AZ137" i="1"/>
  <c r="BB137" i="1"/>
  <c r="AZ281" i="1"/>
  <c r="BB281" i="1"/>
  <c r="AZ133" i="1"/>
  <c r="BB133" i="1"/>
  <c r="AZ205" i="1"/>
  <c r="BB205" i="1"/>
  <c r="AZ208" i="1"/>
  <c r="BB208" i="1"/>
  <c r="AZ128" i="1"/>
  <c r="BB128" i="1"/>
  <c r="AZ162" i="1"/>
  <c r="BB162" i="1"/>
  <c r="BB252" i="1"/>
  <c r="AZ252" i="1"/>
  <c r="AZ214" i="1"/>
  <c r="BB214" i="1"/>
  <c r="BB140" i="1"/>
  <c r="AZ140" i="1"/>
  <c r="AZ119" i="1"/>
  <c r="BB119" i="1"/>
  <c r="AZ117" i="1"/>
  <c r="BB117" i="1"/>
  <c r="BB35" i="1"/>
  <c r="AZ35" i="1"/>
  <c r="AZ111" i="1"/>
  <c r="BB111" i="1"/>
  <c r="AZ64" i="1"/>
  <c r="BB64" i="1"/>
  <c r="AZ29" i="1"/>
  <c r="BB29" i="1"/>
  <c r="AZ256" i="1"/>
  <c r="BB256" i="1"/>
  <c r="AZ44" i="1"/>
  <c r="BB44" i="1"/>
  <c r="AZ282" i="1"/>
  <c r="BB282" i="1"/>
  <c r="AZ237" i="1"/>
  <c r="BB237" i="1"/>
  <c r="AZ269" i="1"/>
  <c r="BB269" i="1"/>
  <c r="AZ186" i="1"/>
  <c r="BB186" i="1"/>
  <c r="BB75" i="1"/>
  <c r="AZ75" i="1"/>
  <c r="AZ49" i="1"/>
  <c r="BB49" i="1"/>
  <c r="AZ217" i="1"/>
  <c r="BB217" i="1"/>
  <c r="AZ32" i="1"/>
  <c r="BB32" i="1"/>
  <c r="AZ250" i="1"/>
  <c r="BB250" i="1"/>
  <c r="AZ81" i="1"/>
  <c r="BB81" i="1"/>
  <c r="AZ295" i="1"/>
  <c r="BB295" i="1"/>
  <c r="AZ247" i="1"/>
  <c r="BB247" i="1"/>
  <c r="AZ149" i="1"/>
  <c r="BB149" i="1"/>
  <c r="AZ14" i="1"/>
  <c r="BB14" i="1"/>
  <c r="BB11" i="1"/>
  <c r="AZ11" i="1"/>
  <c r="AZ152" i="1"/>
  <c r="BB152" i="1"/>
  <c r="AZ86" i="1"/>
  <c r="BB86" i="1"/>
  <c r="AZ89" i="1"/>
  <c r="BB89" i="1"/>
  <c r="AZ277" i="1"/>
  <c r="BB277" i="1"/>
  <c r="AZ126" i="1"/>
  <c r="BB126" i="1"/>
  <c r="AZ30" i="1"/>
  <c r="BB30" i="1"/>
  <c r="BB228" i="1"/>
  <c r="AZ228" i="1"/>
  <c r="AZ262" i="1"/>
  <c r="BB262" i="1"/>
  <c r="BB10" i="1"/>
  <c r="AZ10" i="1"/>
  <c r="AZ200" i="1"/>
  <c r="BB200" i="1"/>
  <c r="BB148" i="1"/>
  <c r="AZ148" i="1"/>
  <c r="BB124" i="1"/>
  <c r="AZ124" i="1"/>
  <c r="AZ293" i="1"/>
  <c r="BB293" i="1"/>
  <c r="AZ245" i="1"/>
  <c r="BB245" i="1"/>
  <c r="BB115" i="1"/>
  <c r="AZ115" i="1"/>
  <c r="AZ37" i="1"/>
  <c r="BB37" i="1"/>
  <c r="BB84" i="1"/>
  <c r="AZ84" i="1"/>
  <c r="AZ85" i="1"/>
  <c r="BB85" i="1"/>
  <c r="BB83" i="1"/>
  <c r="AZ83" i="1"/>
  <c r="AZ93" i="1"/>
  <c r="BB93" i="1"/>
  <c r="BB36" i="1"/>
  <c r="AZ36" i="1"/>
  <c r="BB196" i="1"/>
  <c r="AZ196" i="1"/>
  <c r="BB204" i="1"/>
  <c r="AZ204" i="1"/>
  <c r="AZ210" i="1"/>
  <c r="BB210" i="1"/>
  <c r="BB116" i="1"/>
  <c r="AZ116" i="1"/>
  <c r="BB235" i="1"/>
  <c r="AZ235" i="1"/>
  <c r="AZ74" i="1"/>
  <c r="BB74" i="1"/>
  <c r="AZ192" i="1"/>
  <c r="BB192" i="1"/>
  <c r="AZ273" i="1"/>
  <c r="BB273" i="1"/>
  <c r="AZ194" i="1"/>
  <c r="BB194" i="1"/>
  <c r="AZ296" i="1"/>
  <c r="BB296" i="1"/>
  <c r="BB131" i="1"/>
  <c r="AZ131" i="1"/>
  <c r="AZ22" i="1"/>
  <c r="BB22" i="1"/>
  <c r="BB27" i="1"/>
  <c r="AZ27" i="1"/>
</calcChain>
</file>

<file path=xl/sharedStrings.xml><?xml version="1.0" encoding="utf-8"?>
<sst xmlns="http://schemas.openxmlformats.org/spreadsheetml/2006/main" count="767" uniqueCount="111">
  <si>
    <t>idrama</t>
  </si>
  <si>
    <t>year</t>
  </si>
  <si>
    <t>impgcia_c</t>
  </si>
  <si>
    <t>impgcia</t>
  </si>
  <si>
    <t>utilidad_c</t>
  </si>
  <si>
    <t>utilidad</t>
  </si>
  <si>
    <t>perdida_c</t>
  </si>
  <si>
    <t>perdida</t>
  </si>
  <si>
    <t>presentaciones - casos de utilidad y perdida</t>
  </si>
  <si>
    <t>bscambio_c</t>
  </si>
  <si>
    <t>bscambio</t>
  </si>
  <si>
    <t>bsuso_c</t>
  </si>
  <si>
    <t>bsuso</t>
  </si>
  <si>
    <t>bsintan_c</t>
  </si>
  <si>
    <t>bsintan</t>
  </si>
  <si>
    <t>costo_c</t>
  </si>
  <si>
    <t>costo</t>
  </si>
  <si>
    <t>costoncp_c</t>
  </si>
  <si>
    <t>costoncp</t>
  </si>
  <si>
    <t>w_c</t>
  </si>
  <si>
    <t>w</t>
  </si>
  <si>
    <t>ipc (03=1)</t>
  </si>
  <si>
    <t>%disp/activo</t>
  </si>
  <si>
    <t>%bsintan/activo</t>
  </si>
  <si>
    <t>%bsuso/activo</t>
  </si>
  <si>
    <t>%bscamb/activo</t>
  </si>
  <si>
    <t>rotacion (costo/bscambio)</t>
  </si>
  <si>
    <t>tot</t>
  </si>
  <si>
    <t>agro</t>
  </si>
  <si>
    <t>pesca</t>
  </si>
  <si>
    <t>minas</t>
  </si>
  <si>
    <t>carbon</t>
  </si>
  <si>
    <t>lignito</t>
  </si>
  <si>
    <t>turba</t>
  </si>
  <si>
    <t>petro</t>
  </si>
  <si>
    <t>ser_petro</t>
  </si>
  <si>
    <t>uranio</t>
  </si>
  <si>
    <t>hierro</t>
  </si>
  <si>
    <t>metalif</t>
  </si>
  <si>
    <t>arena</t>
  </si>
  <si>
    <t>min_ncp</t>
  </si>
  <si>
    <t>manuf</t>
  </si>
  <si>
    <t>ega</t>
  </si>
  <si>
    <t>constr</t>
  </si>
  <si>
    <t>comercio</t>
  </si>
  <si>
    <t>hotel</t>
  </si>
  <si>
    <t>telco</t>
  </si>
  <si>
    <t>financ</t>
  </si>
  <si>
    <t>presentaciones</t>
  </si>
  <si>
    <t>activo_c</t>
  </si>
  <si>
    <t>activo</t>
  </si>
  <si>
    <t>disponibilidades_c</t>
  </si>
  <si>
    <t>disponibilidades</t>
  </si>
  <si>
    <t>creditos_c</t>
  </si>
  <si>
    <t>creditos</t>
  </si>
  <si>
    <t>inventarios_c</t>
  </si>
  <si>
    <t>inventarios</t>
  </si>
  <si>
    <t>comprasnetas_c</t>
  </si>
  <si>
    <t>comprasnetas</t>
  </si>
  <si>
    <t>gastosproduccion_c</t>
  </si>
  <si>
    <t>gastosproduccion</t>
  </si>
  <si>
    <t>existenciainicial_c</t>
  </si>
  <si>
    <t>existenciainicial</t>
  </si>
  <si>
    <t>existenciafinal_c</t>
  </si>
  <si>
    <t>existenciafinal</t>
  </si>
  <si>
    <t>depreciacionbsuso_c</t>
  </si>
  <si>
    <t>depreciacionbsuso</t>
  </si>
  <si>
    <t>honorarios_c</t>
  </si>
  <si>
    <t>honorarios</t>
  </si>
  <si>
    <t>otrosgastos_c</t>
  </si>
  <si>
    <t>otrosgastos</t>
  </si>
  <si>
    <t>utilidadyperdida_c</t>
  </si>
  <si>
    <t>utilidad_neta</t>
  </si>
  <si>
    <t>utilidadneta_ponderada</t>
  </si>
  <si>
    <t>Tasa de ganancia despues de impuestos</t>
  </si>
  <si>
    <t>Etiquetas de columna</t>
  </si>
  <si>
    <t>Total general</t>
  </si>
  <si>
    <t>Etiquetas de fila</t>
  </si>
  <si>
    <t>rama</t>
  </si>
  <si>
    <t>Total Suma de Tasa de ganancia despues de impuestos</t>
  </si>
  <si>
    <t>Suma de Tasa de ganancia despues de impuestos</t>
  </si>
  <si>
    <t>Tasa de ganancia minera</t>
  </si>
  <si>
    <t>Tasa de ganancia manufacturera</t>
  </si>
  <si>
    <t>Renta de la tierra minera ($corr)</t>
  </si>
  <si>
    <t>$ corr</t>
  </si>
  <si>
    <t>Stock adelantado en minería metalífera (ponderado)</t>
  </si>
  <si>
    <t>Stock adelantado en minería metalífera (sin ponderar)</t>
  </si>
  <si>
    <t>Stock de capital adelantado (ponderado)</t>
  </si>
  <si>
    <t>Stock de capital adelantado (sin ponderar)</t>
  </si>
  <si>
    <t>con stock ponderado</t>
  </si>
  <si>
    <t>con stock sin ponderar</t>
  </si>
  <si>
    <t>IPC (01=100)</t>
  </si>
  <si>
    <t>$ IPC 2001</t>
  </si>
  <si>
    <t>Anuario Estadístico de la AFIP. Declaración del impuesto a las ganancias</t>
  </si>
  <si>
    <t>Activo</t>
  </si>
  <si>
    <t>Ganancia, pérdida e impuesto</t>
  </si>
  <si>
    <t>Costos</t>
  </si>
  <si>
    <t>Total de empresas</t>
  </si>
  <si>
    <t>Nota: "_c" significa casos presentados de la variable correspondiente</t>
  </si>
  <si>
    <t>Otros costos</t>
  </si>
  <si>
    <t>Ponderado con casos de:</t>
  </si>
  <si>
    <t>Imp. a las gcias</t>
  </si>
  <si>
    <t>Suma de utilidad y perdida</t>
  </si>
  <si>
    <t>Tasa de ganancia antes de impuestos_1</t>
  </si>
  <si>
    <t>Tasa de ganancia antes de impuestos_2</t>
  </si>
  <si>
    <t>.</t>
  </si>
  <si>
    <t>Suma de Tasa de ganancia antes de impuestos_1</t>
  </si>
  <si>
    <t>Total Suma de Tasa de ganancia antes de impuestos_1</t>
  </si>
  <si>
    <t>Total Suma de Tasa de ganancia antes de impuestos_2</t>
  </si>
  <si>
    <t>Suma de Tasa de ganancia antes de impuestos_2</t>
  </si>
  <si>
    <t>Renta de la tierra minera ($ 2001)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</si>
</sst>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165" fontId="0" fillId="0" borderId="0" xfId="2" applyNumberFormat="1" applyFont="1" applyBorder="1"/>
    <xf numFmtId="165" fontId="0" fillId="0" borderId="5" xfId="2" applyNumberFormat="1" applyFont="1" applyBorder="1"/>
    <xf numFmtId="0" fontId="0" fillId="0" borderId="6" xfId="0" applyBorder="1"/>
    <xf numFmtId="0" fontId="0" fillId="0" borderId="7" xfId="0" applyBorder="1"/>
    <xf numFmtId="165" fontId="0" fillId="0" borderId="7" xfId="2" applyNumberFormat="1" applyFont="1" applyBorder="1"/>
    <xf numFmtId="165" fontId="0" fillId="0" borderId="8" xfId="2" applyNumberFormat="1" applyFont="1" applyBorder="1"/>
    <xf numFmtId="0" fontId="2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9" fontId="2" fillId="2" borderId="2" xfId="1" applyFont="1" applyFill="1" applyBorder="1" applyAlignment="1">
      <alignment horizontal="center" vertical="center" wrapText="1"/>
    </xf>
    <xf numFmtId="9" fontId="0" fillId="0" borderId="0" xfId="1" applyFont="1" applyBorder="1"/>
    <xf numFmtId="0" fontId="0" fillId="0" borderId="5" xfId="0" applyBorder="1"/>
    <xf numFmtId="9" fontId="0" fillId="0" borderId="7" xfId="1" applyFont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9" xfId="0" applyBorder="1" applyAlignment="1">
      <alignment vertical="center"/>
    </xf>
    <xf numFmtId="43" fontId="0" fillId="0" borderId="0" xfId="2" applyNumberFormat="1" applyFont="1"/>
    <xf numFmtId="43" fontId="0" fillId="0" borderId="0" xfId="0" applyNumberFormat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9" fontId="2" fillId="0" borderId="0" xfId="1" applyFont="1" applyAlignment="1">
      <alignment wrapText="1"/>
    </xf>
    <xf numFmtId="0" fontId="2" fillId="0" borderId="12" xfId="0" applyFont="1" applyBorder="1"/>
    <xf numFmtId="0" fontId="1" fillId="0" borderId="0" xfId="0" applyFont="1" applyAlignment="1"/>
    <xf numFmtId="9" fontId="2" fillId="0" borderId="0" xfId="1" applyFont="1" applyFill="1" applyBorder="1" applyAlignment="1">
      <alignment wrapText="1"/>
    </xf>
    <xf numFmtId="9" fontId="0" fillId="0" borderId="0" xfId="1" applyFont="1" applyFill="1" applyBorder="1"/>
    <xf numFmtId="9" fontId="2" fillId="0" borderId="0" xfId="1" applyFont="1" applyFill="1" applyBorder="1" applyAlignment="1">
      <alignment horizontal="center" vertical="center" wrapText="1"/>
    </xf>
    <xf numFmtId="9" fontId="1" fillId="0" borderId="0" xfId="1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[gcia_v8.xlsx]graficos gcia!TablaDinámica3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Tasa de ganancia</a:t>
            </a:r>
            <a:r>
              <a:rPr lang="es-AR" baseline="0"/>
              <a:t> minera metalífera y manufacturera.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gcia'!$B$1:$B$2</c:f>
              <c:strCache>
                <c:ptCount val="1"/>
                <c:pt idx="0">
                  <c:v>manuf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'graficos gcia'!$A$3:$A$17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'graficos gcia'!$B$3:$B$17</c:f>
              <c:numCache>
                <c:formatCode>0%</c:formatCode>
                <c:ptCount val="14"/>
                <c:pt idx="0">
                  <c:v>0</c:v>
                </c:pt>
                <c:pt idx="1">
                  <c:v>-9.1362616005478903E-2</c:v>
                </c:pt>
                <c:pt idx="2">
                  <c:v>9.9612462313351399E-2</c:v>
                </c:pt>
                <c:pt idx="3">
                  <c:v>9.5149906708041534E-2</c:v>
                </c:pt>
                <c:pt idx="4">
                  <c:v>0.12970824560140776</c:v>
                </c:pt>
                <c:pt idx="5">
                  <c:v>0.10794612189567208</c:v>
                </c:pt>
                <c:pt idx="6">
                  <c:v>0.14271086255268078</c:v>
                </c:pt>
                <c:pt idx="7">
                  <c:v>0.11222168526897584</c:v>
                </c:pt>
                <c:pt idx="8">
                  <c:v>8.8761983482288698E-2</c:v>
                </c:pt>
                <c:pt idx="9">
                  <c:v>0.10965784673483606</c:v>
                </c:pt>
                <c:pt idx="10">
                  <c:v>0.11011498259944207</c:v>
                </c:pt>
                <c:pt idx="11">
                  <c:v>9.5704566691362736E-2</c:v>
                </c:pt>
                <c:pt idx="12">
                  <c:v>0.10097231853223584</c:v>
                </c:pt>
                <c:pt idx="13">
                  <c:v>8.9114505071032676E-2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4-4413-A164-3E80516F5E4B}"/>
            </c:ext>
          </c:extLst>
        </c:ser>
        <c:ser>
          <c:idx val="1"/>
          <c:order val="1"/>
          <c:tx>
            <c:strRef>
              <c:f>'graficos gcia'!$C$1:$C$2</c:f>
              <c:strCache>
                <c:ptCount val="1"/>
                <c:pt idx="0">
                  <c:v>metalif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gcia'!$A$3:$A$17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'graficos gcia'!$C$3:$C$17</c:f>
              <c:numCache>
                <c:formatCode>0%</c:formatCode>
                <c:ptCount val="14"/>
                <c:pt idx="0">
                  <c:v>0</c:v>
                </c:pt>
                <c:pt idx="1">
                  <c:v>-0.65505921916634013</c:v>
                </c:pt>
                <c:pt idx="2">
                  <c:v>0.45484162942958295</c:v>
                </c:pt>
                <c:pt idx="3">
                  <c:v>0.64558858010193076</c:v>
                </c:pt>
                <c:pt idx="4">
                  <c:v>0.57636562685905857</c:v>
                </c:pt>
                <c:pt idx="5">
                  <c:v>0.89917452748513582</c:v>
                </c:pt>
                <c:pt idx="6">
                  <c:v>0.50700391326628946</c:v>
                </c:pt>
                <c:pt idx="7">
                  <c:v>0.25069412899455895</c:v>
                </c:pt>
                <c:pt idx="8">
                  <c:v>0.42190477873184523</c:v>
                </c:pt>
                <c:pt idx="9">
                  <c:v>0.58479708766301985</c:v>
                </c:pt>
                <c:pt idx="10">
                  <c:v>0.41105090827605373</c:v>
                </c:pt>
                <c:pt idx="11">
                  <c:v>0.46083723253872927</c:v>
                </c:pt>
                <c:pt idx="12">
                  <c:v>0.31246162107092518</c:v>
                </c:pt>
                <c:pt idx="13">
                  <c:v>5.6322012259721062E-2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4-4413-A164-3E80516F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66800"/>
        <c:axId val="132841904"/>
      </c:lineChart>
      <c:catAx>
        <c:axId val="4572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Elaboración propia en base a AFIP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841904"/>
        <c:crosses val="autoZero"/>
        <c:auto val="1"/>
        <c:lblAlgn val="ctr"/>
        <c:lblOffset val="100"/>
        <c:noMultiLvlLbl val="0"/>
      </c:catAx>
      <c:valAx>
        <c:axId val="132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72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[gcia_v8.xlsx]comparacion estimaciones!TablaDinámica3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'comparacion estimaciones'!$B$1:$B$3</c:f>
              <c:strCache>
                <c:ptCount val="1"/>
                <c:pt idx="0">
                  <c:v>manuf - Suma de Tasa de ganancia antes de impuestos_1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'comparacion estimaciones'!$A$4:$A$18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'comparacion estimaciones'!$B$4:$B$18</c:f>
              <c:numCache>
                <c:formatCode>0%</c:formatCode>
                <c:ptCount val="14"/>
                <c:pt idx="0">
                  <c:v>0</c:v>
                </c:pt>
                <c:pt idx="1">
                  <c:v>-9.1362616005478903E-2</c:v>
                </c:pt>
                <c:pt idx="2">
                  <c:v>9.9612462313351399E-2</c:v>
                </c:pt>
                <c:pt idx="3">
                  <c:v>9.5149906708041534E-2</c:v>
                </c:pt>
                <c:pt idx="4">
                  <c:v>0.12970824560140776</c:v>
                </c:pt>
                <c:pt idx="5">
                  <c:v>0.10794612189567208</c:v>
                </c:pt>
                <c:pt idx="6">
                  <c:v>0.14271086255268078</c:v>
                </c:pt>
                <c:pt idx="7">
                  <c:v>0.11222168526897584</c:v>
                </c:pt>
                <c:pt idx="8">
                  <c:v>8.8761983482288698E-2</c:v>
                </c:pt>
                <c:pt idx="9">
                  <c:v>0.10965784673483606</c:v>
                </c:pt>
                <c:pt idx="10">
                  <c:v>0.11011498259944207</c:v>
                </c:pt>
                <c:pt idx="11">
                  <c:v>9.5704566691362736E-2</c:v>
                </c:pt>
                <c:pt idx="12">
                  <c:v>0.10097231853223584</c:v>
                </c:pt>
                <c:pt idx="13">
                  <c:v>8.9114505071032676E-2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7-4F20-AA1E-8BED2576063E}"/>
            </c:ext>
          </c:extLst>
        </c:ser>
        <c:ser>
          <c:idx val="1"/>
          <c:order val="1"/>
          <c:tx>
            <c:strRef>
              <c:f>'comparacion estimaciones'!$C$1:$C$3</c:f>
              <c:strCache>
                <c:ptCount val="1"/>
                <c:pt idx="0">
                  <c:v>manuf - Suma de Tasa de ganancia antes de impuestos_2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'comparacion estimaciones'!$A$4:$A$18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'comparacion estimaciones'!$C$4:$C$18</c:f>
              <c:numCache>
                <c:formatCode>0%</c:formatCode>
                <c:ptCount val="14"/>
                <c:pt idx="0">
                  <c:v>0</c:v>
                </c:pt>
                <c:pt idx="1">
                  <c:v>-0.15620027377265377</c:v>
                </c:pt>
                <c:pt idx="2">
                  <c:v>5.2141816056817045E-2</c:v>
                </c:pt>
                <c:pt idx="3">
                  <c:v>5.4813638549108396E-2</c:v>
                </c:pt>
                <c:pt idx="4">
                  <c:v>8.0350962638881862E-2</c:v>
                </c:pt>
                <c:pt idx="5">
                  <c:v>6.8954365772473186E-2</c:v>
                </c:pt>
                <c:pt idx="6">
                  <c:v>9.8490730517688363E-2</c:v>
                </c:pt>
                <c:pt idx="7">
                  <c:v>7.629361946615712E-2</c:v>
                </c:pt>
                <c:pt idx="8">
                  <c:v>5.7939490191679391E-2</c:v>
                </c:pt>
                <c:pt idx="9">
                  <c:v>7.8648675735776274E-2</c:v>
                </c:pt>
                <c:pt idx="10">
                  <c:v>8.2235763863821365E-2</c:v>
                </c:pt>
                <c:pt idx="11">
                  <c:v>7.1989331768543163E-2</c:v>
                </c:pt>
                <c:pt idx="12">
                  <c:v>7.7215080549656451E-2</c:v>
                </c:pt>
                <c:pt idx="13">
                  <c:v>6.8730187995364025E-2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7-4F20-AA1E-8BED2576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66800"/>
        <c:axId val="132841904"/>
      </c:lineChart>
      <c:catAx>
        <c:axId val="4572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841904"/>
        <c:crosses val="autoZero"/>
        <c:auto val="1"/>
        <c:lblAlgn val="ctr"/>
        <c:lblOffset val="100"/>
        <c:noMultiLvlLbl val="0"/>
      </c:catAx>
      <c:valAx>
        <c:axId val="132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72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[gcia_v8.xlsx]graf antes y desp imp!TablaDinámica3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 antes y desp imp'!$B$1:$B$3</c:f>
              <c:strCache>
                <c:ptCount val="1"/>
                <c:pt idx="0">
                  <c:v>manuf - Suma de Tasa de ganancia antes de impuestos_1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 antes y desp imp'!$A$4:$A$18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'graf antes y desp imp'!$B$4:$B$18</c:f>
              <c:numCache>
                <c:formatCode>0%</c:formatCode>
                <c:ptCount val="14"/>
                <c:pt idx="0">
                  <c:v>0</c:v>
                </c:pt>
                <c:pt idx="1">
                  <c:v>-9.1362616005478903E-2</c:v>
                </c:pt>
                <c:pt idx="2">
                  <c:v>9.9612462313351399E-2</c:v>
                </c:pt>
                <c:pt idx="3">
                  <c:v>9.5149906708041534E-2</c:v>
                </c:pt>
                <c:pt idx="4">
                  <c:v>0.12970824560140776</c:v>
                </c:pt>
                <c:pt idx="5">
                  <c:v>0.10794612189567208</c:v>
                </c:pt>
                <c:pt idx="6">
                  <c:v>0.14271086255268078</c:v>
                </c:pt>
                <c:pt idx="7">
                  <c:v>0.11222168526897584</c:v>
                </c:pt>
                <c:pt idx="8">
                  <c:v>8.8761983482288698E-2</c:v>
                </c:pt>
                <c:pt idx="9">
                  <c:v>0.10965784673483606</c:v>
                </c:pt>
                <c:pt idx="10">
                  <c:v>0.11011498259944207</c:v>
                </c:pt>
                <c:pt idx="11">
                  <c:v>9.5704566691362736E-2</c:v>
                </c:pt>
                <c:pt idx="12">
                  <c:v>0.10097231853223584</c:v>
                </c:pt>
                <c:pt idx="13">
                  <c:v>8.9114505071032676E-2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2-4534-AB20-07380F74FFCF}"/>
            </c:ext>
          </c:extLst>
        </c:ser>
        <c:ser>
          <c:idx val="1"/>
          <c:order val="1"/>
          <c:tx>
            <c:strRef>
              <c:f>'graf antes y desp imp'!$C$1:$C$3</c:f>
              <c:strCache>
                <c:ptCount val="1"/>
                <c:pt idx="0">
                  <c:v>manuf - Suma de Tasa de ganancia despues de impuestos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 antes y desp imp'!$A$4:$A$18</c:f>
              <c:strCach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strCache>
            </c:strRef>
          </c:cat>
          <c:val>
            <c:numRef>
              <c:f>'graf antes y desp imp'!$C$4:$C$18</c:f>
              <c:numCache>
                <c:formatCode>General</c:formatCode>
                <c:ptCount val="14"/>
                <c:pt idx="0">
                  <c:v>0</c:v>
                </c:pt>
                <c:pt idx="1">
                  <c:v>-0.17115308730281839</c:v>
                </c:pt>
                <c:pt idx="2">
                  <c:v>3.6788646280625191E-2</c:v>
                </c:pt>
                <c:pt idx="3">
                  <c:v>3.8776666088802501E-2</c:v>
                </c:pt>
                <c:pt idx="4">
                  <c:v>5.6041387480599114E-2</c:v>
                </c:pt>
                <c:pt idx="5">
                  <c:v>4.7588744214315616E-2</c:v>
                </c:pt>
                <c:pt idx="6">
                  <c:v>6.8608957652490796E-2</c:v>
                </c:pt>
                <c:pt idx="7">
                  <c:v>5.081856208730081E-2</c:v>
                </c:pt>
                <c:pt idx="8">
                  <c:v>3.6010315551361499E-2</c:v>
                </c:pt>
                <c:pt idx="9">
                  <c:v>5.3764183642547918E-2</c:v>
                </c:pt>
                <c:pt idx="10">
                  <c:v>5.6688386301659711E-2</c:v>
                </c:pt>
                <c:pt idx="11">
                  <c:v>4.8523177204688565E-2</c:v>
                </c:pt>
                <c:pt idx="12">
                  <c:v>5.0949037023705269E-2</c:v>
                </c:pt>
                <c:pt idx="13">
                  <c:v>4.4898866557386563E-2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2-4534-AB20-07380F74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66800"/>
        <c:axId val="132841904"/>
      </c:lineChart>
      <c:catAx>
        <c:axId val="4572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841904"/>
        <c:crosses val="autoZero"/>
        <c:auto val="1"/>
        <c:lblAlgn val="ctr"/>
        <c:lblOffset val="100"/>
        <c:noMultiLvlLbl val="0"/>
      </c:catAx>
      <c:valAx>
        <c:axId val="132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72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1371601</xdr:colOff>
      <xdr:row>3</xdr:row>
      <xdr:rowOff>16808</xdr:rowOff>
    </xdr:from>
    <xdr:to>
      <xdr:col>14</xdr:col>
      <xdr:colOff>161925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F6C996-C425-4740-906B-1B7DA2EE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1171012</xdr:colOff>
      <xdr:row>4</xdr:row>
      <xdr:rowOff>112059</xdr:rowOff>
    </xdr:from>
    <xdr:to>
      <xdr:col>3</xdr:col>
      <xdr:colOff>1378323</xdr:colOff>
      <xdr:row>23</xdr:row>
      <xdr:rowOff>94130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822B64-1E7E-45B9-AF5D-2486FA86D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1171012</xdr:colOff>
      <xdr:row>4</xdr:row>
      <xdr:rowOff>112059</xdr:rowOff>
    </xdr:from>
    <xdr:to>
      <xdr:col>3</xdr:col>
      <xdr:colOff>1378323</xdr:colOff>
      <xdr:row>23</xdr:row>
      <xdr:rowOff>94130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62B5A-3482-4F03-88F8-D9734533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3518.530493055558" createdVersion="6" refreshedVersion="6" minRefreshableVersion="3" recordCount="294" xr:uid="{BB0350BE-A857-421E-A1A1-228C1FB2FEF2}">
  <cacheSource type="worksheet">
    <worksheetSource ref="A5:E299" sheet="datos gcia"/>
  </cacheSource>
  <cacheFields count="5">
    <cacheField name="year" numFmtId="0">
      <sharedItems containsSemiMixedTypes="0" containsString="0" containsNumber="1" containsInteger="1" minValue="2001" maxValue="2014" count="14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rama" numFmtId="0">
      <sharedItems count="21">
        <s v="tot"/>
        <s v="agro"/>
        <s v="pesca"/>
        <s v="minas"/>
        <s v="carbon"/>
        <s v="lignito"/>
        <s v="turba"/>
        <s v="petro"/>
        <s v="ser_petro"/>
        <s v="uranio"/>
        <s v="hierro"/>
        <s v="metalif"/>
        <s v="arena"/>
        <s v="min_ncp"/>
        <s v="manuf"/>
        <s v="ega"/>
        <s v="constr"/>
        <s v="comercio"/>
        <s v="hotel"/>
        <s v="telco"/>
        <s v="financ"/>
      </sharedItems>
    </cacheField>
    <cacheField name="Tasa de ganancia antes de impuestos_1" numFmtId="9">
      <sharedItems containsMixedTypes="1" containsNumber="1" minValue="-6.615085089574757" maxValue="1.3001982739418865"/>
    </cacheField>
    <cacheField name="Tasa de ganancia antes de impuestos_2" numFmtId="9">
      <sharedItems containsMixedTypes="1" containsNumber="1" minValue="-6.6320425833957328" maxValue="1.0663618644662605"/>
    </cacheField>
    <cacheField name="Tasa de ganancia despues de impuestos" numFmtId="9">
      <sharedItems containsMixedTypes="1" containsNumber="1" minValue="-6.6400225804879565" maxValue="0.98841639464105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x v="0"/>
    <s v="."/>
    <s v="."/>
    <s v="."/>
  </r>
  <r>
    <x v="1"/>
    <x v="0"/>
    <n v="-0.10397542926456455"/>
    <n v="-0.13921842598648806"/>
    <n v="-0.14715323630819355"/>
  </r>
  <r>
    <x v="2"/>
    <x v="0"/>
    <n v="6.0801760606882464E-2"/>
    <n v="2.630887836110769E-2"/>
    <n v="1.6854822708321216E-2"/>
  </r>
  <r>
    <x v="3"/>
    <x v="0"/>
    <n v="5.1291940061629286E-2"/>
    <n v="2.4321363000393177E-2"/>
    <n v="1.6619931753449141E-2"/>
  </r>
  <r>
    <x v="4"/>
    <x v="0"/>
    <n v="7.0354098608754051E-2"/>
    <n v="4.0770554603600816E-2"/>
    <n v="3.0509938269623841E-2"/>
  </r>
  <r>
    <x v="5"/>
    <x v="0"/>
    <n v="7.671999984155263E-2"/>
    <n v="4.7120836843002382E-2"/>
    <n v="3.5685160941775172E-2"/>
  </r>
  <r>
    <x v="6"/>
    <x v="0"/>
    <n v="7.725300679115521E-2"/>
    <n v="5.0816471150069403E-2"/>
    <n v="3.8207106033448755E-2"/>
  </r>
  <r>
    <x v="7"/>
    <x v="0"/>
    <n v="5.8509651153978721E-2"/>
    <n v="3.737211956071175E-2"/>
    <n v="2.6843044413343047E-2"/>
  </r>
  <r>
    <x v="8"/>
    <x v="0"/>
    <n v="5.9980289691176317E-2"/>
    <n v="3.73472941377982E-2"/>
    <n v="2.583307027775977E-2"/>
  </r>
  <r>
    <x v="9"/>
    <x v="0"/>
    <n v="7.2693945949585309E-2"/>
    <n v="5.0259299543150442E-2"/>
    <n v="3.7219350821362462E-2"/>
  </r>
  <r>
    <x v="10"/>
    <x v="0"/>
    <n v="7.4172409239968831E-2"/>
    <n v="5.3295085331219474E-2"/>
    <n v="3.944813062305845E-2"/>
  </r>
  <r>
    <x v="11"/>
    <x v="0"/>
    <n v="6.8824299570148503E-2"/>
    <n v="4.9072422506560832E-2"/>
    <n v="3.4877869158598918E-2"/>
  </r>
  <r>
    <x v="12"/>
    <x v="0"/>
    <n v="6.7977051266433816E-2"/>
    <n v="4.7590378535982393E-2"/>
    <n v="3.1832138815958637E-2"/>
  </r>
  <r>
    <x v="13"/>
    <x v="0"/>
    <n v="7.1864675939542724E-2"/>
    <n v="5.2559170563218571E-2"/>
    <n v="3.64981367499373E-2"/>
  </r>
  <r>
    <x v="0"/>
    <x v="1"/>
    <s v="."/>
    <s v="."/>
    <s v="."/>
  </r>
  <r>
    <x v="1"/>
    <x v="1"/>
    <n v="3.7901128497116021E-2"/>
    <n v="5.0705002210144987E-3"/>
    <n v="-2.6179003854403062E-3"/>
  </r>
  <r>
    <x v="2"/>
    <x v="1"/>
    <n v="0.10889235378879718"/>
    <n v="7.3714479464597374E-2"/>
    <n v="6.195345119769443E-2"/>
  </r>
  <r>
    <x v="3"/>
    <x v="1"/>
    <n v="8.5324042481967621E-2"/>
    <n v="5.6706468455151891E-2"/>
    <n v="4.5728476563910714E-2"/>
  </r>
  <r>
    <x v="4"/>
    <x v="1"/>
    <n v="9.2206175351373751E-2"/>
    <n v="6.3047948929916234E-2"/>
    <n v="5.0212381174988177E-2"/>
  </r>
  <r>
    <x v="5"/>
    <x v="1"/>
    <n v="7.9677629771330305E-2"/>
    <n v="5.5013826289196113E-2"/>
    <n v="4.2997260848357199E-2"/>
  </r>
  <r>
    <x v="6"/>
    <x v="1"/>
    <n v="0.11330178364997932"/>
    <n v="8.1921265907724139E-2"/>
    <n v="6.3517833469124693E-2"/>
  </r>
  <r>
    <x v="7"/>
    <x v="1"/>
    <n v="0.1000146021642848"/>
    <n v="7.3394876953121177E-2"/>
    <n v="5.6768026085876458E-2"/>
  </r>
  <r>
    <x v="8"/>
    <x v="1"/>
    <n v="5.6145479771066528E-2"/>
    <n v="3.4710603062529863E-2"/>
    <n v="2.2780370885683257E-2"/>
  </r>
  <r>
    <x v="9"/>
    <x v="1"/>
    <n v="0.1437640062557701"/>
    <n v="0.11435472425528816"/>
    <n v="9.3099308997843577E-2"/>
  </r>
  <r>
    <x v="10"/>
    <x v="1"/>
    <n v="0.15492935182791767"/>
    <n v="0.12528939996571672"/>
    <n v="9.9684977763336707E-2"/>
  </r>
  <r>
    <x v="11"/>
    <x v="1"/>
    <n v="8.7952002215721595E-2"/>
    <n v="6.9109410631010032E-2"/>
    <n v="5.2505106054511051E-2"/>
  </r>
  <r>
    <x v="12"/>
    <x v="1"/>
    <n v="8.5349357255460695E-2"/>
    <n v="6.5305501433243374E-2"/>
    <n v="4.7372308581165951E-2"/>
  </r>
  <r>
    <x v="13"/>
    <x v="1"/>
    <n v="0.11261963762910153"/>
    <n v="9.1852848507502124E-2"/>
    <n v="7.0353603497044698E-2"/>
  </r>
  <r>
    <x v="0"/>
    <x v="2"/>
    <s v="."/>
    <s v="."/>
    <s v="."/>
  </r>
  <r>
    <x v="1"/>
    <x v="2"/>
    <n v="0.3528857296806201"/>
    <n v="0.19656890015258349"/>
    <n v="0.16604990010187159"/>
  </r>
  <r>
    <x v="2"/>
    <x v="2"/>
    <n v="0.32781211169329488"/>
    <n v="0.21787733711035684"/>
    <n v="0.17499069427855135"/>
  </r>
  <r>
    <x v="3"/>
    <x v="2"/>
    <n v="7.0427030264109736E-2"/>
    <n v="3.4841191924286585E-2"/>
    <n v="2.1666860283586099E-2"/>
  </r>
  <r>
    <x v="4"/>
    <x v="2"/>
    <n v="3.2355982703273653E-2"/>
    <n v="6.9843234629952426E-3"/>
    <n v="-2.3293235998917677E-3"/>
  </r>
  <r>
    <x v="5"/>
    <x v="2"/>
    <n v="0.11070713265442055"/>
    <n v="6.9448702332031612E-2"/>
    <n v="5.079989182631181E-2"/>
  </r>
  <r>
    <x v="6"/>
    <x v="2"/>
    <n v="1.7335052081783268E-2"/>
    <n v="-9.4178824908026856E-3"/>
    <n v="-2.1424077518499798E-2"/>
  </r>
  <r>
    <x v="7"/>
    <x v="2"/>
    <n v="1.8926328386870792E-2"/>
    <n v="-2.3466845078228015E-3"/>
    <n v="-1.1255895036369689E-2"/>
  </r>
  <r>
    <x v="8"/>
    <x v="2"/>
    <n v="-3.3310047460648431E-2"/>
    <n v="-5.4345586797250323E-2"/>
    <n v="-6.4539019955956095E-2"/>
  </r>
  <r>
    <x v="9"/>
    <x v="2"/>
    <n v="5.5116925802784086E-2"/>
    <n v="3.0440359819158578E-2"/>
    <n v="1.8102076827345825E-2"/>
  </r>
  <r>
    <x v="10"/>
    <x v="2"/>
    <n v="8.9527542628269202E-2"/>
    <n v="4.5457553958919983E-2"/>
    <n v="2.3109265865932472E-2"/>
  </r>
  <r>
    <x v="11"/>
    <x v="2"/>
    <n v="-3.2851468321274439E-2"/>
    <n v="-4.9181752706485379E-2"/>
    <n v="-5.7655013472396717E-2"/>
  </r>
  <r>
    <x v="12"/>
    <x v="2"/>
    <n v="3.3751866294203861E-2"/>
    <n v="-6.5714764410269716E-3"/>
    <n v="-3.0436311937388074E-2"/>
  </r>
  <r>
    <x v="13"/>
    <x v="2"/>
    <n v="8.0590826952319117E-2"/>
    <n v="3.8387140199429494E-2"/>
    <n v="1.0481970269923238E-2"/>
  </r>
  <r>
    <x v="0"/>
    <x v="3"/>
    <s v="."/>
    <s v="."/>
    <s v="."/>
  </r>
  <r>
    <x v="1"/>
    <x v="3"/>
    <n v="0.13178296529585887"/>
    <n v="3.2952606463295481E-2"/>
    <n v="8.5996711528791448E-3"/>
  </r>
  <r>
    <x v="2"/>
    <x v="3"/>
    <n v="0.36517934573982291"/>
    <n v="0.18398432430898953"/>
    <n v="0.11943647952446872"/>
  </r>
  <r>
    <x v="3"/>
    <x v="3"/>
    <n v="0.27708110782589285"/>
    <n v="0.14581931789113034"/>
    <n v="9.640898631872924E-2"/>
  </r>
  <r>
    <x v="4"/>
    <x v="3"/>
    <n v="0.24806090479185025"/>
    <n v="0.14917762983641786"/>
    <n v="9.9222046023174484E-2"/>
  </r>
  <r>
    <x v="5"/>
    <x v="3"/>
    <n v="0.36543718583666779"/>
    <n v="0.23101362837807629"/>
    <n v="0.16391914769193813"/>
  </r>
  <r>
    <x v="6"/>
    <x v="3"/>
    <n v="0.1900727921821172"/>
    <n v="0.11862092538117668"/>
    <n v="7.9611358396104365E-2"/>
  </r>
  <r>
    <x v="7"/>
    <x v="3"/>
    <n v="0.119821268771937"/>
    <n v="6.9876208593825304E-2"/>
    <n v="4.3277754175098042E-2"/>
  </r>
  <r>
    <x v="8"/>
    <x v="3"/>
    <n v="0.14397945210024576"/>
    <n v="8.5877205748630045E-2"/>
    <n v="5.4767341560363343E-2"/>
  </r>
  <r>
    <x v="9"/>
    <x v="3"/>
    <n v="0.18642920232424343"/>
    <n v="0.12211381288831029"/>
    <n v="8.2429849193798366E-2"/>
  </r>
  <r>
    <x v="10"/>
    <x v="3"/>
    <n v="0.17470758281832055"/>
    <n v="0.12056267436580789"/>
    <n v="8.1458018261215404E-2"/>
  </r>
  <r>
    <x v="11"/>
    <x v="3"/>
    <n v="0.15759241149624154"/>
    <n v="0.10169797759048334"/>
    <n v="5.6169420518156703E-2"/>
  </r>
  <r>
    <x v="12"/>
    <x v="3"/>
    <n v="3.9673248679472924E-2"/>
    <n v="-2.2794763402595699E-2"/>
    <n v="-7.3945302603010674E-2"/>
  </r>
  <r>
    <x v="13"/>
    <x v="3"/>
    <n v="0.12697546404390953"/>
    <n v="7.644170048809952E-2"/>
    <n v="2.7917802528259261E-2"/>
  </r>
  <r>
    <x v="0"/>
    <x v="4"/>
    <s v="."/>
    <s v="."/>
    <s v="."/>
  </r>
  <r>
    <x v="1"/>
    <x v="4"/>
    <n v="-0.1606057069482896"/>
    <n v="-0.16196524153720332"/>
    <n v="-0.16264500883166019"/>
  </r>
  <r>
    <x v="2"/>
    <x v="4"/>
    <n v="1.0247346421412937E-2"/>
    <n v="8.8881492383510105E-3"/>
    <n v="7.0758863276017782E-3"/>
  </r>
  <r>
    <x v="3"/>
    <x v="4"/>
    <n v="0.40618006678795271"/>
    <n v="0.28180901620069609"/>
    <n v="0.21962349090706781"/>
  </r>
  <r>
    <x v="4"/>
    <x v="4"/>
    <n v="1.3001982739418865"/>
    <n v="1.0663618644662605"/>
    <n v="0.98841639464105158"/>
  </r>
  <r>
    <x v="5"/>
    <x v="4"/>
    <n v="-1.7542324450764857E-2"/>
    <n v="-3.1969038123526236E-2"/>
    <n v="-3.7739723592630788E-2"/>
  </r>
  <r>
    <x v="6"/>
    <x v="4"/>
    <n v="1.1191822837134673E-2"/>
    <n v="4.9675939759278934E-3"/>
    <n v="-1.1789113037530579E-5"/>
  </r>
  <r>
    <x v="7"/>
    <x v="4"/>
    <n v="0.12058064147513226"/>
    <n v="7.7990760861120681E-2"/>
    <n v="4.95975071184463E-2"/>
  </r>
  <r>
    <x v="8"/>
    <x v="4"/>
    <n v="8.1231115201124748E-2"/>
    <n v="5.4095563481678245E-2"/>
    <n v="3.8589533927708829E-2"/>
  </r>
  <r>
    <x v="9"/>
    <x v="4"/>
    <n v="5.2461038693922969E-2"/>
    <n v="3.2077446591463707E-2"/>
    <n v="1.4241803501811858E-2"/>
  </r>
  <r>
    <x v="10"/>
    <x v="4"/>
    <n v="1.6954470021063098E-2"/>
    <n v="1.1960703807694532E-2"/>
    <n v="7.9656908369996823E-3"/>
  </r>
  <r>
    <x v="11"/>
    <x v="4"/>
    <n v="4.2447183044721296E-3"/>
    <n v="0"/>
    <n v="-3.0319416460515211E-3"/>
  </r>
  <r>
    <x v="12"/>
    <x v="4"/>
    <n v="2.0559827219329491E-2"/>
    <n v="2.0559827219329491E-2"/>
    <n v="2.0559827219329491E-2"/>
  </r>
  <r>
    <x v="13"/>
    <x v="4"/>
    <n v="-5.9688512170519945E-2"/>
    <n v="-7.0983480268410656E-2"/>
    <n v="-8.0019454746723229E-2"/>
  </r>
  <r>
    <x v="0"/>
    <x v="5"/>
    <s v="."/>
    <s v="."/>
    <s v="."/>
  </r>
  <r>
    <x v="1"/>
    <x v="5"/>
    <e v="#DIV/0!"/>
    <e v="#DIV/0!"/>
    <e v="#DIV/0!"/>
  </r>
  <r>
    <x v="2"/>
    <x v="5"/>
    <e v="#DIV/0!"/>
    <e v="#DIV/0!"/>
    <e v="#DIV/0!"/>
  </r>
  <r>
    <x v="3"/>
    <x v="5"/>
    <e v="#DIV/0!"/>
    <e v="#DIV/0!"/>
    <e v="#DIV/0!"/>
  </r>
  <r>
    <x v="4"/>
    <x v="5"/>
    <e v="#DIV/0!"/>
    <e v="#DIV/0!"/>
    <e v="#DIV/0!"/>
  </r>
  <r>
    <x v="5"/>
    <x v="5"/>
    <e v="#DIV/0!"/>
    <e v="#DIV/0!"/>
    <e v="#DIV/0!"/>
  </r>
  <r>
    <x v="6"/>
    <x v="5"/>
    <e v="#DIV/0!"/>
    <e v="#DIV/0!"/>
    <e v="#DIV/0!"/>
  </r>
  <r>
    <x v="7"/>
    <x v="5"/>
    <e v="#DIV/0!"/>
    <e v="#DIV/0!"/>
    <e v="#DIV/0!"/>
  </r>
  <r>
    <x v="8"/>
    <x v="5"/>
    <e v="#DIV/0!"/>
    <e v="#DIV/0!"/>
    <e v="#DIV/0!"/>
  </r>
  <r>
    <x v="9"/>
    <x v="5"/>
    <e v="#DIV/0!"/>
    <e v="#DIV/0!"/>
    <e v="#DIV/0!"/>
  </r>
  <r>
    <x v="10"/>
    <x v="5"/>
    <e v="#DIV/0!"/>
    <e v="#DIV/0!"/>
    <e v="#DIV/0!"/>
  </r>
  <r>
    <x v="11"/>
    <x v="5"/>
    <e v="#DIV/0!"/>
    <e v="#DIV/0!"/>
    <e v="#DIV/0!"/>
  </r>
  <r>
    <x v="12"/>
    <x v="5"/>
    <e v="#DIV/0!"/>
    <e v="#DIV/0!"/>
    <e v="#DIV/0!"/>
  </r>
  <r>
    <x v="13"/>
    <x v="5"/>
    <e v="#DIV/0!"/>
    <e v="#DIV/0!"/>
    <e v="#DIV/0!"/>
  </r>
  <r>
    <x v="0"/>
    <x v="6"/>
    <s v="."/>
    <s v="."/>
    <s v="."/>
  </r>
  <r>
    <x v="1"/>
    <x v="6"/>
    <e v="#DIV/0!"/>
    <e v="#DIV/0!"/>
    <e v="#DIV/0!"/>
  </r>
  <r>
    <x v="2"/>
    <x v="6"/>
    <e v="#DIV/0!"/>
    <e v="#DIV/0!"/>
    <e v="#DIV/0!"/>
  </r>
  <r>
    <x v="3"/>
    <x v="6"/>
    <e v="#DIV/0!"/>
    <e v="#DIV/0!"/>
    <e v="#DIV/0!"/>
  </r>
  <r>
    <x v="4"/>
    <x v="6"/>
    <e v="#DIV/0!"/>
    <e v="#DIV/0!"/>
    <e v="#DIV/0!"/>
  </r>
  <r>
    <x v="5"/>
    <x v="6"/>
    <e v="#DIV/0!"/>
    <e v="#DIV/0!"/>
    <e v="#DIV/0!"/>
  </r>
  <r>
    <x v="6"/>
    <x v="6"/>
    <e v="#DIV/0!"/>
    <e v="#DIV/0!"/>
    <e v="#DIV/0!"/>
  </r>
  <r>
    <x v="7"/>
    <x v="6"/>
    <n v="0.22544896450210256"/>
    <n v="0.22288704445094229"/>
    <n v="0.22224656443815224"/>
  </r>
  <r>
    <x v="8"/>
    <x v="6"/>
    <n v="0.19184612302018611"/>
    <n v="0.18881058309898063"/>
    <n v="0.18820347511473953"/>
  </r>
  <r>
    <x v="9"/>
    <x v="6"/>
    <e v="#DIV/0!"/>
    <n v="0.18223355772520047"/>
    <n v="0.18223355772520047"/>
  </r>
  <r>
    <x v="10"/>
    <x v="6"/>
    <e v="#DIV/0!"/>
    <n v="0.140700489837773"/>
    <n v="0.140700489837773"/>
  </r>
  <r>
    <x v="11"/>
    <x v="6"/>
    <n v="-0.20721831669975527"/>
    <n v="-0.20721831669975527"/>
    <n v="-0.20721831669975527"/>
  </r>
  <r>
    <x v="12"/>
    <x v="6"/>
    <e v="#DIV/0!"/>
    <e v="#DIV/0!"/>
    <e v="#DIV/0!"/>
  </r>
  <r>
    <x v="13"/>
    <x v="6"/>
    <e v="#DIV/0!"/>
    <e v="#DIV/0!"/>
    <e v="#DIV/0!"/>
  </r>
  <r>
    <x v="0"/>
    <x v="7"/>
    <s v="."/>
    <s v="."/>
    <s v="."/>
  </r>
  <r>
    <x v="1"/>
    <x v="7"/>
    <n v="0.21675956740149746"/>
    <n v="0.12855734437102473"/>
    <n v="0.1000213310376365"/>
  </r>
  <r>
    <x v="2"/>
    <x v="7"/>
    <n v="0.27676604926065707"/>
    <n v="0.14908896906427388"/>
    <n v="9.1920127185296338E-2"/>
  </r>
  <r>
    <x v="3"/>
    <x v="7"/>
    <n v="0.28111871686353501"/>
    <n v="0.17439784248747386"/>
    <n v="0.11364903707340832"/>
  </r>
  <r>
    <x v="4"/>
    <x v="7"/>
    <n v="0.22415613082503283"/>
    <n v="0.15972541476917818"/>
    <n v="0.10466643923053873"/>
  </r>
  <r>
    <x v="5"/>
    <x v="7"/>
    <n v="0.30428843110709358"/>
    <n v="0.22651475225714446"/>
    <n v="0.15796845903346052"/>
  </r>
  <r>
    <x v="6"/>
    <x v="7"/>
    <n v="0.1754096786485769"/>
    <n v="0.11109225219452289"/>
    <n v="7.1942514352924786E-2"/>
  </r>
  <r>
    <x v="7"/>
    <x v="7"/>
    <n v="0.11435431797270203"/>
    <n v="6.8359802445982401E-2"/>
    <n v="4.1267142615174966E-2"/>
  </r>
  <r>
    <x v="8"/>
    <x v="7"/>
    <n v="0.13909030740850711"/>
    <n v="9.4151043250963032E-2"/>
    <n v="5.8484960586245506E-2"/>
  </r>
  <r>
    <x v="9"/>
    <x v="7"/>
    <n v="0.16211428013390758"/>
    <n v="0.10473561739966981"/>
    <n v="7.0618574692825745E-2"/>
  </r>
  <r>
    <x v="10"/>
    <x v="7"/>
    <n v="0.17979631593184187"/>
    <n v="0.11496008406461035"/>
    <n v="8.0048266905331858E-2"/>
  </r>
  <r>
    <x v="11"/>
    <x v="7"/>
    <n v="0.14661208147025784"/>
    <n v="8.4863297238250035E-2"/>
    <n v="4.2247939106301008E-2"/>
  </r>
  <r>
    <x v="12"/>
    <x v="7"/>
    <n v="0.21907310993730778"/>
    <n v="0.13439318382336693"/>
    <n v="5.9122138388752833E-2"/>
  </r>
  <r>
    <x v="13"/>
    <x v="7"/>
    <n v="0.15208956221052236"/>
    <n v="9.773229477485755E-2"/>
    <n v="4.2049240328566752E-2"/>
  </r>
  <r>
    <x v="0"/>
    <x v="8"/>
    <s v="."/>
    <s v="."/>
    <s v="."/>
  </r>
  <r>
    <x v="1"/>
    <x v="8"/>
    <n v="-0.21331439958894446"/>
    <n v="-0.25244495743715234"/>
    <n v="-0.27331458828952987"/>
  </r>
  <r>
    <x v="2"/>
    <x v="8"/>
    <n v="0.1726897212209059"/>
    <n v="0.1536236605399327"/>
    <n v="0.13518271660259795"/>
  </r>
  <r>
    <x v="3"/>
    <x v="8"/>
    <n v="8.6029566367584978E-2"/>
    <n v="6.9459866002506324E-2"/>
    <n v="5.404619124429362E-2"/>
  </r>
  <r>
    <x v="4"/>
    <x v="8"/>
    <n v="0.17830145889773802"/>
    <n v="0.1482247505972869"/>
    <n v="0.12019872695368473"/>
  </r>
  <r>
    <x v="5"/>
    <x v="8"/>
    <n v="0.36788244034869999"/>
    <n v="0.32274106418101306"/>
    <n v="0.28439086849873035"/>
  </r>
  <r>
    <x v="6"/>
    <x v="8"/>
    <n v="0.25497564033880388"/>
    <n v="0.19636457759237189"/>
    <n v="0.13894965898362216"/>
  </r>
  <r>
    <x v="7"/>
    <x v="8"/>
    <n v="0.15061736653573848"/>
    <n v="0.1128279934069137"/>
    <n v="7.5999367052550518E-2"/>
  </r>
  <r>
    <x v="8"/>
    <x v="8"/>
    <n v="6.440081464534167E-2"/>
    <n v="3.4978733064387361E-2"/>
    <n v="1.5617105185307746E-2"/>
  </r>
  <r>
    <x v="9"/>
    <x v="8"/>
    <n v="0.10370339722875306"/>
    <n v="6.9498388259497668E-2"/>
    <n v="3.9569005411399211E-2"/>
  </r>
  <r>
    <x v="10"/>
    <x v="8"/>
    <n v="0.11203387363846647"/>
    <n v="8.1770373586777939E-2"/>
    <n v="4.3400578878387094E-2"/>
  </r>
  <r>
    <x v="11"/>
    <x v="8"/>
    <n v="0.12257313869714424"/>
    <n v="9.2149853151002242E-2"/>
    <n v="5.0186700673565024E-2"/>
  </r>
  <r>
    <x v="12"/>
    <x v="8"/>
    <n v="0.16747789988328382"/>
    <n v="0.13461098266991331"/>
    <n v="8.8446763072507428E-2"/>
  </r>
  <r>
    <x v="13"/>
    <x v="8"/>
    <n v="0.26709890588080581"/>
    <n v="0.22497023041642852"/>
    <n v="0.14657426042184815"/>
  </r>
  <r>
    <x v="0"/>
    <x v="9"/>
    <s v="."/>
    <s v="."/>
    <s v="."/>
  </r>
  <r>
    <x v="1"/>
    <x v="9"/>
    <e v="#DIV/0!"/>
    <n v="0.3380144375865991"/>
    <n v="0.3380144375865991"/>
  </r>
  <r>
    <x v="2"/>
    <x v="9"/>
    <e v="#DIV/0!"/>
    <e v="#DIV/0!"/>
    <e v="#DIV/0!"/>
  </r>
  <r>
    <x v="3"/>
    <x v="9"/>
    <e v="#DIV/0!"/>
    <e v="#DIV/0!"/>
    <e v="#DIV/0!"/>
  </r>
  <r>
    <x v="4"/>
    <x v="9"/>
    <e v="#DIV/0!"/>
    <e v="#DIV/0!"/>
    <e v="#DIV/0!"/>
  </r>
  <r>
    <x v="5"/>
    <x v="9"/>
    <e v="#DIV/0!"/>
    <e v="#DIV/0!"/>
    <e v="#DIV/0!"/>
  </r>
  <r>
    <x v="6"/>
    <x v="9"/>
    <e v="#DIV/0!"/>
    <n v="3.1061525304267621E-2"/>
    <n v="3.1061525304267621E-2"/>
  </r>
  <r>
    <x v="7"/>
    <x v="9"/>
    <e v="#DIV/0!"/>
    <e v="#DIV/0!"/>
    <e v="#DIV/0!"/>
  </r>
  <r>
    <x v="8"/>
    <x v="9"/>
    <e v="#DIV/0!"/>
    <e v="#DIV/0!"/>
    <e v="#DIV/0!"/>
  </r>
  <r>
    <x v="9"/>
    <x v="9"/>
    <e v="#DIV/0!"/>
    <e v="#DIV/0!"/>
    <e v="#DIV/0!"/>
  </r>
  <r>
    <x v="10"/>
    <x v="9"/>
    <e v="#DIV/0!"/>
    <e v="#DIV/0!"/>
    <e v="#DIV/0!"/>
  </r>
  <r>
    <x v="11"/>
    <x v="9"/>
    <e v="#DIV/0!"/>
    <e v="#DIV/0!"/>
    <e v="#DIV/0!"/>
  </r>
  <r>
    <x v="12"/>
    <x v="9"/>
    <e v="#DIV/0!"/>
    <e v="#DIV/0!"/>
    <e v="#DIV/0!"/>
  </r>
  <r>
    <x v="13"/>
    <x v="9"/>
    <e v="#DIV/0!"/>
    <e v="#DIV/0!"/>
    <e v="#DIV/0!"/>
  </r>
  <r>
    <x v="0"/>
    <x v="10"/>
    <s v="."/>
    <s v="."/>
    <s v="."/>
  </r>
  <r>
    <x v="1"/>
    <x v="10"/>
    <e v="#DIV/0!"/>
    <e v="#DIV/0!"/>
    <e v="#DIV/0!"/>
  </r>
  <r>
    <x v="2"/>
    <x v="10"/>
    <e v="#DIV/0!"/>
    <e v="#DIV/0!"/>
    <e v="#DIV/0!"/>
  </r>
  <r>
    <x v="3"/>
    <x v="10"/>
    <e v="#DIV/0!"/>
    <e v="#DIV/0!"/>
    <e v="#DIV/0!"/>
  </r>
  <r>
    <x v="4"/>
    <x v="10"/>
    <e v="#DIV/0!"/>
    <n v="-3.834208513629371E-2"/>
    <n v="-3.834208513629371E-2"/>
  </r>
  <r>
    <x v="5"/>
    <x v="10"/>
    <n v="4.7249273776707901E-2"/>
    <n v="2.6637297228780946E-2"/>
    <n v="1.6331308954817467E-2"/>
  </r>
  <r>
    <x v="6"/>
    <x v="10"/>
    <e v="#DIV/0!"/>
    <e v="#DIV/0!"/>
    <e v="#DIV/0!"/>
  </r>
  <r>
    <x v="7"/>
    <x v="10"/>
    <e v="#DIV/0!"/>
    <e v="#DIV/0!"/>
    <e v="#DIV/0!"/>
  </r>
  <r>
    <x v="8"/>
    <x v="10"/>
    <n v="0.21100557377725052"/>
    <n v="9.176048757949519E-2"/>
    <n v="6.1949216030056355E-2"/>
  </r>
  <r>
    <x v="9"/>
    <x v="10"/>
    <e v="#DIV/0!"/>
    <e v="#DIV/0!"/>
    <e v="#DIV/0!"/>
  </r>
  <r>
    <x v="10"/>
    <x v="10"/>
    <e v="#DIV/0!"/>
    <e v="#DIV/0!"/>
    <e v="#DIV/0!"/>
  </r>
  <r>
    <x v="11"/>
    <x v="10"/>
    <e v="#DIV/0!"/>
    <e v="#DIV/0!"/>
    <e v="#DIV/0!"/>
  </r>
  <r>
    <x v="12"/>
    <x v="10"/>
    <n v="-0.14875890542126732"/>
    <n v="-0.19027301856208612"/>
    <n v="-0.21794909398929863"/>
  </r>
  <r>
    <x v="13"/>
    <x v="10"/>
    <n v="-0.20383085992709385"/>
    <n v="-0.20387039690931197"/>
    <n v="-0.20390993389153012"/>
  </r>
  <r>
    <x v="0"/>
    <x v="11"/>
    <s v="."/>
    <s v="."/>
    <s v="."/>
  </r>
  <r>
    <x v="1"/>
    <x v="11"/>
    <n v="-0.65505921916634013"/>
    <n v="-0.65546809388608451"/>
    <n v="-0.65551619679428974"/>
  </r>
  <r>
    <x v="2"/>
    <x v="11"/>
    <n v="0.45484162942958295"/>
    <n v="0.22479159229613319"/>
    <n v="0.17878158486944323"/>
  </r>
  <r>
    <x v="3"/>
    <x v="11"/>
    <n v="0.64558858010193076"/>
    <n v="0.1597996951459528"/>
    <n v="0.10919668629637175"/>
  </r>
  <r>
    <x v="4"/>
    <x v="11"/>
    <n v="0.57636562685905857"/>
    <n v="0.27322701584105907"/>
    <n v="0.18986389781110921"/>
  </r>
  <r>
    <x v="5"/>
    <x v="11"/>
    <n v="0.89917452748513582"/>
    <n v="0.43296829798783482"/>
    <n v="0.29976651813146304"/>
  </r>
  <r>
    <x v="6"/>
    <x v="11"/>
    <n v="0.50700391326628946"/>
    <n v="0.27626220046785616"/>
    <n v="0.20896253423497985"/>
  </r>
  <r>
    <x v="7"/>
    <x v="11"/>
    <n v="0.25069412899455895"/>
    <n v="0.1067119887329452"/>
    <n v="7.7001388361501111E-2"/>
  </r>
  <r>
    <x v="8"/>
    <x v="11"/>
    <n v="0.42190477873184523"/>
    <n v="0.20071877379386452"/>
    <n v="0.1473290484640071"/>
  </r>
  <r>
    <x v="9"/>
    <x v="11"/>
    <n v="0.58479708766301985"/>
    <n v="0.30893027285336805"/>
    <n v="0.21237688766998991"/>
  </r>
  <r>
    <x v="10"/>
    <x v="11"/>
    <n v="0.41105090827605373"/>
    <n v="0.22490639814161889"/>
    <n v="0.1465297622955411"/>
  </r>
  <r>
    <x v="11"/>
    <x v="11"/>
    <n v="0.46083723253872927"/>
    <n v="0.22930140369254778"/>
    <n v="0.15352604152470653"/>
  </r>
  <r>
    <x v="12"/>
    <x v="11"/>
    <n v="0.31246162107092518"/>
    <n v="8.5149629391067447E-2"/>
    <n v="5.318388056108745E-2"/>
  </r>
  <r>
    <x v="13"/>
    <x v="11"/>
    <n v="5.6322012259721062E-2"/>
    <n v="-2.6211272308917278E-2"/>
    <n v="-5.592325475362709E-2"/>
  </r>
  <r>
    <x v="0"/>
    <x v="12"/>
    <s v="."/>
    <s v="."/>
    <s v="."/>
  </r>
  <r>
    <x v="1"/>
    <x v="12"/>
    <n v="-0.24316555585018559"/>
    <n v="-0.24918911926911286"/>
    <n v="-0.24983781071422811"/>
  </r>
  <r>
    <x v="2"/>
    <x v="12"/>
    <n v="2.4293240160128758E-2"/>
    <n v="-1.3511360483256457E-2"/>
    <n v="-1.9713677776311847E-2"/>
  </r>
  <r>
    <x v="3"/>
    <x v="12"/>
    <n v="0.10020743416800364"/>
    <n v="4.6427027669904808E-2"/>
    <n v="3.3754633035295308E-2"/>
  </r>
  <r>
    <x v="4"/>
    <x v="12"/>
    <n v="0.20790653619577246"/>
    <n v="0.13754881034784316"/>
    <n v="0.10746481722665958"/>
  </r>
  <r>
    <x v="5"/>
    <x v="12"/>
    <n v="0.20671917931589665"/>
    <n v="0.14405182092575811"/>
    <n v="0.11672593790680234"/>
  </r>
  <r>
    <x v="6"/>
    <x v="12"/>
    <n v="0.18997150657743658"/>
    <n v="0.1417179689248686"/>
    <n v="0.1121749866886025"/>
  </r>
  <r>
    <x v="7"/>
    <x v="12"/>
    <n v="0.16670086412452625"/>
    <n v="0.11894321024706395"/>
    <n v="9.1821579649986593E-2"/>
  </r>
  <r>
    <x v="8"/>
    <x v="12"/>
    <n v="0.14613895960275614"/>
    <n v="0.10287968626427214"/>
    <n v="7.7164451557506689E-2"/>
  </r>
  <r>
    <x v="9"/>
    <x v="12"/>
    <n v="0.16268402074736607"/>
    <n v="0.11129370910054213"/>
    <n v="7.8041154505538418E-2"/>
  </r>
  <r>
    <x v="10"/>
    <x v="12"/>
    <n v="0.20264827563071747"/>
    <n v="0.15109568260518802"/>
    <n v="0.1091662402777574"/>
  </r>
  <r>
    <x v="11"/>
    <x v="12"/>
    <n v="0.19744509019719836"/>
    <n v="0.15395794304856292"/>
    <n v="0.11014382486873474"/>
  </r>
  <r>
    <x v="12"/>
    <x v="12"/>
    <n v="0.20106951528264846"/>
    <n v="0.15895332726097772"/>
    <n v="0.11650288377881748"/>
  </r>
  <r>
    <x v="13"/>
    <x v="12"/>
    <n v="0.25303566869437544"/>
    <n v="0.19550137039818583"/>
    <n v="0.14062250125412804"/>
  </r>
  <r>
    <x v="0"/>
    <x v="13"/>
    <s v="."/>
    <s v="."/>
    <s v="."/>
  </r>
  <r>
    <x v="1"/>
    <x v="13"/>
    <n v="-0.1052178894243765"/>
    <n v="-0.14794546747592593"/>
    <n v="-0.15675527738346193"/>
  </r>
  <r>
    <x v="2"/>
    <x v="13"/>
    <n v="-9.2484528687114376E-2"/>
    <n v="-0.13827697198433986"/>
    <n v="-0.14763241738914934"/>
  </r>
  <r>
    <x v="3"/>
    <x v="13"/>
    <n v="8.9403643365466495E-2"/>
    <n v="6.3601169243979475E-2"/>
    <n v="5.7485027229997376E-2"/>
  </r>
  <r>
    <x v="4"/>
    <x v="13"/>
    <n v="0.16295814374299394"/>
    <n v="8.1390958263460711E-2"/>
    <n v="5.8086048126451205E-2"/>
  </r>
  <r>
    <x v="5"/>
    <x v="13"/>
    <n v="0.1157057488854851"/>
    <n v="1.913345920896569E-2"/>
    <n v="-6.3762022150205613E-3"/>
  </r>
  <r>
    <x v="6"/>
    <x v="13"/>
    <n v="0.10214641326136631"/>
    <n v="4.1414884502064778E-2"/>
    <n v="2.2899174514472837E-2"/>
  </r>
  <r>
    <x v="7"/>
    <x v="13"/>
    <n v="8.1713359608923758E-2"/>
    <n v="1.8055483170836328E-2"/>
    <n v="-1.6205877282088786E-3"/>
  </r>
  <r>
    <x v="8"/>
    <x v="13"/>
    <n v="4.6224545008643127E-2"/>
    <n v="5.3178628612312231E-3"/>
    <n v="-1.0085270539954743E-2"/>
  </r>
  <r>
    <x v="9"/>
    <x v="13"/>
    <n v="6.5061713688638126E-2"/>
    <n v="3.525544846890491E-2"/>
    <n v="2.0548409709168113E-2"/>
  </r>
  <r>
    <x v="10"/>
    <x v="13"/>
    <n v="1.4690319258305076E-2"/>
    <n v="-6.2510993274220899E-3"/>
    <n v="-1.6852692486446469E-2"/>
  </r>
  <r>
    <x v="11"/>
    <x v="13"/>
    <n v="5.1335891373285154E-2"/>
    <n v="2.0351466033622177E-2"/>
    <n v="4.7605768499700994E-3"/>
  </r>
  <r>
    <x v="12"/>
    <x v="13"/>
    <n v="-6.615085089574757"/>
    <n v="-6.6320425833957328"/>
    <n v="-6.6400225804879565"/>
  </r>
  <r>
    <x v="13"/>
    <x v="13"/>
    <n v="-0.14354694518126163"/>
    <n v="-0.14869780329782814"/>
    <n v="-0.15114605067422085"/>
  </r>
  <r>
    <x v="0"/>
    <x v="14"/>
    <s v="."/>
    <s v="."/>
    <s v="."/>
  </r>
  <r>
    <x v="1"/>
    <x v="14"/>
    <n v="-9.1362616005478903E-2"/>
    <n v="-0.15620027377265377"/>
    <n v="-0.17115308730281839"/>
  </r>
  <r>
    <x v="2"/>
    <x v="14"/>
    <n v="9.9612462313351399E-2"/>
    <n v="5.2141816056817045E-2"/>
    <n v="3.6788646280625191E-2"/>
  </r>
  <r>
    <x v="3"/>
    <x v="14"/>
    <n v="9.5149906708041534E-2"/>
    <n v="5.4813638549108396E-2"/>
    <n v="3.8776666088802501E-2"/>
  </r>
  <r>
    <x v="4"/>
    <x v="14"/>
    <n v="0.12970824560140776"/>
    <n v="8.0350962638881862E-2"/>
    <n v="5.6041387480599114E-2"/>
  </r>
  <r>
    <x v="5"/>
    <x v="14"/>
    <n v="0.10794612189567208"/>
    <n v="6.8954365772473186E-2"/>
    <n v="4.7588744214315616E-2"/>
  </r>
  <r>
    <x v="6"/>
    <x v="14"/>
    <n v="0.14271086255268078"/>
    <n v="9.8490730517688363E-2"/>
    <n v="6.8608957652490796E-2"/>
  </r>
  <r>
    <x v="7"/>
    <x v="14"/>
    <n v="0.11222168526897584"/>
    <n v="7.629361946615712E-2"/>
    <n v="5.081856208730081E-2"/>
  </r>
  <r>
    <x v="8"/>
    <x v="14"/>
    <n v="8.8761983482288698E-2"/>
    <n v="5.7939490191679391E-2"/>
    <n v="3.6010315551361499E-2"/>
  </r>
  <r>
    <x v="9"/>
    <x v="14"/>
    <n v="0.10965784673483606"/>
    <n v="7.8648675735776274E-2"/>
    <n v="5.3764183642547918E-2"/>
  </r>
  <r>
    <x v="10"/>
    <x v="14"/>
    <n v="0.11011498259944207"/>
    <n v="8.2235763863821365E-2"/>
    <n v="5.6688386301659711E-2"/>
  </r>
  <r>
    <x v="11"/>
    <x v="14"/>
    <n v="9.5704566691362736E-2"/>
    <n v="7.1989331768543163E-2"/>
    <n v="4.8523177204688565E-2"/>
  </r>
  <r>
    <x v="12"/>
    <x v="14"/>
    <n v="0.10097231853223584"/>
    <n v="7.7215080549656451E-2"/>
    <n v="5.0949037023705269E-2"/>
  </r>
  <r>
    <x v="13"/>
    <x v="14"/>
    <n v="8.9114505071032676E-2"/>
    <n v="6.8730187995364025E-2"/>
    <n v="4.4898866557386563E-2"/>
  </r>
  <r>
    <x v="0"/>
    <x v="15"/>
    <s v="."/>
    <s v="."/>
    <s v="."/>
  </r>
  <r>
    <x v="1"/>
    <x v="15"/>
    <n v="-0.21110526126245538"/>
    <n v="-0.23606090346397446"/>
    <n v="-0.24265295989456445"/>
  </r>
  <r>
    <x v="2"/>
    <x v="15"/>
    <n v="5.4402036783497185E-2"/>
    <n v="2.7832273862649328E-2"/>
    <n v="1.8790207947177541E-2"/>
  </r>
  <r>
    <x v="3"/>
    <x v="15"/>
    <n v="3.5837110696651173E-2"/>
    <n v="9.0661546938720505E-6"/>
    <n v="-3.5984472957376907E-3"/>
  </r>
  <r>
    <x v="4"/>
    <x v="15"/>
    <n v="9.1138011225169721E-2"/>
    <n v="7.6091379508166409E-3"/>
    <n v="-8.6480571469743899E-4"/>
  </r>
  <r>
    <x v="5"/>
    <x v="15"/>
    <n v="0.15600544046255113"/>
    <n v="3.9453974004933841E-2"/>
    <n v="2.3787528735150717E-2"/>
  </r>
  <r>
    <x v="6"/>
    <x v="15"/>
    <n v="0.27523729278546327"/>
    <n v="8.6689367518404017E-2"/>
    <n v="5.2407926560756879E-2"/>
  </r>
  <r>
    <x v="7"/>
    <x v="15"/>
    <n v="0.10208225369336814"/>
    <n v="1.2797078813427069E-2"/>
    <n v="-3.5132402298197002E-5"/>
  </r>
  <r>
    <x v="8"/>
    <x v="15"/>
    <n v="0.12290102437583228"/>
    <n v="2.277831153586856E-2"/>
    <n v="7.3061538310301823E-3"/>
  </r>
  <r>
    <x v="9"/>
    <x v="15"/>
    <n v="0.12284026843459739"/>
    <n v="2.1575156630347935E-2"/>
    <n v="5.4403512594128935E-3"/>
  </r>
  <r>
    <x v="10"/>
    <x v="15"/>
    <n v="0.10552955938694315"/>
    <n v="1.4982696932689891E-2"/>
    <n v="-3.8283124136520889E-4"/>
  </r>
  <r>
    <x v="11"/>
    <x v="15"/>
    <n v="3.5136238037835235E-2"/>
    <n v="-1.768722884473849E-2"/>
    <n v="-2.6164100201823127E-2"/>
  </r>
  <r>
    <x v="12"/>
    <x v="15"/>
    <e v="#DIV/0!"/>
    <e v="#DIV/0!"/>
    <e v="#DIV/0!"/>
  </r>
  <r>
    <x v="13"/>
    <x v="15"/>
    <e v="#DIV/0!"/>
    <e v="#DIV/0!"/>
    <e v="#DIV/0!"/>
  </r>
  <r>
    <x v="0"/>
    <x v="16"/>
    <s v="."/>
    <s v="."/>
    <s v="."/>
  </r>
  <r>
    <x v="1"/>
    <x v="16"/>
    <n v="-5.9955441254255171E-2"/>
    <n v="-7.7027730449265683E-2"/>
    <n v="-8.0688019588546184E-2"/>
  </r>
  <r>
    <x v="2"/>
    <x v="16"/>
    <n v="8.4367107120671327E-3"/>
    <n v="-3.335845729723127E-3"/>
    <n v="-6.055085613466302E-3"/>
  </r>
  <r>
    <x v="3"/>
    <x v="16"/>
    <n v="2.4528404905900657E-2"/>
    <n v="1.3533150254726877E-2"/>
    <n v="1.0669770215854432E-2"/>
  </r>
  <r>
    <x v="4"/>
    <x v="16"/>
    <n v="4.6531695090548629E-2"/>
    <n v="2.5729877997003419E-2"/>
    <n v="1.9065331867370972E-2"/>
  </r>
  <r>
    <x v="5"/>
    <x v="16"/>
    <n v="5.0916252503710083E-2"/>
    <n v="2.8385011195052878E-2"/>
    <n v="2.0306349646933213E-2"/>
  </r>
  <r>
    <x v="6"/>
    <x v="16"/>
    <n v="7.8312877815566007E-2"/>
    <n v="4.8255312024985265E-2"/>
    <n v="3.4934388068539629E-2"/>
  </r>
  <r>
    <x v="7"/>
    <x v="16"/>
    <n v="6.5959019464587529E-2"/>
    <n v="4.0680917698365314E-2"/>
    <n v="2.8965443764445889E-2"/>
  </r>
  <r>
    <x v="8"/>
    <x v="16"/>
    <n v="8.8893300421521215E-2"/>
    <n v="5.5826069679073956E-2"/>
    <n v="4.0166012851752794E-2"/>
  </r>
  <r>
    <x v="9"/>
    <x v="16"/>
    <n v="8.1065339774488682E-2"/>
    <n v="5.5068755286746533E-2"/>
    <n v="4.1106783466126104E-2"/>
  </r>
  <r>
    <x v="10"/>
    <x v="16"/>
    <n v="8.5861278104883781E-2"/>
    <n v="5.9510712406108723E-2"/>
    <n v="4.3993691789873404E-2"/>
  </r>
  <r>
    <x v="11"/>
    <x v="16"/>
    <n v="7.7156947290581229E-2"/>
    <n v="5.4117267696593627E-2"/>
    <n v="3.928540606640471E-2"/>
  </r>
  <r>
    <x v="12"/>
    <x v="16"/>
    <n v="7.8542596709636536E-2"/>
    <n v="5.5660121064468736E-2"/>
    <n v="3.9466197510905056E-2"/>
  </r>
  <r>
    <x v="13"/>
    <x v="16"/>
    <n v="7.1095667727224282E-2"/>
    <n v="5.0278356121797325E-2"/>
    <n v="3.4635511934776604E-2"/>
  </r>
  <r>
    <x v="0"/>
    <x v="17"/>
    <s v="."/>
    <s v="."/>
    <s v="."/>
  </r>
  <r>
    <x v="1"/>
    <x v="17"/>
    <n v="-0.14305076974075259"/>
    <n v="-0.20444952951834369"/>
    <n v="-0.21841411990635959"/>
  </r>
  <r>
    <x v="2"/>
    <x v="17"/>
    <n v="8.7960566598147508E-2"/>
    <n v="3.7171754650122624E-2"/>
    <n v="2.3166490506999166E-2"/>
  </r>
  <r>
    <x v="3"/>
    <x v="17"/>
    <n v="0.10996333938706934"/>
    <n v="6.0717948561416914E-2"/>
    <n v="4.4376374265644412E-2"/>
  </r>
  <r>
    <x v="4"/>
    <x v="17"/>
    <n v="0.11181619653548552"/>
    <n v="7.0367647662800556E-2"/>
    <n v="5.3438838331167936E-2"/>
  </r>
  <r>
    <x v="5"/>
    <x v="17"/>
    <n v="0.11087850278850894"/>
    <n v="7.434888634291037E-2"/>
    <n v="5.7199447327127367E-2"/>
  </r>
  <r>
    <x v="6"/>
    <x v="17"/>
    <n v="0.13319368093200026"/>
    <n v="9.4662219585259125E-2"/>
    <n v="7.2213907042675829E-2"/>
  </r>
  <r>
    <x v="7"/>
    <x v="17"/>
    <n v="0.11455496629077422"/>
    <n v="8.1080442521180199E-2"/>
    <n v="6.0024885486679294E-2"/>
  </r>
  <r>
    <x v="8"/>
    <x v="17"/>
    <n v="9.7703880236590962E-2"/>
    <n v="6.7918271390343898E-2"/>
    <n v="4.8240315788974239E-2"/>
  </r>
  <r>
    <x v="9"/>
    <x v="17"/>
    <n v="0.11488304980386774"/>
    <n v="8.3826129132262922E-2"/>
    <n v="6.0594151598017724E-2"/>
  </r>
  <r>
    <x v="10"/>
    <x v="17"/>
    <n v="0.12791638490160684"/>
    <n v="9.679575948061038E-2"/>
    <n v="7.0456360375769855E-2"/>
  </r>
  <r>
    <x v="11"/>
    <x v="17"/>
    <n v="0.1227154855173028"/>
    <n v="9.515465163714619E-2"/>
    <n v="6.9183933970488984E-2"/>
  </r>
  <r>
    <x v="12"/>
    <x v="17"/>
    <n v="0.12074238880838975"/>
    <n v="9.3514877659338705E-2"/>
    <n v="6.5660421206408345E-2"/>
  </r>
  <r>
    <x v="13"/>
    <x v="17"/>
    <n v="0.12198464100067533"/>
    <n v="9.6120099276814822E-2"/>
    <n v="6.724314771204376E-2"/>
  </r>
  <r>
    <x v="0"/>
    <x v="18"/>
    <s v="."/>
    <s v="."/>
    <s v="."/>
  </r>
  <r>
    <x v="1"/>
    <x v="18"/>
    <n v="8.9184228626390024E-3"/>
    <n v="-0.14602304381865638"/>
    <n v="-0.15787029692261181"/>
  </r>
  <r>
    <x v="2"/>
    <x v="18"/>
    <n v="2.3113385978973344E-2"/>
    <n v="-1.8941146634122758E-3"/>
    <n v="-4.4638509363194882E-3"/>
  </r>
  <r>
    <x v="3"/>
    <x v="18"/>
    <n v="3.8466534501284587E-2"/>
    <n v="-2.5446663774423986E-3"/>
    <n v="-7.9460848298208604E-3"/>
  </r>
  <r>
    <x v="4"/>
    <x v="18"/>
    <n v="6.6477933457188401E-2"/>
    <n v="1.7331751314427202E-2"/>
    <n v="8.3489447123428207E-3"/>
  </r>
  <r>
    <x v="5"/>
    <x v="18"/>
    <n v="7.9259447717989165E-2"/>
    <n v="2.6114367958273949E-2"/>
    <n v="1.4705764074256375E-2"/>
  </r>
  <r>
    <x v="6"/>
    <x v="18"/>
    <n v="8.1757146698615085E-2"/>
    <n v="3.5997147972056887E-2"/>
    <n v="2.3083040519390273E-2"/>
  </r>
  <r>
    <x v="7"/>
    <x v="18"/>
    <n v="5.8152638270743733E-2"/>
    <n v="2.4839487709406215E-2"/>
    <n v="1.4660953207000681E-2"/>
  </r>
  <r>
    <x v="8"/>
    <x v="18"/>
    <n v="2.8882226586318688E-2"/>
    <n v="3.3036135503976233E-3"/>
    <n v="-3.8481812499455005E-3"/>
  </r>
  <r>
    <x v="9"/>
    <x v="18"/>
    <n v="3.7880939790769785E-2"/>
    <n v="1.2444931143070801E-2"/>
    <n v="4.3148944321041412E-3"/>
  </r>
  <r>
    <x v="10"/>
    <x v="18"/>
    <n v="5.1610770061411633E-2"/>
    <n v="2.579115597501162E-2"/>
    <n v="1.5732613693335472E-2"/>
  </r>
  <r>
    <x v="11"/>
    <x v="18"/>
    <n v="4.7845248892716991E-2"/>
    <n v="2.223174787893327E-2"/>
    <n v="1.1282196242800302E-2"/>
  </r>
  <r>
    <x v="12"/>
    <x v="18"/>
    <n v="4.5572954985101201E-2"/>
    <n v="1.9289562592192985E-2"/>
    <n v="7.2153653524953615E-3"/>
  </r>
  <r>
    <x v="13"/>
    <x v="18"/>
    <n v="0.15011717967320951"/>
    <n v="0.10472063769848253"/>
    <n v="6.6500893438432282E-2"/>
  </r>
  <r>
    <x v="0"/>
    <x v="19"/>
    <s v="."/>
    <s v="."/>
    <s v="."/>
  </r>
  <r>
    <x v="1"/>
    <x v="19"/>
    <n v="-0.53625066477407501"/>
    <n v="-0.54199570961159071"/>
    <n v="-0.54315387924284386"/>
  </r>
  <r>
    <x v="2"/>
    <x v="19"/>
    <n v="2.8904888571895375E-2"/>
    <n v="2.190720900240898E-2"/>
    <n v="2.0068466301086895E-2"/>
  </r>
  <r>
    <x v="3"/>
    <x v="19"/>
    <n v="-1.3096040116756684E-2"/>
    <n v="-1.768116838902746E-2"/>
    <n v="-1.8771109515411756E-2"/>
  </r>
  <r>
    <x v="4"/>
    <x v="19"/>
    <n v="9.4059526635063867E-2"/>
    <n v="7.6123614454850774E-2"/>
    <n v="7.0723554873711361E-2"/>
  </r>
  <r>
    <x v="5"/>
    <x v="19"/>
    <n v="0.11148242643842898"/>
    <n v="7.05045949446714E-2"/>
    <n v="5.6419639115011362E-2"/>
  </r>
  <r>
    <x v="6"/>
    <x v="19"/>
    <n v="0.16620573092315877"/>
    <n v="0.11021805123727012"/>
    <n v="8.7285597615929578E-2"/>
  </r>
  <r>
    <x v="7"/>
    <x v="19"/>
    <n v="0.155413454764884"/>
    <n v="8.5695263608365657E-2"/>
    <n v="5.6174302913108154E-2"/>
  </r>
  <r>
    <x v="8"/>
    <x v="19"/>
    <n v="0.2296839092650777"/>
    <n v="0.13863184091847572"/>
    <n v="9.5954102216529946E-2"/>
  </r>
  <r>
    <x v="9"/>
    <x v="19"/>
    <n v="0.24131996945449521"/>
    <n v="0.15613311063714999"/>
    <n v="0.112243553785821"/>
  </r>
  <r>
    <x v="10"/>
    <x v="19"/>
    <n v="0.23475443394605444"/>
    <n v="0.16423173632408983"/>
    <n v="0.11846258863303855"/>
  </r>
  <r>
    <x v="11"/>
    <x v="19"/>
    <n v="0.17328691734825258"/>
    <n v="0.12467212694886837"/>
    <n v="8.6718474794963182E-2"/>
  </r>
  <r>
    <x v="12"/>
    <x v="19"/>
    <e v="#REF!"/>
    <e v="#REF!"/>
    <e v="#REF!"/>
  </r>
  <r>
    <x v="13"/>
    <x v="19"/>
    <e v="#REF!"/>
    <e v="#REF!"/>
    <e v="#REF!"/>
  </r>
  <r>
    <x v="0"/>
    <x v="20"/>
    <s v="."/>
    <s v="."/>
    <s v="."/>
  </r>
  <r>
    <x v="1"/>
    <x v="20"/>
    <e v="#REF!"/>
    <e v="#REF!"/>
    <e v="#REF!"/>
  </r>
  <r>
    <x v="2"/>
    <x v="20"/>
    <e v="#REF!"/>
    <e v="#REF!"/>
    <e v="#REF!"/>
  </r>
  <r>
    <x v="3"/>
    <x v="20"/>
    <e v="#REF!"/>
    <e v="#REF!"/>
    <e v="#REF!"/>
  </r>
  <r>
    <x v="4"/>
    <x v="20"/>
    <e v="#REF!"/>
    <e v="#REF!"/>
    <e v="#REF!"/>
  </r>
  <r>
    <x v="5"/>
    <x v="20"/>
    <e v="#REF!"/>
    <e v="#REF!"/>
    <e v="#REF!"/>
  </r>
  <r>
    <x v="6"/>
    <x v="20"/>
    <e v="#REF!"/>
    <e v="#REF!"/>
    <e v="#REF!"/>
  </r>
  <r>
    <x v="7"/>
    <x v="20"/>
    <e v="#REF!"/>
    <e v="#REF!"/>
    <e v="#REF!"/>
  </r>
  <r>
    <x v="8"/>
    <x v="20"/>
    <e v="#REF!"/>
    <e v="#REF!"/>
    <e v="#REF!"/>
  </r>
  <r>
    <x v="9"/>
    <x v="20"/>
    <e v="#REF!"/>
    <e v="#REF!"/>
    <e v="#REF!"/>
  </r>
  <r>
    <x v="10"/>
    <x v="20"/>
    <e v="#REF!"/>
    <e v="#REF!"/>
    <e v="#REF!"/>
  </r>
  <r>
    <x v="11"/>
    <x v="20"/>
    <e v="#REF!"/>
    <e v="#REF!"/>
    <e v="#REF!"/>
  </r>
  <r>
    <x v="12"/>
    <x v="20"/>
    <e v="#REF!"/>
    <e v="#REF!"/>
    <e v="#REF!"/>
  </r>
  <r>
    <x v="13"/>
    <x v="20"/>
    <e v="#REF!"/>
    <e v="#REF!"/>
    <e v="#REF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332DA-F916-41E7-B50A-7787AFFB4B34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:D17" firstHeaderRow="1" firstDataRow="2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22">
        <item h="1" x="1"/>
        <item h="1" x="12"/>
        <item h="1" x="4"/>
        <item h="1" x="17"/>
        <item h="1" x="16"/>
        <item h="1" x="15"/>
        <item h="1" x="20"/>
        <item h="1" x="10"/>
        <item h="1" x="18"/>
        <item h="1" x="5"/>
        <item x="14"/>
        <item x="11"/>
        <item h="1" x="13"/>
        <item h="1" x="3"/>
        <item h="1" x="2"/>
        <item h="1" x="7"/>
        <item h="1" x="8"/>
        <item h="1" x="19"/>
        <item h="1" x="0"/>
        <item h="1" x="6"/>
        <item h="1" x="9"/>
        <item t="default"/>
      </items>
    </pivotField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 v="10"/>
    </i>
    <i>
      <x v="11"/>
    </i>
    <i t="grand">
      <x/>
    </i>
  </colItems>
  <dataFields count="1">
    <dataField name="Suma de Tasa de ganancia antes de impuestos_1" fld="2" baseField="0" baseItem="0"/>
  </dataFields>
  <formats count="2">
    <format dxfId="5">
      <pivotArea collapsedLevelsAreSubtotals="1" fieldPosition="0">
        <references count="1">
          <reference field="0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" count="0" selected="0"/>
        </references>
      </pivotArea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BD866-51A3-48A2-B46D-1501B409768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E18" firstHeaderRow="1" firstDataRow="3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22">
        <item h="1" x="1"/>
        <item h="1" x="12"/>
        <item h="1" x="4"/>
        <item h="1" x="17"/>
        <item h="1" x="16"/>
        <item h="1" x="15"/>
        <item h="1" x="20"/>
        <item h="1" x="10"/>
        <item h="1" x="18"/>
        <item h="1" x="5"/>
        <item x="14"/>
        <item h="1" x="11"/>
        <item h="1" x="13"/>
        <item h="1" x="3"/>
        <item h="1" x="2"/>
        <item h="1" x="7"/>
        <item h="1" x="8"/>
        <item h="1" x="19"/>
        <item h="1" x="0"/>
        <item h="1" x="6"/>
        <item h="1" x="9"/>
        <item t="default"/>
      </items>
    </pivotField>
    <pivotField dataField="1"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10"/>
      <x/>
    </i>
    <i r="1" i="1">
      <x v="1"/>
    </i>
    <i t="grand">
      <x/>
    </i>
    <i t="grand" i="1">
      <x/>
    </i>
  </colItems>
  <dataFields count="2">
    <dataField name="Suma de Tasa de ganancia antes de impuestos_1" fld="2" baseField="0" baseItem="0"/>
    <dataField name="Suma de Tasa de ganancia antes de impuestos_2" fld="3" baseField="0" baseItem="0"/>
  </dataFields>
  <formats count="2">
    <format dxfId="3">
      <pivotArea collapsedLevelsAreSubtotals="1" fieldPosition="0">
        <references count="1">
          <reference field="0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0" count="0"/>
          <reference field="1" count="0" selected="0"/>
        </references>
      </pivotArea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15DE5-A25D-403E-82E2-5CAE944C3832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E18" firstHeaderRow="1" firstDataRow="3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22">
        <item h="1" x="1"/>
        <item h="1" x="12"/>
        <item h="1" x="4"/>
        <item h="1" x="17"/>
        <item h="1" x="16"/>
        <item h="1" x="15"/>
        <item h="1" x="20"/>
        <item h="1" x="10"/>
        <item h="1" x="18"/>
        <item h="1" x="5"/>
        <item x="14"/>
        <item h="1" x="11"/>
        <item h="1" x="13"/>
        <item h="1" x="3"/>
        <item h="1" x="2"/>
        <item h="1" x="7"/>
        <item h="1" x="8"/>
        <item h="1" x="19"/>
        <item h="1" x="0"/>
        <item h="1" x="6"/>
        <item h="1" x="9"/>
        <item t="default"/>
      </items>
    </pivotField>
    <pivotField dataField="1"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10"/>
      <x/>
    </i>
    <i r="1" i="1">
      <x v="1"/>
    </i>
    <i t="grand">
      <x/>
    </i>
    <i t="grand" i="1">
      <x/>
    </i>
  </colItems>
  <dataFields count="2">
    <dataField name="Suma de Tasa de ganancia antes de impuestos_1" fld="2" baseField="0" baseItem="0"/>
    <dataField name="Suma de Tasa de ganancia despues de impuestos" fld="4" baseField="0" baseItem="454238208"/>
  </dataFields>
  <formats count="2">
    <format dxfId="1">
      <pivotArea collapsedLevelsAreSubtotals="1" fieldPosition="0">
        <references count="1">
          <reference field="0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" count="0" selected="0"/>
        </references>
      </pivotArea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D91C-6038-4473-ADB2-4D5BC37A9AE5}">
  <dimension ref="A1:BM299"/>
  <sheetViews>
    <sheetView zoomScale="115" zoomScaleNormal="115" workbookViewId="0">
      <pane xSplit="3" ySplit="5" topLeftCell="D269" activePane="bottomRight" state="frozen"/>
      <selection pane="topRight" activeCell="D1" sqref="D1"/>
      <selection pane="bottomLeft" activeCell="A2" sqref="A2"/>
      <selection pane="bottomRight" activeCell="B1" activeCellId="1" sqref="AZ1:BB1048576 B1:C1048576"/>
    </sheetView>
  </sheetViews>
  <sheetFormatPr baseColWidth="10" defaultColWidth="9.140625" defaultRowHeight="12.75" x14ac:dyDescent="0.2"/>
  <cols>
    <col min="1" max="2" width="7.5703125" customWidth="1"/>
    <col min="3" max="3" width="8.7109375" customWidth="1"/>
    <col min="4" max="4" width="17.7109375" customWidth="1"/>
    <col min="5" max="5" width="11.7109375" bestFit="1" customWidth="1"/>
    <col min="6" max="6" width="15.85546875" bestFit="1" customWidth="1"/>
    <col min="7" max="7" width="11.140625" bestFit="1" customWidth="1"/>
    <col min="8" max="9" width="15.85546875" bestFit="1" customWidth="1"/>
    <col min="10" max="10" width="11.28515625" bestFit="1" customWidth="1"/>
    <col min="11" max="11" width="18.140625" bestFit="1" customWidth="1"/>
    <col min="12" max="12" width="16.5703125" bestFit="1" customWidth="1"/>
    <col min="13" max="13" width="19.42578125" bestFit="1" customWidth="1"/>
    <col min="14" max="14" width="19" bestFit="1" customWidth="1"/>
    <col min="15" max="15" width="10" bestFit="1" customWidth="1"/>
    <col min="16" max="16" width="17.5703125" bestFit="1" customWidth="1"/>
    <col min="17" max="17" width="18.5703125" bestFit="1" customWidth="1"/>
    <col min="18" max="18" width="16.42578125" bestFit="1" customWidth="1"/>
    <col min="19" max="19" width="11.85546875" bestFit="1" customWidth="1"/>
    <col min="20" max="20" width="17.5703125" bestFit="1" customWidth="1"/>
    <col min="21" max="21" width="13.28515625" bestFit="1" customWidth="1"/>
    <col min="22" max="22" width="15.85546875" bestFit="1" customWidth="1"/>
    <col min="23" max="23" width="14" bestFit="1" customWidth="1"/>
    <col min="24" max="24" width="15.85546875" bestFit="1" customWidth="1"/>
    <col min="25" max="25" width="10.28515625" bestFit="1" customWidth="1"/>
    <col min="26" max="26" width="15.85546875" bestFit="1" customWidth="1"/>
    <col min="27" max="27" width="11.28515625" bestFit="1" customWidth="1"/>
    <col min="28" max="28" width="14.85546875" bestFit="1" customWidth="1"/>
    <col min="29" max="29" width="9.85546875" bestFit="1" customWidth="1"/>
    <col min="30" max="30" width="17.5703125" bestFit="1" customWidth="1"/>
    <col min="31" max="31" width="17" bestFit="1" customWidth="1"/>
    <col min="32" max="32" width="17.5703125" bestFit="1" customWidth="1"/>
    <col min="33" max="33" width="19.42578125" bestFit="1" customWidth="1"/>
    <col min="34" max="34" width="17.85546875" bestFit="1" customWidth="1"/>
    <col min="35" max="35" width="12.85546875" bestFit="1" customWidth="1"/>
    <col min="36" max="36" width="15.85546875" bestFit="1" customWidth="1"/>
    <col min="37" max="37" width="18.5703125" bestFit="1" customWidth="1"/>
    <col min="38" max="38" width="16.42578125" bestFit="1" customWidth="1"/>
    <col min="39" max="39" width="17" bestFit="1" customWidth="1"/>
    <col min="40" max="40" width="15.85546875" bestFit="1" customWidth="1"/>
    <col min="41" max="41" width="14.7109375" bestFit="1" customWidth="1"/>
    <col min="42" max="42" width="14.85546875" bestFit="1" customWidth="1"/>
    <col min="43" max="43" width="13.85546875" bestFit="1" customWidth="1"/>
    <col min="44" max="44" width="14.85546875" bestFit="1" customWidth="1"/>
    <col min="45" max="45" width="15" bestFit="1" customWidth="1"/>
    <col min="46" max="46" width="15.85546875" bestFit="1" customWidth="1"/>
    <col min="47" max="47" width="7.7109375" bestFit="1" customWidth="1"/>
    <col min="48" max="48" width="15.85546875" bestFit="1" customWidth="1"/>
    <col min="49" max="49" width="15.85546875" customWidth="1"/>
    <col min="50" max="51" width="9.140625" customWidth="1"/>
    <col min="52" max="53" width="21.85546875" style="2" customWidth="1"/>
    <col min="54" max="54" width="19.7109375" style="2" customWidth="1"/>
    <col min="55" max="55" width="19.7109375" style="45" customWidth="1"/>
    <col min="60" max="60" width="17.140625" customWidth="1"/>
    <col min="62" max="63" width="14" customWidth="1"/>
    <col min="64" max="64" width="14.85546875" customWidth="1"/>
    <col min="65" max="65" width="18.5703125" bestFit="1" customWidth="1"/>
    <col min="239" max="239" width="4.140625" customWidth="1"/>
    <col min="240" max="240" width="6" customWidth="1"/>
    <col min="241" max="241" width="6.28515625" customWidth="1"/>
    <col min="242" max="288" width="13" customWidth="1"/>
    <col min="289" max="289" width="16.28515625" customWidth="1"/>
    <col min="290" max="298" width="13" customWidth="1"/>
    <col min="299" max="299" width="23.42578125" bestFit="1" customWidth="1"/>
    <col min="300" max="300" width="19.28515625" bestFit="1" customWidth="1"/>
    <col min="302" max="305" width="9.7109375" customWidth="1"/>
    <col min="306" max="307" width="9.5703125" customWidth="1"/>
    <col min="313" max="313" width="16.28515625" customWidth="1"/>
    <col min="314" max="314" width="17.140625" customWidth="1"/>
    <col min="495" max="495" width="4.140625" customWidth="1"/>
    <col min="496" max="496" width="6" customWidth="1"/>
    <col min="497" max="497" width="6.28515625" customWidth="1"/>
    <col min="498" max="544" width="13" customWidth="1"/>
    <col min="545" max="545" width="16.28515625" customWidth="1"/>
    <col min="546" max="554" width="13" customWidth="1"/>
    <col min="555" max="555" width="23.42578125" bestFit="1" customWidth="1"/>
    <col min="556" max="556" width="19.28515625" bestFit="1" customWidth="1"/>
    <col min="558" max="561" width="9.7109375" customWidth="1"/>
    <col min="562" max="563" width="9.5703125" customWidth="1"/>
    <col min="569" max="569" width="16.28515625" customWidth="1"/>
    <col min="570" max="570" width="17.140625" customWidth="1"/>
    <col min="751" max="751" width="4.140625" customWidth="1"/>
    <col min="752" max="752" width="6" customWidth="1"/>
    <col min="753" max="753" width="6.28515625" customWidth="1"/>
    <col min="754" max="800" width="13" customWidth="1"/>
    <col min="801" max="801" width="16.28515625" customWidth="1"/>
    <col min="802" max="810" width="13" customWidth="1"/>
    <col min="811" max="811" width="23.42578125" bestFit="1" customWidth="1"/>
    <col min="812" max="812" width="19.28515625" bestFit="1" customWidth="1"/>
    <col min="814" max="817" width="9.7109375" customWidth="1"/>
    <col min="818" max="819" width="9.5703125" customWidth="1"/>
    <col min="825" max="825" width="16.28515625" customWidth="1"/>
    <col min="826" max="826" width="17.140625" customWidth="1"/>
    <col min="1007" max="1007" width="4.140625" customWidth="1"/>
    <col min="1008" max="1008" width="6" customWidth="1"/>
    <col min="1009" max="1009" width="6.28515625" customWidth="1"/>
    <col min="1010" max="1056" width="13" customWidth="1"/>
    <col min="1057" max="1057" width="16.28515625" customWidth="1"/>
    <col min="1058" max="1066" width="13" customWidth="1"/>
    <col min="1067" max="1067" width="23.42578125" bestFit="1" customWidth="1"/>
    <col min="1068" max="1068" width="19.28515625" bestFit="1" customWidth="1"/>
    <col min="1070" max="1073" width="9.7109375" customWidth="1"/>
    <col min="1074" max="1075" width="9.5703125" customWidth="1"/>
    <col min="1081" max="1081" width="16.28515625" customWidth="1"/>
    <col min="1082" max="1082" width="17.140625" customWidth="1"/>
    <col min="1263" max="1263" width="4.140625" customWidth="1"/>
    <col min="1264" max="1264" width="6" customWidth="1"/>
    <col min="1265" max="1265" width="6.28515625" customWidth="1"/>
    <col min="1266" max="1312" width="13" customWidth="1"/>
    <col min="1313" max="1313" width="16.28515625" customWidth="1"/>
    <col min="1314" max="1322" width="13" customWidth="1"/>
    <col min="1323" max="1323" width="23.42578125" bestFit="1" customWidth="1"/>
    <col min="1324" max="1324" width="19.28515625" bestFit="1" customWidth="1"/>
    <col min="1326" max="1329" width="9.7109375" customWidth="1"/>
    <col min="1330" max="1331" width="9.5703125" customWidth="1"/>
    <col min="1337" max="1337" width="16.28515625" customWidth="1"/>
    <col min="1338" max="1338" width="17.140625" customWidth="1"/>
    <col min="1519" max="1519" width="4.140625" customWidth="1"/>
    <col min="1520" max="1520" width="6" customWidth="1"/>
    <col min="1521" max="1521" width="6.28515625" customWidth="1"/>
    <col min="1522" max="1568" width="13" customWidth="1"/>
    <col min="1569" max="1569" width="16.28515625" customWidth="1"/>
    <col min="1570" max="1578" width="13" customWidth="1"/>
    <col min="1579" max="1579" width="23.42578125" bestFit="1" customWidth="1"/>
    <col min="1580" max="1580" width="19.28515625" bestFit="1" customWidth="1"/>
    <col min="1582" max="1585" width="9.7109375" customWidth="1"/>
    <col min="1586" max="1587" width="9.5703125" customWidth="1"/>
    <col min="1593" max="1593" width="16.28515625" customWidth="1"/>
    <col min="1594" max="1594" width="17.140625" customWidth="1"/>
    <col min="1775" max="1775" width="4.140625" customWidth="1"/>
    <col min="1776" max="1776" width="6" customWidth="1"/>
    <col min="1777" max="1777" width="6.28515625" customWidth="1"/>
    <col min="1778" max="1824" width="13" customWidth="1"/>
    <col min="1825" max="1825" width="16.28515625" customWidth="1"/>
    <col min="1826" max="1834" width="13" customWidth="1"/>
    <col min="1835" max="1835" width="23.42578125" bestFit="1" customWidth="1"/>
    <col min="1836" max="1836" width="19.28515625" bestFit="1" customWidth="1"/>
    <col min="1838" max="1841" width="9.7109375" customWidth="1"/>
    <col min="1842" max="1843" width="9.5703125" customWidth="1"/>
    <col min="1849" max="1849" width="16.28515625" customWidth="1"/>
    <col min="1850" max="1850" width="17.140625" customWidth="1"/>
    <col min="2031" max="2031" width="4.140625" customWidth="1"/>
    <col min="2032" max="2032" width="6" customWidth="1"/>
    <col min="2033" max="2033" width="6.28515625" customWidth="1"/>
    <col min="2034" max="2080" width="13" customWidth="1"/>
    <col min="2081" max="2081" width="16.28515625" customWidth="1"/>
    <col min="2082" max="2090" width="13" customWidth="1"/>
    <col min="2091" max="2091" width="23.42578125" bestFit="1" customWidth="1"/>
    <col min="2092" max="2092" width="19.28515625" bestFit="1" customWidth="1"/>
    <col min="2094" max="2097" width="9.7109375" customWidth="1"/>
    <col min="2098" max="2099" width="9.5703125" customWidth="1"/>
    <col min="2105" max="2105" width="16.28515625" customWidth="1"/>
    <col min="2106" max="2106" width="17.140625" customWidth="1"/>
    <col min="2287" max="2287" width="4.140625" customWidth="1"/>
    <col min="2288" max="2288" width="6" customWidth="1"/>
    <col min="2289" max="2289" width="6.28515625" customWidth="1"/>
    <col min="2290" max="2336" width="13" customWidth="1"/>
    <col min="2337" max="2337" width="16.28515625" customWidth="1"/>
    <col min="2338" max="2346" width="13" customWidth="1"/>
    <col min="2347" max="2347" width="23.42578125" bestFit="1" customWidth="1"/>
    <col min="2348" max="2348" width="19.28515625" bestFit="1" customWidth="1"/>
    <col min="2350" max="2353" width="9.7109375" customWidth="1"/>
    <col min="2354" max="2355" width="9.5703125" customWidth="1"/>
    <col min="2361" max="2361" width="16.28515625" customWidth="1"/>
    <col min="2362" max="2362" width="17.140625" customWidth="1"/>
    <col min="2543" max="2543" width="4.140625" customWidth="1"/>
    <col min="2544" max="2544" width="6" customWidth="1"/>
    <col min="2545" max="2545" width="6.28515625" customWidth="1"/>
    <col min="2546" max="2592" width="13" customWidth="1"/>
    <col min="2593" max="2593" width="16.28515625" customWidth="1"/>
    <col min="2594" max="2602" width="13" customWidth="1"/>
    <col min="2603" max="2603" width="23.42578125" bestFit="1" customWidth="1"/>
    <col min="2604" max="2604" width="19.28515625" bestFit="1" customWidth="1"/>
    <col min="2606" max="2609" width="9.7109375" customWidth="1"/>
    <col min="2610" max="2611" width="9.5703125" customWidth="1"/>
    <col min="2617" max="2617" width="16.28515625" customWidth="1"/>
    <col min="2618" max="2618" width="17.140625" customWidth="1"/>
    <col min="2799" max="2799" width="4.140625" customWidth="1"/>
    <col min="2800" max="2800" width="6" customWidth="1"/>
    <col min="2801" max="2801" width="6.28515625" customWidth="1"/>
    <col min="2802" max="2848" width="13" customWidth="1"/>
    <col min="2849" max="2849" width="16.28515625" customWidth="1"/>
    <col min="2850" max="2858" width="13" customWidth="1"/>
    <col min="2859" max="2859" width="23.42578125" bestFit="1" customWidth="1"/>
    <col min="2860" max="2860" width="19.28515625" bestFit="1" customWidth="1"/>
    <col min="2862" max="2865" width="9.7109375" customWidth="1"/>
    <col min="2866" max="2867" width="9.5703125" customWidth="1"/>
    <col min="2873" max="2873" width="16.28515625" customWidth="1"/>
    <col min="2874" max="2874" width="17.140625" customWidth="1"/>
    <col min="3055" max="3055" width="4.140625" customWidth="1"/>
    <col min="3056" max="3056" width="6" customWidth="1"/>
    <col min="3057" max="3057" width="6.28515625" customWidth="1"/>
    <col min="3058" max="3104" width="13" customWidth="1"/>
    <col min="3105" max="3105" width="16.28515625" customWidth="1"/>
    <col min="3106" max="3114" width="13" customWidth="1"/>
    <col min="3115" max="3115" width="23.42578125" bestFit="1" customWidth="1"/>
    <col min="3116" max="3116" width="19.28515625" bestFit="1" customWidth="1"/>
    <col min="3118" max="3121" width="9.7109375" customWidth="1"/>
    <col min="3122" max="3123" width="9.5703125" customWidth="1"/>
    <col min="3129" max="3129" width="16.28515625" customWidth="1"/>
    <col min="3130" max="3130" width="17.140625" customWidth="1"/>
    <col min="3311" max="3311" width="4.140625" customWidth="1"/>
    <col min="3312" max="3312" width="6" customWidth="1"/>
    <col min="3313" max="3313" width="6.28515625" customWidth="1"/>
    <col min="3314" max="3360" width="13" customWidth="1"/>
    <col min="3361" max="3361" width="16.28515625" customWidth="1"/>
    <col min="3362" max="3370" width="13" customWidth="1"/>
    <col min="3371" max="3371" width="23.42578125" bestFit="1" customWidth="1"/>
    <col min="3372" max="3372" width="19.28515625" bestFit="1" customWidth="1"/>
    <col min="3374" max="3377" width="9.7109375" customWidth="1"/>
    <col min="3378" max="3379" width="9.5703125" customWidth="1"/>
    <col min="3385" max="3385" width="16.28515625" customWidth="1"/>
    <col min="3386" max="3386" width="17.140625" customWidth="1"/>
    <col min="3567" max="3567" width="4.140625" customWidth="1"/>
    <col min="3568" max="3568" width="6" customWidth="1"/>
    <col min="3569" max="3569" width="6.28515625" customWidth="1"/>
    <col min="3570" max="3616" width="13" customWidth="1"/>
    <col min="3617" max="3617" width="16.28515625" customWidth="1"/>
    <col min="3618" max="3626" width="13" customWidth="1"/>
    <col min="3627" max="3627" width="23.42578125" bestFit="1" customWidth="1"/>
    <col min="3628" max="3628" width="19.28515625" bestFit="1" customWidth="1"/>
    <col min="3630" max="3633" width="9.7109375" customWidth="1"/>
    <col min="3634" max="3635" width="9.5703125" customWidth="1"/>
    <col min="3641" max="3641" width="16.28515625" customWidth="1"/>
    <col min="3642" max="3642" width="17.140625" customWidth="1"/>
    <col min="3823" max="3823" width="4.140625" customWidth="1"/>
    <col min="3824" max="3824" width="6" customWidth="1"/>
    <col min="3825" max="3825" width="6.28515625" customWidth="1"/>
    <col min="3826" max="3872" width="13" customWidth="1"/>
    <col min="3873" max="3873" width="16.28515625" customWidth="1"/>
    <col min="3874" max="3882" width="13" customWidth="1"/>
    <col min="3883" max="3883" width="23.42578125" bestFit="1" customWidth="1"/>
    <col min="3884" max="3884" width="19.28515625" bestFit="1" customWidth="1"/>
    <col min="3886" max="3889" width="9.7109375" customWidth="1"/>
    <col min="3890" max="3891" width="9.5703125" customWidth="1"/>
    <col min="3897" max="3897" width="16.28515625" customWidth="1"/>
    <col min="3898" max="3898" width="17.140625" customWidth="1"/>
    <col min="4079" max="4079" width="4.140625" customWidth="1"/>
    <col min="4080" max="4080" width="6" customWidth="1"/>
    <col min="4081" max="4081" width="6.28515625" customWidth="1"/>
    <col min="4082" max="4128" width="13" customWidth="1"/>
    <col min="4129" max="4129" width="16.28515625" customWidth="1"/>
    <col min="4130" max="4138" width="13" customWidth="1"/>
    <col min="4139" max="4139" width="23.42578125" bestFit="1" customWidth="1"/>
    <col min="4140" max="4140" width="19.28515625" bestFit="1" customWidth="1"/>
    <col min="4142" max="4145" width="9.7109375" customWidth="1"/>
    <col min="4146" max="4147" width="9.5703125" customWidth="1"/>
    <col min="4153" max="4153" width="16.28515625" customWidth="1"/>
    <col min="4154" max="4154" width="17.140625" customWidth="1"/>
    <col min="4335" max="4335" width="4.140625" customWidth="1"/>
    <col min="4336" max="4336" width="6" customWidth="1"/>
    <col min="4337" max="4337" width="6.28515625" customWidth="1"/>
    <col min="4338" max="4384" width="13" customWidth="1"/>
    <col min="4385" max="4385" width="16.28515625" customWidth="1"/>
    <col min="4386" max="4394" width="13" customWidth="1"/>
    <col min="4395" max="4395" width="23.42578125" bestFit="1" customWidth="1"/>
    <col min="4396" max="4396" width="19.28515625" bestFit="1" customWidth="1"/>
    <col min="4398" max="4401" width="9.7109375" customWidth="1"/>
    <col min="4402" max="4403" width="9.5703125" customWidth="1"/>
    <col min="4409" max="4409" width="16.28515625" customWidth="1"/>
    <col min="4410" max="4410" width="17.140625" customWidth="1"/>
    <col min="4591" max="4591" width="4.140625" customWidth="1"/>
    <col min="4592" max="4592" width="6" customWidth="1"/>
    <col min="4593" max="4593" width="6.28515625" customWidth="1"/>
    <col min="4594" max="4640" width="13" customWidth="1"/>
    <col min="4641" max="4641" width="16.28515625" customWidth="1"/>
    <col min="4642" max="4650" width="13" customWidth="1"/>
    <col min="4651" max="4651" width="23.42578125" bestFit="1" customWidth="1"/>
    <col min="4652" max="4652" width="19.28515625" bestFit="1" customWidth="1"/>
    <col min="4654" max="4657" width="9.7109375" customWidth="1"/>
    <col min="4658" max="4659" width="9.5703125" customWidth="1"/>
    <col min="4665" max="4665" width="16.28515625" customWidth="1"/>
    <col min="4666" max="4666" width="17.140625" customWidth="1"/>
    <col min="4847" max="4847" width="4.140625" customWidth="1"/>
    <col min="4848" max="4848" width="6" customWidth="1"/>
    <col min="4849" max="4849" width="6.28515625" customWidth="1"/>
    <col min="4850" max="4896" width="13" customWidth="1"/>
    <col min="4897" max="4897" width="16.28515625" customWidth="1"/>
    <col min="4898" max="4906" width="13" customWidth="1"/>
    <col min="4907" max="4907" width="23.42578125" bestFit="1" customWidth="1"/>
    <col min="4908" max="4908" width="19.28515625" bestFit="1" customWidth="1"/>
    <col min="4910" max="4913" width="9.7109375" customWidth="1"/>
    <col min="4914" max="4915" width="9.5703125" customWidth="1"/>
    <col min="4921" max="4921" width="16.28515625" customWidth="1"/>
    <col min="4922" max="4922" width="17.140625" customWidth="1"/>
    <col min="5103" max="5103" width="4.140625" customWidth="1"/>
    <col min="5104" max="5104" width="6" customWidth="1"/>
    <col min="5105" max="5105" width="6.28515625" customWidth="1"/>
    <col min="5106" max="5152" width="13" customWidth="1"/>
    <col min="5153" max="5153" width="16.28515625" customWidth="1"/>
    <col min="5154" max="5162" width="13" customWidth="1"/>
    <col min="5163" max="5163" width="23.42578125" bestFit="1" customWidth="1"/>
    <col min="5164" max="5164" width="19.28515625" bestFit="1" customWidth="1"/>
    <col min="5166" max="5169" width="9.7109375" customWidth="1"/>
    <col min="5170" max="5171" width="9.5703125" customWidth="1"/>
    <col min="5177" max="5177" width="16.28515625" customWidth="1"/>
    <col min="5178" max="5178" width="17.140625" customWidth="1"/>
    <col min="5359" max="5359" width="4.140625" customWidth="1"/>
    <col min="5360" max="5360" width="6" customWidth="1"/>
    <col min="5361" max="5361" width="6.28515625" customWidth="1"/>
    <col min="5362" max="5408" width="13" customWidth="1"/>
    <col min="5409" max="5409" width="16.28515625" customWidth="1"/>
    <col min="5410" max="5418" width="13" customWidth="1"/>
    <col min="5419" max="5419" width="23.42578125" bestFit="1" customWidth="1"/>
    <col min="5420" max="5420" width="19.28515625" bestFit="1" customWidth="1"/>
    <col min="5422" max="5425" width="9.7109375" customWidth="1"/>
    <col min="5426" max="5427" width="9.5703125" customWidth="1"/>
    <col min="5433" max="5433" width="16.28515625" customWidth="1"/>
    <col min="5434" max="5434" width="17.140625" customWidth="1"/>
    <col min="5615" max="5615" width="4.140625" customWidth="1"/>
    <col min="5616" max="5616" width="6" customWidth="1"/>
    <col min="5617" max="5617" width="6.28515625" customWidth="1"/>
    <col min="5618" max="5664" width="13" customWidth="1"/>
    <col min="5665" max="5665" width="16.28515625" customWidth="1"/>
    <col min="5666" max="5674" width="13" customWidth="1"/>
    <col min="5675" max="5675" width="23.42578125" bestFit="1" customWidth="1"/>
    <col min="5676" max="5676" width="19.28515625" bestFit="1" customWidth="1"/>
    <col min="5678" max="5681" width="9.7109375" customWidth="1"/>
    <col min="5682" max="5683" width="9.5703125" customWidth="1"/>
    <col min="5689" max="5689" width="16.28515625" customWidth="1"/>
    <col min="5690" max="5690" width="17.140625" customWidth="1"/>
    <col min="5871" max="5871" width="4.140625" customWidth="1"/>
    <col min="5872" max="5872" width="6" customWidth="1"/>
    <col min="5873" max="5873" width="6.28515625" customWidth="1"/>
    <col min="5874" max="5920" width="13" customWidth="1"/>
    <col min="5921" max="5921" width="16.28515625" customWidth="1"/>
    <col min="5922" max="5930" width="13" customWidth="1"/>
    <col min="5931" max="5931" width="23.42578125" bestFit="1" customWidth="1"/>
    <col min="5932" max="5932" width="19.28515625" bestFit="1" customWidth="1"/>
    <col min="5934" max="5937" width="9.7109375" customWidth="1"/>
    <col min="5938" max="5939" width="9.5703125" customWidth="1"/>
    <col min="5945" max="5945" width="16.28515625" customWidth="1"/>
    <col min="5946" max="5946" width="17.140625" customWidth="1"/>
    <col min="6127" max="6127" width="4.140625" customWidth="1"/>
    <col min="6128" max="6128" width="6" customWidth="1"/>
    <col min="6129" max="6129" width="6.28515625" customWidth="1"/>
    <col min="6130" max="6176" width="13" customWidth="1"/>
    <col min="6177" max="6177" width="16.28515625" customWidth="1"/>
    <col min="6178" max="6186" width="13" customWidth="1"/>
    <col min="6187" max="6187" width="23.42578125" bestFit="1" customWidth="1"/>
    <col min="6188" max="6188" width="19.28515625" bestFit="1" customWidth="1"/>
    <col min="6190" max="6193" width="9.7109375" customWidth="1"/>
    <col min="6194" max="6195" width="9.5703125" customWidth="1"/>
    <col min="6201" max="6201" width="16.28515625" customWidth="1"/>
    <col min="6202" max="6202" width="17.140625" customWidth="1"/>
    <col min="6383" max="6383" width="4.140625" customWidth="1"/>
    <col min="6384" max="6384" width="6" customWidth="1"/>
    <col min="6385" max="6385" width="6.28515625" customWidth="1"/>
    <col min="6386" max="6432" width="13" customWidth="1"/>
    <col min="6433" max="6433" width="16.28515625" customWidth="1"/>
    <col min="6434" max="6442" width="13" customWidth="1"/>
    <col min="6443" max="6443" width="23.42578125" bestFit="1" customWidth="1"/>
    <col min="6444" max="6444" width="19.28515625" bestFit="1" customWidth="1"/>
    <col min="6446" max="6449" width="9.7109375" customWidth="1"/>
    <col min="6450" max="6451" width="9.5703125" customWidth="1"/>
    <col min="6457" max="6457" width="16.28515625" customWidth="1"/>
    <col min="6458" max="6458" width="17.140625" customWidth="1"/>
    <col min="6639" max="6639" width="4.140625" customWidth="1"/>
    <col min="6640" max="6640" width="6" customWidth="1"/>
    <col min="6641" max="6641" width="6.28515625" customWidth="1"/>
    <col min="6642" max="6688" width="13" customWidth="1"/>
    <col min="6689" max="6689" width="16.28515625" customWidth="1"/>
    <col min="6690" max="6698" width="13" customWidth="1"/>
    <col min="6699" max="6699" width="23.42578125" bestFit="1" customWidth="1"/>
    <col min="6700" max="6700" width="19.28515625" bestFit="1" customWidth="1"/>
    <col min="6702" max="6705" width="9.7109375" customWidth="1"/>
    <col min="6706" max="6707" width="9.5703125" customWidth="1"/>
    <col min="6713" max="6713" width="16.28515625" customWidth="1"/>
    <col min="6714" max="6714" width="17.140625" customWidth="1"/>
    <col min="6895" max="6895" width="4.140625" customWidth="1"/>
    <col min="6896" max="6896" width="6" customWidth="1"/>
    <col min="6897" max="6897" width="6.28515625" customWidth="1"/>
    <col min="6898" max="6944" width="13" customWidth="1"/>
    <col min="6945" max="6945" width="16.28515625" customWidth="1"/>
    <col min="6946" max="6954" width="13" customWidth="1"/>
    <col min="6955" max="6955" width="23.42578125" bestFit="1" customWidth="1"/>
    <col min="6956" max="6956" width="19.28515625" bestFit="1" customWidth="1"/>
    <col min="6958" max="6961" width="9.7109375" customWidth="1"/>
    <col min="6962" max="6963" width="9.5703125" customWidth="1"/>
    <col min="6969" max="6969" width="16.28515625" customWidth="1"/>
    <col min="6970" max="6970" width="17.140625" customWidth="1"/>
    <col min="7151" max="7151" width="4.140625" customWidth="1"/>
    <col min="7152" max="7152" width="6" customWidth="1"/>
    <col min="7153" max="7153" width="6.28515625" customWidth="1"/>
    <col min="7154" max="7200" width="13" customWidth="1"/>
    <col min="7201" max="7201" width="16.28515625" customWidth="1"/>
    <col min="7202" max="7210" width="13" customWidth="1"/>
    <col min="7211" max="7211" width="23.42578125" bestFit="1" customWidth="1"/>
    <col min="7212" max="7212" width="19.28515625" bestFit="1" customWidth="1"/>
    <col min="7214" max="7217" width="9.7109375" customWidth="1"/>
    <col min="7218" max="7219" width="9.5703125" customWidth="1"/>
    <col min="7225" max="7225" width="16.28515625" customWidth="1"/>
    <col min="7226" max="7226" width="17.140625" customWidth="1"/>
    <col min="7407" max="7407" width="4.140625" customWidth="1"/>
    <col min="7408" max="7408" width="6" customWidth="1"/>
    <col min="7409" max="7409" width="6.28515625" customWidth="1"/>
    <col min="7410" max="7456" width="13" customWidth="1"/>
    <col min="7457" max="7457" width="16.28515625" customWidth="1"/>
    <col min="7458" max="7466" width="13" customWidth="1"/>
    <col min="7467" max="7467" width="23.42578125" bestFit="1" customWidth="1"/>
    <col min="7468" max="7468" width="19.28515625" bestFit="1" customWidth="1"/>
    <col min="7470" max="7473" width="9.7109375" customWidth="1"/>
    <col min="7474" max="7475" width="9.5703125" customWidth="1"/>
    <col min="7481" max="7481" width="16.28515625" customWidth="1"/>
    <col min="7482" max="7482" width="17.140625" customWidth="1"/>
    <col min="7663" max="7663" width="4.140625" customWidth="1"/>
    <col min="7664" max="7664" width="6" customWidth="1"/>
    <col min="7665" max="7665" width="6.28515625" customWidth="1"/>
    <col min="7666" max="7712" width="13" customWidth="1"/>
    <col min="7713" max="7713" width="16.28515625" customWidth="1"/>
    <col min="7714" max="7722" width="13" customWidth="1"/>
    <col min="7723" max="7723" width="23.42578125" bestFit="1" customWidth="1"/>
    <col min="7724" max="7724" width="19.28515625" bestFit="1" customWidth="1"/>
    <col min="7726" max="7729" width="9.7109375" customWidth="1"/>
    <col min="7730" max="7731" width="9.5703125" customWidth="1"/>
    <col min="7737" max="7737" width="16.28515625" customWidth="1"/>
    <col min="7738" max="7738" width="17.140625" customWidth="1"/>
    <col min="7919" max="7919" width="4.140625" customWidth="1"/>
    <col min="7920" max="7920" width="6" customWidth="1"/>
    <col min="7921" max="7921" width="6.28515625" customWidth="1"/>
    <col min="7922" max="7968" width="13" customWidth="1"/>
    <col min="7969" max="7969" width="16.28515625" customWidth="1"/>
    <col min="7970" max="7978" width="13" customWidth="1"/>
    <col min="7979" max="7979" width="23.42578125" bestFit="1" customWidth="1"/>
    <col min="7980" max="7980" width="19.28515625" bestFit="1" customWidth="1"/>
    <col min="7982" max="7985" width="9.7109375" customWidth="1"/>
    <col min="7986" max="7987" width="9.5703125" customWidth="1"/>
    <col min="7993" max="7993" width="16.28515625" customWidth="1"/>
    <col min="7994" max="7994" width="17.140625" customWidth="1"/>
    <col min="8175" max="8175" width="4.140625" customWidth="1"/>
    <col min="8176" max="8176" width="6" customWidth="1"/>
    <col min="8177" max="8177" width="6.28515625" customWidth="1"/>
    <col min="8178" max="8224" width="13" customWidth="1"/>
    <col min="8225" max="8225" width="16.28515625" customWidth="1"/>
    <col min="8226" max="8234" width="13" customWidth="1"/>
    <col min="8235" max="8235" width="23.42578125" bestFit="1" customWidth="1"/>
    <col min="8236" max="8236" width="19.28515625" bestFit="1" customWidth="1"/>
    <col min="8238" max="8241" width="9.7109375" customWidth="1"/>
    <col min="8242" max="8243" width="9.5703125" customWidth="1"/>
    <col min="8249" max="8249" width="16.28515625" customWidth="1"/>
    <col min="8250" max="8250" width="17.140625" customWidth="1"/>
    <col min="8431" max="8431" width="4.140625" customWidth="1"/>
    <col min="8432" max="8432" width="6" customWidth="1"/>
    <col min="8433" max="8433" width="6.28515625" customWidth="1"/>
    <col min="8434" max="8480" width="13" customWidth="1"/>
    <col min="8481" max="8481" width="16.28515625" customWidth="1"/>
    <col min="8482" max="8490" width="13" customWidth="1"/>
    <col min="8491" max="8491" width="23.42578125" bestFit="1" customWidth="1"/>
    <col min="8492" max="8492" width="19.28515625" bestFit="1" customWidth="1"/>
    <col min="8494" max="8497" width="9.7109375" customWidth="1"/>
    <col min="8498" max="8499" width="9.5703125" customWidth="1"/>
    <col min="8505" max="8505" width="16.28515625" customWidth="1"/>
    <col min="8506" max="8506" width="17.140625" customWidth="1"/>
    <col min="8687" max="8687" width="4.140625" customWidth="1"/>
    <col min="8688" max="8688" width="6" customWidth="1"/>
    <col min="8689" max="8689" width="6.28515625" customWidth="1"/>
    <col min="8690" max="8736" width="13" customWidth="1"/>
    <col min="8737" max="8737" width="16.28515625" customWidth="1"/>
    <col min="8738" max="8746" width="13" customWidth="1"/>
    <col min="8747" max="8747" width="23.42578125" bestFit="1" customWidth="1"/>
    <col min="8748" max="8748" width="19.28515625" bestFit="1" customWidth="1"/>
    <col min="8750" max="8753" width="9.7109375" customWidth="1"/>
    <col min="8754" max="8755" width="9.5703125" customWidth="1"/>
    <col min="8761" max="8761" width="16.28515625" customWidth="1"/>
    <col min="8762" max="8762" width="17.140625" customWidth="1"/>
    <col min="8943" max="8943" width="4.140625" customWidth="1"/>
    <col min="8944" max="8944" width="6" customWidth="1"/>
    <col min="8945" max="8945" width="6.28515625" customWidth="1"/>
    <col min="8946" max="8992" width="13" customWidth="1"/>
    <col min="8993" max="8993" width="16.28515625" customWidth="1"/>
    <col min="8994" max="9002" width="13" customWidth="1"/>
    <col min="9003" max="9003" width="23.42578125" bestFit="1" customWidth="1"/>
    <col min="9004" max="9004" width="19.28515625" bestFit="1" customWidth="1"/>
    <col min="9006" max="9009" width="9.7109375" customWidth="1"/>
    <col min="9010" max="9011" width="9.5703125" customWidth="1"/>
    <col min="9017" max="9017" width="16.28515625" customWidth="1"/>
    <col min="9018" max="9018" width="17.140625" customWidth="1"/>
    <col min="9199" max="9199" width="4.140625" customWidth="1"/>
    <col min="9200" max="9200" width="6" customWidth="1"/>
    <col min="9201" max="9201" width="6.28515625" customWidth="1"/>
    <col min="9202" max="9248" width="13" customWidth="1"/>
    <col min="9249" max="9249" width="16.28515625" customWidth="1"/>
    <col min="9250" max="9258" width="13" customWidth="1"/>
    <col min="9259" max="9259" width="23.42578125" bestFit="1" customWidth="1"/>
    <col min="9260" max="9260" width="19.28515625" bestFit="1" customWidth="1"/>
    <col min="9262" max="9265" width="9.7109375" customWidth="1"/>
    <col min="9266" max="9267" width="9.5703125" customWidth="1"/>
    <col min="9273" max="9273" width="16.28515625" customWidth="1"/>
    <col min="9274" max="9274" width="17.140625" customWidth="1"/>
    <col min="9455" max="9455" width="4.140625" customWidth="1"/>
    <col min="9456" max="9456" width="6" customWidth="1"/>
    <col min="9457" max="9457" width="6.28515625" customWidth="1"/>
    <col min="9458" max="9504" width="13" customWidth="1"/>
    <col min="9505" max="9505" width="16.28515625" customWidth="1"/>
    <col min="9506" max="9514" width="13" customWidth="1"/>
    <col min="9515" max="9515" width="23.42578125" bestFit="1" customWidth="1"/>
    <col min="9516" max="9516" width="19.28515625" bestFit="1" customWidth="1"/>
    <col min="9518" max="9521" width="9.7109375" customWidth="1"/>
    <col min="9522" max="9523" width="9.5703125" customWidth="1"/>
    <col min="9529" max="9529" width="16.28515625" customWidth="1"/>
    <col min="9530" max="9530" width="17.140625" customWidth="1"/>
    <col min="9711" max="9711" width="4.140625" customWidth="1"/>
    <col min="9712" max="9712" width="6" customWidth="1"/>
    <col min="9713" max="9713" width="6.28515625" customWidth="1"/>
    <col min="9714" max="9760" width="13" customWidth="1"/>
    <col min="9761" max="9761" width="16.28515625" customWidth="1"/>
    <col min="9762" max="9770" width="13" customWidth="1"/>
    <col min="9771" max="9771" width="23.42578125" bestFit="1" customWidth="1"/>
    <col min="9772" max="9772" width="19.28515625" bestFit="1" customWidth="1"/>
    <col min="9774" max="9777" width="9.7109375" customWidth="1"/>
    <col min="9778" max="9779" width="9.5703125" customWidth="1"/>
    <col min="9785" max="9785" width="16.28515625" customWidth="1"/>
    <col min="9786" max="9786" width="17.140625" customWidth="1"/>
    <col min="9967" max="9967" width="4.140625" customWidth="1"/>
    <col min="9968" max="9968" width="6" customWidth="1"/>
    <col min="9969" max="9969" width="6.28515625" customWidth="1"/>
    <col min="9970" max="10016" width="13" customWidth="1"/>
    <col min="10017" max="10017" width="16.28515625" customWidth="1"/>
    <col min="10018" max="10026" width="13" customWidth="1"/>
    <col min="10027" max="10027" width="23.42578125" bestFit="1" customWidth="1"/>
    <col min="10028" max="10028" width="19.28515625" bestFit="1" customWidth="1"/>
    <col min="10030" max="10033" width="9.7109375" customWidth="1"/>
    <col min="10034" max="10035" width="9.5703125" customWidth="1"/>
    <col min="10041" max="10041" width="16.28515625" customWidth="1"/>
    <col min="10042" max="10042" width="17.140625" customWidth="1"/>
    <col min="10223" max="10223" width="4.140625" customWidth="1"/>
    <col min="10224" max="10224" width="6" customWidth="1"/>
    <col min="10225" max="10225" width="6.28515625" customWidth="1"/>
    <col min="10226" max="10272" width="13" customWidth="1"/>
    <col min="10273" max="10273" width="16.28515625" customWidth="1"/>
    <col min="10274" max="10282" width="13" customWidth="1"/>
    <col min="10283" max="10283" width="23.42578125" bestFit="1" customWidth="1"/>
    <col min="10284" max="10284" width="19.28515625" bestFit="1" customWidth="1"/>
    <col min="10286" max="10289" width="9.7109375" customWidth="1"/>
    <col min="10290" max="10291" width="9.5703125" customWidth="1"/>
    <col min="10297" max="10297" width="16.28515625" customWidth="1"/>
    <col min="10298" max="10298" width="17.140625" customWidth="1"/>
    <col min="10479" max="10479" width="4.140625" customWidth="1"/>
    <col min="10480" max="10480" width="6" customWidth="1"/>
    <col min="10481" max="10481" width="6.28515625" customWidth="1"/>
    <col min="10482" max="10528" width="13" customWidth="1"/>
    <col min="10529" max="10529" width="16.28515625" customWidth="1"/>
    <col min="10530" max="10538" width="13" customWidth="1"/>
    <col min="10539" max="10539" width="23.42578125" bestFit="1" customWidth="1"/>
    <col min="10540" max="10540" width="19.28515625" bestFit="1" customWidth="1"/>
    <col min="10542" max="10545" width="9.7109375" customWidth="1"/>
    <col min="10546" max="10547" width="9.5703125" customWidth="1"/>
    <col min="10553" max="10553" width="16.28515625" customWidth="1"/>
    <col min="10554" max="10554" width="17.140625" customWidth="1"/>
    <col min="10735" max="10735" width="4.140625" customWidth="1"/>
    <col min="10736" max="10736" width="6" customWidth="1"/>
    <col min="10737" max="10737" width="6.28515625" customWidth="1"/>
    <col min="10738" max="10784" width="13" customWidth="1"/>
    <col min="10785" max="10785" width="16.28515625" customWidth="1"/>
    <col min="10786" max="10794" width="13" customWidth="1"/>
    <col min="10795" max="10795" width="23.42578125" bestFit="1" customWidth="1"/>
    <col min="10796" max="10796" width="19.28515625" bestFit="1" customWidth="1"/>
    <col min="10798" max="10801" width="9.7109375" customWidth="1"/>
    <col min="10802" max="10803" width="9.5703125" customWidth="1"/>
    <col min="10809" max="10809" width="16.28515625" customWidth="1"/>
    <col min="10810" max="10810" width="17.140625" customWidth="1"/>
    <col min="10991" max="10991" width="4.140625" customWidth="1"/>
    <col min="10992" max="10992" width="6" customWidth="1"/>
    <col min="10993" max="10993" width="6.28515625" customWidth="1"/>
    <col min="10994" max="11040" width="13" customWidth="1"/>
    <col min="11041" max="11041" width="16.28515625" customWidth="1"/>
    <col min="11042" max="11050" width="13" customWidth="1"/>
    <col min="11051" max="11051" width="23.42578125" bestFit="1" customWidth="1"/>
    <col min="11052" max="11052" width="19.28515625" bestFit="1" customWidth="1"/>
    <col min="11054" max="11057" width="9.7109375" customWidth="1"/>
    <col min="11058" max="11059" width="9.5703125" customWidth="1"/>
    <col min="11065" max="11065" width="16.28515625" customWidth="1"/>
    <col min="11066" max="11066" width="17.140625" customWidth="1"/>
    <col min="11247" max="11247" width="4.140625" customWidth="1"/>
    <col min="11248" max="11248" width="6" customWidth="1"/>
    <col min="11249" max="11249" width="6.28515625" customWidth="1"/>
    <col min="11250" max="11296" width="13" customWidth="1"/>
    <col min="11297" max="11297" width="16.28515625" customWidth="1"/>
    <col min="11298" max="11306" width="13" customWidth="1"/>
    <col min="11307" max="11307" width="23.42578125" bestFit="1" customWidth="1"/>
    <col min="11308" max="11308" width="19.28515625" bestFit="1" customWidth="1"/>
    <col min="11310" max="11313" width="9.7109375" customWidth="1"/>
    <col min="11314" max="11315" width="9.5703125" customWidth="1"/>
    <col min="11321" max="11321" width="16.28515625" customWidth="1"/>
    <col min="11322" max="11322" width="17.140625" customWidth="1"/>
    <col min="11503" max="11503" width="4.140625" customWidth="1"/>
    <col min="11504" max="11504" width="6" customWidth="1"/>
    <col min="11505" max="11505" width="6.28515625" customWidth="1"/>
    <col min="11506" max="11552" width="13" customWidth="1"/>
    <col min="11553" max="11553" width="16.28515625" customWidth="1"/>
    <col min="11554" max="11562" width="13" customWidth="1"/>
    <col min="11563" max="11563" width="23.42578125" bestFit="1" customWidth="1"/>
    <col min="11564" max="11564" width="19.28515625" bestFit="1" customWidth="1"/>
    <col min="11566" max="11569" width="9.7109375" customWidth="1"/>
    <col min="11570" max="11571" width="9.5703125" customWidth="1"/>
    <col min="11577" max="11577" width="16.28515625" customWidth="1"/>
    <col min="11578" max="11578" width="17.140625" customWidth="1"/>
    <col min="11759" max="11759" width="4.140625" customWidth="1"/>
    <col min="11760" max="11760" width="6" customWidth="1"/>
    <col min="11761" max="11761" width="6.28515625" customWidth="1"/>
    <col min="11762" max="11808" width="13" customWidth="1"/>
    <col min="11809" max="11809" width="16.28515625" customWidth="1"/>
    <col min="11810" max="11818" width="13" customWidth="1"/>
    <col min="11819" max="11819" width="23.42578125" bestFit="1" customWidth="1"/>
    <col min="11820" max="11820" width="19.28515625" bestFit="1" customWidth="1"/>
    <col min="11822" max="11825" width="9.7109375" customWidth="1"/>
    <col min="11826" max="11827" width="9.5703125" customWidth="1"/>
    <col min="11833" max="11833" width="16.28515625" customWidth="1"/>
    <col min="11834" max="11834" width="17.140625" customWidth="1"/>
    <col min="12015" max="12015" width="4.140625" customWidth="1"/>
    <col min="12016" max="12016" width="6" customWidth="1"/>
    <col min="12017" max="12017" width="6.28515625" customWidth="1"/>
    <col min="12018" max="12064" width="13" customWidth="1"/>
    <col min="12065" max="12065" width="16.28515625" customWidth="1"/>
    <col min="12066" max="12074" width="13" customWidth="1"/>
    <col min="12075" max="12075" width="23.42578125" bestFit="1" customWidth="1"/>
    <col min="12076" max="12076" width="19.28515625" bestFit="1" customWidth="1"/>
    <col min="12078" max="12081" width="9.7109375" customWidth="1"/>
    <col min="12082" max="12083" width="9.5703125" customWidth="1"/>
    <col min="12089" max="12089" width="16.28515625" customWidth="1"/>
    <col min="12090" max="12090" width="17.140625" customWidth="1"/>
    <col min="12271" max="12271" width="4.140625" customWidth="1"/>
    <col min="12272" max="12272" width="6" customWidth="1"/>
    <col min="12273" max="12273" width="6.28515625" customWidth="1"/>
    <col min="12274" max="12320" width="13" customWidth="1"/>
    <col min="12321" max="12321" width="16.28515625" customWidth="1"/>
    <col min="12322" max="12330" width="13" customWidth="1"/>
    <col min="12331" max="12331" width="23.42578125" bestFit="1" customWidth="1"/>
    <col min="12332" max="12332" width="19.28515625" bestFit="1" customWidth="1"/>
    <col min="12334" max="12337" width="9.7109375" customWidth="1"/>
    <col min="12338" max="12339" width="9.5703125" customWidth="1"/>
    <col min="12345" max="12345" width="16.28515625" customWidth="1"/>
    <col min="12346" max="12346" width="17.140625" customWidth="1"/>
    <col min="12527" max="12527" width="4.140625" customWidth="1"/>
    <col min="12528" max="12528" width="6" customWidth="1"/>
    <col min="12529" max="12529" width="6.28515625" customWidth="1"/>
    <col min="12530" max="12576" width="13" customWidth="1"/>
    <col min="12577" max="12577" width="16.28515625" customWidth="1"/>
    <col min="12578" max="12586" width="13" customWidth="1"/>
    <col min="12587" max="12587" width="23.42578125" bestFit="1" customWidth="1"/>
    <col min="12588" max="12588" width="19.28515625" bestFit="1" customWidth="1"/>
    <col min="12590" max="12593" width="9.7109375" customWidth="1"/>
    <col min="12594" max="12595" width="9.5703125" customWidth="1"/>
    <col min="12601" max="12601" width="16.28515625" customWidth="1"/>
    <col min="12602" max="12602" width="17.140625" customWidth="1"/>
    <col min="12783" max="12783" width="4.140625" customWidth="1"/>
    <col min="12784" max="12784" width="6" customWidth="1"/>
    <col min="12785" max="12785" width="6.28515625" customWidth="1"/>
    <col min="12786" max="12832" width="13" customWidth="1"/>
    <col min="12833" max="12833" width="16.28515625" customWidth="1"/>
    <col min="12834" max="12842" width="13" customWidth="1"/>
    <col min="12843" max="12843" width="23.42578125" bestFit="1" customWidth="1"/>
    <col min="12844" max="12844" width="19.28515625" bestFit="1" customWidth="1"/>
    <col min="12846" max="12849" width="9.7109375" customWidth="1"/>
    <col min="12850" max="12851" width="9.5703125" customWidth="1"/>
    <col min="12857" max="12857" width="16.28515625" customWidth="1"/>
    <col min="12858" max="12858" width="17.140625" customWidth="1"/>
    <col min="13039" max="13039" width="4.140625" customWidth="1"/>
    <col min="13040" max="13040" width="6" customWidth="1"/>
    <col min="13041" max="13041" width="6.28515625" customWidth="1"/>
    <col min="13042" max="13088" width="13" customWidth="1"/>
    <col min="13089" max="13089" width="16.28515625" customWidth="1"/>
    <col min="13090" max="13098" width="13" customWidth="1"/>
    <col min="13099" max="13099" width="23.42578125" bestFit="1" customWidth="1"/>
    <col min="13100" max="13100" width="19.28515625" bestFit="1" customWidth="1"/>
    <col min="13102" max="13105" width="9.7109375" customWidth="1"/>
    <col min="13106" max="13107" width="9.5703125" customWidth="1"/>
    <col min="13113" max="13113" width="16.28515625" customWidth="1"/>
    <col min="13114" max="13114" width="17.140625" customWidth="1"/>
    <col min="13295" max="13295" width="4.140625" customWidth="1"/>
    <col min="13296" max="13296" width="6" customWidth="1"/>
    <col min="13297" max="13297" width="6.28515625" customWidth="1"/>
    <col min="13298" max="13344" width="13" customWidth="1"/>
    <col min="13345" max="13345" width="16.28515625" customWidth="1"/>
    <col min="13346" max="13354" width="13" customWidth="1"/>
    <col min="13355" max="13355" width="23.42578125" bestFit="1" customWidth="1"/>
    <col min="13356" max="13356" width="19.28515625" bestFit="1" customWidth="1"/>
    <col min="13358" max="13361" width="9.7109375" customWidth="1"/>
    <col min="13362" max="13363" width="9.5703125" customWidth="1"/>
    <col min="13369" max="13369" width="16.28515625" customWidth="1"/>
    <col min="13370" max="13370" width="17.140625" customWidth="1"/>
    <col min="13551" max="13551" width="4.140625" customWidth="1"/>
    <col min="13552" max="13552" width="6" customWidth="1"/>
    <col min="13553" max="13553" width="6.28515625" customWidth="1"/>
    <col min="13554" max="13600" width="13" customWidth="1"/>
    <col min="13601" max="13601" width="16.28515625" customWidth="1"/>
    <col min="13602" max="13610" width="13" customWidth="1"/>
    <col min="13611" max="13611" width="23.42578125" bestFit="1" customWidth="1"/>
    <col min="13612" max="13612" width="19.28515625" bestFit="1" customWidth="1"/>
    <col min="13614" max="13617" width="9.7109375" customWidth="1"/>
    <col min="13618" max="13619" width="9.5703125" customWidth="1"/>
    <col min="13625" max="13625" width="16.28515625" customWidth="1"/>
    <col min="13626" max="13626" width="17.140625" customWidth="1"/>
    <col min="13807" max="13807" width="4.140625" customWidth="1"/>
    <col min="13808" max="13808" width="6" customWidth="1"/>
    <col min="13809" max="13809" width="6.28515625" customWidth="1"/>
    <col min="13810" max="13856" width="13" customWidth="1"/>
    <col min="13857" max="13857" width="16.28515625" customWidth="1"/>
    <col min="13858" max="13866" width="13" customWidth="1"/>
    <col min="13867" max="13867" width="23.42578125" bestFit="1" customWidth="1"/>
    <col min="13868" max="13868" width="19.28515625" bestFit="1" customWidth="1"/>
    <col min="13870" max="13873" width="9.7109375" customWidth="1"/>
    <col min="13874" max="13875" width="9.5703125" customWidth="1"/>
    <col min="13881" max="13881" width="16.28515625" customWidth="1"/>
    <col min="13882" max="13882" width="17.140625" customWidth="1"/>
    <col min="14063" max="14063" width="4.140625" customWidth="1"/>
    <col min="14064" max="14064" width="6" customWidth="1"/>
    <col min="14065" max="14065" width="6.28515625" customWidth="1"/>
    <col min="14066" max="14112" width="13" customWidth="1"/>
    <col min="14113" max="14113" width="16.28515625" customWidth="1"/>
    <col min="14114" max="14122" width="13" customWidth="1"/>
    <col min="14123" max="14123" width="23.42578125" bestFit="1" customWidth="1"/>
    <col min="14124" max="14124" width="19.28515625" bestFit="1" customWidth="1"/>
    <col min="14126" max="14129" width="9.7109375" customWidth="1"/>
    <col min="14130" max="14131" width="9.5703125" customWidth="1"/>
    <col min="14137" max="14137" width="16.28515625" customWidth="1"/>
    <col min="14138" max="14138" width="17.140625" customWidth="1"/>
    <col min="14319" max="14319" width="4.140625" customWidth="1"/>
    <col min="14320" max="14320" width="6" customWidth="1"/>
    <col min="14321" max="14321" width="6.28515625" customWidth="1"/>
    <col min="14322" max="14368" width="13" customWidth="1"/>
    <col min="14369" max="14369" width="16.28515625" customWidth="1"/>
    <col min="14370" max="14378" width="13" customWidth="1"/>
    <col min="14379" max="14379" width="23.42578125" bestFit="1" customWidth="1"/>
    <col min="14380" max="14380" width="19.28515625" bestFit="1" customWidth="1"/>
    <col min="14382" max="14385" width="9.7109375" customWidth="1"/>
    <col min="14386" max="14387" width="9.5703125" customWidth="1"/>
    <col min="14393" max="14393" width="16.28515625" customWidth="1"/>
    <col min="14394" max="14394" width="17.140625" customWidth="1"/>
    <col min="14575" max="14575" width="4.140625" customWidth="1"/>
    <col min="14576" max="14576" width="6" customWidth="1"/>
    <col min="14577" max="14577" width="6.28515625" customWidth="1"/>
    <col min="14578" max="14624" width="13" customWidth="1"/>
    <col min="14625" max="14625" width="16.28515625" customWidth="1"/>
    <col min="14626" max="14634" width="13" customWidth="1"/>
    <col min="14635" max="14635" width="23.42578125" bestFit="1" customWidth="1"/>
    <col min="14636" max="14636" width="19.28515625" bestFit="1" customWidth="1"/>
    <col min="14638" max="14641" width="9.7109375" customWidth="1"/>
    <col min="14642" max="14643" width="9.5703125" customWidth="1"/>
    <col min="14649" max="14649" width="16.28515625" customWidth="1"/>
    <col min="14650" max="14650" width="17.140625" customWidth="1"/>
    <col min="14831" max="14831" width="4.140625" customWidth="1"/>
    <col min="14832" max="14832" width="6" customWidth="1"/>
    <col min="14833" max="14833" width="6.28515625" customWidth="1"/>
    <col min="14834" max="14880" width="13" customWidth="1"/>
    <col min="14881" max="14881" width="16.28515625" customWidth="1"/>
    <col min="14882" max="14890" width="13" customWidth="1"/>
    <col min="14891" max="14891" width="23.42578125" bestFit="1" customWidth="1"/>
    <col min="14892" max="14892" width="19.28515625" bestFit="1" customWidth="1"/>
    <col min="14894" max="14897" width="9.7109375" customWidth="1"/>
    <col min="14898" max="14899" width="9.5703125" customWidth="1"/>
    <col min="14905" max="14905" width="16.28515625" customWidth="1"/>
    <col min="14906" max="14906" width="17.140625" customWidth="1"/>
    <col min="15087" max="15087" width="4.140625" customWidth="1"/>
    <col min="15088" max="15088" width="6" customWidth="1"/>
    <col min="15089" max="15089" width="6.28515625" customWidth="1"/>
    <col min="15090" max="15136" width="13" customWidth="1"/>
    <col min="15137" max="15137" width="16.28515625" customWidth="1"/>
    <col min="15138" max="15146" width="13" customWidth="1"/>
    <col min="15147" max="15147" width="23.42578125" bestFit="1" customWidth="1"/>
    <col min="15148" max="15148" width="19.28515625" bestFit="1" customWidth="1"/>
    <col min="15150" max="15153" width="9.7109375" customWidth="1"/>
    <col min="15154" max="15155" width="9.5703125" customWidth="1"/>
    <col min="15161" max="15161" width="16.28515625" customWidth="1"/>
    <col min="15162" max="15162" width="17.140625" customWidth="1"/>
    <col min="15343" max="15343" width="4.140625" customWidth="1"/>
    <col min="15344" max="15344" width="6" customWidth="1"/>
    <col min="15345" max="15345" width="6.28515625" customWidth="1"/>
    <col min="15346" max="15392" width="13" customWidth="1"/>
    <col min="15393" max="15393" width="16.28515625" customWidth="1"/>
    <col min="15394" max="15402" width="13" customWidth="1"/>
    <col min="15403" max="15403" width="23.42578125" bestFit="1" customWidth="1"/>
    <col min="15404" max="15404" width="19.28515625" bestFit="1" customWidth="1"/>
    <col min="15406" max="15409" width="9.7109375" customWidth="1"/>
    <col min="15410" max="15411" width="9.5703125" customWidth="1"/>
    <col min="15417" max="15417" width="16.28515625" customWidth="1"/>
    <col min="15418" max="15418" width="17.140625" customWidth="1"/>
    <col min="15599" max="15599" width="4.140625" customWidth="1"/>
    <col min="15600" max="15600" width="6" customWidth="1"/>
    <col min="15601" max="15601" width="6.28515625" customWidth="1"/>
    <col min="15602" max="15648" width="13" customWidth="1"/>
    <col min="15649" max="15649" width="16.28515625" customWidth="1"/>
    <col min="15650" max="15658" width="13" customWidth="1"/>
    <col min="15659" max="15659" width="23.42578125" bestFit="1" customWidth="1"/>
    <col min="15660" max="15660" width="19.28515625" bestFit="1" customWidth="1"/>
    <col min="15662" max="15665" width="9.7109375" customWidth="1"/>
    <col min="15666" max="15667" width="9.5703125" customWidth="1"/>
    <col min="15673" max="15673" width="16.28515625" customWidth="1"/>
    <col min="15674" max="15674" width="17.140625" customWidth="1"/>
    <col min="15855" max="15855" width="4.140625" customWidth="1"/>
    <col min="15856" max="15856" width="6" customWidth="1"/>
    <col min="15857" max="15857" width="6.28515625" customWidth="1"/>
    <col min="15858" max="15904" width="13" customWidth="1"/>
    <col min="15905" max="15905" width="16.28515625" customWidth="1"/>
    <col min="15906" max="15914" width="13" customWidth="1"/>
    <col min="15915" max="15915" width="23.42578125" bestFit="1" customWidth="1"/>
    <col min="15916" max="15916" width="19.28515625" bestFit="1" customWidth="1"/>
    <col min="15918" max="15921" width="9.7109375" customWidth="1"/>
    <col min="15922" max="15923" width="9.5703125" customWidth="1"/>
    <col min="15929" max="15929" width="16.28515625" customWidth="1"/>
    <col min="15930" max="15930" width="17.140625" customWidth="1"/>
    <col min="16111" max="16111" width="4.140625" customWidth="1"/>
    <col min="16112" max="16112" width="6" customWidth="1"/>
    <col min="16113" max="16113" width="6.28515625" customWidth="1"/>
    <col min="16114" max="16160" width="13" customWidth="1"/>
    <col min="16161" max="16161" width="16.28515625" customWidth="1"/>
    <col min="16162" max="16170" width="13" customWidth="1"/>
    <col min="16171" max="16171" width="23.42578125" bestFit="1" customWidth="1"/>
    <col min="16172" max="16172" width="19.28515625" bestFit="1" customWidth="1"/>
    <col min="16174" max="16177" width="9.7109375" customWidth="1"/>
    <col min="16178" max="16179" width="9.5703125" customWidth="1"/>
    <col min="16185" max="16185" width="16.28515625" customWidth="1"/>
    <col min="16186" max="16186" width="17.140625" customWidth="1"/>
  </cols>
  <sheetData>
    <row r="1" spans="1:65" s="40" customFormat="1" x14ac:dyDescent="0.2">
      <c r="A1" s="39" t="s">
        <v>93</v>
      </c>
      <c r="AZ1" s="41"/>
      <c r="BA1" s="41"/>
      <c r="BB1" s="41"/>
      <c r="BC1" s="44"/>
    </row>
    <row r="2" spans="1:65" s="40" customFormat="1" x14ac:dyDescent="0.2">
      <c r="A2" s="43" t="s">
        <v>98</v>
      </c>
      <c r="AZ2" s="41"/>
      <c r="BA2" s="41"/>
      <c r="BB2" s="41"/>
      <c r="BC2" s="44"/>
    </row>
    <row r="3" spans="1:65" x14ac:dyDescent="0.2">
      <c r="A3" t="s">
        <v>84</v>
      </c>
      <c r="AZ3" s="47" t="s">
        <v>100</v>
      </c>
    </row>
    <row r="4" spans="1:65" x14ac:dyDescent="0.2">
      <c r="D4" s="42" t="s">
        <v>97</v>
      </c>
      <c r="E4" s="48" t="s">
        <v>95</v>
      </c>
      <c r="F4" s="49"/>
      <c r="G4" s="49"/>
      <c r="H4" s="49"/>
      <c r="I4" s="49"/>
      <c r="J4" s="49"/>
      <c r="K4" s="49"/>
      <c r="L4" s="49"/>
      <c r="M4" s="49"/>
      <c r="N4" s="49"/>
      <c r="O4" s="48" t="s">
        <v>94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/>
      <c r="AC4" s="49" t="s">
        <v>96</v>
      </c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8" t="s">
        <v>99</v>
      </c>
      <c r="AP4" s="49"/>
      <c r="AQ4" s="49"/>
      <c r="AR4" s="49"/>
      <c r="AS4" s="49"/>
      <c r="AT4" s="49"/>
      <c r="AU4" s="49"/>
      <c r="AV4" s="50"/>
      <c r="AZ4" s="47" t="s">
        <v>101</v>
      </c>
      <c r="BA4" s="47" t="s">
        <v>102</v>
      </c>
    </row>
    <row r="5" spans="1:65" s="9" customFormat="1" ht="37.5" customHeight="1" x14ac:dyDescent="0.2">
      <c r="A5" s="34" t="s">
        <v>0</v>
      </c>
      <c r="B5" s="35" t="s">
        <v>1</v>
      </c>
      <c r="C5" s="35" t="s">
        <v>78</v>
      </c>
      <c r="D5" s="35" t="s">
        <v>48</v>
      </c>
      <c r="E5" s="35" t="s">
        <v>2</v>
      </c>
      <c r="F5" s="35" t="s">
        <v>3</v>
      </c>
      <c r="G5" s="35" t="s">
        <v>4</v>
      </c>
      <c r="H5" s="35" t="s">
        <v>5</v>
      </c>
      <c r="I5" s="35" t="s">
        <v>7</v>
      </c>
      <c r="J5" s="35" t="s">
        <v>6</v>
      </c>
      <c r="K5" s="35" t="s">
        <v>71</v>
      </c>
      <c r="L5" s="35" t="s">
        <v>72</v>
      </c>
      <c r="M5" s="35" t="s">
        <v>73</v>
      </c>
      <c r="N5" s="35" t="s">
        <v>8</v>
      </c>
      <c r="O5" s="34" t="s">
        <v>49</v>
      </c>
      <c r="P5" s="35" t="s">
        <v>50</v>
      </c>
      <c r="Q5" s="35" t="s">
        <v>51</v>
      </c>
      <c r="R5" s="35" t="s">
        <v>52</v>
      </c>
      <c r="S5" s="35" t="s">
        <v>53</v>
      </c>
      <c r="T5" s="35" t="s">
        <v>54</v>
      </c>
      <c r="U5" s="35" t="s">
        <v>9</v>
      </c>
      <c r="V5" s="35" t="s">
        <v>10</v>
      </c>
      <c r="W5" s="35" t="s">
        <v>55</v>
      </c>
      <c r="X5" s="35" t="s">
        <v>56</v>
      </c>
      <c r="Y5" s="35" t="s">
        <v>11</v>
      </c>
      <c r="Z5" s="35" t="s">
        <v>12</v>
      </c>
      <c r="AA5" s="35" t="s">
        <v>13</v>
      </c>
      <c r="AB5" s="36" t="s">
        <v>14</v>
      </c>
      <c r="AC5" s="35" t="s">
        <v>15</v>
      </c>
      <c r="AD5" s="35" t="s">
        <v>16</v>
      </c>
      <c r="AE5" s="35" t="s">
        <v>57</v>
      </c>
      <c r="AF5" s="35" t="s">
        <v>58</v>
      </c>
      <c r="AG5" s="35" t="s">
        <v>59</v>
      </c>
      <c r="AH5" s="35" t="s">
        <v>60</v>
      </c>
      <c r="AI5" s="35" t="s">
        <v>17</v>
      </c>
      <c r="AJ5" s="35" t="s">
        <v>18</v>
      </c>
      <c r="AK5" s="35" t="s">
        <v>61</v>
      </c>
      <c r="AL5" s="35" t="s">
        <v>62</v>
      </c>
      <c r="AM5" s="35" t="s">
        <v>63</v>
      </c>
      <c r="AN5" s="35" t="s">
        <v>64</v>
      </c>
      <c r="AO5" s="34" t="s">
        <v>65</v>
      </c>
      <c r="AP5" s="35" t="s">
        <v>66</v>
      </c>
      <c r="AQ5" s="35" t="s">
        <v>67</v>
      </c>
      <c r="AR5" s="35" t="s">
        <v>68</v>
      </c>
      <c r="AS5" s="35" t="s">
        <v>69</v>
      </c>
      <c r="AT5" s="35" t="s">
        <v>70</v>
      </c>
      <c r="AU5" s="35" t="s">
        <v>19</v>
      </c>
      <c r="AV5" s="36" t="s">
        <v>20</v>
      </c>
      <c r="AX5" s="20" t="s">
        <v>21</v>
      </c>
      <c r="AZ5" s="37" t="s">
        <v>103</v>
      </c>
      <c r="BA5" s="37" t="s">
        <v>104</v>
      </c>
      <c r="BB5" s="23" t="s">
        <v>74</v>
      </c>
      <c r="BC5" s="46"/>
      <c r="BD5" s="10" t="s">
        <v>22</v>
      </c>
      <c r="BE5" s="10" t="s">
        <v>23</v>
      </c>
      <c r="BF5" s="10" t="s">
        <v>24</v>
      </c>
      <c r="BG5" s="10" t="s">
        <v>25</v>
      </c>
      <c r="BH5" s="11" t="s">
        <v>26</v>
      </c>
      <c r="BJ5" s="9" t="s">
        <v>87</v>
      </c>
      <c r="BK5" s="9" t="s">
        <v>88</v>
      </c>
    </row>
    <row r="6" spans="1:65" x14ac:dyDescent="0.2">
      <c r="A6" s="12">
        <v>1</v>
      </c>
      <c r="B6" s="13">
        <v>2001</v>
      </c>
      <c r="C6" s="13" t="s">
        <v>27</v>
      </c>
      <c r="D6" s="14">
        <v>124322</v>
      </c>
      <c r="E6" s="14">
        <v>22743</v>
      </c>
      <c r="F6" s="14">
        <v>4281435500</v>
      </c>
      <c r="G6" s="14">
        <v>64479</v>
      </c>
      <c r="H6" s="14">
        <v>14123984000</v>
      </c>
      <c r="I6" s="14">
        <v>18836340000</v>
      </c>
      <c r="J6" s="14">
        <v>45985</v>
      </c>
      <c r="K6" s="14">
        <f>J6+G6</f>
        <v>110464</v>
      </c>
      <c r="L6" s="14">
        <f t="shared" ref="L6:L69" si="0">H6-I6</f>
        <v>-4712356000</v>
      </c>
      <c r="M6" s="14">
        <f t="shared" ref="M6:M69" si="1">L6/K6</f>
        <v>-42659.65382387022</v>
      </c>
      <c r="N6" s="14">
        <f t="shared" ref="N6:N69" si="2">D6-K6</f>
        <v>13858</v>
      </c>
      <c r="O6" s="14">
        <v>116263</v>
      </c>
      <c r="P6" s="14">
        <v>489403136000</v>
      </c>
      <c r="Q6" s="14">
        <v>110633</v>
      </c>
      <c r="R6" s="14">
        <v>20946896000</v>
      </c>
      <c r="S6" s="14">
        <v>108402</v>
      </c>
      <c r="T6" s="14">
        <v>180205632000</v>
      </c>
      <c r="U6" s="14">
        <v>63179</v>
      </c>
      <c r="V6" s="14">
        <v>34321924000</v>
      </c>
      <c r="W6" s="14">
        <v>23290</v>
      </c>
      <c r="X6" s="14">
        <v>87520080000</v>
      </c>
      <c r="Y6" s="14">
        <v>95954</v>
      </c>
      <c r="Z6" s="14">
        <v>143684688000</v>
      </c>
      <c r="AA6" s="14">
        <v>12033</v>
      </c>
      <c r="AB6" s="14">
        <v>22723904000</v>
      </c>
      <c r="AC6" s="14">
        <v>80395</v>
      </c>
      <c r="AD6" s="14">
        <v>176766176000</v>
      </c>
      <c r="AE6" s="14">
        <v>55585</v>
      </c>
      <c r="AF6" s="14">
        <v>103465088000</v>
      </c>
      <c r="AG6" s="14">
        <v>36817</v>
      </c>
      <c r="AH6" s="14">
        <v>40936872000</v>
      </c>
      <c r="AI6" s="14">
        <v>19282</v>
      </c>
      <c r="AJ6" s="14">
        <v>31050664000</v>
      </c>
      <c r="AK6" s="14">
        <v>53408</v>
      </c>
      <c r="AL6" s="14">
        <v>31421246000</v>
      </c>
      <c r="AM6" s="14">
        <v>55807</v>
      </c>
      <c r="AN6" s="14">
        <v>30107708000</v>
      </c>
      <c r="AO6" s="14"/>
      <c r="AP6" s="14"/>
      <c r="AQ6" s="14"/>
      <c r="AR6" s="14"/>
      <c r="AS6" s="14"/>
      <c r="AT6" s="14"/>
      <c r="AU6" s="14"/>
      <c r="AV6" s="15"/>
      <c r="AW6" s="6"/>
      <c r="AX6" s="21">
        <v>0.70033498957219398</v>
      </c>
      <c r="AZ6" s="24"/>
      <c r="BA6" s="24"/>
      <c r="BB6" s="24"/>
      <c r="BD6" s="24">
        <f>R6/P6</f>
        <v>4.2800902689761271E-2</v>
      </c>
      <c r="BE6" s="24">
        <f>AB6/P6</f>
        <v>4.6431872475782419E-2</v>
      </c>
      <c r="BF6" s="24">
        <f>Z6/P6</f>
        <v>0.29359167817020282</v>
      </c>
      <c r="BG6" s="24">
        <f>V6/P6</f>
        <v>7.0130167698802814E-2</v>
      </c>
      <c r="BH6" s="25"/>
      <c r="BM6" s="33">
        <f>X6/AX6</f>
        <v>124968881040.00407</v>
      </c>
    </row>
    <row r="7" spans="1:65" x14ac:dyDescent="0.2">
      <c r="A7" s="12">
        <v>1</v>
      </c>
      <c r="B7" s="13">
        <v>2002</v>
      </c>
      <c r="C7" s="13" t="s">
        <v>27</v>
      </c>
      <c r="D7" s="14">
        <v>124833</v>
      </c>
      <c r="E7" s="14">
        <v>19775</v>
      </c>
      <c r="F7" s="14">
        <v>6435253000</v>
      </c>
      <c r="G7" s="14">
        <v>55446</v>
      </c>
      <c r="H7" s="14">
        <v>32826850000</v>
      </c>
      <c r="I7" s="14">
        <v>152170384000</v>
      </c>
      <c r="J7" s="14">
        <v>52161</v>
      </c>
      <c r="K7" s="14">
        <f t="shared" ref="K7:K70" si="3">J7+G7</f>
        <v>107607</v>
      </c>
      <c r="L7" s="14">
        <f t="shared" si="0"/>
        <v>-119343534000</v>
      </c>
      <c r="M7" s="14">
        <f t="shared" si="1"/>
        <v>-1109068.4992612004</v>
      </c>
      <c r="N7" s="14">
        <f t="shared" si="2"/>
        <v>17226</v>
      </c>
      <c r="O7" s="14">
        <v>113115</v>
      </c>
      <c r="P7" s="14">
        <v>751216448000</v>
      </c>
      <c r="Q7" s="14">
        <v>107401</v>
      </c>
      <c r="R7" s="14">
        <v>35326892000</v>
      </c>
      <c r="S7" s="14">
        <v>104485</v>
      </c>
      <c r="T7" s="14">
        <v>228009360000</v>
      </c>
      <c r="U7" s="14">
        <v>60297</v>
      </c>
      <c r="V7" s="14">
        <v>53851356000</v>
      </c>
      <c r="W7" s="14">
        <v>21567</v>
      </c>
      <c r="X7" s="14">
        <v>154970496000</v>
      </c>
      <c r="Y7" s="14">
        <v>91781</v>
      </c>
      <c r="Z7" s="14">
        <v>247382064000</v>
      </c>
      <c r="AA7" s="14">
        <v>10715</v>
      </c>
      <c r="AB7" s="14">
        <v>31676308000</v>
      </c>
      <c r="AC7" s="14">
        <v>75938</v>
      </c>
      <c r="AD7" s="14">
        <v>276580928000</v>
      </c>
      <c r="AE7" s="14">
        <v>52175</v>
      </c>
      <c r="AF7" s="14">
        <v>156541712000</v>
      </c>
      <c r="AG7" s="14">
        <v>34149</v>
      </c>
      <c r="AH7" s="14">
        <v>58945596000</v>
      </c>
      <c r="AI7" s="14">
        <v>18858</v>
      </c>
      <c r="AJ7" s="14">
        <v>61085400000</v>
      </c>
      <c r="AK7" s="14">
        <v>50820</v>
      </c>
      <c r="AL7" s="14">
        <v>47043660000</v>
      </c>
      <c r="AM7" s="14">
        <v>52724</v>
      </c>
      <c r="AN7" s="14">
        <v>47035432000</v>
      </c>
      <c r="AO7" s="14"/>
      <c r="AP7" s="14"/>
      <c r="AQ7" s="14"/>
      <c r="AR7" s="14"/>
      <c r="AS7" s="14"/>
      <c r="AT7" s="14"/>
      <c r="AU7" s="14"/>
      <c r="AV7" s="15"/>
      <c r="AW7" s="6"/>
      <c r="AX7" s="21">
        <v>0.88150113140217035</v>
      </c>
      <c r="AZ7" s="24">
        <f t="shared" ref="AZ7:AZ19" si="4">((M7+(F7/E7))/AX7)/(((R6/Q6)+(V6/U6)+(Z6/Y6)+(X6/W6))/AX6)</f>
        <v>-0.10397542926456455</v>
      </c>
      <c r="BA7" s="24">
        <f>((M7+(F7/K7))/AX7)/(((R6/Q6)+(V6/U6)+(Z6/Y6)+(X6/W6))/AX6)</f>
        <v>-0.13921842598648806</v>
      </c>
      <c r="BB7" s="24">
        <f t="shared" ref="BB7:BB19" si="5">(M7/AX7)/(((R6/Q6)+(V6/U6)+(Z6/Y6)+(X6/W6))/AX6)</f>
        <v>-0.14715323630819355</v>
      </c>
      <c r="BD7" s="24">
        <f t="shared" ref="BD7:BD70" si="6">R7/P7</f>
        <v>4.7026249350706442E-2</v>
      </c>
      <c r="BE7" s="24">
        <f t="shared" ref="BE7:BE70" si="7">AB7/P7</f>
        <v>4.2166685892372796E-2</v>
      </c>
      <c r="BF7" s="24">
        <f t="shared" ref="BF7:BF70" si="8">Z7/P7</f>
        <v>0.32930863622410994</v>
      </c>
      <c r="BG7" s="24">
        <f t="shared" ref="BG7:BG70" si="9">V7/P7</f>
        <v>7.168553902589736E-2</v>
      </c>
      <c r="BH7" s="25">
        <f t="shared" ref="BH7:BH19" si="10">AD7/V6</f>
        <v>8.0584330878420456</v>
      </c>
      <c r="BM7" s="33">
        <f t="shared" ref="BM7:BM70" si="11">X7/AX7</f>
        <v>175802946223.66998</v>
      </c>
    </row>
    <row r="8" spans="1:65" x14ac:dyDescent="0.2">
      <c r="A8" s="12">
        <v>1</v>
      </c>
      <c r="B8" s="13">
        <v>2003</v>
      </c>
      <c r="C8" s="13" t="s">
        <v>27</v>
      </c>
      <c r="D8" s="14">
        <v>126232</v>
      </c>
      <c r="E8" s="14">
        <v>23142</v>
      </c>
      <c r="F8" s="14">
        <v>12809840000</v>
      </c>
      <c r="G8" s="14">
        <v>64989</v>
      </c>
      <c r="H8" s="14">
        <v>52622428000</v>
      </c>
      <c r="I8" s="14">
        <v>29784866000</v>
      </c>
      <c r="J8" s="14">
        <v>42586</v>
      </c>
      <c r="K8" s="14">
        <f t="shared" si="3"/>
        <v>107575</v>
      </c>
      <c r="L8" s="14">
        <f t="shared" si="0"/>
        <v>22837562000</v>
      </c>
      <c r="M8" s="14">
        <f t="shared" si="1"/>
        <v>212294.32488961189</v>
      </c>
      <c r="N8" s="14">
        <f t="shared" si="2"/>
        <v>18657</v>
      </c>
      <c r="O8" s="14">
        <v>113404</v>
      </c>
      <c r="P8" s="14">
        <v>763837376000</v>
      </c>
      <c r="Q8" s="14">
        <v>107882</v>
      </c>
      <c r="R8" s="14">
        <v>44982676000</v>
      </c>
      <c r="S8" s="14">
        <v>104305</v>
      </c>
      <c r="T8" s="14">
        <v>210780560000</v>
      </c>
      <c r="U8" s="14">
        <v>59562</v>
      </c>
      <c r="V8" s="14">
        <v>56106376000</v>
      </c>
      <c r="W8" s="14">
        <v>21000</v>
      </c>
      <c r="X8" s="14">
        <v>180983024000</v>
      </c>
      <c r="Y8" s="14">
        <v>90730</v>
      </c>
      <c r="Z8" s="14">
        <v>245780624000</v>
      </c>
      <c r="AA8" s="14">
        <v>9958</v>
      </c>
      <c r="AB8" s="14">
        <v>25203958000</v>
      </c>
      <c r="AC8" s="14">
        <v>74920</v>
      </c>
      <c r="AD8" s="14">
        <v>289299328000</v>
      </c>
      <c r="AE8" s="14">
        <v>51576</v>
      </c>
      <c r="AF8" s="14">
        <v>178358176000</v>
      </c>
      <c r="AG8" s="14">
        <v>33637</v>
      </c>
      <c r="AH8" s="14">
        <v>61142820000</v>
      </c>
      <c r="AI8" s="14">
        <v>18086</v>
      </c>
      <c r="AJ8" s="14">
        <v>49754224000</v>
      </c>
      <c r="AK8" s="14">
        <v>48421</v>
      </c>
      <c r="AL8" s="14">
        <v>49548440000</v>
      </c>
      <c r="AM8" s="14">
        <v>51923</v>
      </c>
      <c r="AN8" s="14">
        <v>49504368000</v>
      </c>
      <c r="AO8" s="14"/>
      <c r="AP8" s="14"/>
      <c r="AQ8" s="14"/>
      <c r="AR8" s="14"/>
      <c r="AS8" s="14"/>
      <c r="AT8" s="14"/>
      <c r="AU8" s="14"/>
      <c r="AV8" s="15"/>
      <c r="AW8" s="6"/>
      <c r="AX8" s="21">
        <v>1</v>
      </c>
      <c r="AZ8" s="24">
        <f t="shared" si="4"/>
        <v>6.0801760606882464E-2</v>
      </c>
      <c r="BA8" s="24">
        <f t="shared" ref="BA8:BA71" si="12">((M8+(F8/K8))/AX8)/(((R7/Q7)+(V7/U7)+(Z7/Y7)+(X7/W7))/AX7)</f>
        <v>2.630887836110769E-2</v>
      </c>
      <c r="BB8" s="24">
        <f t="shared" si="5"/>
        <v>1.6854822708321216E-2</v>
      </c>
      <c r="BD8" s="24">
        <f t="shared" si="6"/>
        <v>5.8890383494404966E-2</v>
      </c>
      <c r="BE8" s="24">
        <f t="shared" si="7"/>
        <v>3.2996497411511845E-2</v>
      </c>
      <c r="BF8" s="24">
        <f t="shared" si="8"/>
        <v>0.32177087914587726</v>
      </c>
      <c r="BG8" s="24">
        <f t="shared" si="9"/>
        <v>7.3453300090934537E-2</v>
      </c>
      <c r="BH8" s="25">
        <f t="shared" si="10"/>
        <v>5.372182791460256</v>
      </c>
      <c r="BM8" s="33">
        <f t="shared" si="11"/>
        <v>180983024000</v>
      </c>
    </row>
    <row r="9" spans="1:65" x14ac:dyDescent="0.2">
      <c r="A9" s="12">
        <v>1</v>
      </c>
      <c r="B9" s="13">
        <v>2004</v>
      </c>
      <c r="C9" s="13" t="s">
        <v>27</v>
      </c>
      <c r="D9" s="14">
        <v>176766</v>
      </c>
      <c r="E9" s="14">
        <v>33640</v>
      </c>
      <c r="F9" s="14">
        <v>15450027000</v>
      </c>
      <c r="G9" s="14">
        <v>99548</v>
      </c>
      <c r="H9" s="14">
        <v>55299412000</v>
      </c>
      <c r="I9" s="14">
        <v>21957766000</v>
      </c>
      <c r="J9" s="14">
        <v>51900</v>
      </c>
      <c r="K9" s="14">
        <f t="shared" si="3"/>
        <v>151448</v>
      </c>
      <c r="L9" s="14">
        <f t="shared" si="0"/>
        <v>33341646000</v>
      </c>
      <c r="M9" s="14">
        <f t="shared" si="1"/>
        <v>220152.43515926259</v>
      </c>
      <c r="N9" s="14">
        <f t="shared" si="2"/>
        <v>25318</v>
      </c>
      <c r="O9" s="14">
        <v>161893</v>
      </c>
      <c r="P9" s="14">
        <v>931257408000</v>
      </c>
      <c r="Q9" s="14">
        <v>154706</v>
      </c>
      <c r="R9" s="14">
        <v>56675972000</v>
      </c>
      <c r="S9" s="14">
        <v>144420</v>
      </c>
      <c r="T9" s="14">
        <v>268930368000</v>
      </c>
      <c r="U9" s="14">
        <v>80022</v>
      </c>
      <c r="V9" s="14">
        <v>77101168000</v>
      </c>
      <c r="W9" s="14">
        <v>28679</v>
      </c>
      <c r="X9" s="14">
        <v>221950976000</v>
      </c>
      <c r="Y9" s="14">
        <v>128601</v>
      </c>
      <c r="Z9" s="14">
        <v>279793536000</v>
      </c>
      <c r="AA9" s="14">
        <v>12827</v>
      </c>
      <c r="AB9" s="14">
        <v>26805376000</v>
      </c>
      <c r="AC9" s="14">
        <v>101074</v>
      </c>
      <c r="AD9" s="14">
        <v>393843904000</v>
      </c>
      <c r="AE9" s="14">
        <v>68312</v>
      </c>
      <c r="AF9" s="14">
        <v>260663408000</v>
      </c>
      <c r="AG9" s="14">
        <v>44918</v>
      </c>
      <c r="AH9" s="14">
        <v>80833016000</v>
      </c>
      <c r="AI9" s="14">
        <v>25870</v>
      </c>
      <c r="AJ9" s="14">
        <v>62853192000</v>
      </c>
      <c r="AK9" s="14">
        <v>61696</v>
      </c>
      <c r="AL9" s="14">
        <v>53093896000</v>
      </c>
      <c r="AM9" s="14">
        <v>67539</v>
      </c>
      <c r="AN9" s="14">
        <v>63599616000</v>
      </c>
      <c r="AO9" s="14"/>
      <c r="AP9" s="14"/>
      <c r="AQ9" s="14"/>
      <c r="AR9" s="14"/>
      <c r="AS9" s="14"/>
      <c r="AT9" s="14"/>
      <c r="AU9" s="14"/>
      <c r="AV9" s="15"/>
      <c r="AW9" s="6"/>
      <c r="AX9" s="21">
        <v>1.0441571792341915</v>
      </c>
      <c r="AZ9" s="24">
        <f t="shared" si="4"/>
        <v>5.1291940061629286E-2</v>
      </c>
      <c r="BA9" s="24">
        <f t="shared" si="12"/>
        <v>2.4321363000393177E-2</v>
      </c>
      <c r="BB9" s="24">
        <f t="shared" si="5"/>
        <v>1.6619931753449141E-2</v>
      </c>
      <c r="BD9" s="24">
        <f t="shared" si="6"/>
        <v>6.0859620028923304E-2</v>
      </c>
      <c r="BE9" s="24">
        <f t="shared" si="7"/>
        <v>2.8784067401480474E-2</v>
      </c>
      <c r="BF9" s="24">
        <f t="shared" si="8"/>
        <v>0.30044704460487898</v>
      </c>
      <c r="BG9" s="24">
        <f t="shared" si="9"/>
        <v>8.2792541930576516E-2</v>
      </c>
      <c r="BH9" s="25">
        <f t="shared" si="10"/>
        <v>7.019592639524606</v>
      </c>
      <c r="BM9" s="33">
        <f t="shared" si="11"/>
        <v>212564717663.27734</v>
      </c>
    </row>
    <row r="10" spans="1:65" x14ac:dyDescent="0.2">
      <c r="A10" s="12">
        <v>1</v>
      </c>
      <c r="B10" s="13">
        <v>2005</v>
      </c>
      <c r="C10" s="13" t="s">
        <v>27</v>
      </c>
      <c r="D10" s="14">
        <v>182018</v>
      </c>
      <c r="E10" s="14">
        <v>39525</v>
      </c>
      <c r="F10" s="14">
        <v>19415950000</v>
      </c>
      <c r="G10" s="14">
        <v>105906</v>
      </c>
      <c r="H10" s="14">
        <v>74180352000</v>
      </c>
      <c r="I10" s="14">
        <v>16447033000</v>
      </c>
      <c r="J10" s="14">
        <v>47578</v>
      </c>
      <c r="K10" s="14">
        <f t="shared" si="3"/>
        <v>153484</v>
      </c>
      <c r="L10" s="14">
        <f t="shared" si="0"/>
        <v>57733319000</v>
      </c>
      <c r="M10" s="14">
        <f t="shared" si="1"/>
        <v>376152.03539131116</v>
      </c>
      <c r="N10" s="14">
        <f t="shared" si="2"/>
        <v>28534</v>
      </c>
      <c r="O10" s="14">
        <v>164355</v>
      </c>
      <c r="P10" s="14">
        <v>947040064000</v>
      </c>
      <c r="Q10" s="14">
        <v>157628</v>
      </c>
      <c r="R10" s="14">
        <v>52378084000</v>
      </c>
      <c r="S10" s="14">
        <v>147006</v>
      </c>
      <c r="T10" s="14">
        <v>273893248000</v>
      </c>
      <c r="U10" s="14">
        <v>81020</v>
      </c>
      <c r="V10" s="14">
        <v>89259016000</v>
      </c>
      <c r="W10" s="14">
        <v>28234</v>
      </c>
      <c r="X10" s="14">
        <v>219210368000</v>
      </c>
      <c r="Y10" s="14">
        <v>130640</v>
      </c>
      <c r="Z10" s="14">
        <v>286033408000</v>
      </c>
      <c r="AA10" s="14">
        <v>12875</v>
      </c>
      <c r="AB10" s="14">
        <v>26265920000</v>
      </c>
      <c r="AC10" s="14">
        <v>102705</v>
      </c>
      <c r="AD10" s="14">
        <v>466469504000</v>
      </c>
      <c r="AE10" s="14">
        <v>69284</v>
      </c>
      <c r="AF10" s="14">
        <v>305966368000</v>
      </c>
      <c r="AG10" s="14">
        <v>44701</v>
      </c>
      <c r="AH10" s="14">
        <v>92701024000</v>
      </c>
      <c r="AI10" s="14">
        <v>27722</v>
      </c>
      <c r="AJ10" s="14">
        <v>76877544000</v>
      </c>
      <c r="AK10" s="14">
        <v>63475</v>
      </c>
      <c r="AL10" s="14">
        <v>66740428000</v>
      </c>
      <c r="AM10" s="14">
        <v>68354</v>
      </c>
      <c r="AN10" s="14">
        <v>75815864000</v>
      </c>
      <c r="AO10" s="14"/>
      <c r="AP10" s="14"/>
      <c r="AQ10" s="14"/>
      <c r="AR10" s="14"/>
      <c r="AS10" s="14"/>
      <c r="AT10" s="14"/>
      <c r="AU10" s="14"/>
      <c r="AV10" s="15"/>
      <c r="AW10" s="6"/>
      <c r="AX10" s="21">
        <v>1.1448312940523104</v>
      </c>
      <c r="AZ10" s="24">
        <f t="shared" si="4"/>
        <v>7.0354098608754051E-2</v>
      </c>
      <c r="BA10" s="24">
        <f t="shared" si="12"/>
        <v>4.0770554603600816E-2</v>
      </c>
      <c r="BB10" s="24">
        <f t="shared" si="5"/>
        <v>3.0509938269623841E-2</v>
      </c>
      <c r="BD10" s="24">
        <f t="shared" si="6"/>
        <v>5.5307146963531208E-2</v>
      </c>
      <c r="BE10" s="24">
        <f t="shared" si="7"/>
        <v>2.7734750617688757E-2</v>
      </c>
      <c r="BF10" s="24">
        <f t="shared" si="8"/>
        <v>0.30202883581491224</v>
      </c>
      <c r="BG10" s="24">
        <f t="shared" si="9"/>
        <v>9.4250517367763645E-2</v>
      </c>
      <c r="BH10" s="25">
        <f t="shared" si="10"/>
        <v>6.0500964654646996</v>
      </c>
      <c r="BM10" s="33">
        <f t="shared" si="11"/>
        <v>191478315747.35385</v>
      </c>
    </row>
    <row r="11" spans="1:65" x14ac:dyDescent="0.2">
      <c r="A11" s="12">
        <v>1</v>
      </c>
      <c r="B11" s="13">
        <v>2006</v>
      </c>
      <c r="C11" s="13" t="s">
        <v>27</v>
      </c>
      <c r="D11" s="14">
        <v>208065</v>
      </c>
      <c r="E11" s="14">
        <v>49220</v>
      </c>
      <c r="F11" s="14">
        <v>25506228000</v>
      </c>
      <c r="G11" s="14">
        <v>124645</v>
      </c>
      <c r="H11" s="14">
        <v>94391824000</v>
      </c>
      <c r="I11" s="14">
        <v>14799340000</v>
      </c>
      <c r="J11" s="14">
        <v>51972</v>
      </c>
      <c r="K11" s="14">
        <f t="shared" si="3"/>
        <v>176617</v>
      </c>
      <c r="L11" s="14">
        <f t="shared" si="0"/>
        <v>79592484000</v>
      </c>
      <c r="M11" s="14">
        <f t="shared" si="1"/>
        <v>450650.1865618825</v>
      </c>
      <c r="N11" s="14">
        <f t="shared" si="2"/>
        <v>31448</v>
      </c>
      <c r="O11" s="14">
        <v>189972</v>
      </c>
      <c r="P11" s="14">
        <v>1183028352000</v>
      </c>
      <c r="Q11" s="14">
        <v>182303</v>
      </c>
      <c r="R11" s="14">
        <v>75103544000</v>
      </c>
      <c r="S11" s="14">
        <v>168693</v>
      </c>
      <c r="T11" s="14">
        <v>364659840000</v>
      </c>
      <c r="U11" s="14">
        <v>92292</v>
      </c>
      <c r="V11" s="14">
        <v>115472656000</v>
      </c>
      <c r="W11" s="14">
        <v>31355</v>
      </c>
      <c r="X11" s="14">
        <v>280946400000</v>
      </c>
      <c r="Y11" s="14">
        <v>127982.6015625</v>
      </c>
      <c r="Z11" s="14">
        <v>318525120000</v>
      </c>
      <c r="AA11" s="14">
        <v>14215</v>
      </c>
      <c r="AB11" s="14">
        <v>28320790000</v>
      </c>
      <c r="AC11" s="14">
        <v>117741</v>
      </c>
      <c r="AD11" s="14">
        <v>601248960000</v>
      </c>
      <c r="AE11" s="14">
        <v>78970</v>
      </c>
      <c r="AF11" s="14">
        <v>391296960000</v>
      </c>
      <c r="AG11" s="14">
        <v>46399</v>
      </c>
      <c r="AH11" s="14">
        <v>99636440000</v>
      </c>
      <c r="AI11" s="14">
        <v>38719</v>
      </c>
      <c r="AJ11" s="14">
        <v>121189408000</v>
      </c>
      <c r="AK11" s="14">
        <v>71909</v>
      </c>
      <c r="AL11" s="14">
        <v>85873184000</v>
      </c>
      <c r="AM11" s="14">
        <v>77081</v>
      </c>
      <c r="AN11" s="14">
        <v>96747048000</v>
      </c>
      <c r="AO11" s="14"/>
      <c r="AP11" s="14"/>
      <c r="AQ11" s="14"/>
      <c r="AR11" s="14"/>
      <c r="AS11" s="14"/>
      <c r="AT11" s="14"/>
      <c r="AU11" s="14"/>
      <c r="AV11" s="15"/>
      <c r="AW11" s="6"/>
      <c r="AX11" s="21">
        <v>1.2695927542996235</v>
      </c>
      <c r="AZ11" s="24">
        <f t="shared" si="4"/>
        <v>7.671999984155263E-2</v>
      </c>
      <c r="BA11" s="24">
        <f t="shared" si="12"/>
        <v>4.7120836843002382E-2</v>
      </c>
      <c r="BB11" s="24">
        <f t="shared" si="5"/>
        <v>3.5685160941775172E-2</v>
      </c>
      <c r="BD11" s="24">
        <f t="shared" si="6"/>
        <v>6.3484145475492373E-2</v>
      </c>
      <c r="BE11" s="24">
        <f t="shared" si="7"/>
        <v>2.3939231846913506E-2</v>
      </c>
      <c r="BF11" s="24">
        <f t="shared" si="8"/>
        <v>0.26924555059184246</v>
      </c>
      <c r="BG11" s="24">
        <f t="shared" si="9"/>
        <v>9.7607682693981623E-2</v>
      </c>
      <c r="BH11" s="25">
        <f t="shared" si="10"/>
        <v>6.7360025568733581</v>
      </c>
      <c r="BM11" s="33">
        <f t="shared" si="11"/>
        <v>221288597503.8392</v>
      </c>
    </row>
    <row r="12" spans="1:65" x14ac:dyDescent="0.2">
      <c r="A12" s="12">
        <v>1</v>
      </c>
      <c r="B12" s="13">
        <v>2007</v>
      </c>
      <c r="C12" s="13" t="s">
        <v>27</v>
      </c>
      <c r="D12" s="14">
        <v>187156</v>
      </c>
      <c r="E12" s="14">
        <v>53003</v>
      </c>
      <c r="F12" s="14">
        <v>30686304000</v>
      </c>
      <c r="G12" s="14">
        <v>119864</v>
      </c>
      <c r="H12" s="14">
        <v>107264640000</v>
      </c>
      <c r="I12" s="14">
        <v>14283363000</v>
      </c>
      <c r="J12" s="14">
        <v>44264</v>
      </c>
      <c r="K12" s="14">
        <f t="shared" si="3"/>
        <v>164128</v>
      </c>
      <c r="L12" s="14">
        <f t="shared" si="0"/>
        <v>92981277000</v>
      </c>
      <c r="M12" s="14">
        <f t="shared" si="1"/>
        <v>566516.84660752583</v>
      </c>
      <c r="N12" s="14">
        <f t="shared" si="2"/>
        <v>23028</v>
      </c>
      <c r="O12" s="14">
        <v>174632</v>
      </c>
      <c r="P12" s="14">
        <v>1350533120000</v>
      </c>
      <c r="Q12" s="14">
        <v>168788</v>
      </c>
      <c r="R12" s="14">
        <v>91321208000</v>
      </c>
      <c r="S12" s="14">
        <v>157036</v>
      </c>
      <c r="T12" s="14">
        <v>448367744000</v>
      </c>
      <c r="U12" s="14">
        <v>85745</v>
      </c>
      <c r="V12" s="14">
        <v>139285456000</v>
      </c>
      <c r="W12" s="14">
        <v>29506</v>
      </c>
      <c r="X12" s="14">
        <v>307545600000</v>
      </c>
      <c r="Y12" s="14">
        <v>139334</v>
      </c>
      <c r="Z12" s="14">
        <v>338528672000</v>
      </c>
      <c r="AA12" s="14">
        <v>13261</v>
      </c>
      <c r="AB12" s="14">
        <v>25484374000</v>
      </c>
      <c r="AC12" s="14">
        <v>109470</v>
      </c>
      <c r="AD12" s="14">
        <v>726566848000</v>
      </c>
      <c r="AE12" s="14">
        <v>74161</v>
      </c>
      <c r="AF12" s="14">
        <v>486100928000</v>
      </c>
      <c r="AG12" s="14">
        <v>37061</v>
      </c>
      <c r="AH12" s="14">
        <v>83730544000</v>
      </c>
      <c r="AI12" s="14">
        <v>44380</v>
      </c>
      <c r="AJ12" s="14">
        <v>178955120000</v>
      </c>
      <c r="AK12" s="14">
        <v>67589</v>
      </c>
      <c r="AL12" s="14">
        <v>96226824000</v>
      </c>
      <c r="AM12" s="14">
        <v>71883</v>
      </c>
      <c r="AN12" s="14">
        <v>118446536000</v>
      </c>
      <c r="AO12" s="14"/>
      <c r="AP12" s="14"/>
      <c r="AQ12" s="14"/>
      <c r="AR12" s="14"/>
      <c r="AS12" s="14"/>
      <c r="AT12" s="14"/>
      <c r="AU12" s="14"/>
      <c r="AV12" s="15"/>
      <c r="AW12" s="6"/>
      <c r="AX12" s="21">
        <v>1.4356871504617181</v>
      </c>
      <c r="AZ12" s="24">
        <f t="shared" si="4"/>
        <v>7.725300679115521E-2</v>
      </c>
      <c r="BA12" s="24">
        <f t="shared" si="12"/>
        <v>5.0816471150069403E-2</v>
      </c>
      <c r="BB12" s="24">
        <f t="shared" si="5"/>
        <v>3.8207106033448755E-2</v>
      </c>
      <c r="BD12" s="24">
        <f t="shared" si="6"/>
        <v>6.7618636409301838E-2</v>
      </c>
      <c r="BE12" s="24">
        <f t="shared" si="7"/>
        <v>1.8869862295565178E-2</v>
      </c>
      <c r="BF12" s="24">
        <f t="shared" si="8"/>
        <v>0.25066299151552834</v>
      </c>
      <c r="BG12" s="24">
        <f t="shared" si="9"/>
        <v>0.10313368397807231</v>
      </c>
      <c r="BH12" s="25">
        <f t="shared" si="10"/>
        <v>6.2921116839990239</v>
      </c>
      <c r="BM12" s="33">
        <f t="shared" si="11"/>
        <v>214214914371.20761</v>
      </c>
    </row>
    <row r="13" spans="1:65" x14ac:dyDescent="0.2">
      <c r="A13" s="12">
        <v>1</v>
      </c>
      <c r="B13" s="13">
        <v>2008</v>
      </c>
      <c r="C13" s="13" t="s">
        <v>27</v>
      </c>
      <c r="D13" s="14">
        <v>215040</v>
      </c>
      <c r="E13" s="14">
        <v>62871</v>
      </c>
      <c r="F13" s="14">
        <v>36669676000</v>
      </c>
      <c r="G13" s="14">
        <v>138394</v>
      </c>
      <c r="H13" s="14">
        <v>117811739000</v>
      </c>
      <c r="I13" s="14">
        <v>24325300000</v>
      </c>
      <c r="J13" s="14">
        <v>50693</v>
      </c>
      <c r="K13" s="14">
        <f t="shared" si="3"/>
        <v>189087</v>
      </c>
      <c r="L13" s="14">
        <f t="shared" si="0"/>
        <v>93486439000</v>
      </c>
      <c r="M13" s="14">
        <f t="shared" si="1"/>
        <v>494409.65798812185</v>
      </c>
      <c r="N13" s="14">
        <f t="shared" si="2"/>
        <v>25953</v>
      </c>
      <c r="O13" s="14">
        <v>200885</v>
      </c>
      <c r="P13" s="14">
        <v>1623761519000</v>
      </c>
      <c r="Q13" s="14">
        <v>194573</v>
      </c>
      <c r="R13" s="14">
        <v>120539546000</v>
      </c>
      <c r="S13" s="14">
        <v>180039</v>
      </c>
      <c r="T13" s="14">
        <v>549682996000</v>
      </c>
      <c r="U13" s="14">
        <v>97270</v>
      </c>
      <c r="V13" s="14">
        <v>184127579000</v>
      </c>
      <c r="W13" s="14">
        <v>33160</v>
      </c>
      <c r="X13" s="14">
        <v>340732161000</v>
      </c>
      <c r="Y13" s="14">
        <v>160256</v>
      </c>
      <c r="Z13" s="14">
        <v>401008582000</v>
      </c>
      <c r="AA13" s="14">
        <v>14461</v>
      </c>
      <c r="AB13" s="14">
        <v>27670655000</v>
      </c>
      <c r="AC13" s="14">
        <v>126237</v>
      </c>
      <c r="AD13" s="14">
        <v>978839926000</v>
      </c>
      <c r="AE13" s="14">
        <v>84735</v>
      </c>
      <c r="AF13" s="14">
        <v>651264438000</v>
      </c>
      <c r="AG13" s="14">
        <v>37063</v>
      </c>
      <c r="AH13" s="14">
        <v>112264382000</v>
      </c>
      <c r="AI13" s="14">
        <v>55944</v>
      </c>
      <c r="AJ13" s="14">
        <v>244783419000</v>
      </c>
      <c r="AK13" s="14">
        <v>77052</v>
      </c>
      <c r="AL13" s="14">
        <v>129283170000</v>
      </c>
      <c r="AM13" s="14">
        <v>81009</v>
      </c>
      <c r="AN13" s="14">
        <v>158755483000</v>
      </c>
      <c r="AO13" s="14"/>
      <c r="AP13" s="14"/>
      <c r="AQ13" s="14"/>
      <c r="AR13" s="14"/>
      <c r="AS13" s="14"/>
      <c r="AT13" s="14"/>
      <c r="AU13" s="14"/>
      <c r="AV13" s="15"/>
      <c r="AW13" s="6"/>
      <c r="AX13" s="21">
        <v>1.7607440396079383</v>
      </c>
      <c r="AZ13" s="24">
        <f t="shared" si="4"/>
        <v>5.8509651153978721E-2</v>
      </c>
      <c r="BA13" s="24">
        <f t="shared" si="12"/>
        <v>3.737211956071175E-2</v>
      </c>
      <c r="BB13" s="24">
        <f t="shared" si="5"/>
        <v>2.6843044413343047E-2</v>
      </c>
      <c r="BD13" s="24">
        <f t="shared" si="6"/>
        <v>7.4234759593412927E-2</v>
      </c>
      <c r="BE13" s="24">
        <f t="shared" si="7"/>
        <v>1.7041083112402544E-2</v>
      </c>
      <c r="BF13" s="24">
        <f t="shared" si="8"/>
        <v>0.24696273270902658</v>
      </c>
      <c r="BG13" s="24">
        <f t="shared" si="9"/>
        <v>0.11339570302995954</v>
      </c>
      <c r="BH13" s="25">
        <f t="shared" si="10"/>
        <v>7.027581731146431</v>
      </c>
      <c r="BM13" s="33">
        <f t="shared" si="11"/>
        <v>193516009899.92288</v>
      </c>
    </row>
    <row r="14" spans="1:65" x14ac:dyDescent="0.2">
      <c r="A14" s="12">
        <v>1</v>
      </c>
      <c r="B14" s="13">
        <v>2009</v>
      </c>
      <c r="C14" s="13" t="s">
        <v>27</v>
      </c>
      <c r="D14" s="14">
        <v>231058</v>
      </c>
      <c r="E14" s="14">
        <v>68919</v>
      </c>
      <c r="F14" s="14">
        <v>41326691000</v>
      </c>
      <c r="G14" s="14">
        <v>144748</v>
      </c>
      <c r="H14" s="14">
        <v>127689424000</v>
      </c>
      <c r="I14" s="14">
        <v>34969730000</v>
      </c>
      <c r="J14" s="14">
        <v>59642</v>
      </c>
      <c r="K14" s="14">
        <f t="shared" si="3"/>
        <v>204390</v>
      </c>
      <c r="L14" s="14">
        <f t="shared" si="0"/>
        <v>92719694000</v>
      </c>
      <c r="M14" s="14">
        <f t="shared" si="1"/>
        <v>453641.04897499876</v>
      </c>
      <c r="N14" s="14">
        <f t="shared" si="2"/>
        <v>26668</v>
      </c>
      <c r="O14" s="14">
        <v>216938</v>
      </c>
      <c r="P14" s="14">
        <v>1817089798000</v>
      </c>
      <c r="Q14" s="14">
        <v>210242</v>
      </c>
      <c r="R14" s="14">
        <v>148763732000</v>
      </c>
      <c r="S14" s="14">
        <v>194537</v>
      </c>
      <c r="T14" s="14">
        <v>617713312000</v>
      </c>
      <c r="U14" s="14">
        <v>104269</v>
      </c>
      <c r="V14" s="14">
        <v>191427021000</v>
      </c>
      <c r="W14" s="14">
        <v>35230</v>
      </c>
      <c r="X14" s="14">
        <v>384275717000</v>
      </c>
      <c r="Y14" s="14">
        <v>171781</v>
      </c>
      <c r="Z14" s="14">
        <v>445619005000</v>
      </c>
      <c r="AA14" s="14">
        <v>14988</v>
      </c>
      <c r="AB14" s="14">
        <v>29291012000</v>
      </c>
      <c r="AC14" s="14">
        <v>136378</v>
      </c>
      <c r="AD14" s="14">
        <v>1044873315000</v>
      </c>
      <c r="AE14" s="14">
        <v>90161</v>
      </c>
      <c r="AF14" s="14">
        <v>627849811000</v>
      </c>
      <c r="AG14" s="14">
        <v>38359</v>
      </c>
      <c r="AH14" s="14">
        <v>127577385000</v>
      </c>
      <c r="AI14" s="14">
        <v>61818</v>
      </c>
      <c r="AJ14" s="14">
        <v>286001122000</v>
      </c>
      <c r="AK14" s="14">
        <v>82934</v>
      </c>
      <c r="AL14" s="14">
        <v>165833982000</v>
      </c>
      <c r="AM14" s="14">
        <v>86546</v>
      </c>
      <c r="AN14" s="14">
        <v>162388986000</v>
      </c>
      <c r="AO14" s="14">
        <v>34588</v>
      </c>
      <c r="AP14" s="14">
        <v>22351753216</v>
      </c>
      <c r="AQ14" s="14">
        <v>19628</v>
      </c>
      <c r="AR14" s="14">
        <v>18029329000</v>
      </c>
      <c r="AS14" s="14">
        <v>52382</v>
      </c>
      <c r="AT14" s="14">
        <v>174349319000</v>
      </c>
      <c r="AU14" s="14">
        <v>36047</v>
      </c>
      <c r="AV14" s="15">
        <v>71270721000</v>
      </c>
      <c r="AW14" s="6"/>
      <c r="AX14" s="21">
        <v>2.0221835087055928</v>
      </c>
      <c r="AZ14" s="24">
        <f t="shared" si="4"/>
        <v>5.9980289691176317E-2</v>
      </c>
      <c r="BA14" s="24">
        <f t="shared" si="12"/>
        <v>3.73472941377982E-2</v>
      </c>
      <c r="BB14" s="24">
        <f t="shared" si="5"/>
        <v>2.583307027775977E-2</v>
      </c>
      <c r="BD14" s="24">
        <f t="shared" si="6"/>
        <v>8.1869224164781762E-2</v>
      </c>
      <c r="BE14" s="24">
        <f t="shared" si="7"/>
        <v>1.6119738293748319E-2</v>
      </c>
      <c r="BF14" s="24">
        <f t="shared" si="8"/>
        <v>0.24523774526194331</v>
      </c>
      <c r="BG14" s="24">
        <f t="shared" si="9"/>
        <v>0.10534813480913066</v>
      </c>
      <c r="BH14" s="25">
        <f t="shared" si="10"/>
        <v>5.6747246701158218</v>
      </c>
      <c r="BM14" s="33">
        <f t="shared" si="11"/>
        <v>190030091406.47989</v>
      </c>
    </row>
    <row r="15" spans="1:65" x14ac:dyDescent="0.2">
      <c r="A15" s="12">
        <v>1</v>
      </c>
      <c r="B15" s="13">
        <v>2010</v>
      </c>
      <c r="C15" s="13" t="s">
        <v>27</v>
      </c>
      <c r="D15" s="14">
        <v>234158</v>
      </c>
      <c r="E15" s="14">
        <v>76553</v>
      </c>
      <c r="F15" s="14">
        <v>54838028000</v>
      </c>
      <c r="G15" s="14">
        <v>154847</v>
      </c>
      <c r="H15" s="14">
        <v>181878174000</v>
      </c>
      <c r="I15" s="14">
        <v>25356408000</v>
      </c>
      <c r="J15" s="14">
        <v>53412</v>
      </c>
      <c r="K15" s="14">
        <f t="shared" si="3"/>
        <v>208259</v>
      </c>
      <c r="L15" s="14">
        <f t="shared" si="0"/>
        <v>156521766000</v>
      </c>
      <c r="M15" s="14">
        <f t="shared" si="1"/>
        <v>751572.63791720883</v>
      </c>
      <c r="N15" s="14">
        <f t="shared" si="2"/>
        <v>25899</v>
      </c>
      <c r="O15" s="14">
        <v>220969</v>
      </c>
      <c r="P15" s="14">
        <v>2226451676000</v>
      </c>
      <c r="Q15" s="14">
        <v>214529</v>
      </c>
      <c r="R15" s="14">
        <v>186841725000</v>
      </c>
      <c r="S15" s="14">
        <v>199346</v>
      </c>
      <c r="T15" s="14">
        <v>791090465000</v>
      </c>
      <c r="U15" s="14">
        <v>106153</v>
      </c>
      <c r="V15" s="14">
        <v>253983376000</v>
      </c>
      <c r="W15" s="14">
        <v>36116</v>
      </c>
      <c r="X15" s="14">
        <v>465827254000</v>
      </c>
      <c r="Y15" s="14">
        <v>174419</v>
      </c>
      <c r="Z15" s="14">
        <v>473722276000</v>
      </c>
      <c r="AA15" s="14">
        <v>15007</v>
      </c>
      <c r="AB15" s="14">
        <v>30435594000</v>
      </c>
      <c r="AC15" s="14">
        <v>138925</v>
      </c>
      <c r="AD15" s="14">
        <v>1309107070000</v>
      </c>
      <c r="AE15" s="14">
        <v>91899</v>
      </c>
      <c r="AF15" s="14">
        <v>840669546000</v>
      </c>
      <c r="AG15" s="14">
        <v>38122</v>
      </c>
      <c r="AH15" s="14">
        <v>147120023000</v>
      </c>
      <c r="AI15" s="14">
        <v>65428</v>
      </c>
      <c r="AJ15" s="14">
        <v>368660537000</v>
      </c>
      <c r="AK15" s="14">
        <v>84713</v>
      </c>
      <c r="AL15" s="14">
        <v>169786899000</v>
      </c>
      <c r="AM15" s="14">
        <v>88367</v>
      </c>
      <c r="AN15" s="14">
        <v>217129936000</v>
      </c>
      <c r="AO15" s="14"/>
      <c r="AP15" s="14"/>
      <c r="AQ15" s="14"/>
      <c r="AR15" s="14"/>
      <c r="AS15" s="14"/>
      <c r="AT15" s="14"/>
      <c r="AU15" s="14"/>
      <c r="AV15" s="15"/>
      <c r="AW15" s="6"/>
      <c r="AX15" s="21">
        <v>2.5449374638867059</v>
      </c>
      <c r="AZ15" s="24">
        <f t="shared" si="4"/>
        <v>7.2693945949585309E-2</v>
      </c>
      <c r="BA15" s="24">
        <f t="shared" si="12"/>
        <v>5.0259299543150442E-2</v>
      </c>
      <c r="BB15" s="24">
        <f t="shared" si="5"/>
        <v>3.7219350821362462E-2</v>
      </c>
      <c r="BD15" s="24">
        <f t="shared" si="6"/>
        <v>8.3919056952395321E-2</v>
      </c>
      <c r="BE15" s="24">
        <f t="shared" si="7"/>
        <v>1.366999981543727E-2</v>
      </c>
      <c r="BF15" s="24">
        <f t="shared" si="8"/>
        <v>0.2127700686731635</v>
      </c>
      <c r="BG15" s="24">
        <f t="shared" si="9"/>
        <v>0.11407540470687494</v>
      </c>
      <c r="BH15" s="25">
        <f t="shared" si="10"/>
        <v>6.8386744105472967</v>
      </c>
      <c r="BM15" s="33">
        <f t="shared" si="11"/>
        <v>183040746819.99237</v>
      </c>
    </row>
    <row r="16" spans="1:65" x14ac:dyDescent="0.2">
      <c r="A16" s="12">
        <v>1</v>
      </c>
      <c r="B16" s="13">
        <v>2011</v>
      </c>
      <c r="C16" s="13" t="s">
        <v>27</v>
      </c>
      <c r="D16" s="14">
        <v>238527</v>
      </c>
      <c r="E16" s="14">
        <v>85368</v>
      </c>
      <c r="F16" s="14">
        <v>69307117000</v>
      </c>
      <c r="G16" s="14">
        <v>163143</v>
      </c>
      <c r="H16" s="14">
        <v>230978801000</v>
      </c>
      <c r="I16" s="14">
        <v>33532051000</v>
      </c>
      <c r="J16" s="14">
        <v>50936</v>
      </c>
      <c r="K16" s="14">
        <f t="shared" si="3"/>
        <v>214079</v>
      </c>
      <c r="L16" s="14">
        <f t="shared" si="0"/>
        <v>197446750000</v>
      </c>
      <c r="M16" s="14">
        <f t="shared" si="1"/>
        <v>922307.88634102361</v>
      </c>
      <c r="N16" s="14">
        <f t="shared" si="2"/>
        <v>24448</v>
      </c>
      <c r="O16" s="14">
        <v>226950</v>
      </c>
      <c r="P16" s="14">
        <v>2746921638000</v>
      </c>
      <c r="Q16" s="14">
        <v>220428</v>
      </c>
      <c r="R16" s="14">
        <v>223069589000</v>
      </c>
      <c r="S16" s="14">
        <v>205980</v>
      </c>
      <c r="T16" s="14">
        <v>1045996946000</v>
      </c>
      <c r="U16" s="14">
        <v>109144</v>
      </c>
      <c r="V16" s="14">
        <v>333710821000</v>
      </c>
      <c r="W16" s="14">
        <v>37327</v>
      </c>
      <c r="X16" s="14">
        <v>521594307000</v>
      </c>
      <c r="Y16" s="14">
        <v>179088</v>
      </c>
      <c r="Z16" s="14">
        <v>544679966000</v>
      </c>
      <c r="AA16" s="14">
        <v>15239</v>
      </c>
      <c r="AB16" s="14">
        <v>36758918000</v>
      </c>
      <c r="AC16" s="14">
        <v>144818</v>
      </c>
      <c r="AD16" s="14">
        <v>1774692975000</v>
      </c>
      <c r="AE16" s="14">
        <v>95286</v>
      </c>
      <c r="AF16" s="14">
        <v>1145216847000</v>
      </c>
      <c r="AG16" s="14">
        <v>38416</v>
      </c>
      <c r="AH16" s="14">
        <v>184786246000</v>
      </c>
      <c r="AI16" s="14">
        <v>70706</v>
      </c>
      <c r="AJ16" s="14">
        <v>510541649000</v>
      </c>
      <c r="AK16" s="14">
        <v>87306</v>
      </c>
      <c r="AL16" s="14">
        <v>228956927000</v>
      </c>
      <c r="AM16" s="14">
        <v>91279</v>
      </c>
      <c r="AN16" s="14">
        <v>294808696000</v>
      </c>
      <c r="AO16" s="14">
        <v>39978</v>
      </c>
      <c r="AP16" s="14">
        <v>31413596160</v>
      </c>
      <c r="AQ16" s="14">
        <v>23646</v>
      </c>
      <c r="AR16" s="14">
        <v>33755816000</v>
      </c>
      <c r="AS16" s="14">
        <v>60770</v>
      </c>
      <c r="AT16" s="14">
        <v>306714234000</v>
      </c>
      <c r="AU16" s="14">
        <v>41062</v>
      </c>
      <c r="AV16" s="15">
        <v>138658004000</v>
      </c>
      <c r="AW16" s="6"/>
      <c r="AX16" s="21">
        <v>3.1519466350386089</v>
      </c>
      <c r="AZ16" s="24">
        <f t="shared" si="4"/>
        <v>7.4172409239968831E-2</v>
      </c>
      <c r="BA16" s="24">
        <f t="shared" si="12"/>
        <v>5.3295085331219474E-2</v>
      </c>
      <c r="BB16" s="24">
        <f t="shared" si="5"/>
        <v>3.944813062305845E-2</v>
      </c>
      <c r="BD16" s="24">
        <f t="shared" si="6"/>
        <v>8.1207117783823723E-2</v>
      </c>
      <c r="BE16" s="24">
        <f t="shared" si="7"/>
        <v>1.3381858984067605E-2</v>
      </c>
      <c r="BF16" s="24">
        <f t="shared" si="8"/>
        <v>0.19828740596931438</v>
      </c>
      <c r="BG16" s="24">
        <f t="shared" si="9"/>
        <v>0.12148538071984127</v>
      </c>
      <c r="BH16" s="25">
        <f t="shared" si="10"/>
        <v>6.9874375360692902</v>
      </c>
      <c r="BM16" s="33">
        <f t="shared" si="11"/>
        <v>165483229062.85843</v>
      </c>
    </row>
    <row r="17" spans="1:65" x14ac:dyDescent="0.2">
      <c r="A17" s="12">
        <v>1</v>
      </c>
      <c r="B17" s="13">
        <v>2012</v>
      </c>
      <c r="C17" s="13" t="s">
        <v>27</v>
      </c>
      <c r="D17" s="14">
        <v>243064</v>
      </c>
      <c r="E17" s="14">
        <v>93627</v>
      </c>
      <c r="F17" s="14">
        <v>82856000000</v>
      </c>
      <c r="G17" s="14">
        <v>172443</v>
      </c>
      <c r="H17" s="14">
        <v>254092000000</v>
      </c>
      <c r="I17" s="14">
        <v>50504000000</v>
      </c>
      <c r="J17" s="14">
        <v>51467</v>
      </c>
      <c r="K17" s="14">
        <f t="shared" si="3"/>
        <v>223910</v>
      </c>
      <c r="L17" s="14">
        <f t="shared" si="0"/>
        <v>203588000000</v>
      </c>
      <c r="M17" s="14">
        <f t="shared" si="1"/>
        <v>909240.31977133674</v>
      </c>
      <c r="N17" s="14">
        <f t="shared" si="2"/>
        <v>19154</v>
      </c>
      <c r="O17" s="14">
        <v>233694</v>
      </c>
      <c r="P17" s="14">
        <v>3377987000000</v>
      </c>
      <c r="Q17" s="14">
        <v>227800</v>
      </c>
      <c r="R17" s="14">
        <v>283891000000</v>
      </c>
      <c r="S17" s="14">
        <v>213766</v>
      </c>
      <c r="T17" s="14">
        <v>1328502000000</v>
      </c>
      <c r="U17" s="14">
        <v>114161</v>
      </c>
      <c r="V17" s="14">
        <v>408629000000</v>
      </c>
      <c r="W17" s="14">
        <v>38670</v>
      </c>
      <c r="X17" s="14">
        <v>610388000000</v>
      </c>
      <c r="Y17" s="14">
        <v>187214</v>
      </c>
      <c r="Z17" s="14">
        <v>632939000000</v>
      </c>
      <c r="AA17" s="14">
        <v>15265</v>
      </c>
      <c r="AB17" s="14">
        <v>49896000000</v>
      </c>
      <c r="AC17" s="14">
        <v>154302</v>
      </c>
      <c r="AD17" s="14">
        <v>2156404000000</v>
      </c>
      <c r="AE17" s="14">
        <v>99855</v>
      </c>
      <c r="AF17" s="14">
        <v>1308749000000</v>
      </c>
      <c r="AG17" s="14">
        <v>39221</v>
      </c>
      <c r="AH17" s="14">
        <v>237824000000</v>
      </c>
      <c r="AI17" s="14">
        <v>77036</v>
      </c>
      <c r="AJ17" s="14">
        <v>661548000000</v>
      </c>
      <c r="AK17" s="14">
        <v>91768</v>
      </c>
      <c r="AL17" s="14">
        <v>293141000000</v>
      </c>
      <c r="AM17" s="14">
        <v>95659</v>
      </c>
      <c r="AN17" s="14">
        <v>344857000000</v>
      </c>
      <c r="AO17" s="14">
        <v>42823</v>
      </c>
      <c r="AP17" s="14">
        <v>36131000320</v>
      </c>
      <c r="AQ17" s="14">
        <v>24839</v>
      </c>
      <c r="AR17" s="14">
        <v>40389000000</v>
      </c>
      <c r="AS17" s="14">
        <v>66750</v>
      </c>
      <c r="AT17" s="14">
        <v>409951000000</v>
      </c>
      <c r="AU17" s="14">
        <v>41580</v>
      </c>
      <c r="AV17" s="15">
        <v>175077000000</v>
      </c>
      <c r="AW17" s="6"/>
      <c r="AX17" s="21">
        <v>3.897112030084072</v>
      </c>
      <c r="AZ17" s="24">
        <f t="shared" si="4"/>
        <v>6.8824299570148503E-2</v>
      </c>
      <c r="BA17" s="24">
        <f t="shared" si="12"/>
        <v>4.9072422506560832E-2</v>
      </c>
      <c r="BB17" s="24">
        <f t="shared" si="5"/>
        <v>3.4877869158598918E-2</v>
      </c>
      <c r="BD17" s="24">
        <f t="shared" si="6"/>
        <v>8.4041472036452486E-2</v>
      </c>
      <c r="BE17" s="24">
        <f t="shared" si="7"/>
        <v>1.4770927182372223E-2</v>
      </c>
      <c r="BF17" s="24">
        <f t="shared" si="8"/>
        <v>0.18737165063098229</v>
      </c>
      <c r="BG17" s="24">
        <f t="shared" si="9"/>
        <v>0.12096819792379307</v>
      </c>
      <c r="BH17" s="25">
        <f t="shared" si="10"/>
        <v>6.4618941439720352</v>
      </c>
      <c r="BM17" s="33">
        <f t="shared" si="11"/>
        <v>156625725739.48615</v>
      </c>
    </row>
    <row r="18" spans="1:65" x14ac:dyDescent="0.2">
      <c r="A18" s="12">
        <v>1</v>
      </c>
      <c r="B18" s="13">
        <v>2013</v>
      </c>
      <c r="C18" s="13" t="s">
        <v>27</v>
      </c>
      <c r="D18" s="14">
        <v>246635</v>
      </c>
      <c r="E18" s="14">
        <v>99222</v>
      </c>
      <c r="F18" s="14">
        <v>108330000000</v>
      </c>
      <c r="G18" s="14">
        <v>176063</v>
      </c>
      <c r="H18" s="14">
        <v>323038000000</v>
      </c>
      <c r="I18" s="14">
        <v>104208000000</v>
      </c>
      <c r="J18" s="14">
        <v>51524</v>
      </c>
      <c r="K18" s="14">
        <f t="shared" si="3"/>
        <v>227587</v>
      </c>
      <c r="L18" s="14">
        <f t="shared" si="0"/>
        <v>218830000000</v>
      </c>
      <c r="M18" s="14">
        <f t="shared" si="1"/>
        <v>961522.40681585507</v>
      </c>
      <c r="N18" s="14">
        <f t="shared" si="2"/>
        <v>19048</v>
      </c>
      <c r="O18" s="14">
        <v>235477</v>
      </c>
      <c r="P18" s="14">
        <v>4255274000000</v>
      </c>
      <c r="Q18" s="14">
        <v>229713</v>
      </c>
      <c r="R18" s="14">
        <v>373004000000</v>
      </c>
      <c r="S18" s="14">
        <v>215531</v>
      </c>
      <c r="T18" s="14">
        <v>1691667000000</v>
      </c>
      <c r="U18" s="14">
        <v>115093</v>
      </c>
      <c r="V18" s="14">
        <v>514998000000</v>
      </c>
      <c r="W18" s="14">
        <v>39115</v>
      </c>
      <c r="X18" s="14">
        <v>756005000000</v>
      </c>
      <c r="Y18" s="14">
        <v>187867</v>
      </c>
      <c r="Z18" s="14">
        <v>796124000000</v>
      </c>
      <c r="AA18" s="14">
        <v>15064</v>
      </c>
      <c r="AB18" s="14">
        <v>54882000000</v>
      </c>
      <c r="AC18" s="14">
        <v>157228</v>
      </c>
      <c r="AD18" s="14">
        <v>2668722000000</v>
      </c>
      <c r="AE18" s="14">
        <v>100715</v>
      </c>
      <c r="AF18" s="14">
        <v>1587407000000</v>
      </c>
      <c r="AG18" s="14">
        <v>39013</v>
      </c>
      <c r="AH18" s="14">
        <v>320591000000</v>
      </c>
      <c r="AI18" s="14">
        <v>79981</v>
      </c>
      <c r="AJ18" s="14">
        <v>842920000000</v>
      </c>
      <c r="AK18" s="14">
        <v>92950</v>
      </c>
      <c r="AL18" s="14">
        <v>345580000000</v>
      </c>
      <c r="AM18" s="14">
        <v>96800</v>
      </c>
      <c r="AN18" s="14">
        <v>427776000000</v>
      </c>
      <c r="AO18" s="14">
        <v>43418</v>
      </c>
      <c r="AP18" s="14">
        <v>42675998720</v>
      </c>
      <c r="AQ18" s="14">
        <v>24811</v>
      </c>
      <c r="AR18" s="14">
        <v>50904000000</v>
      </c>
      <c r="AS18" s="14">
        <v>69590</v>
      </c>
      <c r="AT18" s="14">
        <v>519715000000</v>
      </c>
      <c r="AU18" s="14">
        <v>43545</v>
      </c>
      <c r="AV18" s="15">
        <v>229625000000</v>
      </c>
      <c r="AW18" s="6"/>
      <c r="AX18" s="21">
        <v>4.9066831577641361</v>
      </c>
      <c r="AZ18" s="24">
        <f t="shared" si="4"/>
        <v>6.7977051266433816E-2</v>
      </c>
      <c r="BA18" s="24">
        <f t="shared" si="12"/>
        <v>4.7590378535982393E-2</v>
      </c>
      <c r="BB18" s="24">
        <f t="shared" si="5"/>
        <v>3.1832138815958637E-2</v>
      </c>
      <c r="BD18" s="24">
        <f t="shared" si="6"/>
        <v>8.7656870039391113E-2</v>
      </c>
      <c r="BE18" s="24">
        <f t="shared" si="7"/>
        <v>1.2897406841486589E-2</v>
      </c>
      <c r="BF18" s="24">
        <f t="shared" si="8"/>
        <v>0.18709112503683664</v>
      </c>
      <c r="BG18" s="24">
        <f t="shared" si="9"/>
        <v>0.12102581408388743</v>
      </c>
      <c r="BH18" s="25">
        <f t="shared" si="10"/>
        <v>6.5309167973883397</v>
      </c>
      <c r="BM18" s="33">
        <f t="shared" si="11"/>
        <v>154076588133.41727</v>
      </c>
    </row>
    <row r="19" spans="1:65" x14ac:dyDescent="0.2">
      <c r="A19" s="12">
        <v>1</v>
      </c>
      <c r="B19" s="13">
        <v>2014</v>
      </c>
      <c r="C19" s="13" t="s">
        <v>27</v>
      </c>
      <c r="D19" s="14">
        <v>158256</v>
      </c>
      <c r="E19" s="14">
        <v>107124</v>
      </c>
      <c r="F19" s="14">
        <v>160356937500</v>
      </c>
      <c r="G19" s="14">
        <v>185465</v>
      </c>
      <c r="H19" s="14">
        <v>473930406250</v>
      </c>
      <c r="I19" s="14">
        <v>109524882812.5</v>
      </c>
      <c r="J19" s="14">
        <v>50423</v>
      </c>
      <c r="K19" s="14">
        <f t="shared" si="3"/>
        <v>235888</v>
      </c>
      <c r="L19" s="14">
        <f t="shared" si="0"/>
        <v>364405523437.5</v>
      </c>
      <c r="M19" s="14">
        <f t="shared" si="1"/>
        <v>1544824.3379803128</v>
      </c>
      <c r="N19" s="14">
        <f t="shared" si="2"/>
        <v>-77632</v>
      </c>
      <c r="O19" s="14">
        <v>158179</v>
      </c>
      <c r="P19" s="14">
        <v>4090069750000</v>
      </c>
      <c r="Q19" s="14">
        <v>156670</v>
      </c>
      <c r="R19" s="14">
        <v>400023281250</v>
      </c>
      <c r="S19" s="14">
        <v>153756</v>
      </c>
      <c r="T19" s="14">
        <v>1636787500000</v>
      </c>
      <c r="U19" s="14">
        <v>93245</v>
      </c>
      <c r="V19" s="14">
        <v>497856406250</v>
      </c>
      <c r="W19" s="14">
        <v>26786</v>
      </c>
      <c r="X19" s="14">
        <v>781308750000</v>
      </c>
      <c r="Y19" s="14">
        <v>136915</v>
      </c>
      <c r="Z19" s="14">
        <v>659440187500</v>
      </c>
      <c r="AA19" s="14">
        <v>9711</v>
      </c>
      <c r="AB19" s="14">
        <v>45409671875</v>
      </c>
      <c r="AC19" s="14">
        <v>127106</v>
      </c>
      <c r="AD19" s="14">
        <v>2632185500000</v>
      </c>
      <c r="AE19" s="14">
        <v>86221</v>
      </c>
      <c r="AF19" s="14">
        <v>1654530375000</v>
      </c>
      <c r="AG19" s="14">
        <v>31306</v>
      </c>
      <c r="AH19" s="14">
        <v>309002812500</v>
      </c>
      <c r="AI19" s="14">
        <v>63325</v>
      </c>
      <c r="AJ19" s="14">
        <v>773663437500</v>
      </c>
      <c r="AK19" s="14">
        <v>79844</v>
      </c>
      <c r="AL19" s="14">
        <v>338984812500</v>
      </c>
      <c r="AM19" s="14">
        <v>82869</v>
      </c>
      <c r="AN19" s="14">
        <v>443996125000</v>
      </c>
      <c r="AO19" s="14">
        <v>44521</v>
      </c>
      <c r="AP19" s="14">
        <v>41903972352</v>
      </c>
      <c r="AQ19" s="14">
        <v>25342</v>
      </c>
      <c r="AR19" s="14">
        <v>70255125000</v>
      </c>
      <c r="AS19" s="14">
        <v>72914</v>
      </c>
      <c r="AT19" s="14">
        <v>687314750000</v>
      </c>
      <c r="AU19" s="14">
        <v>46217</v>
      </c>
      <c r="AV19" s="15">
        <v>311612468750</v>
      </c>
      <c r="AW19" s="6"/>
      <c r="AX19" s="21">
        <v>7.001140177479483</v>
      </c>
      <c r="AZ19" s="24">
        <f t="shared" si="4"/>
        <v>7.1864675939542724E-2</v>
      </c>
      <c r="BA19" s="24">
        <f t="shared" si="12"/>
        <v>5.2559170563218571E-2</v>
      </c>
      <c r="BB19" s="24">
        <f t="shared" si="5"/>
        <v>3.64981367499373E-2</v>
      </c>
      <c r="BD19" s="24">
        <f t="shared" si="6"/>
        <v>9.7803535318682522E-2</v>
      </c>
      <c r="BE19" s="24">
        <f t="shared" si="7"/>
        <v>1.1102419922056342E-2</v>
      </c>
      <c r="BF19" s="24">
        <f t="shared" si="8"/>
        <v>0.16122957010696456</v>
      </c>
      <c r="BG19" s="24">
        <f t="shared" si="9"/>
        <v>0.12172320685973631</v>
      </c>
      <c r="BH19" s="25">
        <f t="shared" si="10"/>
        <v>5.1110596546006004</v>
      </c>
      <c r="BM19" s="33">
        <f t="shared" si="11"/>
        <v>111597358457.87379</v>
      </c>
    </row>
    <row r="20" spans="1:65" x14ac:dyDescent="0.2">
      <c r="A20" s="12">
        <v>2</v>
      </c>
      <c r="B20" s="13">
        <v>2001</v>
      </c>
      <c r="C20" s="13" t="s">
        <v>28</v>
      </c>
      <c r="D20" s="14">
        <v>13117</v>
      </c>
      <c r="E20" s="14">
        <v>2068</v>
      </c>
      <c r="F20" s="14">
        <v>54655527.34375</v>
      </c>
      <c r="G20" s="14">
        <v>6753</v>
      </c>
      <c r="H20" s="14">
        <v>436182156.25</v>
      </c>
      <c r="I20" s="14">
        <v>589446875</v>
      </c>
      <c r="J20" s="14">
        <v>5214</v>
      </c>
      <c r="K20" s="14">
        <f t="shared" si="3"/>
        <v>11967</v>
      </c>
      <c r="L20" s="14">
        <f t="shared" si="0"/>
        <v>-153264718.75</v>
      </c>
      <c r="M20" s="14">
        <f t="shared" si="1"/>
        <v>-12807.279915601237</v>
      </c>
      <c r="N20" s="14">
        <f t="shared" si="2"/>
        <v>1150</v>
      </c>
      <c r="O20" s="14">
        <v>12609</v>
      </c>
      <c r="P20" s="14">
        <v>18626476000</v>
      </c>
      <c r="Q20" s="14">
        <v>11703</v>
      </c>
      <c r="R20" s="14">
        <v>474468750</v>
      </c>
      <c r="S20" s="14">
        <v>11999</v>
      </c>
      <c r="T20" s="14">
        <v>2991878000</v>
      </c>
      <c r="U20" s="14">
        <v>9119</v>
      </c>
      <c r="V20" s="14">
        <v>4231872000</v>
      </c>
      <c r="W20" s="14">
        <v>3374</v>
      </c>
      <c r="X20" s="14">
        <v>1062523625</v>
      </c>
      <c r="Y20" s="14">
        <v>11479</v>
      </c>
      <c r="Z20" s="14">
        <v>9642706000</v>
      </c>
      <c r="AA20" s="14">
        <v>1070</v>
      </c>
      <c r="AB20" s="14">
        <v>223028828.125</v>
      </c>
      <c r="AC20" s="14">
        <v>9732</v>
      </c>
      <c r="AD20" s="14">
        <v>4122001250</v>
      </c>
      <c r="AE20" s="14">
        <v>5067</v>
      </c>
      <c r="AF20" s="14">
        <v>1643508625</v>
      </c>
      <c r="AG20" s="14">
        <v>6648</v>
      </c>
      <c r="AH20" s="14">
        <v>2096968750</v>
      </c>
      <c r="AI20" s="14">
        <v>2037</v>
      </c>
      <c r="AJ20" s="14">
        <v>393277031.25</v>
      </c>
      <c r="AK20" s="14">
        <v>7707</v>
      </c>
      <c r="AL20" s="14">
        <v>3734561250</v>
      </c>
      <c r="AM20" s="14">
        <v>7825</v>
      </c>
      <c r="AN20" s="14">
        <v>3746314250</v>
      </c>
      <c r="AO20" s="14"/>
      <c r="AP20" s="14"/>
      <c r="AQ20" s="14"/>
      <c r="AR20" s="14"/>
      <c r="AS20" s="14"/>
      <c r="AT20" s="14"/>
      <c r="AU20" s="14"/>
      <c r="AV20" s="15"/>
      <c r="AW20" s="6"/>
      <c r="AX20" s="21">
        <v>0.70033498957219398</v>
      </c>
      <c r="AZ20" s="24"/>
      <c r="BA20" s="24"/>
      <c r="BB20" s="24"/>
      <c r="BD20" s="24">
        <f t="shared" si="6"/>
        <v>2.5472813537031912E-2</v>
      </c>
      <c r="BE20" s="24">
        <f t="shared" si="7"/>
        <v>1.1973753281350696E-2</v>
      </c>
      <c r="BF20" s="24">
        <f t="shared" si="8"/>
        <v>0.51768815529035117</v>
      </c>
      <c r="BG20" s="24">
        <f t="shared" si="9"/>
        <v>0.22719659907757109</v>
      </c>
      <c r="BH20" s="25"/>
      <c r="BM20" s="33">
        <f t="shared" si="11"/>
        <v>1517164843.7115104</v>
      </c>
    </row>
    <row r="21" spans="1:65" x14ac:dyDescent="0.2">
      <c r="A21" s="12">
        <v>2</v>
      </c>
      <c r="B21" s="13">
        <v>2002</v>
      </c>
      <c r="C21" s="13" t="s">
        <v>28</v>
      </c>
      <c r="D21" s="14">
        <v>13331</v>
      </c>
      <c r="E21" s="14">
        <v>2258</v>
      </c>
      <c r="F21" s="14">
        <v>191114171.875</v>
      </c>
      <c r="G21" s="14">
        <v>7322</v>
      </c>
      <c r="H21" s="14">
        <v>1854967375</v>
      </c>
      <c r="I21" s="14">
        <v>1920041750</v>
      </c>
      <c r="J21" s="14">
        <v>4578</v>
      </c>
      <c r="K21" s="14">
        <f t="shared" si="3"/>
        <v>11900</v>
      </c>
      <c r="L21" s="14">
        <f t="shared" si="0"/>
        <v>-65074375</v>
      </c>
      <c r="M21" s="14">
        <f t="shared" si="1"/>
        <v>-5468.4348739495799</v>
      </c>
      <c r="N21" s="14">
        <f t="shared" si="2"/>
        <v>1431</v>
      </c>
      <c r="O21" s="14">
        <v>12457</v>
      </c>
      <c r="P21" s="14">
        <v>26898528000</v>
      </c>
      <c r="Q21" s="14">
        <v>11607</v>
      </c>
      <c r="R21" s="14">
        <v>735060437.5</v>
      </c>
      <c r="S21" s="14">
        <v>11790</v>
      </c>
      <c r="T21" s="14">
        <v>3825581750</v>
      </c>
      <c r="U21" s="14">
        <v>8942</v>
      </c>
      <c r="V21" s="14">
        <v>7044484500</v>
      </c>
      <c r="W21" s="14">
        <v>3102</v>
      </c>
      <c r="X21" s="14">
        <v>1351957000</v>
      </c>
      <c r="Y21" s="14">
        <v>11258</v>
      </c>
      <c r="Z21" s="14">
        <v>13673198000</v>
      </c>
      <c r="AA21" s="14">
        <v>927</v>
      </c>
      <c r="AB21" s="14">
        <v>268245968.75</v>
      </c>
      <c r="AC21" s="14">
        <v>9463</v>
      </c>
      <c r="AD21" s="14">
        <v>5744240000</v>
      </c>
      <c r="AE21" s="14">
        <v>4868</v>
      </c>
      <c r="AF21" s="14">
        <v>2707941250</v>
      </c>
      <c r="AG21" s="14">
        <v>6349</v>
      </c>
      <c r="AH21" s="14">
        <v>3341688500</v>
      </c>
      <c r="AI21" s="14">
        <v>2149</v>
      </c>
      <c r="AJ21" s="14">
        <v>804075187.5</v>
      </c>
      <c r="AK21" s="14">
        <v>7407</v>
      </c>
      <c r="AL21" s="14">
        <v>5113753000</v>
      </c>
      <c r="AM21" s="14">
        <v>7578</v>
      </c>
      <c r="AN21" s="14">
        <v>6223218000</v>
      </c>
      <c r="AO21" s="14"/>
      <c r="AP21" s="14"/>
      <c r="AQ21" s="14"/>
      <c r="AR21" s="14"/>
      <c r="AS21" s="14"/>
      <c r="AT21" s="14"/>
      <c r="AU21" s="14"/>
      <c r="AV21" s="15"/>
      <c r="AW21" s="6"/>
      <c r="AX21" s="21">
        <v>0.88150113140217035</v>
      </c>
      <c r="AZ21" s="24">
        <f t="shared" ref="AZ21:AZ33" si="13">((M21+(F21/E21))/AX21)/(((R20/Q20)+(V20/U20)+(Z20/Y20)+(X20/W20))/AX20)</f>
        <v>3.7901128497116021E-2</v>
      </c>
      <c r="BA21" s="24">
        <f t="shared" si="12"/>
        <v>5.0705002210144987E-3</v>
      </c>
      <c r="BB21" s="24">
        <f t="shared" ref="BB21:BB33" si="14">(M21/AX21)/(((R20/Q20)+(V20/U20)+(Z20/Y20)+(X20/W20))/AX20)</f>
        <v>-2.6179003854403062E-3</v>
      </c>
      <c r="BD21" s="24">
        <f t="shared" si="6"/>
        <v>2.7327162196384872E-2</v>
      </c>
      <c r="BE21" s="24">
        <f t="shared" si="7"/>
        <v>9.9725148063864316E-3</v>
      </c>
      <c r="BF21" s="24">
        <f t="shared" si="8"/>
        <v>0.50832513957641101</v>
      </c>
      <c r="BG21" s="24">
        <f t="shared" si="9"/>
        <v>0.26189107820323848</v>
      </c>
      <c r="BH21" s="25">
        <f t="shared" ref="BH21:BH33" si="15">AD21/V20</f>
        <v>1.3573756484128063</v>
      </c>
      <c r="BM21" s="33">
        <f t="shared" si="11"/>
        <v>1533698541.9967566</v>
      </c>
    </row>
    <row r="22" spans="1:65" x14ac:dyDescent="0.2">
      <c r="A22" s="12">
        <v>2</v>
      </c>
      <c r="B22" s="13">
        <v>2003</v>
      </c>
      <c r="C22" s="13" t="s">
        <v>28</v>
      </c>
      <c r="D22" s="14">
        <v>14065</v>
      </c>
      <c r="E22" s="14">
        <v>3130</v>
      </c>
      <c r="F22" s="14">
        <v>416920781.25</v>
      </c>
      <c r="G22" s="14">
        <v>8669</v>
      </c>
      <c r="H22" s="14">
        <v>2851491250</v>
      </c>
      <c r="I22" s="14">
        <v>655281812.5</v>
      </c>
      <c r="J22" s="14">
        <v>3823</v>
      </c>
      <c r="K22" s="14">
        <f t="shared" si="3"/>
        <v>12492</v>
      </c>
      <c r="L22" s="14">
        <f t="shared" si="0"/>
        <v>2196209437.5</v>
      </c>
      <c r="M22" s="14">
        <f t="shared" si="1"/>
        <v>175809.27293467819</v>
      </c>
      <c r="N22" s="14">
        <f t="shared" si="2"/>
        <v>1573</v>
      </c>
      <c r="O22" s="14">
        <v>13121</v>
      </c>
      <c r="P22" s="14">
        <v>32276992000</v>
      </c>
      <c r="Q22" s="14">
        <v>12322</v>
      </c>
      <c r="R22" s="14">
        <v>1099109250</v>
      </c>
      <c r="S22" s="14">
        <v>12430</v>
      </c>
      <c r="T22" s="14">
        <v>4138449750</v>
      </c>
      <c r="U22" s="14">
        <v>9237</v>
      </c>
      <c r="V22" s="14">
        <v>8212845000</v>
      </c>
      <c r="W22" s="14">
        <v>3122</v>
      </c>
      <c r="X22" s="14">
        <v>1858149250</v>
      </c>
      <c r="Y22" s="14">
        <v>11650</v>
      </c>
      <c r="Z22" s="14">
        <v>16710011000</v>
      </c>
      <c r="AA22" s="14">
        <v>953</v>
      </c>
      <c r="AB22" s="14">
        <v>258427531.25</v>
      </c>
      <c r="AC22" s="14">
        <v>9900</v>
      </c>
      <c r="AD22" s="14">
        <v>8557287000</v>
      </c>
      <c r="AE22" s="14">
        <v>5225</v>
      </c>
      <c r="AF22" s="14">
        <v>3779541750</v>
      </c>
      <c r="AG22" s="14">
        <v>6579</v>
      </c>
      <c r="AH22" s="14">
        <v>4474725000</v>
      </c>
      <c r="AI22" s="14">
        <v>2245</v>
      </c>
      <c r="AJ22" s="14">
        <v>1067161375</v>
      </c>
      <c r="AK22" s="14">
        <v>7486</v>
      </c>
      <c r="AL22" s="14">
        <v>6425878500</v>
      </c>
      <c r="AM22" s="14">
        <v>7845</v>
      </c>
      <c r="AN22" s="14">
        <v>7190020000</v>
      </c>
      <c r="AO22" s="14"/>
      <c r="AP22" s="14"/>
      <c r="AQ22" s="14"/>
      <c r="AR22" s="14"/>
      <c r="AS22" s="14"/>
      <c r="AT22" s="14"/>
      <c r="AU22" s="14"/>
      <c r="AV22" s="15"/>
      <c r="AW22" s="6"/>
      <c r="AX22" s="21">
        <v>1</v>
      </c>
      <c r="AZ22" s="24">
        <f t="shared" si="13"/>
        <v>0.10889235378879718</v>
      </c>
      <c r="BA22" s="24">
        <f t="shared" si="12"/>
        <v>7.3714479464597374E-2</v>
      </c>
      <c r="BB22" s="24">
        <f t="shared" si="14"/>
        <v>6.195345119769443E-2</v>
      </c>
      <c r="BD22" s="24">
        <f t="shared" si="6"/>
        <v>3.4052406432420967E-2</v>
      </c>
      <c r="BE22" s="24">
        <f t="shared" si="7"/>
        <v>8.0065556062349306E-3</v>
      </c>
      <c r="BF22" s="24">
        <f t="shared" si="8"/>
        <v>0.51770657563133515</v>
      </c>
      <c r="BG22" s="24">
        <f t="shared" si="9"/>
        <v>0.25444889660102155</v>
      </c>
      <c r="BH22" s="25">
        <f t="shared" si="15"/>
        <v>1.2147499224393212</v>
      </c>
      <c r="BM22" s="33">
        <f t="shared" si="11"/>
        <v>1858149250</v>
      </c>
    </row>
    <row r="23" spans="1:65" x14ac:dyDescent="0.2">
      <c r="A23" s="12">
        <v>2</v>
      </c>
      <c r="B23" s="13">
        <v>2004</v>
      </c>
      <c r="C23" s="13" t="s">
        <v>28</v>
      </c>
      <c r="D23" s="14">
        <v>18472</v>
      </c>
      <c r="E23" s="14">
        <v>4550</v>
      </c>
      <c r="F23" s="14">
        <v>565820062.5</v>
      </c>
      <c r="G23" s="14">
        <v>11755</v>
      </c>
      <c r="H23" s="14">
        <v>2913714500</v>
      </c>
      <c r="I23" s="14">
        <v>556809000</v>
      </c>
      <c r="J23" s="14">
        <v>4656</v>
      </c>
      <c r="K23" s="14">
        <f t="shared" si="3"/>
        <v>16411</v>
      </c>
      <c r="L23" s="14">
        <f t="shared" si="0"/>
        <v>2356905500</v>
      </c>
      <c r="M23" s="14">
        <f t="shared" si="1"/>
        <v>143617.42124184998</v>
      </c>
      <c r="N23" s="14">
        <f t="shared" si="2"/>
        <v>2061</v>
      </c>
      <c r="O23" s="14">
        <v>17398</v>
      </c>
      <c r="P23" s="14">
        <v>40638104000</v>
      </c>
      <c r="Q23" s="14">
        <v>16390</v>
      </c>
      <c r="R23" s="14">
        <v>1610626375</v>
      </c>
      <c r="S23" s="14">
        <v>16329</v>
      </c>
      <c r="T23" s="14">
        <v>5553906000</v>
      </c>
      <c r="U23" s="14">
        <v>12073</v>
      </c>
      <c r="V23" s="14">
        <v>10435087000</v>
      </c>
      <c r="W23" s="14">
        <v>3625</v>
      </c>
      <c r="X23" s="14">
        <v>2066460625</v>
      </c>
      <c r="Y23" s="14">
        <v>15285</v>
      </c>
      <c r="Z23" s="14">
        <v>20683160000</v>
      </c>
      <c r="AA23" s="14">
        <v>1155</v>
      </c>
      <c r="AB23" s="14">
        <v>288864875</v>
      </c>
      <c r="AC23" s="14">
        <v>13071</v>
      </c>
      <c r="AD23" s="14">
        <v>11545941000</v>
      </c>
      <c r="AE23" s="14">
        <v>6909</v>
      </c>
      <c r="AF23" s="14">
        <v>4874590000</v>
      </c>
      <c r="AG23" s="14">
        <v>8736</v>
      </c>
      <c r="AH23" s="14">
        <v>6352833000</v>
      </c>
      <c r="AI23" s="14">
        <v>3009</v>
      </c>
      <c r="AJ23" s="14">
        <v>1446509500</v>
      </c>
      <c r="AK23" s="14">
        <v>9504</v>
      </c>
      <c r="AL23" s="14">
        <v>7958481000</v>
      </c>
      <c r="AM23" s="14">
        <v>10040</v>
      </c>
      <c r="AN23" s="14">
        <v>9086472000</v>
      </c>
      <c r="AO23" s="14"/>
      <c r="AP23" s="14"/>
      <c r="AQ23" s="14"/>
      <c r="AR23" s="14"/>
      <c r="AS23" s="14"/>
      <c r="AT23" s="14"/>
      <c r="AU23" s="14"/>
      <c r="AV23" s="15"/>
      <c r="AW23" s="6"/>
      <c r="AX23" s="21">
        <v>1.0441571792341915</v>
      </c>
      <c r="AZ23" s="24">
        <f t="shared" si="13"/>
        <v>8.5324042481967621E-2</v>
      </c>
      <c r="BA23" s="24">
        <f t="shared" si="12"/>
        <v>5.6706468455151891E-2</v>
      </c>
      <c r="BB23" s="24">
        <f t="shared" si="14"/>
        <v>4.5728476563910714E-2</v>
      </c>
      <c r="BD23" s="24">
        <f t="shared" si="6"/>
        <v>3.9633403541661297E-2</v>
      </c>
      <c r="BE23" s="24">
        <f t="shared" si="7"/>
        <v>7.1082271702439664E-3</v>
      </c>
      <c r="BF23" s="24">
        <f t="shared" si="8"/>
        <v>0.50895976839864376</v>
      </c>
      <c r="BG23" s="24">
        <f t="shared" si="9"/>
        <v>0.25678085276813112</v>
      </c>
      <c r="BH23" s="25">
        <f t="shared" si="15"/>
        <v>1.4058393893955139</v>
      </c>
      <c r="BM23" s="33">
        <f t="shared" si="11"/>
        <v>1979070456.1506622</v>
      </c>
    </row>
    <row r="24" spans="1:65" x14ac:dyDescent="0.2">
      <c r="A24" s="12">
        <v>2</v>
      </c>
      <c r="B24" s="13">
        <v>2005</v>
      </c>
      <c r="C24" s="13" t="s">
        <v>28</v>
      </c>
      <c r="D24" s="14">
        <v>19268</v>
      </c>
      <c r="E24" s="14">
        <v>5179</v>
      </c>
      <c r="F24" s="14">
        <v>688140125</v>
      </c>
      <c r="G24" s="14">
        <v>12488</v>
      </c>
      <c r="H24" s="14">
        <v>3268471750</v>
      </c>
      <c r="I24" s="14">
        <v>576486875</v>
      </c>
      <c r="J24" s="14">
        <v>4456</v>
      </c>
      <c r="K24" s="14">
        <f t="shared" si="3"/>
        <v>16944</v>
      </c>
      <c r="L24" s="14">
        <f t="shared" si="0"/>
        <v>2691984875</v>
      </c>
      <c r="M24" s="14">
        <f t="shared" si="1"/>
        <v>158875.40574834749</v>
      </c>
      <c r="N24" s="14">
        <f t="shared" si="2"/>
        <v>2324</v>
      </c>
      <c r="O24" s="14">
        <v>17978</v>
      </c>
      <c r="P24" s="14">
        <v>44229168000</v>
      </c>
      <c r="Q24" s="14">
        <v>17017</v>
      </c>
      <c r="R24" s="14">
        <v>1832433625</v>
      </c>
      <c r="S24" s="14">
        <v>16921</v>
      </c>
      <c r="T24" s="14">
        <v>6359708000</v>
      </c>
      <c r="U24" s="14">
        <v>12352</v>
      </c>
      <c r="V24" s="14">
        <v>12027801000</v>
      </c>
      <c r="W24" s="14">
        <v>3582</v>
      </c>
      <c r="X24" s="14">
        <v>2524515000</v>
      </c>
      <c r="Y24" s="14">
        <v>15763</v>
      </c>
      <c r="Z24" s="14">
        <v>21217178000</v>
      </c>
      <c r="AA24" s="14">
        <v>1176</v>
      </c>
      <c r="AB24" s="14">
        <v>267530750</v>
      </c>
      <c r="AC24" s="14">
        <v>13543</v>
      </c>
      <c r="AD24" s="14">
        <v>13176005000</v>
      </c>
      <c r="AE24" s="14">
        <v>7180</v>
      </c>
      <c r="AF24" s="14">
        <v>5738176000</v>
      </c>
      <c r="AG24" s="14">
        <v>9027</v>
      </c>
      <c r="AH24" s="14">
        <v>7253707500</v>
      </c>
      <c r="AI24" s="14">
        <v>3228</v>
      </c>
      <c r="AJ24" s="14">
        <v>1670243875</v>
      </c>
      <c r="AK24" s="14">
        <v>9845</v>
      </c>
      <c r="AL24" s="14">
        <v>9010951000</v>
      </c>
      <c r="AM24" s="14">
        <v>10291</v>
      </c>
      <c r="AN24" s="14">
        <v>10497074000</v>
      </c>
      <c r="AO24" s="14"/>
      <c r="AP24" s="14"/>
      <c r="AQ24" s="14"/>
      <c r="AR24" s="14"/>
      <c r="AS24" s="14"/>
      <c r="AT24" s="14"/>
      <c r="AU24" s="14"/>
      <c r="AV24" s="15"/>
      <c r="AW24" s="6"/>
      <c r="AX24" s="21">
        <v>1.1448312940523104</v>
      </c>
      <c r="AZ24" s="24">
        <f t="shared" si="13"/>
        <v>9.2206175351373751E-2</v>
      </c>
      <c r="BA24" s="24">
        <f t="shared" si="12"/>
        <v>6.3047948929916234E-2</v>
      </c>
      <c r="BB24" s="24">
        <f t="shared" si="14"/>
        <v>5.0212381174988177E-2</v>
      </c>
      <c r="BD24" s="24">
        <f t="shared" si="6"/>
        <v>4.1430433984197941E-2</v>
      </c>
      <c r="BE24" s="24">
        <f t="shared" si="7"/>
        <v>6.0487402792654835E-3</v>
      </c>
      <c r="BF24" s="24">
        <f t="shared" si="8"/>
        <v>0.47971008633940387</v>
      </c>
      <c r="BG24" s="24">
        <f t="shared" si="9"/>
        <v>0.2719427369739354</v>
      </c>
      <c r="BH24" s="25">
        <f t="shared" si="15"/>
        <v>1.2626636462158869</v>
      </c>
      <c r="BM24" s="33">
        <f t="shared" si="11"/>
        <v>2205141502.6087222</v>
      </c>
    </row>
    <row r="25" spans="1:65" x14ac:dyDescent="0.2">
      <c r="A25" s="12">
        <v>2</v>
      </c>
      <c r="B25" s="13">
        <v>2006</v>
      </c>
      <c r="C25" s="13" t="s">
        <v>28</v>
      </c>
      <c r="D25" s="14">
        <v>21986</v>
      </c>
      <c r="E25" s="14">
        <v>6402</v>
      </c>
      <c r="F25" s="14">
        <v>815690312.5</v>
      </c>
      <c r="G25" s="14">
        <v>14124</v>
      </c>
      <c r="H25" s="14">
        <v>3652155250</v>
      </c>
      <c r="I25" s="14">
        <v>733480250</v>
      </c>
      <c r="J25" s="14">
        <v>5418</v>
      </c>
      <c r="K25" s="14">
        <f t="shared" si="3"/>
        <v>19542</v>
      </c>
      <c r="L25" s="14">
        <f t="shared" si="0"/>
        <v>2918675000</v>
      </c>
      <c r="M25" s="14">
        <f t="shared" si="1"/>
        <v>149353.95558284721</v>
      </c>
      <c r="N25" s="14">
        <f t="shared" si="2"/>
        <v>2444</v>
      </c>
      <c r="O25" s="14">
        <v>20688</v>
      </c>
      <c r="P25" s="14">
        <v>52979340000</v>
      </c>
      <c r="Q25" s="14">
        <v>19644</v>
      </c>
      <c r="R25" s="14">
        <v>2253334500</v>
      </c>
      <c r="S25" s="14">
        <v>19572</v>
      </c>
      <c r="T25" s="14">
        <v>8452044000</v>
      </c>
      <c r="U25" s="14">
        <v>14203</v>
      </c>
      <c r="V25" s="14">
        <v>14321098000</v>
      </c>
      <c r="W25" s="14">
        <v>4022</v>
      </c>
      <c r="X25" s="14">
        <v>2800194750</v>
      </c>
      <c r="Y25" s="14">
        <v>18129</v>
      </c>
      <c r="Z25" s="14">
        <v>24801264000</v>
      </c>
      <c r="AA25" s="14">
        <v>1278</v>
      </c>
      <c r="AB25" s="14">
        <v>351404875</v>
      </c>
      <c r="AC25" s="14">
        <v>15528</v>
      </c>
      <c r="AD25" s="14">
        <v>17020106000</v>
      </c>
      <c r="AE25" s="14">
        <v>8280</v>
      </c>
      <c r="AF25" s="14">
        <v>7212743000</v>
      </c>
      <c r="AG25" s="14">
        <v>9739</v>
      </c>
      <c r="AH25" s="14">
        <v>8078129000</v>
      </c>
      <c r="AI25" s="14">
        <v>4491</v>
      </c>
      <c r="AJ25" s="14">
        <v>3122998750</v>
      </c>
      <c r="AK25" s="14">
        <v>11189</v>
      </c>
      <c r="AL25" s="14">
        <v>11218996000</v>
      </c>
      <c r="AM25" s="14">
        <v>11745</v>
      </c>
      <c r="AN25" s="14">
        <v>12612760000</v>
      </c>
      <c r="AO25" s="14"/>
      <c r="AP25" s="14"/>
      <c r="AQ25" s="14"/>
      <c r="AR25" s="14"/>
      <c r="AS25" s="14"/>
      <c r="AT25" s="14"/>
      <c r="AU25" s="14"/>
      <c r="AV25" s="15"/>
      <c r="AW25" s="6"/>
      <c r="AX25" s="21">
        <v>1.2695927542996235</v>
      </c>
      <c r="AZ25" s="24">
        <f t="shared" si="13"/>
        <v>7.9677629771330305E-2</v>
      </c>
      <c r="BA25" s="24">
        <f t="shared" si="12"/>
        <v>5.5013826289196113E-2</v>
      </c>
      <c r="BB25" s="24">
        <f t="shared" si="14"/>
        <v>4.2997260848357199E-2</v>
      </c>
      <c r="BD25" s="24">
        <f t="shared" si="6"/>
        <v>4.2532324864749164E-2</v>
      </c>
      <c r="BE25" s="24">
        <f t="shared" si="7"/>
        <v>6.6328662267215862E-3</v>
      </c>
      <c r="BF25" s="24">
        <f t="shared" si="8"/>
        <v>0.46813086006733945</v>
      </c>
      <c r="BG25" s="24">
        <f t="shared" si="9"/>
        <v>0.27031476798314213</v>
      </c>
      <c r="BH25" s="25">
        <f t="shared" si="15"/>
        <v>1.4150638175673176</v>
      </c>
      <c r="BM25" s="33">
        <f t="shared" si="11"/>
        <v>2205585011.8211646</v>
      </c>
    </row>
    <row r="26" spans="1:65" x14ac:dyDescent="0.2">
      <c r="A26" s="12">
        <v>2</v>
      </c>
      <c r="B26" s="13">
        <v>2007</v>
      </c>
      <c r="C26" s="13" t="s">
        <v>28</v>
      </c>
      <c r="D26" s="14">
        <v>20645</v>
      </c>
      <c r="E26" s="14">
        <v>6939</v>
      </c>
      <c r="F26" s="14">
        <v>1245095750</v>
      </c>
      <c r="G26" s="14">
        <v>14123</v>
      </c>
      <c r="H26" s="14">
        <v>5008986000</v>
      </c>
      <c r="I26" s="14">
        <v>711647187.5</v>
      </c>
      <c r="J26" s="14">
        <v>4648</v>
      </c>
      <c r="K26" s="14">
        <f t="shared" si="3"/>
        <v>18771</v>
      </c>
      <c r="L26" s="14">
        <f t="shared" si="0"/>
        <v>4297338812.5</v>
      </c>
      <c r="M26" s="14">
        <f t="shared" si="1"/>
        <v>228934.99613765915</v>
      </c>
      <c r="N26" s="14">
        <f t="shared" si="2"/>
        <v>1874</v>
      </c>
      <c r="O26" s="14">
        <v>19714</v>
      </c>
      <c r="P26" s="14">
        <v>59523976000</v>
      </c>
      <c r="Q26" s="14">
        <v>18873</v>
      </c>
      <c r="R26" s="14">
        <v>2713500500</v>
      </c>
      <c r="S26" s="14">
        <v>18783</v>
      </c>
      <c r="T26" s="14">
        <v>9945807000</v>
      </c>
      <c r="U26" s="14">
        <v>13781</v>
      </c>
      <c r="V26" s="14">
        <v>16917548000</v>
      </c>
      <c r="W26" s="14">
        <v>3896</v>
      </c>
      <c r="X26" s="14">
        <v>3845955500</v>
      </c>
      <c r="Y26" s="14">
        <v>17435</v>
      </c>
      <c r="Z26" s="14">
        <v>25778612000</v>
      </c>
      <c r="AA26" s="14">
        <v>1171</v>
      </c>
      <c r="AB26" s="14">
        <v>322551687.5</v>
      </c>
      <c r="AC26" s="14">
        <v>14293</v>
      </c>
      <c r="AD26" s="14">
        <v>19559106000</v>
      </c>
      <c r="AE26" s="14">
        <v>8112</v>
      </c>
      <c r="AF26" s="14">
        <v>8791477000</v>
      </c>
      <c r="AG26" s="14">
        <v>8805</v>
      </c>
      <c r="AH26" s="14">
        <v>8690720000</v>
      </c>
      <c r="AI26" s="14">
        <v>5404</v>
      </c>
      <c r="AJ26" s="14">
        <v>4783002000</v>
      </c>
      <c r="AK26" s="14">
        <v>11025</v>
      </c>
      <c r="AL26" s="14">
        <v>12297046000</v>
      </c>
      <c r="AM26" s="14">
        <v>11432</v>
      </c>
      <c r="AN26" s="14">
        <v>15003138000</v>
      </c>
      <c r="AO26" s="14"/>
      <c r="AP26" s="14"/>
      <c r="AQ26" s="14"/>
      <c r="AR26" s="14"/>
      <c r="AS26" s="14"/>
      <c r="AT26" s="14"/>
      <c r="AU26" s="14"/>
      <c r="AV26" s="15"/>
      <c r="AW26" s="6"/>
      <c r="AX26" s="21">
        <v>1.4356871504617181</v>
      </c>
      <c r="AZ26" s="24">
        <f t="shared" si="13"/>
        <v>0.11330178364997932</v>
      </c>
      <c r="BA26" s="24">
        <f t="shared" si="12"/>
        <v>8.1921265907724139E-2</v>
      </c>
      <c r="BB26" s="24">
        <f t="shared" si="14"/>
        <v>6.3517833469124693E-2</v>
      </c>
      <c r="BD26" s="24">
        <f t="shared" si="6"/>
        <v>4.5586680903170848E-2</v>
      </c>
      <c r="BE26" s="24">
        <f t="shared" si="7"/>
        <v>5.4188531945513858E-3</v>
      </c>
      <c r="BF26" s="24">
        <f t="shared" si="8"/>
        <v>0.43307947036333727</v>
      </c>
      <c r="BG26" s="24">
        <f t="shared" si="9"/>
        <v>0.28421401151025261</v>
      </c>
      <c r="BH26" s="25">
        <f t="shared" si="15"/>
        <v>1.3657546369698748</v>
      </c>
      <c r="BM26" s="33">
        <f t="shared" si="11"/>
        <v>2678825605.3995728</v>
      </c>
    </row>
    <row r="27" spans="1:65" x14ac:dyDescent="0.2">
      <c r="A27" s="12">
        <v>2</v>
      </c>
      <c r="B27" s="13">
        <v>2008</v>
      </c>
      <c r="C27" s="13" t="s">
        <v>28</v>
      </c>
      <c r="D27" s="14">
        <v>23328</v>
      </c>
      <c r="E27" s="14">
        <v>8133</v>
      </c>
      <c r="F27" s="14">
        <v>1655162000</v>
      </c>
      <c r="G27" s="14">
        <v>15855</v>
      </c>
      <c r="H27" s="14">
        <v>6705789000</v>
      </c>
      <c r="I27" s="14">
        <v>1054672000</v>
      </c>
      <c r="J27" s="14">
        <v>5299</v>
      </c>
      <c r="K27" s="14">
        <f t="shared" si="3"/>
        <v>21154</v>
      </c>
      <c r="L27" s="14">
        <f t="shared" si="0"/>
        <v>5651117000</v>
      </c>
      <c r="M27" s="14">
        <f t="shared" si="1"/>
        <v>267141.76987803727</v>
      </c>
      <c r="N27" s="14">
        <f t="shared" si="2"/>
        <v>2174</v>
      </c>
      <c r="O27" s="14">
        <v>22210</v>
      </c>
      <c r="P27" s="14">
        <v>74853827000</v>
      </c>
      <c r="Q27" s="14">
        <v>21298</v>
      </c>
      <c r="R27" s="14">
        <v>3594827000</v>
      </c>
      <c r="S27" s="14">
        <v>21129</v>
      </c>
      <c r="T27" s="14">
        <v>13732354000</v>
      </c>
      <c r="U27" s="14">
        <v>15461</v>
      </c>
      <c r="V27" s="14">
        <v>22156419000</v>
      </c>
      <c r="W27" s="14">
        <v>4288</v>
      </c>
      <c r="X27" s="14">
        <v>4975154000</v>
      </c>
      <c r="Y27" s="14">
        <v>19655</v>
      </c>
      <c r="Z27" s="14">
        <v>30073210000</v>
      </c>
      <c r="AA27" s="14">
        <v>1187</v>
      </c>
      <c r="AB27" s="14">
        <v>321863000</v>
      </c>
      <c r="AC27" s="14">
        <v>16181</v>
      </c>
      <c r="AD27" s="14">
        <v>29620029000</v>
      </c>
      <c r="AE27" s="14">
        <v>9069</v>
      </c>
      <c r="AF27" s="14">
        <v>12567128000</v>
      </c>
      <c r="AG27" s="14">
        <v>8787</v>
      </c>
      <c r="AH27" s="14">
        <v>12533316000</v>
      </c>
      <c r="AI27" s="14">
        <v>6996</v>
      </c>
      <c r="AJ27" s="14">
        <v>7962562000</v>
      </c>
      <c r="AK27" s="14">
        <v>12452</v>
      </c>
      <c r="AL27" s="14">
        <v>15651527000</v>
      </c>
      <c r="AM27" s="14">
        <v>12775</v>
      </c>
      <c r="AN27" s="14">
        <v>19094503000</v>
      </c>
      <c r="AO27" s="14"/>
      <c r="AP27" s="14"/>
      <c r="AQ27" s="14"/>
      <c r="AR27" s="14"/>
      <c r="AS27" s="14"/>
      <c r="AT27" s="14"/>
      <c r="AU27" s="14"/>
      <c r="AV27" s="15"/>
      <c r="AW27" s="6"/>
      <c r="AX27" s="21">
        <v>1.7607440396079383</v>
      </c>
      <c r="AZ27" s="24">
        <f t="shared" si="13"/>
        <v>0.1000146021642848</v>
      </c>
      <c r="BA27" s="24">
        <f t="shared" si="12"/>
        <v>7.3394876953121177E-2</v>
      </c>
      <c r="BB27" s="24">
        <f t="shared" si="14"/>
        <v>5.6768026085876458E-2</v>
      </c>
      <c r="BD27" s="24">
        <f t="shared" si="6"/>
        <v>4.8024625380877317E-2</v>
      </c>
      <c r="BE27" s="24">
        <f t="shared" si="7"/>
        <v>4.299887031828045E-3</v>
      </c>
      <c r="BF27" s="24">
        <f t="shared" si="8"/>
        <v>0.40175915120545541</v>
      </c>
      <c r="BG27" s="24">
        <f t="shared" si="9"/>
        <v>0.29599580793644659</v>
      </c>
      <c r="BH27" s="25">
        <f t="shared" si="15"/>
        <v>1.7508464583638244</v>
      </c>
      <c r="BM27" s="33">
        <f t="shared" si="11"/>
        <v>2825597524.7304025</v>
      </c>
    </row>
    <row r="28" spans="1:65" x14ac:dyDescent="0.2">
      <c r="A28" s="12">
        <v>2</v>
      </c>
      <c r="B28" s="13">
        <v>2009</v>
      </c>
      <c r="C28" s="13" t="s">
        <v>28</v>
      </c>
      <c r="D28" s="14">
        <v>24775</v>
      </c>
      <c r="E28" s="14">
        <v>8086</v>
      </c>
      <c r="F28" s="14">
        <v>1329918000</v>
      </c>
      <c r="G28" s="14">
        <v>15154</v>
      </c>
      <c r="H28" s="14">
        <v>5337803000</v>
      </c>
      <c r="I28" s="14">
        <v>2798370000</v>
      </c>
      <c r="J28" s="14">
        <v>7460</v>
      </c>
      <c r="K28" s="14">
        <f t="shared" si="3"/>
        <v>22614</v>
      </c>
      <c r="L28" s="14">
        <f t="shared" si="0"/>
        <v>2539433000</v>
      </c>
      <c r="M28" s="14">
        <f t="shared" si="1"/>
        <v>112294.72892898205</v>
      </c>
      <c r="N28" s="14">
        <f t="shared" si="2"/>
        <v>2161</v>
      </c>
      <c r="O28" s="14">
        <v>23688</v>
      </c>
      <c r="P28" s="14">
        <v>83544991000</v>
      </c>
      <c r="Q28" s="14">
        <v>22748</v>
      </c>
      <c r="R28" s="14">
        <v>4299995000</v>
      </c>
      <c r="S28" s="14">
        <v>22606</v>
      </c>
      <c r="T28" s="14">
        <v>16647099000</v>
      </c>
      <c r="U28" s="14">
        <v>16480</v>
      </c>
      <c r="V28" s="14">
        <v>23561760000</v>
      </c>
      <c r="W28" s="14">
        <v>4460</v>
      </c>
      <c r="X28" s="14">
        <v>5668798000</v>
      </c>
      <c r="Y28" s="14">
        <v>20755</v>
      </c>
      <c r="Z28" s="14">
        <v>32997108000</v>
      </c>
      <c r="AA28" s="14">
        <v>1208</v>
      </c>
      <c r="AB28" s="14">
        <v>370230000</v>
      </c>
      <c r="AC28" s="14">
        <v>17589</v>
      </c>
      <c r="AD28" s="14">
        <v>35890141000</v>
      </c>
      <c r="AE28" s="14">
        <v>9423</v>
      </c>
      <c r="AF28" s="14">
        <v>13707258000</v>
      </c>
      <c r="AG28" s="14">
        <v>9164</v>
      </c>
      <c r="AH28" s="14">
        <v>14663503000</v>
      </c>
      <c r="AI28" s="14">
        <v>7666</v>
      </c>
      <c r="AJ28" s="14">
        <v>8308119000</v>
      </c>
      <c r="AK28" s="14">
        <v>13455</v>
      </c>
      <c r="AL28" s="14">
        <v>19777175000</v>
      </c>
      <c r="AM28" s="14">
        <v>13608</v>
      </c>
      <c r="AN28" s="14">
        <v>20565914000</v>
      </c>
      <c r="AO28" s="14">
        <v>5132</v>
      </c>
      <c r="AP28" s="14">
        <v>585900032</v>
      </c>
      <c r="AQ28" s="14">
        <v>2220</v>
      </c>
      <c r="AR28" s="14">
        <v>309408000</v>
      </c>
      <c r="AS28" s="14">
        <v>6375</v>
      </c>
      <c r="AT28" s="14">
        <v>6057671000</v>
      </c>
      <c r="AU28" s="14">
        <v>4562</v>
      </c>
      <c r="AV28" s="15">
        <v>1355141000</v>
      </c>
      <c r="AW28" s="6"/>
      <c r="AX28" s="21">
        <v>2.0221835087055928</v>
      </c>
      <c r="AZ28" s="24">
        <f t="shared" si="13"/>
        <v>5.6145479771066528E-2</v>
      </c>
      <c r="BA28" s="24">
        <f t="shared" si="12"/>
        <v>3.4710603062529863E-2</v>
      </c>
      <c r="BB28" s="24">
        <f t="shared" si="14"/>
        <v>2.2780370885683257E-2</v>
      </c>
      <c r="BD28" s="24">
        <f t="shared" si="6"/>
        <v>5.1469213755735516E-2</v>
      </c>
      <c r="BE28" s="24">
        <f t="shared" si="7"/>
        <v>4.4315044572809876E-3</v>
      </c>
      <c r="BF28" s="24">
        <f t="shared" si="8"/>
        <v>0.39496213483343362</v>
      </c>
      <c r="BG28" s="24">
        <f t="shared" si="9"/>
        <v>0.28202480744776187</v>
      </c>
      <c r="BH28" s="25">
        <f t="shared" si="15"/>
        <v>1.6198529645065838</v>
      </c>
      <c r="BM28" s="33">
        <f t="shared" si="11"/>
        <v>2803305424.8516836</v>
      </c>
    </row>
    <row r="29" spans="1:65" x14ac:dyDescent="0.2">
      <c r="A29" s="12">
        <v>2</v>
      </c>
      <c r="B29" s="13">
        <v>2010</v>
      </c>
      <c r="C29" s="13" t="s">
        <v>28</v>
      </c>
      <c r="D29" s="14">
        <v>25286</v>
      </c>
      <c r="E29" s="14">
        <v>9752</v>
      </c>
      <c r="F29" s="14">
        <v>2785457000</v>
      </c>
      <c r="G29" s="14">
        <v>18439</v>
      </c>
      <c r="H29" s="14">
        <v>13600822000</v>
      </c>
      <c r="I29" s="14">
        <v>1400443000</v>
      </c>
      <c r="J29" s="14">
        <v>4806</v>
      </c>
      <c r="K29" s="14">
        <f t="shared" si="3"/>
        <v>23245</v>
      </c>
      <c r="L29" s="14">
        <f t="shared" si="0"/>
        <v>12200379000</v>
      </c>
      <c r="M29" s="14">
        <f t="shared" si="1"/>
        <v>524860.35706603574</v>
      </c>
      <c r="N29" s="14">
        <f t="shared" si="2"/>
        <v>2041</v>
      </c>
      <c r="O29" s="14">
        <v>24284</v>
      </c>
      <c r="P29" s="14">
        <v>104517515000</v>
      </c>
      <c r="Q29" s="14">
        <v>23384</v>
      </c>
      <c r="R29" s="14">
        <v>5667913000</v>
      </c>
      <c r="S29" s="14">
        <v>23210</v>
      </c>
      <c r="T29" s="14">
        <v>20311426000</v>
      </c>
      <c r="U29" s="14">
        <v>17075</v>
      </c>
      <c r="V29" s="14">
        <v>35161538000</v>
      </c>
      <c r="W29" s="14">
        <v>4631</v>
      </c>
      <c r="X29" s="14">
        <v>6576378000</v>
      </c>
      <c r="Y29" s="14">
        <v>21393</v>
      </c>
      <c r="Z29" s="14">
        <v>36386971000</v>
      </c>
      <c r="AA29" s="14">
        <v>1155</v>
      </c>
      <c r="AB29" s="14">
        <v>328067000</v>
      </c>
      <c r="AC29" s="14">
        <v>17140</v>
      </c>
      <c r="AD29" s="14">
        <v>39138946000</v>
      </c>
      <c r="AE29" s="14">
        <v>9871</v>
      </c>
      <c r="AF29" s="14">
        <v>19011612000</v>
      </c>
      <c r="AG29" s="14">
        <v>9352</v>
      </c>
      <c r="AH29" s="14">
        <v>17844656000</v>
      </c>
      <c r="AI29" s="14">
        <v>8250</v>
      </c>
      <c r="AJ29" s="14">
        <v>11923056000</v>
      </c>
      <c r="AK29" s="14">
        <v>13812</v>
      </c>
      <c r="AL29" s="14">
        <v>21311062000</v>
      </c>
      <c r="AM29" s="14">
        <v>14136</v>
      </c>
      <c r="AN29" s="14">
        <v>30951440000</v>
      </c>
      <c r="AO29" s="14"/>
      <c r="AP29" s="14"/>
      <c r="AQ29" s="14"/>
      <c r="AR29" s="14"/>
      <c r="AS29" s="14"/>
      <c r="AT29" s="14"/>
      <c r="AU29" s="14"/>
      <c r="AV29" s="15"/>
      <c r="AW29" s="6"/>
      <c r="AX29" s="21">
        <v>2.5449374638867059</v>
      </c>
      <c r="AZ29" s="24">
        <f t="shared" si="13"/>
        <v>0.1437640062557701</v>
      </c>
      <c r="BA29" s="24">
        <f t="shared" si="12"/>
        <v>0.11435472425528816</v>
      </c>
      <c r="BB29" s="24">
        <f t="shared" si="14"/>
        <v>9.3099308997843577E-2</v>
      </c>
      <c r="BD29" s="24">
        <f t="shared" si="6"/>
        <v>5.4229312665920154E-2</v>
      </c>
      <c r="BE29" s="24">
        <f t="shared" si="7"/>
        <v>3.1388710303722777E-3</v>
      </c>
      <c r="BF29" s="24">
        <f t="shared" si="8"/>
        <v>0.34814232810644224</v>
      </c>
      <c r="BG29" s="24">
        <f t="shared" si="9"/>
        <v>0.33641766167134762</v>
      </c>
      <c r="BH29" s="25">
        <f t="shared" si="15"/>
        <v>1.6611214951684423</v>
      </c>
      <c r="BM29" s="33">
        <f t="shared" si="11"/>
        <v>2584102003.8096948</v>
      </c>
    </row>
    <row r="30" spans="1:65" x14ac:dyDescent="0.2">
      <c r="A30" s="12">
        <v>2</v>
      </c>
      <c r="B30" s="13">
        <v>2011</v>
      </c>
      <c r="C30" s="13" t="s">
        <v>28</v>
      </c>
      <c r="D30" s="14">
        <v>25913</v>
      </c>
      <c r="E30" s="14">
        <v>11116</v>
      </c>
      <c r="F30" s="14">
        <v>4124247000</v>
      </c>
      <c r="G30" s="14">
        <v>19467</v>
      </c>
      <c r="H30" s="14">
        <v>17275027000</v>
      </c>
      <c r="I30" s="14">
        <v>1218212000</v>
      </c>
      <c r="J30" s="14">
        <v>4517</v>
      </c>
      <c r="K30" s="14">
        <f t="shared" si="3"/>
        <v>23984</v>
      </c>
      <c r="L30" s="14">
        <f t="shared" si="0"/>
        <v>16056815000</v>
      </c>
      <c r="M30" s="14">
        <f t="shared" si="1"/>
        <v>669480.27851901273</v>
      </c>
      <c r="N30" s="14">
        <f t="shared" si="2"/>
        <v>1929</v>
      </c>
      <c r="O30" s="14">
        <v>24985</v>
      </c>
      <c r="P30" s="14">
        <v>133452987000</v>
      </c>
      <c r="Q30" s="14">
        <v>24042</v>
      </c>
      <c r="R30" s="14">
        <v>7776988000</v>
      </c>
      <c r="S30" s="14">
        <v>24017</v>
      </c>
      <c r="T30" s="14">
        <v>25819757000</v>
      </c>
      <c r="U30" s="14">
        <v>17777</v>
      </c>
      <c r="V30" s="14">
        <v>48450349000</v>
      </c>
      <c r="W30" s="14">
        <v>4843</v>
      </c>
      <c r="X30" s="14">
        <v>7891217000</v>
      </c>
      <c r="Y30" s="14">
        <v>22033</v>
      </c>
      <c r="Z30" s="14">
        <v>42798571000</v>
      </c>
      <c r="AA30" s="14">
        <v>1131</v>
      </c>
      <c r="AB30" s="14">
        <v>420865000</v>
      </c>
      <c r="AC30" s="14">
        <v>18275</v>
      </c>
      <c r="AD30" s="14">
        <v>54810839000</v>
      </c>
      <c r="AE30" s="14">
        <v>10508</v>
      </c>
      <c r="AF30" s="14">
        <v>26237975000</v>
      </c>
      <c r="AG30" s="14">
        <v>9654</v>
      </c>
      <c r="AH30" s="14">
        <v>23866642000</v>
      </c>
      <c r="AI30" s="14">
        <v>8984</v>
      </c>
      <c r="AJ30" s="14">
        <v>16202099000</v>
      </c>
      <c r="AK30" s="14">
        <v>14405</v>
      </c>
      <c r="AL30" s="14">
        <v>30638767000</v>
      </c>
      <c r="AM30" s="14">
        <v>14788</v>
      </c>
      <c r="AN30" s="14">
        <v>42134644000</v>
      </c>
      <c r="AO30" s="14">
        <v>6052</v>
      </c>
      <c r="AP30" s="14">
        <v>927963008</v>
      </c>
      <c r="AQ30" s="14">
        <v>2759</v>
      </c>
      <c r="AR30" s="14">
        <v>600271000</v>
      </c>
      <c r="AS30" s="14">
        <v>7633</v>
      </c>
      <c r="AT30" s="14">
        <v>12331122000</v>
      </c>
      <c r="AU30" s="14">
        <v>5234</v>
      </c>
      <c r="AV30" s="15">
        <v>2342742000</v>
      </c>
      <c r="AW30" s="6"/>
      <c r="AX30" s="21">
        <v>3.1519466350386089</v>
      </c>
      <c r="AZ30" s="24">
        <f t="shared" si="13"/>
        <v>0.15492935182791767</v>
      </c>
      <c r="BA30" s="24">
        <f t="shared" si="12"/>
        <v>0.12528939996571672</v>
      </c>
      <c r="BB30" s="24">
        <f t="shared" si="14"/>
        <v>9.9684977763336707E-2</v>
      </c>
      <c r="BD30" s="24">
        <f t="shared" si="6"/>
        <v>5.8275113767217515E-2</v>
      </c>
      <c r="BE30" s="24">
        <f t="shared" si="7"/>
        <v>3.1536573999651277E-3</v>
      </c>
      <c r="BF30" s="24">
        <f t="shared" si="8"/>
        <v>0.32070148418633748</v>
      </c>
      <c r="BG30" s="24">
        <f t="shared" si="9"/>
        <v>0.36305181389458147</v>
      </c>
      <c r="BH30" s="25">
        <f t="shared" si="15"/>
        <v>1.5588293947778962</v>
      </c>
      <c r="BM30" s="33">
        <f t="shared" si="11"/>
        <v>2503601080.1316562</v>
      </c>
    </row>
    <row r="31" spans="1:65" x14ac:dyDescent="0.2">
      <c r="A31" s="12">
        <v>2</v>
      </c>
      <c r="B31" s="13">
        <v>2012</v>
      </c>
      <c r="C31" s="13" t="s">
        <v>28</v>
      </c>
      <c r="D31" s="14">
        <v>26207</v>
      </c>
      <c r="E31" s="14">
        <v>11669</v>
      </c>
      <c r="F31" s="14">
        <v>3386000000</v>
      </c>
      <c r="G31" s="14">
        <v>19574</v>
      </c>
      <c r="H31" s="14">
        <v>13254000000</v>
      </c>
      <c r="I31" s="14">
        <v>2547000000</v>
      </c>
      <c r="J31" s="14">
        <v>5337</v>
      </c>
      <c r="K31" s="14">
        <f t="shared" si="3"/>
        <v>24911</v>
      </c>
      <c r="L31" s="14">
        <f t="shared" si="0"/>
        <v>10707000000</v>
      </c>
      <c r="M31" s="14">
        <f t="shared" si="1"/>
        <v>429810.12404158805</v>
      </c>
      <c r="N31" s="14">
        <f t="shared" si="2"/>
        <v>1296</v>
      </c>
      <c r="O31" s="14">
        <v>25569</v>
      </c>
      <c r="P31" s="14">
        <v>156281000000</v>
      </c>
      <c r="Q31" s="14">
        <v>24710</v>
      </c>
      <c r="R31" s="14">
        <v>8589000000</v>
      </c>
      <c r="S31" s="14">
        <v>24763</v>
      </c>
      <c r="T31" s="14">
        <v>31850000000</v>
      </c>
      <c r="U31" s="14">
        <v>18580</v>
      </c>
      <c r="V31" s="14">
        <v>56059000000</v>
      </c>
      <c r="W31" s="14">
        <v>4975</v>
      </c>
      <c r="X31" s="14">
        <v>8627000000</v>
      </c>
      <c r="Y31" s="14">
        <v>22947</v>
      </c>
      <c r="Z31" s="14">
        <v>50376000000</v>
      </c>
      <c r="AA31" s="14">
        <v>1085</v>
      </c>
      <c r="AB31" s="14">
        <v>462000000</v>
      </c>
      <c r="AC31" s="14">
        <v>19705</v>
      </c>
      <c r="AD31" s="14">
        <v>70044000000</v>
      </c>
      <c r="AE31" s="14">
        <v>10939</v>
      </c>
      <c r="AF31" s="14">
        <v>28243000000</v>
      </c>
      <c r="AG31" s="14">
        <v>9909</v>
      </c>
      <c r="AH31" s="14">
        <v>26680000000</v>
      </c>
      <c r="AI31" s="14">
        <v>9592</v>
      </c>
      <c r="AJ31" s="14">
        <v>21301000000</v>
      </c>
      <c r="AK31" s="14">
        <v>15215</v>
      </c>
      <c r="AL31" s="14">
        <v>42631000000</v>
      </c>
      <c r="AM31" s="14">
        <v>15548</v>
      </c>
      <c r="AN31" s="14">
        <v>48811000000</v>
      </c>
      <c r="AO31" s="14">
        <v>6399</v>
      </c>
      <c r="AP31" s="14">
        <v>1126000000</v>
      </c>
      <c r="AQ31" s="14">
        <v>2839</v>
      </c>
      <c r="AR31" s="14">
        <v>732000000</v>
      </c>
      <c r="AS31" s="14">
        <v>8303</v>
      </c>
      <c r="AT31" s="14">
        <v>16386000000</v>
      </c>
      <c r="AU31" s="14">
        <v>4911</v>
      </c>
      <c r="AV31" s="15">
        <v>3056000000</v>
      </c>
      <c r="AW31" s="6"/>
      <c r="AX31" s="21">
        <v>3.897112030084072</v>
      </c>
      <c r="AZ31" s="24">
        <f t="shared" si="13"/>
        <v>8.7952002215721595E-2</v>
      </c>
      <c r="BA31" s="24">
        <f t="shared" si="12"/>
        <v>6.9109410631010032E-2</v>
      </c>
      <c r="BB31" s="24">
        <f t="shared" si="14"/>
        <v>5.2505106054511051E-2</v>
      </c>
      <c r="BD31" s="24">
        <f t="shared" si="6"/>
        <v>5.4958696194674979E-2</v>
      </c>
      <c r="BE31" s="24">
        <f t="shared" si="7"/>
        <v>2.956213487244131E-3</v>
      </c>
      <c r="BF31" s="24">
        <f t="shared" si="8"/>
        <v>0.32234244725846389</v>
      </c>
      <c r="BG31" s="24">
        <f t="shared" si="9"/>
        <v>0.35870643264376345</v>
      </c>
      <c r="BH31" s="25">
        <f t="shared" si="15"/>
        <v>1.4456861807125476</v>
      </c>
      <c r="BM31" s="33">
        <f t="shared" si="11"/>
        <v>2213690531.19417</v>
      </c>
    </row>
    <row r="32" spans="1:65" x14ac:dyDescent="0.2">
      <c r="A32" s="12">
        <v>2</v>
      </c>
      <c r="B32" s="13">
        <v>2013</v>
      </c>
      <c r="C32" s="13" t="s">
        <v>28</v>
      </c>
      <c r="D32" s="14">
        <v>26776</v>
      </c>
      <c r="E32" s="14">
        <v>12048</v>
      </c>
      <c r="F32" s="14">
        <v>4202000000</v>
      </c>
      <c r="G32" s="14">
        <v>19790</v>
      </c>
      <c r="H32" s="14">
        <v>15104000000</v>
      </c>
      <c r="I32" s="14">
        <v>4004000000</v>
      </c>
      <c r="J32" s="14">
        <v>5724</v>
      </c>
      <c r="K32" s="14">
        <f t="shared" si="3"/>
        <v>25514</v>
      </c>
      <c r="L32" s="14">
        <f t="shared" si="0"/>
        <v>11100000000</v>
      </c>
      <c r="M32" s="14">
        <f t="shared" si="1"/>
        <v>435055.26377675001</v>
      </c>
      <c r="N32" s="14">
        <f t="shared" si="2"/>
        <v>1262</v>
      </c>
      <c r="O32" s="14">
        <v>26137</v>
      </c>
      <c r="P32" s="14">
        <v>193101000000</v>
      </c>
      <c r="Q32" s="14">
        <v>25249</v>
      </c>
      <c r="R32" s="14">
        <v>9484000000</v>
      </c>
      <c r="S32" s="14">
        <v>25371</v>
      </c>
      <c r="T32" s="14">
        <v>42400000000</v>
      </c>
      <c r="U32" s="14">
        <v>19290</v>
      </c>
      <c r="V32" s="14">
        <v>69358000000</v>
      </c>
      <c r="W32" s="14">
        <v>4999</v>
      </c>
      <c r="X32" s="14">
        <v>10812000000</v>
      </c>
      <c r="Y32" s="14">
        <v>23408</v>
      </c>
      <c r="Z32" s="14">
        <v>59995000000</v>
      </c>
      <c r="AA32" s="14">
        <v>1107</v>
      </c>
      <c r="AB32" s="14">
        <v>675000000</v>
      </c>
      <c r="AC32" s="14">
        <v>20423</v>
      </c>
      <c r="AD32" s="14">
        <v>88478000000</v>
      </c>
      <c r="AE32" s="14">
        <v>11231</v>
      </c>
      <c r="AF32" s="14">
        <v>33998000000</v>
      </c>
      <c r="AG32" s="14">
        <v>10269</v>
      </c>
      <c r="AH32" s="14">
        <v>35888000000</v>
      </c>
      <c r="AI32" s="14">
        <v>10009</v>
      </c>
      <c r="AJ32" s="14">
        <v>28505000000</v>
      </c>
      <c r="AK32" s="14">
        <v>15779</v>
      </c>
      <c r="AL32" s="14">
        <v>50316000000</v>
      </c>
      <c r="AM32" s="14">
        <v>16102</v>
      </c>
      <c r="AN32" s="14">
        <v>60230000000</v>
      </c>
      <c r="AO32" s="14">
        <v>6511</v>
      </c>
      <c r="AP32" s="14">
        <v>1388999936</v>
      </c>
      <c r="AQ32" s="14">
        <v>2811</v>
      </c>
      <c r="AR32" s="14">
        <v>1056000000</v>
      </c>
      <c r="AS32" s="14">
        <v>8776</v>
      </c>
      <c r="AT32" s="14">
        <v>21207000000</v>
      </c>
      <c r="AU32" s="14">
        <v>5250</v>
      </c>
      <c r="AV32" s="15">
        <v>4853000000</v>
      </c>
      <c r="AW32" s="6"/>
      <c r="AX32" s="21">
        <v>4.9066831577641361</v>
      </c>
      <c r="AZ32" s="24">
        <f t="shared" si="13"/>
        <v>8.5349357255460695E-2</v>
      </c>
      <c r="BA32" s="24">
        <f t="shared" si="12"/>
        <v>6.5305501433243374E-2</v>
      </c>
      <c r="BB32" s="24">
        <f t="shared" si="14"/>
        <v>4.7372308581165951E-2</v>
      </c>
      <c r="BD32" s="24">
        <f t="shared" si="6"/>
        <v>4.9114194126389815E-2</v>
      </c>
      <c r="BE32" s="24">
        <f t="shared" si="7"/>
        <v>3.49558003324685E-3</v>
      </c>
      <c r="BF32" s="24">
        <f t="shared" si="8"/>
        <v>0.31069233199206631</v>
      </c>
      <c r="BG32" s="24">
        <f t="shared" si="9"/>
        <v>0.35917991103101488</v>
      </c>
      <c r="BH32" s="25">
        <f t="shared" si="15"/>
        <v>1.5783014324194153</v>
      </c>
      <c r="BM32" s="33">
        <f t="shared" si="11"/>
        <v>2203525202.7413936</v>
      </c>
    </row>
    <row r="33" spans="1:65" x14ac:dyDescent="0.2">
      <c r="A33" s="12">
        <v>2</v>
      </c>
      <c r="B33" s="13">
        <v>2014</v>
      </c>
      <c r="C33" s="13" t="s">
        <v>28</v>
      </c>
      <c r="D33" s="14">
        <v>18392</v>
      </c>
      <c r="E33" s="14">
        <v>12915</v>
      </c>
      <c r="F33" s="14">
        <v>6773863281.25</v>
      </c>
      <c r="G33" s="14">
        <v>20718</v>
      </c>
      <c r="H33" s="14">
        <v>26639621093.75</v>
      </c>
      <c r="I33" s="14">
        <v>4472996582.03125</v>
      </c>
      <c r="J33" s="14">
        <v>4672</v>
      </c>
      <c r="K33" s="14">
        <f t="shared" si="3"/>
        <v>25390</v>
      </c>
      <c r="L33" s="14">
        <f t="shared" si="0"/>
        <v>22166624511.71875</v>
      </c>
      <c r="M33" s="14">
        <f t="shared" si="1"/>
        <v>873045.47111928905</v>
      </c>
      <c r="N33" s="14">
        <f t="shared" si="2"/>
        <v>-6998</v>
      </c>
      <c r="O33" s="14">
        <v>18391</v>
      </c>
      <c r="P33" s="14">
        <v>169585828125</v>
      </c>
      <c r="Q33" s="14">
        <v>18107</v>
      </c>
      <c r="R33" s="14">
        <v>9633565429.6875</v>
      </c>
      <c r="S33" s="14">
        <v>18177</v>
      </c>
      <c r="T33" s="14">
        <v>36238257812.5</v>
      </c>
      <c r="U33" s="14">
        <v>15010</v>
      </c>
      <c r="V33" s="14">
        <v>72627429687.5</v>
      </c>
      <c r="W33" s="14">
        <v>3928</v>
      </c>
      <c r="X33" s="14">
        <v>6457372070.3125</v>
      </c>
      <c r="Y33" s="14">
        <v>17267</v>
      </c>
      <c r="Z33" s="14">
        <v>44212636718.75</v>
      </c>
      <c r="AA33" s="14">
        <v>606</v>
      </c>
      <c r="AB33" s="14">
        <v>209193435.66894531</v>
      </c>
      <c r="AC33" s="14">
        <v>15468</v>
      </c>
      <c r="AD33" s="14">
        <v>83389218750</v>
      </c>
      <c r="AE33" s="14">
        <v>8995</v>
      </c>
      <c r="AF33" s="14">
        <v>36777132812.5</v>
      </c>
      <c r="AG33" s="14">
        <v>8061</v>
      </c>
      <c r="AH33" s="14">
        <v>35835261718.75</v>
      </c>
      <c r="AI33" s="14">
        <v>7644</v>
      </c>
      <c r="AJ33" s="14">
        <v>28613804687.5</v>
      </c>
      <c r="AK33" s="14">
        <v>12692</v>
      </c>
      <c r="AL33" s="14">
        <v>46776589843.75</v>
      </c>
      <c r="AM33" s="14">
        <v>12932</v>
      </c>
      <c r="AN33" s="14">
        <v>64613566406.25</v>
      </c>
      <c r="AO33" s="14">
        <v>6508</v>
      </c>
      <c r="AP33" s="14">
        <v>1815752832</v>
      </c>
      <c r="AQ33" s="14">
        <v>2734</v>
      </c>
      <c r="AR33" s="14">
        <v>1072319580.078125</v>
      </c>
      <c r="AS33" s="14">
        <v>8902</v>
      </c>
      <c r="AT33" s="14">
        <v>28184080078.125</v>
      </c>
      <c r="AU33" s="14">
        <v>5382</v>
      </c>
      <c r="AV33" s="15">
        <v>6843156738.28125</v>
      </c>
      <c r="AW33" s="6"/>
      <c r="AX33" s="21">
        <v>7.001140177479483</v>
      </c>
      <c r="AZ33" s="24">
        <f t="shared" si="13"/>
        <v>0.11261963762910153</v>
      </c>
      <c r="BA33" s="24">
        <f t="shared" si="12"/>
        <v>9.1852848507502124E-2</v>
      </c>
      <c r="BB33" s="24">
        <f t="shared" si="14"/>
        <v>7.0353603497044698E-2</v>
      </c>
      <c r="BD33" s="24">
        <f t="shared" si="6"/>
        <v>5.6806429736491283E-2</v>
      </c>
      <c r="BE33" s="24">
        <f t="shared" si="7"/>
        <v>1.2335549378262372E-3</v>
      </c>
      <c r="BF33" s="24">
        <f t="shared" si="8"/>
        <v>0.2607095015401954</v>
      </c>
      <c r="BG33" s="24">
        <f t="shared" si="9"/>
        <v>0.428263555336517</v>
      </c>
      <c r="BH33" s="25">
        <f t="shared" si="15"/>
        <v>1.2023013747512905</v>
      </c>
      <c r="BM33" s="33">
        <f t="shared" si="11"/>
        <v>922331492.6737051</v>
      </c>
    </row>
    <row r="34" spans="1:65" x14ac:dyDescent="0.2">
      <c r="A34" s="12">
        <v>3</v>
      </c>
      <c r="B34" s="13">
        <v>2001</v>
      </c>
      <c r="C34" s="13" t="s">
        <v>29</v>
      </c>
      <c r="D34" s="14">
        <v>270</v>
      </c>
      <c r="E34" s="14">
        <v>32</v>
      </c>
      <c r="F34" s="14">
        <v>7256941.89453125</v>
      </c>
      <c r="G34" s="14">
        <v>121</v>
      </c>
      <c r="H34" s="14">
        <v>63253796.875</v>
      </c>
      <c r="I34" s="14">
        <v>36834570.3125</v>
      </c>
      <c r="J34" s="14">
        <v>118</v>
      </c>
      <c r="K34" s="14">
        <f t="shared" si="3"/>
        <v>239</v>
      </c>
      <c r="L34" s="14">
        <f t="shared" si="0"/>
        <v>26419226.5625</v>
      </c>
      <c r="M34" s="14">
        <f t="shared" si="1"/>
        <v>110540.69691422595</v>
      </c>
      <c r="N34" s="14">
        <f t="shared" si="2"/>
        <v>31</v>
      </c>
      <c r="O34" s="14">
        <v>249</v>
      </c>
      <c r="P34" s="14">
        <v>894656437.5</v>
      </c>
      <c r="Q34" s="14">
        <v>231</v>
      </c>
      <c r="R34" s="14">
        <v>29569587.890625</v>
      </c>
      <c r="S34" s="14">
        <v>239</v>
      </c>
      <c r="T34" s="14">
        <v>373108406.25</v>
      </c>
      <c r="U34" s="14">
        <v>89</v>
      </c>
      <c r="V34" s="14">
        <v>77417687.5</v>
      </c>
      <c r="W34" s="14">
        <v>66</v>
      </c>
      <c r="X34" s="14">
        <v>32281507.8125</v>
      </c>
      <c r="Y34" s="14">
        <v>200</v>
      </c>
      <c r="Z34" s="14">
        <v>368270843.75</v>
      </c>
      <c r="AA34" s="14">
        <v>31</v>
      </c>
      <c r="AB34" s="14">
        <v>14008396.484375</v>
      </c>
      <c r="AC34" s="14">
        <v>179</v>
      </c>
      <c r="AD34" s="14">
        <v>534294875</v>
      </c>
      <c r="AE34" s="14">
        <v>67</v>
      </c>
      <c r="AF34" s="14">
        <v>101124851.5625</v>
      </c>
      <c r="AG34" s="14">
        <v>146</v>
      </c>
      <c r="AH34" s="14">
        <v>405885437.5</v>
      </c>
      <c r="AI34" s="14">
        <v>34</v>
      </c>
      <c r="AJ34" s="14">
        <v>24006261.71875</v>
      </c>
      <c r="AK34" s="14">
        <v>72</v>
      </c>
      <c r="AL34" s="14">
        <v>73382351.5625</v>
      </c>
      <c r="AM34" s="14">
        <v>69</v>
      </c>
      <c r="AN34" s="14">
        <v>70104015.625</v>
      </c>
      <c r="AO34" s="14"/>
      <c r="AP34" s="14"/>
      <c r="AQ34" s="14"/>
      <c r="AR34" s="14"/>
      <c r="AS34" s="14"/>
      <c r="AT34" s="14"/>
      <c r="AU34" s="14"/>
      <c r="AV34" s="15"/>
      <c r="AW34" s="6"/>
      <c r="AX34" s="21">
        <v>0.70033498957219398</v>
      </c>
      <c r="AZ34" s="24"/>
      <c r="BA34" s="24"/>
      <c r="BB34" s="24"/>
      <c r="BD34" s="24">
        <f t="shared" si="6"/>
        <v>3.3051333060602942E-2</v>
      </c>
      <c r="BE34" s="24">
        <f t="shared" si="7"/>
        <v>1.5657850206185993E-2</v>
      </c>
      <c r="BF34" s="24">
        <f t="shared" si="8"/>
        <v>0.41163381641681868</v>
      </c>
      <c r="BG34" s="24">
        <f t="shared" si="9"/>
        <v>8.6533426972630487E-2</v>
      </c>
      <c r="BH34" s="25"/>
      <c r="BM34" s="33">
        <f t="shared" si="11"/>
        <v>46094380.965057097</v>
      </c>
    </row>
    <row r="35" spans="1:65" x14ac:dyDescent="0.2">
      <c r="A35" s="12">
        <v>3</v>
      </c>
      <c r="B35" s="13">
        <v>2002</v>
      </c>
      <c r="C35" s="13" t="s">
        <v>29</v>
      </c>
      <c r="D35" s="14">
        <v>279</v>
      </c>
      <c r="E35" s="14">
        <v>41</v>
      </c>
      <c r="F35" s="14">
        <v>32091373.046875</v>
      </c>
      <c r="G35" s="14">
        <v>161</v>
      </c>
      <c r="H35" s="14">
        <v>245377921.875</v>
      </c>
      <c r="I35" s="14">
        <v>70772945.3125</v>
      </c>
      <c r="J35" s="14">
        <v>90</v>
      </c>
      <c r="K35" s="14">
        <f t="shared" si="3"/>
        <v>251</v>
      </c>
      <c r="L35" s="14">
        <f t="shared" si="0"/>
        <v>174604976.5625</v>
      </c>
      <c r="M35" s="14">
        <f t="shared" si="1"/>
        <v>695637.3568227092</v>
      </c>
      <c r="N35" s="14">
        <f t="shared" si="2"/>
        <v>28</v>
      </c>
      <c r="O35" s="14">
        <v>263</v>
      </c>
      <c r="P35" s="14">
        <v>1798502000</v>
      </c>
      <c r="Q35" s="14">
        <v>249</v>
      </c>
      <c r="R35" s="14">
        <v>124903671.875</v>
      </c>
      <c r="S35" s="14">
        <v>250</v>
      </c>
      <c r="T35" s="14">
        <v>792589937.5</v>
      </c>
      <c r="U35" s="14">
        <v>92</v>
      </c>
      <c r="V35" s="14">
        <v>136169718.75</v>
      </c>
      <c r="W35" s="14">
        <v>78</v>
      </c>
      <c r="X35" s="14">
        <v>77171000</v>
      </c>
      <c r="Y35" s="14">
        <v>220</v>
      </c>
      <c r="Z35" s="14">
        <v>647483187.5</v>
      </c>
      <c r="AA35" s="14">
        <v>29</v>
      </c>
      <c r="AB35" s="14">
        <v>20184554.6875</v>
      </c>
      <c r="AC35" s="14">
        <v>181</v>
      </c>
      <c r="AD35" s="14">
        <v>986546125</v>
      </c>
      <c r="AE35" s="14">
        <v>54</v>
      </c>
      <c r="AF35" s="14">
        <v>143773687.5</v>
      </c>
      <c r="AG35" s="14">
        <v>142</v>
      </c>
      <c r="AH35" s="14">
        <v>797161437.5</v>
      </c>
      <c r="AI35" s="14">
        <v>41</v>
      </c>
      <c r="AJ35" s="14">
        <v>49303617.1875</v>
      </c>
      <c r="AK35" s="14">
        <v>60</v>
      </c>
      <c r="AL35" s="14">
        <v>95265250</v>
      </c>
      <c r="AM35" s="14">
        <v>64</v>
      </c>
      <c r="AN35" s="14">
        <v>98957921.875</v>
      </c>
      <c r="AO35" s="14"/>
      <c r="AP35" s="14"/>
      <c r="AQ35" s="14"/>
      <c r="AR35" s="14"/>
      <c r="AS35" s="14"/>
      <c r="AT35" s="14"/>
      <c r="AU35" s="14"/>
      <c r="AV35" s="15"/>
      <c r="AW35" s="6"/>
      <c r="AX35" s="21">
        <v>0.88150113140217035</v>
      </c>
      <c r="AZ35" s="24">
        <f t="shared" ref="AZ35:AZ47" si="16">((M35+(F35/E35))/AX35)/(((R34/Q34)+(V34/U34)+(Z34/Y34)+(X34/W34))/AX34)</f>
        <v>0.3528857296806201</v>
      </c>
      <c r="BA35" s="24">
        <f t="shared" si="12"/>
        <v>0.19656890015258349</v>
      </c>
      <c r="BB35" s="24">
        <f t="shared" ref="BB35:BB47" si="17">(M35/AX35)/(((R34/Q34)+(V34/U34)+(Z34/Y34)+(X34/W34))/AX34)</f>
        <v>0.16604990010187159</v>
      </c>
      <c r="BD35" s="24">
        <f t="shared" si="6"/>
        <v>6.9448725592187274E-2</v>
      </c>
      <c r="BE35" s="24">
        <f t="shared" si="7"/>
        <v>1.1222981507665824E-2</v>
      </c>
      <c r="BF35" s="24">
        <f t="shared" si="8"/>
        <v>0.36001249234084809</v>
      </c>
      <c r="BG35" s="24">
        <f t="shared" si="9"/>
        <v>7.5712853669331476E-2</v>
      </c>
      <c r="BH35" s="25">
        <f t="shared" ref="BH35:BH47" si="18">AD35/V34</f>
        <v>12.743161890491756</v>
      </c>
      <c r="BM35" s="33">
        <f t="shared" si="11"/>
        <v>87544981.22679323</v>
      </c>
    </row>
    <row r="36" spans="1:65" x14ac:dyDescent="0.2">
      <c r="A36" s="12">
        <v>3</v>
      </c>
      <c r="B36" s="13">
        <v>2003</v>
      </c>
      <c r="C36" s="13" t="s">
        <v>29</v>
      </c>
      <c r="D36" s="14">
        <v>290</v>
      </c>
      <c r="E36" s="14">
        <v>71</v>
      </c>
      <c r="F36" s="14">
        <v>72797421.875</v>
      </c>
      <c r="G36" s="14">
        <v>156</v>
      </c>
      <c r="H36" s="14">
        <v>327784875</v>
      </c>
      <c r="I36" s="14">
        <v>30749001.953125</v>
      </c>
      <c r="J36" s="14">
        <v>97</v>
      </c>
      <c r="K36" s="14">
        <f t="shared" si="3"/>
        <v>253</v>
      </c>
      <c r="L36" s="14">
        <f t="shared" si="0"/>
        <v>297035873.046875</v>
      </c>
      <c r="M36" s="14">
        <f t="shared" si="1"/>
        <v>1174054.8341773716</v>
      </c>
      <c r="N36" s="14">
        <f t="shared" si="2"/>
        <v>37</v>
      </c>
      <c r="O36" s="14">
        <v>261</v>
      </c>
      <c r="P36" s="14">
        <v>2200802250</v>
      </c>
      <c r="Q36" s="14">
        <v>242</v>
      </c>
      <c r="R36" s="14">
        <v>86668218.75</v>
      </c>
      <c r="S36" s="14">
        <v>253</v>
      </c>
      <c r="T36" s="14">
        <v>986271375</v>
      </c>
      <c r="U36" s="14">
        <v>86</v>
      </c>
      <c r="V36" s="14">
        <v>167309109.375</v>
      </c>
      <c r="W36" s="14">
        <v>82</v>
      </c>
      <c r="X36" s="14">
        <v>127108000</v>
      </c>
      <c r="Y36" s="14">
        <v>210</v>
      </c>
      <c r="Z36" s="14">
        <v>809417500</v>
      </c>
      <c r="AA36" s="14">
        <v>27</v>
      </c>
      <c r="AB36" s="14">
        <v>24028052.734375</v>
      </c>
      <c r="AC36" s="14">
        <v>179</v>
      </c>
      <c r="AD36" s="14">
        <v>1071866000</v>
      </c>
      <c r="AE36" s="14">
        <v>63</v>
      </c>
      <c r="AF36" s="14">
        <v>216388546.875</v>
      </c>
      <c r="AG36" s="14">
        <v>138</v>
      </c>
      <c r="AH36" s="14">
        <v>768827937.5</v>
      </c>
      <c r="AI36" s="14">
        <v>39</v>
      </c>
      <c r="AJ36" s="14">
        <v>121112859.375</v>
      </c>
      <c r="AK36" s="14">
        <v>59</v>
      </c>
      <c r="AL36" s="14">
        <v>111731945.3125</v>
      </c>
      <c r="AM36" s="14">
        <v>61</v>
      </c>
      <c r="AN36" s="14">
        <v>146195265.625</v>
      </c>
      <c r="AO36" s="14"/>
      <c r="AP36" s="14"/>
      <c r="AQ36" s="14"/>
      <c r="AR36" s="14"/>
      <c r="AS36" s="14"/>
      <c r="AT36" s="14"/>
      <c r="AU36" s="14"/>
      <c r="AV36" s="15"/>
      <c r="AW36" s="6"/>
      <c r="AX36" s="21">
        <v>1</v>
      </c>
      <c r="AZ36" s="24">
        <f t="shared" si="16"/>
        <v>0.32781211169329488</v>
      </c>
      <c r="BA36" s="24">
        <f t="shared" si="12"/>
        <v>0.21787733711035684</v>
      </c>
      <c r="BB36" s="24">
        <f t="shared" si="17"/>
        <v>0.17499069427855135</v>
      </c>
      <c r="BD36" s="24">
        <f t="shared" si="6"/>
        <v>3.9380284507615347E-2</v>
      </c>
      <c r="BE36" s="24">
        <f t="shared" si="7"/>
        <v>1.0917860854774662E-2</v>
      </c>
      <c r="BF36" s="24">
        <f t="shared" si="8"/>
        <v>0.36778293006561585</v>
      </c>
      <c r="BG36" s="24">
        <f t="shared" si="9"/>
        <v>7.6021873103319482E-2</v>
      </c>
      <c r="BH36" s="25">
        <f t="shared" si="18"/>
        <v>7.8715444949099593</v>
      </c>
      <c r="BM36" s="33">
        <f t="shared" si="11"/>
        <v>127108000</v>
      </c>
    </row>
    <row r="37" spans="1:65" x14ac:dyDescent="0.2">
      <c r="A37" s="12">
        <v>3</v>
      </c>
      <c r="B37" s="13">
        <v>2004</v>
      </c>
      <c r="C37" s="13" t="s">
        <v>29</v>
      </c>
      <c r="D37" s="14">
        <v>382</v>
      </c>
      <c r="E37" s="14">
        <v>87</v>
      </c>
      <c r="F37" s="14">
        <v>34142484.375</v>
      </c>
      <c r="G37" s="14">
        <v>200</v>
      </c>
      <c r="H37" s="14">
        <v>155678171.875</v>
      </c>
      <c r="I37" s="14">
        <v>99526523.4375</v>
      </c>
      <c r="J37" s="14">
        <v>122</v>
      </c>
      <c r="K37" s="14">
        <f t="shared" si="3"/>
        <v>322</v>
      </c>
      <c r="L37" s="14">
        <f t="shared" si="0"/>
        <v>56151648.4375</v>
      </c>
      <c r="M37" s="14">
        <f t="shared" si="1"/>
        <v>174384.00135869565</v>
      </c>
      <c r="N37" s="14">
        <f t="shared" si="2"/>
        <v>60</v>
      </c>
      <c r="O37" s="14">
        <v>354</v>
      </c>
      <c r="P37" s="14">
        <v>2764109750</v>
      </c>
      <c r="Q37" s="14">
        <v>335</v>
      </c>
      <c r="R37" s="14">
        <v>115057078.125</v>
      </c>
      <c r="S37" s="14">
        <v>333</v>
      </c>
      <c r="T37" s="14">
        <v>1047548687.5</v>
      </c>
      <c r="U37" s="14">
        <v>115</v>
      </c>
      <c r="V37" s="14">
        <v>229672906.25</v>
      </c>
      <c r="W37" s="14">
        <v>98</v>
      </c>
      <c r="X37" s="14">
        <v>222546921.875</v>
      </c>
      <c r="Y37" s="14">
        <v>283</v>
      </c>
      <c r="Z37" s="14">
        <v>1098406125</v>
      </c>
      <c r="AA37" s="14">
        <v>38</v>
      </c>
      <c r="AB37" s="14">
        <v>50878097.65625</v>
      </c>
      <c r="AC37" s="14">
        <v>244</v>
      </c>
      <c r="AD37" s="14">
        <v>1480663500</v>
      </c>
      <c r="AE37" s="14">
        <v>89</v>
      </c>
      <c r="AF37" s="14">
        <v>248797859.375</v>
      </c>
      <c r="AG37" s="14">
        <v>192</v>
      </c>
      <c r="AH37" s="14">
        <v>1079409000</v>
      </c>
      <c r="AI37" s="14">
        <v>43</v>
      </c>
      <c r="AJ37" s="14">
        <v>141624171.875</v>
      </c>
      <c r="AK37" s="14">
        <v>74</v>
      </c>
      <c r="AL37" s="14">
        <v>159446406.25</v>
      </c>
      <c r="AM37" s="14">
        <v>79</v>
      </c>
      <c r="AN37" s="14">
        <v>148613984.375</v>
      </c>
      <c r="AO37" s="14"/>
      <c r="AP37" s="14"/>
      <c r="AQ37" s="14"/>
      <c r="AR37" s="14"/>
      <c r="AS37" s="14"/>
      <c r="AT37" s="14"/>
      <c r="AU37" s="14"/>
      <c r="AV37" s="15"/>
      <c r="AW37" s="6"/>
      <c r="AX37" s="21">
        <v>1.0441571792341915</v>
      </c>
      <c r="AZ37" s="24">
        <f t="shared" si="16"/>
        <v>7.0427030264109736E-2</v>
      </c>
      <c r="BA37" s="24">
        <f t="shared" si="12"/>
        <v>3.4841191924286585E-2</v>
      </c>
      <c r="BB37" s="24">
        <f t="shared" si="17"/>
        <v>2.1666860283586099E-2</v>
      </c>
      <c r="BD37" s="24">
        <f t="shared" si="6"/>
        <v>4.1625365318797493E-2</v>
      </c>
      <c r="BE37" s="24">
        <f t="shared" si="7"/>
        <v>1.840668506605065E-2</v>
      </c>
      <c r="BF37" s="24">
        <f t="shared" si="8"/>
        <v>0.39738151677949834</v>
      </c>
      <c r="BG37" s="24">
        <f t="shared" si="9"/>
        <v>8.3091095152788341E-2</v>
      </c>
      <c r="BH37" s="25">
        <f t="shared" si="18"/>
        <v>8.8498678017662478</v>
      </c>
      <c r="BM37" s="33">
        <f t="shared" si="11"/>
        <v>213135461.11728212</v>
      </c>
    </row>
    <row r="38" spans="1:65" x14ac:dyDescent="0.2">
      <c r="A38" s="12">
        <v>3</v>
      </c>
      <c r="B38" s="13">
        <v>2005</v>
      </c>
      <c r="C38" s="13" t="s">
        <v>29</v>
      </c>
      <c r="D38" s="14">
        <v>372</v>
      </c>
      <c r="E38" s="14">
        <v>87</v>
      </c>
      <c r="F38" s="14">
        <v>28098996.09375</v>
      </c>
      <c r="G38" s="14">
        <v>207</v>
      </c>
      <c r="H38" s="14">
        <v>167224296.875</v>
      </c>
      <c r="I38" s="14">
        <v>174251796.875</v>
      </c>
      <c r="J38" s="14">
        <v>117</v>
      </c>
      <c r="K38" s="14">
        <f t="shared" si="3"/>
        <v>324</v>
      </c>
      <c r="L38" s="14">
        <f t="shared" si="0"/>
        <v>-7027500</v>
      </c>
      <c r="M38" s="14">
        <f t="shared" si="1"/>
        <v>-21689.814814814814</v>
      </c>
      <c r="N38" s="14">
        <f t="shared" si="2"/>
        <v>48</v>
      </c>
      <c r="O38" s="14">
        <v>348</v>
      </c>
      <c r="P38" s="14">
        <v>2788224000</v>
      </c>
      <c r="Q38" s="14">
        <v>326</v>
      </c>
      <c r="R38" s="14">
        <v>100346343.75</v>
      </c>
      <c r="S38" s="14">
        <v>333</v>
      </c>
      <c r="T38" s="14">
        <v>1087944875</v>
      </c>
      <c r="U38" s="14">
        <v>118</v>
      </c>
      <c r="V38" s="14">
        <v>301004343.75</v>
      </c>
      <c r="W38" s="14">
        <v>87</v>
      </c>
      <c r="X38" s="14">
        <v>218102140.625</v>
      </c>
      <c r="Y38" s="14">
        <v>281</v>
      </c>
      <c r="Z38" s="14">
        <v>1030426000</v>
      </c>
      <c r="AA38" s="14">
        <v>43</v>
      </c>
      <c r="AB38" s="14">
        <v>50400195.3125</v>
      </c>
      <c r="AC38" s="14">
        <v>237</v>
      </c>
      <c r="AD38" s="14">
        <v>1568721750</v>
      </c>
      <c r="AE38" s="14">
        <v>89</v>
      </c>
      <c r="AF38" s="14">
        <v>286460750</v>
      </c>
      <c r="AG38" s="14">
        <v>186</v>
      </c>
      <c r="AH38" s="14">
        <v>1006785687.5</v>
      </c>
      <c r="AI38" s="14">
        <v>57</v>
      </c>
      <c r="AJ38" s="14">
        <v>311457781.25</v>
      </c>
      <c r="AK38" s="14">
        <v>81</v>
      </c>
      <c r="AL38" s="14">
        <v>155797265.625</v>
      </c>
      <c r="AM38" s="14">
        <v>91</v>
      </c>
      <c r="AN38" s="14">
        <v>191779750</v>
      </c>
      <c r="AO38" s="14"/>
      <c r="AP38" s="14"/>
      <c r="AQ38" s="14"/>
      <c r="AR38" s="14"/>
      <c r="AS38" s="14"/>
      <c r="AT38" s="14"/>
      <c r="AU38" s="14"/>
      <c r="AV38" s="15"/>
      <c r="AW38" s="6"/>
      <c r="AX38" s="21">
        <v>1.1448312940523104</v>
      </c>
      <c r="AZ38" s="24">
        <f t="shared" si="16"/>
        <v>3.2355982703273653E-2</v>
      </c>
      <c r="BA38" s="24">
        <f t="shared" si="12"/>
        <v>6.9843234629952426E-3</v>
      </c>
      <c r="BB38" s="24">
        <f t="shared" si="17"/>
        <v>-2.3293235998917677E-3</v>
      </c>
      <c r="BD38" s="24">
        <f t="shared" si="6"/>
        <v>3.598934079543107E-2</v>
      </c>
      <c r="BE38" s="24">
        <f t="shared" si="7"/>
        <v>1.8076092635491266E-2</v>
      </c>
      <c r="BF38" s="24">
        <f t="shared" si="8"/>
        <v>0.36956356447688565</v>
      </c>
      <c r="BG38" s="24">
        <f t="shared" si="9"/>
        <v>0.10795558167134348</v>
      </c>
      <c r="BH38" s="25">
        <f t="shared" si="18"/>
        <v>6.8302429555728237</v>
      </c>
      <c r="BM38" s="33">
        <f t="shared" si="11"/>
        <v>190510288.94658634</v>
      </c>
    </row>
    <row r="39" spans="1:65" x14ac:dyDescent="0.2">
      <c r="A39" s="12">
        <v>3</v>
      </c>
      <c r="B39" s="13">
        <v>2006</v>
      </c>
      <c r="C39" s="13" t="s">
        <v>29</v>
      </c>
      <c r="D39" s="14">
        <v>412</v>
      </c>
      <c r="E39" s="14">
        <v>113</v>
      </c>
      <c r="F39" s="14">
        <v>67810054.6875</v>
      </c>
      <c r="G39" s="14">
        <v>233</v>
      </c>
      <c r="H39" s="14">
        <v>273431625</v>
      </c>
      <c r="I39" s="14">
        <v>88715101.5625</v>
      </c>
      <c r="J39" s="14">
        <v>130</v>
      </c>
      <c r="K39" s="14">
        <f t="shared" si="3"/>
        <v>363</v>
      </c>
      <c r="L39" s="14">
        <f t="shared" si="0"/>
        <v>184716523.4375</v>
      </c>
      <c r="M39" s="14">
        <f t="shared" si="1"/>
        <v>508860.94610881543</v>
      </c>
      <c r="N39" s="14">
        <f t="shared" si="2"/>
        <v>49</v>
      </c>
      <c r="O39" s="14">
        <v>385</v>
      </c>
      <c r="P39" s="14">
        <v>2942520750</v>
      </c>
      <c r="Q39" s="14">
        <v>366</v>
      </c>
      <c r="R39" s="14">
        <v>113792562.5</v>
      </c>
      <c r="S39" s="14">
        <v>364</v>
      </c>
      <c r="T39" s="14">
        <v>1315526875</v>
      </c>
      <c r="U39" s="14">
        <v>136</v>
      </c>
      <c r="V39" s="14">
        <v>309155312.5</v>
      </c>
      <c r="W39" s="14">
        <v>84</v>
      </c>
      <c r="X39" s="14">
        <v>167767625</v>
      </c>
      <c r="Y39" s="14">
        <v>315</v>
      </c>
      <c r="Z39" s="14">
        <v>1006501312.5</v>
      </c>
      <c r="AA39" s="14">
        <v>34</v>
      </c>
      <c r="AB39" s="14">
        <v>29777095.703125</v>
      </c>
      <c r="AC39" s="14">
        <v>257</v>
      </c>
      <c r="AD39" s="14">
        <v>2114955500</v>
      </c>
      <c r="AE39" s="14">
        <v>96</v>
      </c>
      <c r="AF39" s="14">
        <v>389445906.25</v>
      </c>
      <c r="AG39" s="14">
        <v>182</v>
      </c>
      <c r="AH39" s="14">
        <v>1083832375</v>
      </c>
      <c r="AI39" s="14">
        <v>88</v>
      </c>
      <c r="AJ39" s="14">
        <v>686219937.5</v>
      </c>
      <c r="AK39" s="14">
        <v>99</v>
      </c>
      <c r="AL39" s="14">
        <v>208474906.25</v>
      </c>
      <c r="AM39" s="14">
        <v>102</v>
      </c>
      <c r="AN39" s="14">
        <v>253017718.75</v>
      </c>
      <c r="AO39" s="14"/>
      <c r="AP39" s="14"/>
      <c r="AQ39" s="14"/>
      <c r="AR39" s="14"/>
      <c r="AS39" s="14"/>
      <c r="AT39" s="14"/>
      <c r="AU39" s="14"/>
      <c r="AV39" s="15"/>
      <c r="AW39" s="6"/>
      <c r="AX39" s="21">
        <v>1.2695927542996235</v>
      </c>
      <c r="AZ39" s="24">
        <f t="shared" si="16"/>
        <v>0.11070713265442055</v>
      </c>
      <c r="BA39" s="24">
        <f t="shared" si="12"/>
        <v>6.9448702332031612E-2</v>
      </c>
      <c r="BB39" s="24">
        <f t="shared" si="17"/>
        <v>5.079989182631181E-2</v>
      </c>
      <c r="BD39" s="24">
        <f t="shared" si="6"/>
        <v>3.8671796112227923E-2</v>
      </c>
      <c r="BE39" s="24">
        <f t="shared" si="7"/>
        <v>1.0119587331074896E-2</v>
      </c>
      <c r="BF39" s="24">
        <f t="shared" si="8"/>
        <v>0.34205410870934383</v>
      </c>
      <c r="BG39" s="24">
        <f t="shared" si="9"/>
        <v>0.10506478586429679</v>
      </c>
      <c r="BH39" s="25">
        <f t="shared" si="18"/>
        <v>7.0263288351631967</v>
      </c>
      <c r="BM39" s="33">
        <f t="shared" si="11"/>
        <v>132142865.83775422</v>
      </c>
    </row>
    <row r="40" spans="1:65" x14ac:dyDescent="0.2">
      <c r="A40" s="12">
        <v>3</v>
      </c>
      <c r="B40" s="13">
        <v>2007</v>
      </c>
      <c r="C40" s="13" t="s">
        <v>29</v>
      </c>
      <c r="D40" s="14">
        <v>332</v>
      </c>
      <c r="E40" s="14">
        <v>92</v>
      </c>
      <c r="F40" s="14">
        <v>31357841.796875</v>
      </c>
      <c r="G40" s="14">
        <v>190</v>
      </c>
      <c r="H40" s="14">
        <v>151788390.625</v>
      </c>
      <c r="I40" s="14">
        <v>207743906.25</v>
      </c>
      <c r="J40" s="14">
        <v>107</v>
      </c>
      <c r="K40" s="14">
        <f t="shared" si="3"/>
        <v>297</v>
      </c>
      <c r="L40" s="14">
        <f t="shared" si="0"/>
        <v>-55955515.625</v>
      </c>
      <c r="M40" s="14">
        <f t="shared" si="1"/>
        <v>-188402.4095117845</v>
      </c>
      <c r="N40" s="14">
        <f t="shared" si="2"/>
        <v>35</v>
      </c>
      <c r="O40" s="14">
        <v>317</v>
      </c>
      <c r="P40" s="14">
        <v>2857454750</v>
      </c>
      <c r="Q40" s="14">
        <v>302</v>
      </c>
      <c r="R40" s="14">
        <v>106517226.5625</v>
      </c>
      <c r="S40" s="14">
        <v>309</v>
      </c>
      <c r="T40" s="14">
        <v>1227132125</v>
      </c>
      <c r="U40" s="14">
        <v>99</v>
      </c>
      <c r="V40" s="14">
        <v>295768718.75</v>
      </c>
      <c r="W40" s="14">
        <v>79</v>
      </c>
      <c r="X40" s="14">
        <v>212999203.125</v>
      </c>
      <c r="Y40" s="14">
        <v>275</v>
      </c>
      <c r="Z40" s="14">
        <v>962195625</v>
      </c>
      <c r="AA40" s="14">
        <v>26</v>
      </c>
      <c r="AB40" s="14">
        <v>52841839.84375</v>
      </c>
      <c r="AC40" s="14">
        <v>209</v>
      </c>
      <c r="AD40" s="14">
        <v>2038100875</v>
      </c>
      <c r="AE40" s="14">
        <v>83</v>
      </c>
      <c r="AF40" s="14">
        <v>369025062.5</v>
      </c>
      <c r="AG40" s="14">
        <v>119</v>
      </c>
      <c r="AH40" s="14">
        <v>1076518500</v>
      </c>
      <c r="AI40" s="14">
        <v>118</v>
      </c>
      <c r="AJ40" s="14">
        <v>612049750</v>
      </c>
      <c r="AK40" s="14">
        <v>87</v>
      </c>
      <c r="AL40" s="14">
        <v>229799031.25</v>
      </c>
      <c r="AM40" s="14">
        <v>81</v>
      </c>
      <c r="AN40" s="14">
        <v>249291531.25</v>
      </c>
      <c r="AO40" s="14"/>
      <c r="AP40" s="14"/>
      <c r="AQ40" s="14"/>
      <c r="AR40" s="14"/>
      <c r="AS40" s="14"/>
      <c r="AT40" s="14"/>
      <c r="AU40" s="14"/>
      <c r="AV40" s="15"/>
      <c r="AW40" s="6"/>
      <c r="AX40" s="21">
        <v>1.4356871504617181</v>
      </c>
      <c r="AZ40" s="24">
        <f t="shared" si="16"/>
        <v>1.7335052081783268E-2</v>
      </c>
      <c r="BA40" s="24">
        <f t="shared" si="12"/>
        <v>-9.4178824908026856E-3</v>
      </c>
      <c r="BB40" s="24">
        <f t="shared" si="17"/>
        <v>-2.1424077518499798E-2</v>
      </c>
      <c r="BD40" s="24">
        <f t="shared" si="6"/>
        <v>3.7276960050723465E-2</v>
      </c>
      <c r="BE40" s="24">
        <f t="shared" si="7"/>
        <v>1.849262524410929E-2</v>
      </c>
      <c r="BF40" s="24">
        <f t="shared" si="8"/>
        <v>0.33673171027467713</v>
      </c>
      <c r="BG40" s="24">
        <f t="shared" si="9"/>
        <v>0.10350775239747891</v>
      </c>
      <c r="BH40" s="25">
        <f t="shared" si="18"/>
        <v>6.5924821363048709</v>
      </c>
      <c r="BM40" s="33">
        <f t="shared" si="11"/>
        <v>148360457.95666507</v>
      </c>
    </row>
    <row r="41" spans="1:65" x14ac:dyDescent="0.2">
      <c r="A41" s="12">
        <v>3</v>
      </c>
      <c r="B41" s="13">
        <v>2008</v>
      </c>
      <c r="C41" s="13" t="s">
        <v>29</v>
      </c>
      <c r="D41" s="14">
        <v>373</v>
      </c>
      <c r="E41" s="14">
        <v>98</v>
      </c>
      <c r="F41" s="14">
        <v>34590000</v>
      </c>
      <c r="G41" s="14">
        <v>205</v>
      </c>
      <c r="H41" s="14">
        <v>174560000</v>
      </c>
      <c r="I41" s="14">
        <v>218261000</v>
      </c>
      <c r="J41" s="14">
        <v>127</v>
      </c>
      <c r="K41" s="14">
        <f t="shared" si="3"/>
        <v>332</v>
      </c>
      <c r="L41" s="14">
        <f t="shared" si="0"/>
        <v>-43701000</v>
      </c>
      <c r="M41" s="14">
        <f t="shared" si="1"/>
        <v>-131629.51807228915</v>
      </c>
      <c r="N41" s="14">
        <f t="shared" si="2"/>
        <v>41</v>
      </c>
      <c r="O41" s="14">
        <v>354</v>
      </c>
      <c r="P41" s="14">
        <v>3538188000</v>
      </c>
      <c r="Q41" s="14">
        <v>337</v>
      </c>
      <c r="R41" s="14">
        <v>113579000</v>
      </c>
      <c r="S41" s="14">
        <v>339</v>
      </c>
      <c r="T41" s="14">
        <v>1588267000</v>
      </c>
      <c r="U41" s="14">
        <v>110</v>
      </c>
      <c r="V41" s="14">
        <v>420464000</v>
      </c>
      <c r="W41" s="14">
        <v>86</v>
      </c>
      <c r="X41" s="14">
        <v>192218000</v>
      </c>
      <c r="Y41" s="14">
        <v>298</v>
      </c>
      <c r="Z41" s="14">
        <v>1138748000</v>
      </c>
      <c r="AA41" s="14">
        <v>24</v>
      </c>
      <c r="AB41" s="14">
        <v>84912000</v>
      </c>
      <c r="AC41" s="14">
        <v>238</v>
      </c>
      <c r="AD41" s="14">
        <v>2265808000</v>
      </c>
      <c r="AE41" s="14">
        <v>83</v>
      </c>
      <c r="AF41" s="14">
        <v>400776000</v>
      </c>
      <c r="AG41" s="14">
        <v>129</v>
      </c>
      <c r="AH41" s="14">
        <v>1049405000</v>
      </c>
      <c r="AI41" s="14">
        <v>136</v>
      </c>
      <c r="AJ41" s="14">
        <v>919673000</v>
      </c>
      <c r="AK41" s="14">
        <v>80</v>
      </c>
      <c r="AL41" s="14">
        <v>217894000</v>
      </c>
      <c r="AM41" s="14">
        <v>86</v>
      </c>
      <c r="AN41" s="14">
        <v>321940000</v>
      </c>
      <c r="AO41" s="14"/>
      <c r="AP41" s="14"/>
      <c r="AQ41" s="14"/>
      <c r="AR41" s="14"/>
      <c r="AS41" s="14"/>
      <c r="AT41" s="14"/>
      <c r="AU41" s="14"/>
      <c r="AV41" s="15"/>
      <c r="AW41" s="6"/>
      <c r="AX41" s="21">
        <v>1.7607440396079383</v>
      </c>
      <c r="AZ41" s="24">
        <f t="shared" si="16"/>
        <v>1.8926328386870792E-2</v>
      </c>
      <c r="BA41" s="24">
        <f t="shared" si="12"/>
        <v>-2.3466845078228015E-3</v>
      </c>
      <c r="BB41" s="24">
        <f t="shared" si="17"/>
        <v>-1.1255895036369689E-2</v>
      </c>
      <c r="BD41" s="24">
        <f t="shared" si="6"/>
        <v>3.2100894582198572E-2</v>
      </c>
      <c r="BE41" s="24">
        <f t="shared" si="7"/>
        <v>2.399872477098447E-2</v>
      </c>
      <c r="BF41" s="24">
        <f t="shared" si="8"/>
        <v>0.3218449669717946</v>
      </c>
      <c r="BG41" s="24">
        <f t="shared" si="9"/>
        <v>0.11883596914578874</v>
      </c>
      <c r="BH41" s="25">
        <f t="shared" si="18"/>
        <v>7.6607425206287134</v>
      </c>
      <c r="BM41" s="33">
        <f t="shared" si="11"/>
        <v>109168621.71676062</v>
      </c>
    </row>
    <row r="42" spans="1:65" x14ac:dyDescent="0.2">
      <c r="A42" s="12">
        <v>3</v>
      </c>
      <c r="B42" s="13">
        <v>2009</v>
      </c>
      <c r="C42" s="13" t="s">
        <v>29</v>
      </c>
      <c r="D42" s="14">
        <v>384</v>
      </c>
      <c r="E42" s="14">
        <v>110</v>
      </c>
      <c r="F42" s="14">
        <v>40304000</v>
      </c>
      <c r="G42" s="14">
        <v>191</v>
      </c>
      <c r="H42" s="14">
        <v>98268000</v>
      </c>
      <c r="I42" s="14">
        <v>353450000</v>
      </c>
      <c r="J42" s="14">
        <v>146</v>
      </c>
      <c r="K42" s="14">
        <f t="shared" si="3"/>
        <v>337</v>
      </c>
      <c r="L42" s="14">
        <f t="shared" si="0"/>
        <v>-255182000</v>
      </c>
      <c r="M42" s="14">
        <f t="shared" si="1"/>
        <v>-757216.61721068248</v>
      </c>
      <c r="N42" s="14">
        <f t="shared" si="2"/>
        <v>47</v>
      </c>
      <c r="O42" s="14">
        <v>366</v>
      </c>
      <c r="P42" s="14">
        <v>3949061000</v>
      </c>
      <c r="Q42" s="14">
        <v>343</v>
      </c>
      <c r="R42" s="14">
        <v>119853000</v>
      </c>
      <c r="S42" s="14">
        <v>349</v>
      </c>
      <c r="T42" s="14">
        <v>1755031000</v>
      </c>
      <c r="U42" s="14">
        <v>119</v>
      </c>
      <c r="V42" s="14">
        <v>441562000</v>
      </c>
      <c r="W42" s="14">
        <v>84</v>
      </c>
      <c r="X42" s="14">
        <v>193635000</v>
      </c>
      <c r="Y42" s="14">
        <v>305</v>
      </c>
      <c r="Z42" s="14">
        <v>1350620000</v>
      </c>
      <c r="AA42" s="14">
        <v>26</v>
      </c>
      <c r="AB42" s="14">
        <v>88360000</v>
      </c>
      <c r="AC42" s="14">
        <v>243</v>
      </c>
      <c r="AD42" s="14">
        <v>2647737000</v>
      </c>
      <c r="AE42" s="14">
        <v>85</v>
      </c>
      <c r="AF42" s="14">
        <v>322346000</v>
      </c>
      <c r="AG42" s="14">
        <v>126</v>
      </c>
      <c r="AH42" s="14">
        <v>916820000</v>
      </c>
      <c r="AI42" s="14">
        <v>141</v>
      </c>
      <c r="AJ42" s="14">
        <v>1346214000</v>
      </c>
      <c r="AK42" s="14">
        <v>82</v>
      </c>
      <c r="AL42" s="14">
        <v>320684000</v>
      </c>
      <c r="AM42" s="14">
        <v>81</v>
      </c>
      <c r="AN42" s="14">
        <v>258327000</v>
      </c>
      <c r="AO42" s="14">
        <v>114</v>
      </c>
      <c r="AP42" s="14">
        <v>76849000</v>
      </c>
      <c r="AQ42" s="14">
        <v>40</v>
      </c>
      <c r="AR42" s="14">
        <v>10659000</v>
      </c>
      <c r="AS42" s="14">
        <v>98</v>
      </c>
      <c r="AT42" s="14">
        <v>804421000</v>
      </c>
      <c r="AU42" s="14">
        <v>104</v>
      </c>
      <c r="AV42" s="15">
        <v>454285000</v>
      </c>
      <c r="AW42" s="6"/>
      <c r="AX42" s="21">
        <v>2.0221835087055928</v>
      </c>
      <c r="AZ42" s="24">
        <f t="shared" si="16"/>
        <v>-3.3310047460648431E-2</v>
      </c>
      <c r="BA42" s="24">
        <f t="shared" si="12"/>
        <v>-5.4345586797250323E-2</v>
      </c>
      <c r="BB42" s="24">
        <f t="shared" si="17"/>
        <v>-6.4539019955956095E-2</v>
      </c>
      <c r="BD42" s="24">
        <f t="shared" si="6"/>
        <v>3.0349746433392649E-2</v>
      </c>
      <c r="BE42" s="24">
        <f t="shared" si="7"/>
        <v>2.237493925771215E-2</v>
      </c>
      <c r="BF42" s="24">
        <f t="shared" si="8"/>
        <v>0.34201041715992736</v>
      </c>
      <c r="BG42" s="24">
        <f t="shared" si="9"/>
        <v>0.11181442879712418</v>
      </c>
      <c r="BH42" s="25">
        <f t="shared" si="18"/>
        <v>6.2971788310057457</v>
      </c>
      <c r="BM42" s="33">
        <f t="shared" si="11"/>
        <v>95755404.574506938</v>
      </c>
    </row>
    <row r="43" spans="1:65" x14ac:dyDescent="0.2">
      <c r="A43" s="12">
        <v>3</v>
      </c>
      <c r="B43" s="13">
        <v>2010</v>
      </c>
      <c r="C43" s="13" t="s">
        <v>29</v>
      </c>
      <c r="D43" s="14">
        <v>361</v>
      </c>
      <c r="E43" s="14">
        <v>109</v>
      </c>
      <c r="F43" s="14">
        <v>54805000</v>
      </c>
      <c r="G43" s="14">
        <v>209</v>
      </c>
      <c r="H43" s="14">
        <v>252144000</v>
      </c>
      <c r="I43" s="14">
        <v>171737000</v>
      </c>
      <c r="J43" s="14">
        <v>118</v>
      </c>
      <c r="K43" s="14">
        <f t="shared" si="3"/>
        <v>327</v>
      </c>
      <c r="L43" s="14">
        <f t="shared" si="0"/>
        <v>80407000</v>
      </c>
      <c r="M43" s="14">
        <f t="shared" si="1"/>
        <v>245892.96636085626</v>
      </c>
      <c r="N43" s="14">
        <f t="shared" si="2"/>
        <v>34</v>
      </c>
      <c r="O43" s="14">
        <v>350</v>
      </c>
      <c r="P43" s="14">
        <v>3992879000</v>
      </c>
      <c r="Q43" s="14">
        <v>330</v>
      </c>
      <c r="R43" s="14">
        <v>145280000</v>
      </c>
      <c r="S43" s="14">
        <v>333</v>
      </c>
      <c r="T43" s="14">
        <v>1797830000</v>
      </c>
      <c r="U43" s="14">
        <v>109</v>
      </c>
      <c r="V43" s="14">
        <v>482602000</v>
      </c>
      <c r="W43" s="14">
        <v>77</v>
      </c>
      <c r="X43" s="14">
        <v>173986000</v>
      </c>
      <c r="Y43" s="14">
        <v>293</v>
      </c>
      <c r="Z43" s="14">
        <v>1300094000</v>
      </c>
      <c r="AA43" s="14">
        <v>30</v>
      </c>
      <c r="AB43" s="14">
        <v>91205000</v>
      </c>
      <c r="AC43" s="14">
        <v>237</v>
      </c>
      <c r="AD43" s="14">
        <v>3024943000</v>
      </c>
      <c r="AE43" s="14">
        <v>68</v>
      </c>
      <c r="AF43" s="14">
        <v>554770000</v>
      </c>
      <c r="AG43" s="14">
        <v>121</v>
      </c>
      <c r="AH43" s="14">
        <v>963765000</v>
      </c>
      <c r="AI43" s="14">
        <v>139</v>
      </c>
      <c r="AJ43" s="14">
        <v>1532501000</v>
      </c>
      <c r="AK43" s="14">
        <v>83</v>
      </c>
      <c r="AL43" s="14">
        <v>344611000</v>
      </c>
      <c r="AM43" s="14">
        <v>80</v>
      </c>
      <c r="AN43" s="14">
        <v>370705000</v>
      </c>
      <c r="AO43" s="14"/>
      <c r="AP43" s="14"/>
      <c r="AQ43" s="14"/>
      <c r="AR43" s="14"/>
      <c r="AS43" s="14"/>
      <c r="AT43" s="14"/>
      <c r="AU43" s="14"/>
      <c r="AV43" s="15"/>
      <c r="AW43" s="6"/>
      <c r="AX43" s="21">
        <v>2.5449374638867059</v>
      </c>
      <c r="AZ43" s="24">
        <f t="shared" si="16"/>
        <v>5.5116925802784086E-2</v>
      </c>
      <c r="BA43" s="24">
        <f t="shared" si="12"/>
        <v>3.0440359819158578E-2</v>
      </c>
      <c r="BB43" s="24">
        <f t="shared" si="17"/>
        <v>1.8102076827345825E-2</v>
      </c>
      <c r="BD43" s="24">
        <f t="shared" si="6"/>
        <v>3.6384773993902643E-2</v>
      </c>
      <c r="BE43" s="24">
        <f t="shared" si="7"/>
        <v>2.2841914317964555E-2</v>
      </c>
      <c r="BF43" s="24">
        <f t="shared" si="8"/>
        <v>0.32560315501671849</v>
      </c>
      <c r="BG43" s="24">
        <f t="shared" si="9"/>
        <v>0.12086567111099535</v>
      </c>
      <c r="BH43" s="25">
        <f t="shared" si="18"/>
        <v>6.8505509985007764</v>
      </c>
      <c r="BM43" s="33">
        <f t="shared" si="11"/>
        <v>68365530.575467765</v>
      </c>
    </row>
    <row r="44" spans="1:65" x14ac:dyDescent="0.2">
      <c r="A44" s="12">
        <v>3</v>
      </c>
      <c r="B44" s="13">
        <v>2011</v>
      </c>
      <c r="C44" s="13" t="s">
        <v>29</v>
      </c>
      <c r="D44" s="14">
        <v>362</v>
      </c>
      <c r="E44" s="14">
        <v>107</v>
      </c>
      <c r="F44" s="14">
        <v>101789000</v>
      </c>
      <c r="G44" s="14">
        <v>197</v>
      </c>
      <c r="H44" s="14">
        <v>323961000</v>
      </c>
      <c r="I44" s="14">
        <v>218706000</v>
      </c>
      <c r="J44" s="14">
        <v>121</v>
      </c>
      <c r="K44" s="14">
        <f t="shared" si="3"/>
        <v>318</v>
      </c>
      <c r="L44" s="14">
        <f t="shared" si="0"/>
        <v>105255000</v>
      </c>
      <c r="M44" s="14">
        <f t="shared" si="1"/>
        <v>330990.56603773584</v>
      </c>
      <c r="N44" s="14">
        <f t="shared" si="2"/>
        <v>44</v>
      </c>
      <c r="O44" s="14">
        <v>344</v>
      </c>
      <c r="P44" s="14">
        <v>4585478000</v>
      </c>
      <c r="Q44" s="14">
        <v>330</v>
      </c>
      <c r="R44" s="14">
        <v>163242000</v>
      </c>
      <c r="S44" s="14">
        <v>324</v>
      </c>
      <c r="T44" s="14">
        <v>2079137000</v>
      </c>
      <c r="U44" s="14">
        <v>96</v>
      </c>
      <c r="V44" s="14">
        <v>589224000</v>
      </c>
      <c r="W44" s="14">
        <v>84</v>
      </c>
      <c r="X44" s="14">
        <v>159299000</v>
      </c>
      <c r="Y44" s="14">
        <v>285</v>
      </c>
      <c r="Z44" s="14">
        <v>1455544000</v>
      </c>
      <c r="AA44" s="14">
        <v>37</v>
      </c>
      <c r="AB44" s="14">
        <v>121541000</v>
      </c>
      <c r="AC44" s="14">
        <v>234</v>
      </c>
      <c r="AD44" s="14">
        <v>3854264000</v>
      </c>
      <c r="AE44" s="14">
        <v>74</v>
      </c>
      <c r="AF44" s="14">
        <v>709100000</v>
      </c>
      <c r="AG44" s="14">
        <v>113</v>
      </c>
      <c r="AH44" s="14">
        <v>1365613000</v>
      </c>
      <c r="AI44" s="14">
        <v>150</v>
      </c>
      <c r="AJ44" s="14">
        <v>1879907000</v>
      </c>
      <c r="AK44" s="14">
        <v>76</v>
      </c>
      <c r="AL44" s="14">
        <v>372693000</v>
      </c>
      <c r="AM44" s="14">
        <v>72</v>
      </c>
      <c r="AN44" s="14">
        <v>473049000</v>
      </c>
      <c r="AO44" s="14">
        <v>121</v>
      </c>
      <c r="AP44" s="14">
        <v>89620000</v>
      </c>
      <c r="AQ44" s="14">
        <v>49</v>
      </c>
      <c r="AR44" s="14">
        <v>38493000</v>
      </c>
      <c r="AS44" s="14">
        <v>107</v>
      </c>
      <c r="AT44" s="14">
        <v>957477000</v>
      </c>
      <c r="AU44" s="14">
        <v>110</v>
      </c>
      <c r="AV44" s="15">
        <v>794317000</v>
      </c>
      <c r="AW44" s="6"/>
      <c r="AX44" s="21">
        <v>3.1519466350386089</v>
      </c>
      <c r="AZ44" s="24">
        <f t="shared" si="16"/>
        <v>8.9527542628269202E-2</v>
      </c>
      <c r="BA44" s="24">
        <f t="shared" si="12"/>
        <v>4.5457553958919983E-2</v>
      </c>
      <c r="BB44" s="24">
        <f t="shared" si="17"/>
        <v>2.3109265865932472E-2</v>
      </c>
      <c r="BD44" s="24">
        <f t="shared" si="6"/>
        <v>3.5599778256487108E-2</v>
      </c>
      <c r="BE44" s="24">
        <f t="shared" si="7"/>
        <v>2.6505633654768379E-2</v>
      </c>
      <c r="BF44" s="24">
        <f t="shared" si="8"/>
        <v>0.31742470468727579</v>
      </c>
      <c r="BG44" s="24">
        <f t="shared" si="9"/>
        <v>0.12849783599441542</v>
      </c>
      <c r="BH44" s="25">
        <f t="shared" si="18"/>
        <v>7.9864235954264586</v>
      </c>
      <c r="BM44" s="33">
        <f t="shared" si="11"/>
        <v>50539878.508459806</v>
      </c>
    </row>
    <row r="45" spans="1:65" x14ac:dyDescent="0.2">
      <c r="A45" s="12">
        <v>3</v>
      </c>
      <c r="B45" s="13">
        <v>2012</v>
      </c>
      <c r="C45" s="13" t="s">
        <v>29</v>
      </c>
      <c r="D45" s="14">
        <v>344</v>
      </c>
      <c r="E45" s="14">
        <v>110</v>
      </c>
      <c r="F45" s="14">
        <v>46000000</v>
      </c>
      <c r="G45" s="14">
        <v>191</v>
      </c>
      <c r="H45" s="14">
        <v>172000000</v>
      </c>
      <c r="I45" s="14">
        <v>485000000</v>
      </c>
      <c r="J45" s="14">
        <v>131</v>
      </c>
      <c r="K45" s="14">
        <f t="shared" si="3"/>
        <v>322</v>
      </c>
      <c r="L45" s="14">
        <f t="shared" si="0"/>
        <v>-313000000</v>
      </c>
      <c r="M45" s="14">
        <f t="shared" si="1"/>
        <v>-972049.68944099382</v>
      </c>
      <c r="N45" s="14">
        <f t="shared" si="2"/>
        <v>22</v>
      </c>
      <c r="O45" s="14">
        <v>338</v>
      </c>
      <c r="P45" s="14">
        <v>5232000000</v>
      </c>
      <c r="Q45" s="14">
        <v>327</v>
      </c>
      <c r="R45" s="14">
        <v>149000000</v>
      </c>
      <c r="S45" s="14">
        <v>329</v>
      </c>
      <c r="T45" s="14">
        <v>2283000000</v>
      </c>
      <c r="U45" s="14">
        <v>105</v>
      </c>
      <c r="V45" s="14">
        <v>607000000</v>
      </c>
      <c r="W45" s="14">
        <v>84</v>
      </c>
      <c r="X45" s="14">
        <v>155000000</v>
      </c>
      <c r="Y45" s="14">
        <v>285</v>
      </c>
      <c r="Z45" s="14">
        <v>1892000000</v>
      </c>
      <c r="AA45" s="14">
        <v>35</v>
      </c>
      <c r="AB45" s="14">
        <v>122000000</v>
      </c>
      <c r="AC45" s="14">
        <v>240</v>
      </c>
      <c r="AD45" s="14">
        <v>4120000000</v>
      </c>
      <c r="AE45" s="14">
        <v>70</v>
      </c>
      <c r="AF45" s="14">
        <v>580000000</v>
      </c>
      <c r="AG45" s="14">
        <v>113</v>
      </c>
      <c r="AH45" s="14">
        <v>1975000000</v>
      </c>
      <c r="AI45" s="14">
        <v>152</v>
      </c>
      <c r="AJ45" s="14">
        <v>1573000000</v>
      </c>
      <c r="AK45" s="14">
        <v>63</v>
      </c>
      <c r="AL45" s="14">
        <v>441000000</v>
      </c>
      <c r="AM45" s="14">
        <v>67</v>
      </c>
      <c r="AN45" s="14">
        <v>448000000</v>
      </c>
      <c r="AO45" s="14">
        <v>110</v>
      </c>
      <c r="AP45" s="14">
        <v>83000000</v>
      </c>
      <c r="AQ45" s="14">
        <v>45</v>
      </c>
      <c r="AR45" s="14">
        <v>20000000</v>
      </c>
      <c r="AS45" s="14">
        <v>117</v>
      </c>
      <c r="AT45" s="14">
        <v>896000000</v>
      </c>
      <c r="AU45" s="14">
        <v>106</v>
      </c>
      <c r="AV45" s="15">
        <v>574000000</v>
      </c>
      <c r="AW45" s="6"/>
      <c r="AX45" s="21">
        <v>3.897112030084072</v>
      </c>
      <c r="AZ45" s="24">
        <f t="shared" si="16"/>
        <v>-3.2851468321274439E-2</v>
      </c>
      <c r="BA45" s="24">
        <f t="shared" si="12"/>
        <v>-4.9181752706485379E-2</v>
      </c>
      <c r="BB45" s="24">
        <f t="shared" si="17"/>
        <v>-5.7655013472396717E-2</v>
      </c>
      <c r="BD45" s="24">
        <f t="shared" si="6"/>
        <v>2.8478593272171254E-2</v>
      </c>
      <c r="BE45" s="24">
        <f t="shared" si="7"/>
        <v>2.3318042813455658E-2</v>
      </c>
      <c r="BF45" s="24">
        <f t="shared" si="8"/>
        <v>0.36162079510703365</v>
      </c>
      <c r="BG45" s="24">
        <f t="shared" si="9"/>
        <v>0.11601681957186544</v>
      </c>
      <c r="BH45" s="25">
        <f t="shared" si="18"/>
        <v>6.9922474305187841</v>
      </c>
      <c r="BM45" s="33">
        <f t="shared" si="11"/>
        <v>39773041.884211935</v>
      </c>
    </row>
    <row r="46" spans="1:65" x14ac:dyDescent="0.2">
      <c r="A46" s="12">
        <v>3</v>
      </c>
      <c r="B46" s="13">
        <v>2013</v>
      </c>
      <c r="C46" s="13" t="s">
        <v>29</v>
      </c>
      <c r="D46" s="14">
        <v>336</v>
      </c>
      <c r="E46" s="14">
        <v>116</v>
      </c>
      <c r="F46" s="14">
        <v>138000000</v>
      </c>
      <c r="G46" s="14">
        <v>182</v>
      </c>
      <c r="H46" s="14">
        <v>297000000</v>
      </c>
      <c r="I46" s="14">
        <v>473000000</v>
      </c>
      <c r="J46" s="14">
        <v>130</v>
      </c>
      <c r="K46" s="14">
        <f t="shared" si="3"/>
        <v>312</v>
      </c>
      <c r="L46" s="14">
        <f t="shared" si="0"/>
        <v>-176000000</v>
      </c>
      <c r="M46" s="14">
        <f t="shared" si="1"/>
        <v>-564102.56410256412</v>
      </c>
      <c r="N46" s="14">
        <f t="shared" si="2"/>
        <v>24</v>
      </c>
      <c r="O46" s="14">
        <v>327</v>
      </c>
      <c r="P46" s="14">
        <v>6902000000</v>
      </c>
      <c r="Q46" s="14">
        <v>318</v>
      </c>
      <c r="R46" s="14">
        <v>277000000</v>
      </c>
      <c r="S46" s="14">
        <v>316</v>
      </c>
      <c r="T46" s="14">
        <v>3277000000</v>
      </c>
      <c r="U46" s="14">
        <v>91</v>
      </c>
      <c r="V46" s="14">
        <v>860000000</v>
      </c>
      <c r="W46" s="14">
        <v>81</v>
      </c>
      <c r="X46" s="14">
        <v>232000000</v>
      </c>
      <c r="Y46" s="14">
        <v>277</v>
      </c>
      <c r="Z46" s="14">
        <v>2080000000</v>
      </c>
      <c r="AA46" s="14">
        <v>34</v>
      </c>
      <c r="AB46" s="14">
        <v>139000000</v>
      </c>
      <c r="AC46" s="14">
        <v>243</v>
      </c>
      <c r="AD46" s="14">
        <v>5203000000</v>
      </c>
      <c r="AE46" s="14">
        <v>66</v>
      </c>
      <c r="AF46" s="14">
        <v>836000000</v>
      </c>
      <c r="AG46" s="14">
        <v>121</v>
      </c>
      <c r="AH46" s="14">
        <v>2342000000</v>
      </c>
      <c r="AI46" s="14">
        <v>156</v>
      </c>
      <c r="AJ46" s="14">
        <v>2284000000</v>
      </c>
      <c r="AK46" s="14">
        <v>60</v>
      </c>
      <c r="AL46" s="14">
        <v>526000000</v>
      </c>
      <c r="AM46" s="14">
        <v>64</v>
      </c>
      <c r="AN46" s="14">
        <v>784000000</v>
      </c>
      <c r="AO46" s="14">
        <v>114</v>
      </c>
      <c r="AP46" s="14">
        <v>66000000</v>
      </c>
      <c r="AQ46" s="14">
        <v>44</v>
      </c>
      <c r="AR46" s="14">
        <v>280000000</v>
      </c>
      <c r="AS46" s="14">
        <v>118</v>
      </c>
      <c r="AT46" s="14">
        <v>1102000000</v>
      </c>
      <c r="AU46" s="14">
        <v>108</v>
      </c>
      <c r="AV46" s="15">
        <v>836000000</v>
      </c>
      <c r="AW46" s="6"/>
      <c r="AX46" s="21">
        <v>4.9066831577641361</v>
      </c>
      <c r="AZ46" s="24">
        <f t="shared" si="16"/>
        <v>3.3751866294203861E-2</v>
      </c>
      <c r="BA46" s="24">
        <f t="shared" si="12"/>
        <v>-6.5714764410269716E-3</v>
      </c>
      <c r="BB46" s="24">
        <f t="shared" si="17"/>
        <v>-3.0436311937388074E-2</v>
      </c>
      <c r="BD46" s="24">
        <f t="shared" si="6"/>
        <v>4.0133294697189223E-2</v>
      </c>
      <c r="BE46" s="24">
        <f t="shared" si="7"/>
        <v>2.0139090118806144E-2</v>
      </c>
      <c r="BF46" s="24">
        <f t="shared" si="8"/>
        <v>0.30136192407997681</v>
      </c>
      <c r="BG46" s="24">
        <f t="shared" si="9"/>
        <v>0.12460156476383658</v>
      </c>
      <c r="BH46" s="25">
        <f t="shared" si="18"/>
        <v>8.5716639209225693</v>
      </c>
      <c r="BM46" s="33">
        <f t="shared" si="11"/>
        <v>47282449.78135436</v>
      </c>
    </row>
    <row r="47" spans="1:65" x14ac:dyDescent="0.2">
      <c r="A47" s="12">
        <v>3</v>
      </c>
      <c r="B47" s="13">
        <v>2014</v>
      </c>
      <c r="C47" s="13" t="s">
        <v>29</v>
      </c>
      <c r="D47" s="14">
        <v>168</v>
      </c>
      <c r="E47" s="14">
        <v>121</v>
      </c>
      <c r="F47" s="14">
        <v>250496185.30273438</v>
      </c>
      <c r="G47" s="14">
        <v>208</v>
      </c>
      <c r="H47" s="14">
        <v>549942077.63671875</v>
      </c>
      <c r="I47" s="14">
        <v>455848632.8125</v>
      </c>
      <c r="J47" s="14">
        <v>96</v>
      </c>
      <c r="K47" s="14">
        <f t="shared" si="3"/>
        <v>304</v>
      </c>
      <c r="L47" s="14">
        <f t="shared" si="0"/>
        <v>94093444.82421875</v>
      </c>
      <c r="M47" s="14">
        <f t="shared" si="1"/>
        <v>309517.9106059827</v>
      </c>
      <c r="N47" s="14">
        <f t="shared" si="2"/>
        <v>-136</v>
      </c>
      <c r="O47" s="14">
        <v>168</v>
      </c>
      <c r="P47" s="14">
        <v>4744279785.15625</v>
      </c>
      <c r="Q47" s="14">
        <v>168</v>
      </c>
      <c r="R47" s="14">
        <v>397293823.2421875</v>
      </c>
      <c r="S47" s="14">
        <v>166</v>
      </c>
      <c r="T47" s="14">
        <v>2224362792.96875</v>
      </c>
      <c r="U47" s="14">
        <v>56</v>
      </c>
      <c r="V47" s="14">
        <v>787531860.3515625</v>
      </c>
      <c r="W47" s="14">
        <v>44</v>
      </c>
      <c r="X47" s="14">
        <v>209918457.03125</v>
      </c>
      <c r="Y47" s="14">
        <v>148</v>
      </c>
      <c r="Z47" s="14">
        <v>1059655395.5078125</v>
      </c>
      <c r="AA47" s="14">
        <v>14</v>
      </c>
      <c r="AB47" s="14">
        <v>60499931.335449219</v>
      </c>
      <c r="AC47" s="14">
        <v>143</v>
      </c>
      <c r="AD47" s="14">
        <v>4886380371.09375</v>
      </c>
      <c r="AE47" s="14">
        <v>40</v>
      </c>
      <c r="AF47" s="14">
        <v>841238647.4609375</v>
      </c>
      <c r="AG47" s="14">
        <v>71</v>
      </c>
      <c r="AH47" s="14">
        <v>2032119140.625</v>
      </c>
      <c r="AI47" s="14">
        <v>85</v>
      </c>
      <c r="AJ47" s="14">
        <v>2265954345.703125</v>
      </c>
      <c r="AK47" s="14">
        <v>40</v>
      </c>
      <c r="AL47" s="14">
        <v>462205017.08984375</v>
      </c>
      <c r="AM47" s="14">
        <v>40</v>
      </c>
      <c r="AN47" s="14">
        <v>715136657.71484375</v>
      </c>
      <c r="AO47" s="14">
        <v>117</v>
      </c>
      <c r="AP47" s="14">
        <v>118103392</v>
      </c>
      <c r="AQ47" s="14">
        <v>39</v>
      </c>
      <c r="AR47" s="14">
        <v>57048412.322998047</v>
      </c>
      <c r="AS47" s="14">
        <v>121</v>
      </c>
      <c r="AT47" s="14">
        <v>1937756835.9375</v>
      </c>
      <c r="AU47" s="14">
        <v>102</v>
      </c>
      <c r="AV47" s="15">
        <v>1683250732.421875</v>
      </c>
      <c r="AW47" s="6"/>
      <c r="AX47" s="21">
        <v>7.001140177479483</v>
      </c>
      <c r="AZ47" s="24">
        <f t="shared" si="16"/>
        <v>8.0590826952319117E-2</v>
      </c>
      <c r="BA47" s="24">
        <f t="shared" si="12"/>
        <v>3.8387140199429494E-2</v>
      </c>
      <c r="BB47" s="24">
        <f t="shared" si="17"/>
        <v>1.0481970269923238E-2</v>
      </c>
      <c r="BD47" s="24">
        <f t="shared" si="6"/>
        <v>8.3741651258685809E-2</v>
      </c>
      <c r="BE47" s="24">
        <f t="shared" si="7"/>
        <v>1.2752184541210966E-2</v>
      </c>
      <c r="BF47" s="24">
        <f t="shared" si="8"/>
        <v>0.22335432215090439</v>
      </c>
      <c r="BG47" s="24">
        <f t="shared" si="9"/>
        <v>0.16599608286500447</v>
      </c>
      <c r="BH47" s="25">
        <f t="shared" si="18"/>
        <v>5.6818376408066857</v>
      </c>
      <c r="BM47" s="33">
        <f t="shared" si="11"/>
        <v>29983467.222452305</v>
      </c>
    </row>
    <row r="48" spans="1:65" x14ac:dyDescent="0.2">
      <c r="A48" s="12">
        <v>4</v>
      </c>
      <c r="B48" s="13">
        <v>2001</v>
      </c>
      <c r="C48" s="13" t="s">
        <v>30</v>
      </c>
      <c r="D48" s="14">
        <v>627</v>
      </c>
      <c r="E48" s="14">
        <v>123</v>
      </c>
      <c r="F48" s="14">
        <v>1055610125</v>
      </c>
      <c r="G48" s="14">
        <v>279</v>
      </c>
      <c r="H48" s="14">
        <v>1741865500</v>
      </c>
      <c r="I48" s="14">
        <v>143491000</v>
      </c>
      <c r="J48" s="14">
        <v>256</v>
      </c>
      <c r="K48" s="14">
        <f t="shared" si="3"/>
        <v>535</v>
      </c>
      <c r="L48" s="14">
        <f t="shared" si="0"/>
        <v>1598374500</v>
      </c>
      <c r="M48" s="14">
        <f t="shared" si="1"/>
        <v>2987615.8878504671</v>
      </c>
      <c r="N48" s="14">
        <f t="shared" si="2"/>
        <v>92</v>
      </c>
      <c r="O48" s="14">
        <v>573</v>
      </c>
      <c r="P48" s="14">
        <v>26266810000</v>
      </c>
      <c r="Q48" s="14">
        <v>529</v>
      </c>
      <c r="R48" s="14">
        <v>242842171.875</v>
      </c>
      <c r="S48" s="14">
        <v>545</v>
      </c>
      <c r="T48" s="14">
        <v>4172517250</v>
      </c>
      <c r="U48" s="14">
        <v>294</v>
      </c>
      <c r="V48" s="14">
        <v>724240687.5</v>
      </c>
      <c r="W48" s="14">
        <v>183</v>
      </c>
      <c r="X48" s="14">
        <v>4143702750</v>
      </c>
      <c r="Y48" s="14">
        <v>462</v>
      </c>
      <c r="Z48" s="14">
        <v>15522495000</v>
      </c>
      <c r="AA48" s="14">
        <v>134</v>
      </c>
      <c r="AB48" s="14">
        <v>1461012375</v>
      </c>
      <c r="AC48" s="14">
        <v>387</v>
      </c>
      <c r="AD48" s="14">
        <v>6139961000</v>
      </c>
      <c r="AE48" s="14">
        <v>164</v>
      </c>
      <c r="AF48" s="14">
        <v>785363625</v>
      </c>
      <c r="AG48" s="14">
        <v>266</v>
      </c>
      <c r="AH48" s="14">
        <v>4637034000</v>
      </c>
      <c r="AI48" s="14">
        <v>106</v>
      </c>
      <c r="AJ48" s="14">
        <v>707119437.5</v>
      </c>
      <c r="AK48" s="14">
        <v>209</v>
      </c>
      <c r="AL48" s="14">
        <v>621540250</v>
      </c>
      <c r="AM48" s="14">
        <v>216</v>
      </c>
      <c r="AN48" s="14">
        <v>611096312.5</v>
      </c>
      <c r="AO48" s="14"/>
      <c r="AP48" s="14"/>
      <c r="AQ48" s="14"/>
      <c r="AR48" s="14"/>
      <c r="AS48" s="14"/>
      <c r="AT48" s="14"/>
      <c r="AU48" s="14"/>
      <c r="AV48" s="15"/>
      <c r="AW48" s="6"/>
      <c r="AX48" s="21">
        <v>0.70033498957219398</v>
      </c>
      <c r="AZ48" s="24"/>
      <c r="BA48" s="24"/>
      <c r="BB48" s="24"/>
      <c r="BD48" s="24">
        <f t="shared" si="6"/>
        <v>9.2452099008216073E-3</v>
      </c>
      <c r="BE48" s="24">
        <f t="shared" si="7"/>
        <v>5.5621995019570325E-2</v>
      </c>
      <c r="BF48" s="24">
        <f t="shared" si="8"/>
        <v>0.59095470671924</v>
      </c>
      <c r="BG48" s="24">
        <f t="shared" si="9"/>
        <v>2.7572464547465033E-2</v>
      </c>
      <c r="BH48" s="25"/>
      <c r="BM48" s="33">
        <f t="shared" si="11"/>
        <v>5916743860.721879</v>
      </c>
    </row>
    <row r="49" spans="1:65" x14ac:dyDescent="0.2">
      <c r="A49" s="12">
        <v>4</v>
      </c>
      <c r="B49" s="13">
        <v>2002</v>
      </c>
      <c r="C49" s="13" t="s">
        <v>30</v>
      </c>
      <c r="D49" s="14">
        <v>610</v>
      </c>
      <c r="E49" s="14">
        <v>103</v>
      </c>
      <c r="F49" s="14">
        <v>944853562.5</v>
      </c>
      <c r="G49" s="14">
        <v>237</v>
      </c>
      <c r="H49" s="14">
        <v>5555350000</v>
      </c>
      <c r="I49" s="14">
        <v>5221697000</v>
      </c>
      <c r="J49" s="14">
        <v>284</v>
      </c>
      <c r="K49" s="14">
        <f t="shared" si="3"/>
        <v>521</v>
      </c>
      <c r="L49" s="14">
        <f t="shared" si="0"/>
        <v>333653000</v>
      </c>
      <c r="M49" s="14">
        <f t="shared" si="1"/>
        <v>640408.8291746641</v>
      </c>
      <c r="N49" s="14">
        <f t="shared" si="2"/>
        <v>89</v>
      </c>
      <c r="O49" s="14">
        <v>554</v>
      </c>
      <c r="P49" s="14">
        <v>58620024000</v>
      </c>
      <c r="Q49" s="14">
        <v>510</v>
      </c>
      <c r="R49" s="14">
        <v>979949250</v>
      </c>
      <c r="S49" s="14">
        <v>516</v>
      </c>
      <c r="T49" s="14">
        <v>11249029000</v>
      </c>
      <c r="U49" s="14">
        <v>266</v>
      </c>
      <c r="V49" s="14">
        <v>1643591250</v>
      </c>
      <c r="W49" s="14">
        <v>171</v>
      </c>
      <c r="X49" s="14">
        <v>5639217000</v>
      </c>
      <c r="Y49" s="14">
        <v>444</v>
      </c>
      <c r="Z49" s="14">
        <v>35796068000</v>
      </c>
      <c r="AA49" s="14">
        <v>105</v>
      </c>
      <c r="AB49" s="14">
        <v>3312170750</v>
      </c>
      <c r="AC49" s="14">
        <v>346</v>
      </c>
      <c r="AD49" s="14">
        <v>14171136000</v>
      </c>
      <c r="AE49" s="14">
        <v>155</v>
      </c>
      <c r="AF49" s="14">
        <v>2373299750</v>
      </c>
      <c r="AG49" s="14">
        <v>242</v>
      </c>
      <c r="AH49" s="14">
        <v>10488346000</v>
      </c>
      <c r="AI49" s="14">
        <v>102</v>
      </c>
      <c r="AJ49" s="14">
        <v>1506023000</v>
      </c>
      <c r="AK49" s="14">
        <v>191</v>
      </c>
      <c r="AL49" s="14">
        <v>1211194250</v>
      </c>
      <c r="AM49" s="14">
        <v>196</v>
      </c>
      <c r="AN49" s="14">
        <v>1407727500</v>
      </c>
      <c r="AO49" s="14"/>
      <c r="AP49" s="14"/>
      <c r="AQ49" s="14"/>
      <c r="AR49" s="14"/>
      <c r="AS49" s="14"/>
      <c r="AT49" s="14"/>
      <c r="AU49" s="14"/>
      <c r="AV49" s="15"/>
      <c r="AW49" s="6"/>
      <c r="AX49" s="21">
        <v>0.88150113140217035</v>
      </c>
      <c r="AZ49" s="24">
        <f t="shared" ref="AZ49:AZ61" si="19">((M49+(F49/E49))/AX49)/(((R48/Q48)+(V48/U48)+(Z48/Y48)+(X48/W48))/AX48)</f>
        <v>0.13178296529585887</v>
      </c>
      <c r="BA49" s="24">
        <f t="shared" si="12"/>
        <v>3.2952606463295481E-2</v>
      </c>
      <c r="BB49" s="24">
        <f t="shared" ref="BB49:BB61" si="20">(M49/AX49)/(((R48/Q48)+(V48/U48)+(Z48/Y48)+(X48/W48))/AX48)</f>
        <v>8.5996711528791448E-3</v>
      </c>
      <c r="BD49" s="24">
        <f t="shared" si="6"/>
        <v>1.6716971149653571E-2</v>
      </c>
      <c r="BE49" s="24">
        <f t="shared" si="7"/>
        <v>5.6502377924649093E-2</v>
      </c>
      <c r="BF49" s="24">
        <f t="shared" si="8"/>
        <v>0.6106457411208156</v>
      </c>
      <c r="BG49" s="24">
        <f t="shared" si="9"/>
        <v>2.8038051468556206E-2</v>
      </c>
      <c r="BH49" s="25">
        <f t="shared" ref="BH49:BH61" si="21">AD49/V48</f>
        <v>19.5668874237337</v>
      </c>
      <c r="BM49" s="33">
        <f t="shared" si="11"/>
        <v>6397288442.5342846</v>
      </c>
    </row>
    <row r="50" spans="1:65" x14ac:dyDescent="0.2">
      <c r="A50" s="12">
        <v>4</v>
      </c>
      <c r="B50" s="13">
        <v>2003</v>
      </c>
      <c r="C50" s="13" t="s">
        <v>30</v>
      </c>
      <c r="D50" s="14">
        <v>628</v>
      </c>
      <c r="E50" s="14">
        <v>140</v>
      </c>
      <c r="F50" s="14">
        <v>4749816000</v>
      </c>
      <c r="G50" s="14">
        <v>295</v>
      </c>
      <c r="H50" s="14">
        <v>10174827000</v>
      </c>
      <c r="I50" s="14">
        <v>1385977375</v>
      </c>
      <c r="J50" s="14">
        <v>238</v>
      </c>
      <c r="K50" s="14">
        <f t="shared" si="3"/>
        <v>533</v>
      </c>
      <c r="L50" s="14">
        <f t="shared" si="0"/>
        <v>8788849625</v>
      </c>
      <c r="M50" s="14">
        <f t="shared" si="1"/>
        <v>16489398.92120075</v>
      </c>
      <c r="N50" s="14">
        <f t="shared" si="2"/>
        <v>95</v>
      </c>
      <c r="O50" s="14">
        <v>552</v>
      </c>
      <c r="P50" s="14">
        <v>62798460000</v>
      </c>
      <c r="Q50" s="14">
        <v>503</v>
      </c>
      <c r="R50" s="14">
        <v>865893500</v>
      </c>
      <c r="S50" s="14">
        <v>512</v>
      </c>
      <c r="T50" s="14">
        <v>14314501000</v>
      </c>
      <c r="U50" s="14">
        <v>259</v>
      </c>
      <c r="V50" s="14">
        <v>1571642875</v>
      </c>
      <c r="W50" s="14">
        <v>168</v>
      </c>
      <c r="X50" s="14">
        <v>6989583500</v>
      </c>
      <c r="Y50" s="14">
        <v>428</v>
      </c>
      <c r="Z50" s="14">
        <v>36802976000</v>
      </c>
      <c r="AA50" s="14">
        <v>105</v>
      </c>
      <c r="AB50" s="14">
        <v>2253863500</v>
      </c>
      <c r="AC50" s="14">
        <v>357</v>
      </c>
      <c r="AD50" s="14">
        <v>14794215000</v>
      </c>
      <c r="AE50" s="14">
        <v>155</v>
      </c>
      <c r="AF50" s="14">
        <v>2180337000</v>
      </c>
      <c r="AG50" s="14">
        <v>245</v>
      </c>
      <c r="AH50" s="14">
        <v>10197373000</v>
      </c>
      <c r="AI50" s="14">
        <v>107</v>
      </c>
      <c r="AJ50" s="14">
        <v>2577399500</v>
      </c>
      <c r="AK50" s="14">
        <v>186</v>
      </c>
      <c r="AL50" s="14">
        <v>1402306125</v>
      </c>
      <c r="AM50" s="14">
        <v>194</v>
      </c>
      <c r="AN50" s="14">
        <v>1563200625</v>
      </c>
      <c r="AO50" s="14"/>
      <c r="AP50" s="14"/>
      <c r="AQ50" s="14"/>
      <c r="AR50" s="14"/>
      <c r="AS50" s="14"/>
      <c r="AT50" s="14"/>
      <c r="AU50" s="14"/>
      <c r="AV50" s="15"/>
      <c r="AW50" s="6"/>
      <c r="AX50" s="21">
        <v>1</v>
      </c>
      <c r="AZ50" s="24">
        <f t="shared" si="19"/>
        <v>0.36517934573982291</v>
      </c>
      <c r="BA50" s="24">
        <f t="shared" si="12"/>
        <v>0.18398432430898953</v>
      </c>
      <c r="BB50" s="24">
        <f t="shared" si="20"/>
        <v>0.11943647952446872</v>
      </c>
      <c r="BD50" s="24">
        <f t="shared" si="6"/>
        <v>1.3788451181764649E-2</v>
      </c>
      <c r="BE50" s="24">
        <f t="shared" si="7"/>
        <v>3.5890426293893198E-2</v>
      </c>
      <c r="BF50" s="24">
        <f t="shared" si="8"/>
        <v>0.58604902094732891</v>
      </c>
      <c r="BG50" s="24">
        <f t="shared" si="9"/>
        <v>2.5026774143824548E-2</v>
      </c>
      <c r="BH50" s="25">
        <f t="shared" si="21"/>
        <v>9.0011522025321078</v>
      </c>
      <c r="BM50" s="33">
        <f t="shared" si="11"/>
        <v>6989583500</v>
      </c>
    </row>
    <row r="51" spans="1:65" x14ac:dyDescent="0.2">
      <c r="A51" s="12">
        <v>4</v>
      </c>
      <c r="B51" s="13">
        <v>2004</v>
      </c>
      <c r="C51" s="13" t="s">
        <v>30</v>
      </c>
      <c r="D51" s="14">
        <v>861</v>
      </c>
      <c r="E51" s="14">
        <v>198</v>
      </c>
      <c r="F51" s="14">
        <v>5056904500</v>
      </c>
      <c r="G51" s="14">
        <v>434</v>
      </c>
      <c r="H51" s="14">
        <v>10114988000</v>
      </c>
      <c r="I51" s="14">
        <v>248002265.625</v>
      </c>
      <c r="J51" s="14">
        <v>290</v>
      </c>
      <c r="K51" s="14">
        <f t="shared" si="3"/>
        <v>724</v>
      </c>
      <c r="L51" s="14">
        <f t="shared" si="0"/>
        <v>9866985734.375</v>
      </c>
      <c r="M51" s="14">
        <f t="shared" si="1"/>
        <v>13628433.334772099</v>
      </c>
      <c r="N51" s="14">
        <f t="shared" si="2"/>
        <v>137</v>
      </c>
      <c r="O51" s="14">
        <v>790</v>
      </c>
      <c r="P51" s="14">
        <v>76382752000</v>
      </c>
      <c r="Q51" s="14">
        <v>736</v>
      </c>
      <c r="R51" s="14">
        <v>1073959000</v>
      </c>
      <c r="S51" s="14">
        <v>728</v>
      </c>
      <c r="T51" s="14">
        <v>14336719000</v>
      </c>
      <c r="U51" s="14">
        <v>345</v>
      </c>
      <c r="V51" s="14">
        <v>2673436000</v>
      </c>
      <c r="W51" s="14">
        <v>198</v>
      </c>
      <c r="X51" s="14">
        <v>12407171000</v>
      </c>
      <c r="Y51" s="14">
        <v>610</v>
      </c>
      <c r="Z51" s="14">
        <v>43266180000</v>
      </c>
      <c r="AA51" s="14">
        <v>123</v>
      </c>
      <c r="AB51" s="14">
        <v>2625289500</v>
      </c>
      <c r="AC51" s="14">
        <v>480</v>
      </c>
      <c r="AD51" s="14">
        <v>19639708000</v>
      </c>
      <c r="AE51" s="14">
        <v>199</v>
      </c>
      <c r="AF51" s="14">
        <v>4159622250</v>
      </c>
      <c r="AG51" s="14">
        <v>319</v>
      </c>
      <c r="AH51" s="14">
        <v>12267141000</v>
      </c>
      <c r="AI51" s="14">
        <v>142</v>
      </c>
      <c r="AJ51" s="14">
        <v>3778943750</v>
      </c>
      <c r="AK51" s="14">
        <v>231</v>
      </c>
      <c r="AL51" s="14">
        <v>1708026375</v>
      </c>
      <c r="AM51" s="14">
        <v>248</v>
      </c>
      <c r="AN51" s="14">
        <v>2274025000</v>
      </c>
      <c r="AO51" s="14"/>
      <c r="AP51" s="14"/>
      <c r="AQ51" s="14"/>
      <c r="AR51" s="14"/>
      <c r="AS51" s="14"/>
      <c r="AT51" s="14"/>
      <c r="AU51" s="14"/>
      <c r="AV51" s="15"/>
      <c r="AW51" s="6"/>
      <c r="AX51" s="21">
        <v>1.0441571792341915</v>
      </c>
      <c r="AZ51" s="24">
        <f t="shared" si="19"/>
        <v>0.27708110782589285</v>
      </c>
      <c r="BA51" s="24">
        <f t="shared" si="12"/>
        <v>0.14581931789113034</v>
      </c>
      <c r="BB51" s="24">
        <f t="shared" si="20"/>
        <v>9.640898631872924E-2</v>
      </c>
      <c r="BD51" s="24">
        <f t="shared" si="6"/>
        <v>1.406022919938784E-2</v>
      </c>
      <c r="BE51" s="24">
        <f t="shared" si="7"/>
        <v>3.4370187395185763E-2</v>
      </c>
      <c r="BF51" s="24">
        <f t="shared" si="8"/>
        <v>0.56643913536919954</v>
      </c>
      <c r="BG51" s="24">
        <f t="shared" si="9"/>
        <v>3.5000519489007155E-2</v>
      </c>
      <c r="BH51" s="25">
        <f t="shared" si="21"/>
        <v>12.496291818203293</v>
      </c>
      <c r="BM51" s="33">
        <f t="shared" si="11"/>
        <v>11882474446.136261</v>
      </c>
    </row>
    <row r="52" spans="1:65" x14ac:dyDescent="0.2">
      <c r="A52" s="12">
        <v>4</v>
      </c>
      <c r="B52" s="13">
        <v>2005</v>
      </c>
      <c r="C52" s="13" t="s">
        <v>30</v>
      </c>
      <c r="D52" s="14">
        <v>876</v>
      </c>
      <c r="E52" s="14">
        <v>243</v>
      </c>
      <c r="F52" s="14">
        <v>5662694500</v>
      </c>
      <c r="G52" s="14">
        <v>491</v>
      </c>
      <c r="H52" s="14">
        <v>11521899000</v>
      </c>
      <c r="I52" s="14">
        <v>274625093.75</v>
      </c>
      <c r="J52" s="14">
        <v>233</v>
      </c>
      <c r="K52" s="14">
        <f t="shared" si="3"/>
        <v>724</v>
      </c>
      <c r="L52" s="14">
        <f t="shared" si="0"/>
        <v>11247273906.25</v>
      </c>
      <c r="M52" s="14">
        <f t="shared" si="1"/>
        <v>15534908.710290056</v>
      </c>
      <c r="N52" s="14">
        <f t="shared" si="2"/>
        <v>152</v>
      </c>
      <c r="O52" s="14">
        <v>790</v>
      </c>
      <c r="P52" s="14">
        <v>69800576000</v>
      </c>
      <c r="Q52" s="14">
        <v>742</v>
      </c>
      <c r="R52" s="14">
        <v>933786812.5</v>
      </c>
      <c r="S52" s="14">
        <v>734</v>
      </c>
      <c r="T52" s="14">
        <v>14066273000</v>
      </c>
      <c r="U52" s="14">
        <v>343</v>
      </c>
      <c r="V52" s="14">
        <v>2674606000</v>
      </c>
      <c r="W52" s="14">
        <v>221</v>
      </c>
      <c r="X52" s="14">
        <v>6265390500</v>
      </c>
      <c r="Y52" s="14">
        <v>612</v>
      </c>
      <c r="Z52" s="14">
        <v>42775324000</v>
      </c>
      <c r="AA52" s="14">
        <v>133</v>
      </c>
      <c r="AB52" s="14">
        <v>3085194000</v>
      </c>
      <c r="AC52" s="14">
        <v>494</v>
      </c>
      <c r="AD52" s="14">
        <v>21650644000</v>
      </c>
      <c r="AE52" s="14">
        <v>214</v>
      </c>
      <c r="AF52" s="14">
        <v>4766497500</v>
      </c>
      <c r="AG52" s="14">
        <v>306</v>
      </c>
      <c r="AH52" s="14">
        <v>11866679000</v>
      </c>
      <c r="AI52" s="14">
        <v>172</v>
      </c>
      <c r="AJ52" s="14">
        <v>5298847000</v>
      </c>
      <c r="AK52" s="14">
        <v>247</v>
      </c>
      <c r="AL52" s="14">
        <v>2003649750</v>
      </c>
      <c r="AM52" s="14">
        <v>249</v>
      </c>
      <c r="AN52" s="14">
        <v>2285030500</v>
      </c>
      <c r="AO52" s="14"/>
      <c r="AP52" s="14"/>
      <c r="AQ52" s="14"/>
      <c r="AR52" s="14"/>
      <c r="AS52" s="14"/>
      <c r="AT52" s="14"/>
      <c r="AU52" s="14"/>
      <c r="AV52" s="15"/>
      <c r="AW52" s="6"/>
      <c r="AX52" s="21">
        <v>1.1448312940523104</v>
      </c>
      <c r="AZ52" s="24">
        <f t="shared" si="19"/>
        <v>0.24806090479185025</v>
      </c>
      <c r="BA52" s="24">
        <f t="shared" si="12"/>
        <v>0.14917762983641786</v>
      </c>
      <c r="BB52" s="24">
        <f t="shared" si="20"/>
        <v>9.9222046023174484E-2</v>
      </c>
      <c r="BD52" s="24">
        <f t="shared" si="6"/>
        <v>1.3377924166413755E-2</v>
      </c>
      <c r="BE52" s="24">
        <f t="shared" si="7"/>
        <v>4.4200122360021785E-2</v>
      </c>
      <c r="BF52" s="24">
        <f t="shared" si="8"/>
        <v>0.61282193430610088</v>
      </c>
      <c r="BG52" s="24">
        <f t="shared" si="9"/>
        <v>3.8317821331445748E-2</v>
      </c>
      <c r="BH52" s="25">
        <f t="shared" si="21"/>
        <v>8.0984336262397907</v>
      </c>
      <c r="BM52" s="33">
        <f t="shared" si="11"/>
        <v>5472763133.3544922</v>
      </c>
    </row>
    <row r="53" spans="1:65" x14ac:dyDescent="0.2">
      <c r="A53" s="12">
        <v>4</v>
      </c>
      <c r="B53" s="13">
        <v>2006</v>
      </c>
      <c r="C53" s="13" t="s">
        <v>30</v>
      </c>
      <c r="D53" s="14">
        <v>1032</v>
      </c>
      <c r="E53" s="14">
        <v>286</v>
      </c>
      <c r="F53" s="14">
        <v>6858123500</v>
      </c>
      <c r="G53" s="14">
        <v>559</v>
      </c>
      <c r="H53" s="14">
        <v>17199358000</v>
      </c>
      <c r="I53" s="14">
        <v>444212906.25</v>
      </c>
      <c r="J53" s="14">
        <v>300</v>
      </c>
      <c r="K53" s="14">
        <f t="shared" si="3"/>
        <v>859</v>
      </c>
      <c r="L53" s="14">
        <f t="shared" si="0"/>
        <v>16755145093.75</v>
      </c>
      <c r="M53" s="14">
        <f t="shared" si="1"/>
        <v>19505407.559662398</v>
      </c>
      <c r="N53" s="14">
        <f t="shared" si="2"/>
        <v>173</v>
      </c>
      <c r="O53" s="14">
        <v>942</v>
      </c>
      <c r="P53" s="14">
        <v>103469016000</v>
      </c>
      <c r="Q53" s="14">
        <v>884</v>
      </c>
      <c r="R53" s="14">
        <v>1695755000</v>
      </c>
      <c r="S53" s="14">
        <v>880</v>
      </c>
      <c r="T53" s="14">
        <v>20107398000</v>
      </c>
      <c r="U53" s="14">
        <v>396</v>
      </c>
      <c r="V53" s="14">
        <v>5564949500</v>
      </c>
      <c r="W53" s="14">
        <v>240</v>
      </c>
      <c r="X53" s="14">
        <v>18558908000</v>
      </c>
      <c r="Y53" s="14">
        <v>737</v>
      </c>
      <c r="Z53" s="14">
        <v>54180952000</v>
      </c>
      <c r="AA53" s="14">
        <v>164</v>
      </c>
      <c r="AB53" s="14">
        <v>3361057250</v>
      </c>
      <c r="AC53" s="14">
        <v>571</v>
      </c>
      <c r="AD53" s="14">
        <v>36945412000</v>
      </c>
      <c r="AE53" s="14">
        <v>250</v>
      </c>
      <c r="AF53" s="14">
        <v>9685207000</v>
      </c>
      <c r="AG53" s="14">
        <v>328</v>
      </c>
      <c r="AH53" s="14">
        <v>10383973000</v>
      </c>
      <c r="AI53" s="14">
        <v>234</v>
      </c>
      <c r="AJ53" s="14">
        <v>16729280000</v>
      </c>
      <c r="AK53" s="14">
        <v>267</v>
      </c>
      <c r="AL53" s="14">
        <v>3750356750</v>
      </c>
      <c r="AM53" s="14">
        <v>278</v>
      </c>
      <c r="AN53" s="14">
        <v>3603406250</v>
      </c>
      <c r="AO53" s="14"/>
      <c r="AP53" s="14"/>
      <c r="AQ53" s="14"/>
      <c r="AR53" s="14"/>
      <c r="AS53" s="14"/>
      <c r="AT53" s="14"/>
      <c r="AU53" s="14"/>
      <c r="AV53" s="15"/>
      <c r="AW53" s="6"/>
      <c r="AX53" s="21">
        <v>1.2695927542996235</v>
      </c>
      <c r="AZ53" s="24">
        <f t="shared" si="19"/>
        <v>0.36543718583666779</v>
      </c>
      <c r="BA53" s="24">
        <f t="shared" si="12"/>
        <v>0.23101362837807629</v>
      </c>
      <c r="BB53" s="24">
        <f t="shared" si="20"/>
        <v>0.16391914769193813</v>
      </c>
      <c r="BD53" s="24">
        <f t="shared" si="6"/>
        <v>1.638901253298862E-2</v>
      </c>
      <c r="BE53" s="24">
        <f t="shared" si="7"/>
        <v>3.2483707489786122E-2</v>
      </c>
      <c r="BF53" s="24">
        <f t="shared" si="8"/>
        <v>0.52364421828463126</v>
      </c>
      <c r="BG53" s="24">
        <f t="shared" si="9"/>
        <v>5.3783728841105438E-2</v>
      </c>
      <c r="BH53" s="25">
        <f t="shared" si="21"/>
        <v>13.81340354429774</v>
      </c>
      <c r="BM53" s="33">
        <f t="shared" si="11"/>
        <v>14618000880.320166</v>
      </c>
    </row>
    <row r="54" spans="1:65" x14ac:dyDescent="0.2">
      <c r="A54" s="12">
        <v>4</v>
      </c>
      <c r="B54" s="13">
        <v>2007</v>
      </c>
      <c r="C54" s="13" t="s">
        <v>30</v>
      </c>
      <c r="D54" s="14">
        <v>965</v>
      </c>
      <c r="E54" s="14">
        <v>297</v>
      </c>
      <c r="F54" s="14">
        <v>6188692500</v>
      </c>
      <c r="G54" s="14">
        <v>547</v>
      </c>
      <c r="H54" s="14">
        <v>13723940000</v>
      </c>
      <c r="I54" s="14">
        <v>1093955750</v>
      </c>
      <c r="J54" s="14">
        <v>294</v>
      </c>
      <c r="K54" s="14">
        <f t="shared" si="3"/>
        <v>841</v>
      </c>
      <c r="L54" s="14">
        <f t="shared" si="0"/>
        <v>12629984250</v>
      </c>
      <c r="M54" s="14">
        <f t="shared" si="1"/>
        <v>15017817.181926278</v>
      </c>
      <c r="N54" s="14">
        <f t="shared" si="2"/>
        <v>124</v>
      </c>
      <c r="O54" s="14">
        <v>901</v>
      </c>
      <c r="P54" s="14">
        <v>114140608000</v>
      </c>
      <c r="Q54" s="14">
        <v>857</v>
      </c>
      <c r="R54" s="14">
        <v>1896354000</v>
      </c>
      <c r="S54" s="14">
        <v>843</v>
      </c>
      <c r="T54" s="14">
        <v>24342456000</v>
      </c>
      <c r="U54" s="14">
        <v>397</v>
      </c>
      <c r="V54" s="14">
        <v>6043501500</v>
      </c>
      <c r="W54" s="14">
        <v>255</v>
      </c>
      <c r="X54" s="14">
        <v>15169426000</v>
      </c>
      <c r="Y54" s="14">
        <v>698</v>
      </c>
      <c r="Z54" s="14">
        <v>62534084000</v>
      </c>
      <c r="AA54" s="14">
        <v>178</v>
      </c>
      <c r="AB54" s="14">
        <v>4154788750</v>
      </c>
      <c r="AC54" s="14">
        <v>557</v>
      </c>
      <c r="AD54" s="14">
        <v>46507340000</v>
      </c>
      <c r="AE54" s="14">
        <v>250</v>
      </c>
      <c r="AF54" s="14">
        <v>15138597000</v>
      </c>
      <c r="AG54" s="14">
        <v>252</v>
      </c>
      <c r="AH54" s="14">
        <v>4467691500</v>
      </c>
      <c r="AI54" s="14">
        <v>322</v>
      </c>
      <c r="AJ54" s="14">
        <v>28684834000</v>
      </c>
      <c r="AK54" s="14">
        <v>264</v>
      </c>
      <c r="AL54" s="14">
        <v>3809327500</v>
      </c>
      <c r="AM54" s="14">
        <v>292</v>
      </c>
      <c r="AN54" s="14">
        <v>5593110000</v>
      </c>
      <c r="AO54" s="14"/>
      <c r="AP54" s="14"/>
      <c r="AQ54" s="14"/>
      <c r="AR54" s="14"/>
      <c r="AS54" s="14"/>
      <c r="AT54" s="14"/>
      <c r="AU54" s="14"/>
      <c r="AV54" s="15"/>
      <c r="AW54" s="6"/>
      <c r="AX54" s="21">
        <v>1.4356871504617181</v>
      </c>
      <c r="AZ54" s="24">
        <f t="shared" si="19"/>
        <v>0.1900727921821172</v>
      </c>
      <c r="BA54" s="24">
        <f t="shared" si="12"/>
        <v>0.11862092538117668</v>
      </c>
      <c r="BB54" s="24">
        <f t="shared" si="20"/>
        <v>7.9611358396104365E-2</v>
      </c>
      <c r="BD54" s="24">
        <f t="shared" si="6"/>
        <v>1.6614192207562096E-2</v>
      </c>
      <c r="BE54" s="24">
        <f t="shared" si="7"/>
        <v>3.6400618700051082E-2</v>
      </c>
      <c r="BF54" s="24">
        <f t="shared" si="8"/>
        <v>0.54786885312543632</v>
      </c>
      <c r="BG54" s="24">
        <f t="shared" si="9"/>
        <v>5.2947864970195359E-2</v>
      </c>
      <c r="BH54" s="25">
        <f t="shared" si="21"/>
        <v>8.3571899439518731</v>
      </c>
      <c r="BM54" s="33">
        <f t="shared" si="11"/>
        <v>10565969051.907654</v>
      </c>
    </row>
    <row r="55" spans="1:65" x14ac:dyDescent="0.2">
      <c r="A55" s="12">
        <v>4</v>
      </c>
      <c r="B55" s="13">
        <v>2008</v>
      </c>
      <c r="C55" s="13" t="s">
        <v>30</v>
      </c>
      <c r="D55" s="14">
        <v>1062</v>
      </c>
      <c r="E55" s="14">
        <v>319</v>
      </c>
      <c r="F55" s="14">
        <v>4986391000</v>
      </c>
      <c r="G55" s="14">
        <v>585</v>
      </c>
      <c r="H55" s="14">
        <v>10205015000</v>
      </c>
      <c r="I55" s="14">
        <v>2091769000</v>
      </c>
      <c r="J55" s="14">
        <v>333</v>
      </c>
      <c r="K55" s="14">
        <f t="shared" si="3"/>
        <v>918</v>
      </c>
      <c r="L55" s="14">
        <f t="shared" si="0"/>
        <v>8113246000</v>
      </c>
      <c r="M55" s="14">
        <f t="shared" si="1"/>
        <v>8837958.6056644879</v>
      </c>
      <c r="N55" s="14">
        <f t="shared" si="2"/>
        <v>144</v>
      </c>
      <c r="O55" s="14">
        <v>993</v>
      </c>
      <c r="P55" s="14">
        <v>126698047000</v>
      </c>
      <c r="Q55" s="14">
        <v>948</v>
      </c>
      <c r="R55" s="14">
        <v>2682919000</v>
      </c>
      <c r="S55" s="14">
        <v>939</v>
      </c>
      <c r="T55" s="14">
        <v>22437424000</v>
      </c>
      <c r="U55" s="14">
        <v>435</v>
      </c>
      <c r="V55" s="14">
        <v>7745641000</v>
      </c>
      <c r="W55" s="14">
        <v>267</v>
      </c>
      <c r="X55" s="14">
        <v>15480302000</v>
      </c>
      <c r="Y55" s="14">
        <v>776</v>
      </c>
      <c r="Z55" s="14">
        <v>73571871000</v>
      </c>
      <c r="AA55" s="14">
        <v>182</v>
      </c>
      <c r="AB55" s="14">
        <v>4779890000</v>
      </c>
      <c r="AC55" s="14">
        <v>602</v>
      </c>
      <c r="AD55" s="14">
        <v>56511657000</v>
      </c>
      <c r="AE55" s="14">
        <v>274</v>
      </c>
      <c r="AF55" s="14">
        <v>17020934000</v>
      </c>
      <c r="AG55" s="14">
        <v>272</v>
      </c>
      <c r="AH55" s="14">
        <v>5517602000</v>
      </c>
      <c r="AI55" s="14">
        <v>345</v>
      </c>
      <c r="AJ55" s="14">
        <v>35725447000</v>
      </c>
      <c r="AK55" s="14">
        <v>311</v>
      </c>
      <c r="AL55" s="14">
        <v>5142518000</v>
      </c>
      <c r="AM55" s="14">
        <v>316</v>
      </c>
      <c r="AN55" s="14">
        <v>6894843000</v>
      </c>
      <c r="AO55" s="14"/>
      <c r="AP55" s="14"/>
      <c r="AQ55" s="14"/>
      <c r="AR55" s="14"/>
      <c r="AS55" s="14"/>
      <c r="AT55" s="14"/>
      <c r="AU55" s="14"/>
      <c r="AV55" s="15"/>
      <c r="AW55" s="6"/>
      <c r="AX55" s="21">
        <v>1.7607440396079383</v>
      </c>
      <c r="AZ55" s="24">
        <f t="shared" si="19"/>
        <v>0.119821268771937</v>
      </c>
      <c r="BA55" s="24">
        <f t="shared" si="12"/>
        <v>6.9876208593825304E-2</v>
      </c>
      <c r="BB55" s="24">
        <f t="shared" si="20"/>
        <v>4.3277754175098042E-2</v>
      </c>
      <c r="BD55" s="24">
        <f t="shared" si="6"/>
        <v>2.1175693418541804E-2</v>
      </c>
      <c r="BE55" s="24">
        <f t="shared" si="7"/>
        <v>3.7726627309417012E-2</v>
      </c>
      <c r="BF55" s="24">
        <f t="shared" si="8"/>
        <v>0.58068670150850865</v>
      </c>
      <c r="BG55" s="24">
        <f t="shared" si="9"/>
        <v>6.1134651901934997E-2</v>
      </c>
      <c r="BH55" s="25">
        <f t="shared" si="21"/>
        <v>9.3508137625183014</v>
      </c>
      <c r="BM55" s="33">
        <f t="shared" si="11"/>
        <v>8791909358.6407776</v>
      </c>
    </row>
    <row r="56" spans="1:65" x14ac:dyDescent="0.2">
      <c r="A56" s="12">
        <v>4</v>
      </c>
      <c r="B56" s="13">
        <v>2009</v>
      </c>
      <c r="C56" s="13" t="s">
        <v>30</v>
      </c>
      <c r="D56" s="14">
        <v>1116</v>
      </c>
      <c r="E56" s="14">
        <v>340</v>
      </c>
      <c r="F56" s="14">
        <v>6041379000</v>
      </c>
      <c r="G56" s="14">
        <v>597</v>
      </c>
      <c r="H56" s="14">
        <v>13399389000</v>
      </c>
      <c r="I56" s="14">
        <v>2763847000</v>
      </c>
      <c r="J56" s="14">
        <v>378</v>
      </c>
      <c r="K56" s="14">
        <f t="shared" si="3"/>
        <v>975</v>
      </c>
      <c r="L56" s="14">
        <f t="shared" si="0"/>
        <v>10635542000</v>
      </c>
      <c r="M56" s="14">
        <f t="shared" si="1"/>
        <v>10908248.205128206</v>
      </c>
      <c r="N56" s="14">
        <f t="shared" si="2"/>
        <v>141</v>
      </c>
      <c r="O56" s="14">
        <v>1046</v>
      </c>
      <c r="P56" s="14">
        <v>137927174000</v>
      </c>
      <c r="Q56" s="14">
        <v>1003</v>
      </c>
      <c r="R56" s="14">
        <v>3227017000</v>
      </c>
      <c r="S56" s="14">
        <v>983</v>
      </c>
      <c r="T56" s="14">
        <v>25952844000</v>
      </c>
      <c r="U56" s="14">
        <v>468</v>
      </c>
      <c r="V56" s="14">
        <v>7641063000</v>
      </c>
      <c r="W56" s="14">
        <v>267</v>
      </c>
      <c r="X56" s="14">
        <v>16022543000</v>
      </c>
      <c r="Y56" s="14">
        <v>831</v>
      </c>
      <c r="Z56" s="14">
        <v>79434646000</v>
      </c>
      <c r="AA56" s="14">
        <v>185</v>
      </c>
      <c r="AB56" s="14">
        <v>5649060000</v>
      </c>
      <c r="AC56" s="14">
        <v>652</v>
      </c>
      <c r="AD56" s="14">
        <v>57491850000</v>
      </c>
      <c r="AE56" s="14">
        <v>300</v>
      </c>
      <c r="AF56" s="14">
        <v>11376008000</v>
      </c>
      <c r="AG56" s="14">
        <v>279</v>
      </c>
      <c r="AH56" s="14">
        <v>7415337000</v>
      </c>
      <c r="AI56" s="14">
        <v>387</v>
      </c>
      <c r="AJ56" s="14">
        <v>38430667000</v>
      </c>
      <c r="AK56" s="14">
        <v>323</v>
      </c>
      <c r="AL56" s="14">
        <v>6905023000</v>
      </c>
      <c r="AM56" s="14">
        <v>337</v>
      </c>
      <c r="AN56" s="14">
        <v>6635184000</v>
      </c>
      <c r="AO56" s="14">
        <v>264</v>
      </c>
      <c r="AP56" s="14">
        <v>8678471680</v>
      </c>
      <c r="AQ56" s="14">
        <v>154</v>
      </c>
      <c r="AR56" s="14">
        <v>938787000</v>
      </c>
      <c r="AS56" s="14">
        <v>341</v>
      </c>
      <c r="AT56" s="14">
        <v>24037616000</v>
      </c>
      <c r="AU56" s="14">
        <v>258</v>
      </c>
      <c r="AV56" s="15">
        <v>4775791000</v>
      </c>
      <c r="AW56" s="6"/>
      <c r="AX56" s="21">
        <v>2.0221835087055928</v>
      </c>
      <c r="AZ56" s="24">
        <f t="shared" si="19"/>
        <v>0.14397945210024576</v>
      </c>
      <c r="BA56" s="24">
        <f t="shared" si="12"/>
        <v>8.5877205748630045E-2</v>
      </c>
      <c r="BB56" s="24">
        <f t="shared" si="20"/>
        <v>5.4767341560363343E-2</v>
      </c>
      <c r="BD56" s="24">
        <f t="shared" si="6"/>
        <v>2.3396528083726272E-2</v>
      </c>
      <c r="BE56" s="24">
        <f t="shared" si="7"/>
        <v>4.0956831320273404E-2</v>
      </c>
      <c r="BF56" s="24">
        <f t="shared" si="8"/>
        <v>0.57591730256142271</v>
      </c>
      <c r="BG56" s="24">
        <f t="shared" si="9"/>
        <v>5.5399257292112723E-2</v>
      </c>
      <c r="BH56" s="25">
        <f t="shared" si="21"/>
        <v>7.4224780105352162</v>
      </c>
      <c r="BM56" s="33">
        <f t="shared" si="11"/>
        <v>7923387235.1456814</v>
      </c>
    </row>
    <row r="57" spans="1:65" x14ac:dyDescent="0.2">
      <c r="A57" s="12">
        <v>4</v>
      </c>
      <c r="B57" s="13">
        <v>2010</v>
      </c>
      <c r="C57" s="13" t="s">
        <v>30</v>
      </c>
      <c r="D57" s="14">
        <v>1122</v>
      </c>
      <c r="E57" s="14">
        <v>377</v>
      </c>
      <c r="F57" s="14">
        <v>8642149000</v>
      </c>
      <c r="G57" s="14">
        <v>604</v>
      </c>
      <c r="H57" s="14">
        <v>19177387000</v>
      </c>
      <c r="I57" s="14">
        <v>1226281000</v>
      </c>
      <c r="J57" s="14">
        <v>384</v>
      </c>
      <c r="K57" s="14">
        <f t="shared" si="3"/>
        <v>988</v>
      </c>
      <c r="L57" s="14">
        <f t="shared" si="0"/>
        <v>17951106000</v>
      </c>
      <c r="M57" s="14">
        <f t="shared" si="1"/>
        <v>18169135.627530366</v>
      </c>
      <c r="N57" s="14">
        <f t="shared" si="2"/>
        <v>134</v>
      </c>
      <c r="O57" s="14">
        <v>1055</v>
      </c>
      <c r="P57" s="14">
        <v>168866924000</v>
      </c>
      <c r="Q57" s="14">
        <v>1012</v>
      </c>
      <c r="R57" s="14">
        <v>4621946000</v>
      </c>
      <c r="S57" s="14">
        <v>1002</v>
      </c>
      <c r="T57" s="14">
        <v>37451956000</v>
      </c>
      <c r="U57" s="14">
        <v>468</v>
      </c>
      <c r="V57" s="14">
        <v>9396092000</v>
      </c>
      <c r="W57" s="14">
        <v>272</v>
      </c>
      <c r="X57" s="14">
        <v>18907884000</v>
      </c>
      <c r="Y57" s="14">
        <v>821</v>
      </c>
      <c r="Z57" s="14">
        <v>82983275000</v>
      </c>
      <c r="AA57" s="14">
        <v>195</v>
      </c>
      <c r="AB57" s="14">
        <v>7643616000</v>
      </c>
      <c r="AC57" s="14">
        <v>658</v>
      </c>
      <c r="AD57" s="14">
        <v>71162792000</v>
      </c>
      <c r="AE57" s="14">
        <v>279</v>
      </c>
      <c r="AF57" s="14">
        <v>17458750000</v>
      </c>
      <c r="AG57" s="14">
        <v>253</v>
      </c>
      <c r="AH57" s="14">
        <v>5499268000</v>
      </c>
      <c r="AI57" s="14">
        <v>401</v>
      </c>
      <c r="AJ57" s="14">
        <v>49573044000</v>
      </c>
      <c r="AK57" s="14">
        <v>324</v>
      </c>
      <c r="AL57" s="14">
        <v>6848513000</v>
      </c>
      <c r="AM57" s="14">
        <v>330</v>
      </c>
      <c r="AN57" s="14">
        <v>8216783000</v>
      </c>
      <c r="AO57" s="14"/>
      <c r="AP57" s="14"/>
      <c r="AQ57" s="14"/>
      <c r="AR57" s="14"/>
      <c r="AS57" s="14"/>
      <c r="AT57" s="14"/>
      <c r="AU57" s="14"/>
      <c r="AV57" s="15"/>
      <c r="AW57" s="6"/>
      <c r="AX57" s="21">
        <v>2.5449374638867059</v>
      </c>
      <c r="AZ57" s="24">
        <f t="shared" si="19"/>
        <v>0.18642920232424343</v>
      </c>
      <c r="BA57" s="24">
        <f t="shared" si="12"/>
        <v>0.12211381288831029</v>
      </c>
      <c r="BB57" s="24">
        <f t="shared" si="20"/>
        <v>8.2429849193798366E-2</v>
      </c>
      <c r="BD57" s="24">
        <f t="shared" si="6"/>
        <v>2.7370345183761385E-2</v>
      </c>
      <c r="BE57" s="24">
        <f t="shared" si="7"/>
        <v>4.5264139471149482E-2</v>
      </c>
      <c r="BF57" s="24">
        <f t="shared" si="8"/>
        <v>0.49141224956522567</v>
      </c>
      <c r="BG57" s="24">
        <f t="shared" si="9"/>
        <v>5.564199179704369E-2</v>
      </c>
      <c r="BH57" s="25">
        <f t="shared" si="21"/>
        <v>9.3132057673127413</v>
      </c>
      <c r="BM57" s="33">
        <f t="shared" si="11"/>
        <v>7429606529.9472246</v>
      </c>
    </row>
    <row r="58" spans="1:65" x14ac:dyDescent="0.2">
      <c r="A58" s="12">
        <v>4</v>
      </c>
      <c r="B58" s="13">
        <v>2011</v>
      </c>
      <c r="C58" s="13" t="s">
        <v>30</v>
      </c>
      <c r="D58" s="14">
        <v>1108</v>
      </c>
      <c r="E58" s="14">
        <v>416</v>
      </c>
      <c r="F58" s="14">
        <v>9379900000</v>
      </c>
      <c r="G58" s="14">
        <v>642</v>
      </c>
      <c r="H58" s="14">
        <v>21647645000</v>
      </c>
      <c r="I58" s="14">
        <v>2108589000</v>
      </c>
      <c r="J58" s="14">
        <v>350</v>
      </c>
      <c r="K58" s="14">
        <f t="shared" si="3"/>
        <v>992</v>
      </c>
      <c r="L58" s="14">
        <f t="shared" si="0"/>
        <v>19539056000</v>
      </c>
      <c r="M58" s="14">
        <f t="shared" si="1"/>
        <v>19696629.032258064</v>
      </c>
      <c r="N58" s="14">
        <f t="shared" si="2"/>
        <v>116</v>
      </c>
      <c r="O58" s="14">
        <v>1054</v>
      </c>
      <c r="P58" s="14">
        <v>202932303000</v>
      </c>
      <c r="Q58" s="14">
        <v>1009</v>
      </c>
      <c r="R58" s="14">
        <v>3709786000</v>
      </c>
      <c r="S58" s="14">
        <v>995</v>
      </c>
      <c r="T58" s="14">
        <v>51416308000</v>
      </c>
      <c r="U58" s="14">
        <v>450</v>
      </c>
      <c r="V58" s="14">
        <v>12573119000</v>
      </c>
      <c r="W58" s="14">
        <v>273</v>
      </c>
      <c r="X58" s="14">
        <v>16877010000</v>
      </c>
      <c r="Y58" s="14">
        <v>820</v>
      </c>
      <c r="Z58" s="14">
        <v>93936105000</v>
      </c>
      <c r="AA58" s="14">
        <v>189</v>
      </c>
      <c r="AB58" s="14">
        <v>9294306000</v>
      </c>
      <c r="AC58" s="14">
        <v>674</v>
      </c>
      <c r="AD58" s="14">
        <v>106102447000</v>
      </c>
      <c r="AE58" s="14">
        <v>296</v>
      </c>
      <c r="AF58" s="14">
        <v>26751885000</v>
      </c>
      <c r="AG58" s="14">
        <v>250</v>
      </c>
      <c r="AH58" s="14">
        <v>6423433000</v>
      </c>
      <c r="AI58" s="14">
        <v>406</v>
      </c>
      <c r="AJ58" s="14">
        <v>76404288000</v>
      </c>
      <c r="AK58" s="14">
        <v>319</v>
      </c>
      <c r="AL58" s="14">
        <v>7782757000</v>
      </c>
      <c r="AM58" s="14">
        <v>329</v>
      </c>
      <c r="AN58" s="14">
        <v>11259916000</v>
      </c>
      <c r="AO58" s="14">
        <v>274</v>
      </c>
      <c r="AP58" s="14">
        <v>12119868416</v>
      </c>
      <c r="AQ58" s="14">
        <v>163</v>
      </c>
      <c r="AR58" s="14">
        <v>1549219000</v>
      </c>
      <c r="AS58" s="14">
        <v>375</v>
      </c>
      <c r="AT58" s="14">
        <v>53191786000</v>
      </c>
      <c r="AU58" s="14">
        <v>257</v>
      </c>
      <c r="AV58" s="15">
        <v>9543415000</v>
      </c>
      <c r="AW58" s="6"/>
      <c r="AX58" s="21">
        <v>3.1519466350386089</v>
      </c>
      <c r="AZ58" s="24">
        <f t="shared" si="19"/>
        <v>0.17470758281832055</v>
      </c>
      <c r="BA58" s="24">
        <f t="shared" si="12"/>
        <v>0.12056267436580789</v>
      </c>
      <c r="BB58" s="24">
        <f t="shared" si="20"/>
        <v>8.1458018261215404E-2</v>
      </c>
      <c r="BD58" s="24">
        <f t="shared" si="6"/>
        <v>1.8280904248152152E-2</v>
      </c>
      <c r="BE58" s="24">
        <f t="shared" si="7"/>
        <v>4.5800032141753204E-2</v>
      </c>
      <c r="BF58" s="24">
        <f t="shared" si="8"/>
        <v>0.46289380059910917</v>
      </c>
      <c r="BG58" s="24">
        <f t="shared" si="9"/>
        <v>6.1957208458822841E-2</v>
      </c>
      <c r="BH58" s="25">
        <f t="shared" si="21"/>
        <v>11.292189029226193</v>
      </c>
      <c r="BM58" s="33">
        <f t="shared" si="11"/>
        <v>5354471999.1089792</v>
      </c>
    </row>
    <row r="59" spans="1:65" x14ac:dyDescent="0.2">
      <c r="A59" s="12">
        <v>4</v>
      </c>
      <c r="B59" s="13">
        <v>2012</v>
      </c>
      <c r="C59" s="13" t="s">
        <v>30</v>
      </c>
      <c r="D59" s="14">
        <v>1079</v>
      </c>
      <c r="E59" s="14">
        <v>448</v>
      </c>
      <c r="F59" s="14">
        <v>11685000000</v>
      </c>
      <c r="G59" s="14">
        <v>644</v>
      </c>
      <c r="H59" s="14">
        <v>18113000000</v>
      </c>
      <c r="I59" s="14">
        <v>3697000000</v>
      </c>
      <c r="J59" s="14">
        <v>354</v>
      </c>
      <c r="K59" s="14">
        <f t="shared" si="3"/>
        <v>998</v>
      </c>
      <c r="L59" s="14">
        <f t="shared" si="0"/>
        <v>14416000000</v>
      </c>
      <c r="M59" s="14">
        <f t="shared" si="1"/>
        <v>14444889.779559119</v>
      </c>
      <c r="N59" s="14">
        <f t="shared" si="2"/>
        <v>81</v>
      </c>
      <c r="O59" s="14">
        <v>1040</v>
      </c>
      <c r="P59" s="14">
        <v>281952000000</v>
      </c>
      <c r="Q59" s="14">
        <v>1006</v>
      </c>
      <c r="R59" s="14">
        <v>5632000000</v>
      </c>
      <c r="S59" s="14">
        <v>995</v>
      </c>
      <c r="T59" s="14">
        <v>71174000000</v>
      </c>
      <c r="U59" s="14">
        <v>469</v>
      </c>
      <c r="V59" s="14">
        <v>16851000000</v>
      </c>
      <c r="W59" s="14">
        <v>275</v>
      </c>
      <c r="X59" s="14">
        <v>21506000000</v>
      </c>
      <c r="Y59" s="14">
        <v>830</v>
      </c>
      <c r="Z59" s="14">
        <v>115715000000</v>
      </c>
      <c r="AA59" s="14">
        <v>186</v>
      </c>
      <c r="AB59" s="14">
        <v>14462000000</v>
      </c>
      <c r="AC59" s="14">
        <v>703</v>
      </c>
      <c r="AD59" s="14">
        <v>141385000000</v>
      </c>
      <c r="AE59" s="14">
        <v>296</v>
      </c>
      <c r="AF59" s="14">
        <v>32456000000</v>
      </c>
      <c r="AG59" s="14">
        <v>251</v>
      </c>
      <c r="AH59" s="14">
        <v>11607000000</v>
      </c>
      <c r="AI59" s="14">
        <v>454</v>
      </c>
      <c r="AJ59" s="14">
        <v>99883000000</v>
      </c>
      <c r="AK59" s="14">
        <v>340</v>
      </c>
      <c r="AL59" s="14">
        <v>11934000000</v>
      </c>
      <c r="AM59" s="14">
        <v>348</v>
      </c>
      <c r="AN59" s="14">
        <v>14495000000</v>
      </c>
      <c r="AO59" s="14">
        <v>301</v>
      </c>
      <c r="AP59" s="14">
        <v>14007000064</v>
      </c>
      <c r="AQ59" s="14">
        <v>177</v>
      </c>
      <c r="AR59" s="14">
        <v>1899000000</v>
      </c>
      <c r="AS59" s="14">
        <v>427</v>
      </c>
      <c r="AT59" s="14">
        <v>71739000000</v>
      </c>
      <c r="AU59" s="14">
        <v>290</v>
      </c>
      <c r="AV59" s="15">
        <v>12238000000</v>
      </c>
      <c r="AW59" s="6"/>
      <c r="AX59" s="21">
        <v>3.897112030084072</v>
      </c>
      <c r="AZ59" s="24">
        <f t="shared" si="19"/>
        <v>0.15759241149624154</v>
      </c>
      <c r="BA59" s="24">
        <f t="shared" si="12"/>
        <v>0.10169797759048334</v>
      </c>
      <c r="BB59" s="24">
        <f t="shared" si="20"/>
        <v>5.6169420518156703E-2</v>
      </c>
      <c r="BD59" s="24">
        <f t="shared" si="6"/>
        <v>1.9975031210986267E-2</v>
      </c>
      <c r="BE59" s="24">
        <f t="shared" si="7"/>
        <v>5.1292418567699463E-2</v>
      </c>
      <c r="BF59" s="24">
        <f t="shared" si="8"/>
        <v>0.41040673589830895</v>
      </c>
      <c r="BG59" s="24">
        <f t="shared" si="9"/>
        <v>5.9765491998638065E-2</v>
      </c>
      <c r="BH59" s="25">
        <f t="shared" si="21"/>
        <v>11.245022018800585</v>
      </c>
      <c r="BM59" s="33">
        <f t="shared" si="11"/>
        <v>5518445411.3668509</v>
      </c>
    </row>
    <row r="60" spans="1:65" x14ac:dyDescent="0.2">
      <c r="A60" s="12">
        <v>4</v>
      </c>
      <c r="B60" s="13">
        <v>2013</v>
      </c>
      <c r="C60" s="13" t="s">
        <v>30</v>
      </c>
      <c r="D60" s="14">
        <v>1104</v>
      </c>
      <c r="E60" s="14">
        <v>461</v>
      </c>
      <c r="F60" s="14">
        <v>17090000000</v>
      </c>
      <c r="G60" s="14">
        <v>652</v>
      </c>
      <c r="H60" s="14">
        <v>22667000000</v>
      </c>
      <c r="I60" s="14">
        <v>47373000000</v>
      </c>
      <c r="J60" s="14">
        <v>372</v>
      </c>
      <c r="K60" s="14">
        <f t="shared" si="3"/>
        <v>1024</v>
      </c>
      <c r="L60" s="14">
        <f t="shared" si="0"/>
        <v>-24706000000</v>
      </c>
      <c r="M60" s="14">
        <f t="shared" si="1"/>
        <v>-24126953.125</v>
      </c>
      <c r="N60" s="14">
        <f t="shared" si="2"/>
        <v>80</v>
      </c>
      <c r="O60" s="14">
        <v>1066</v>
      </c>
      <c r="P60" s="14">
        <v>365009000000</v>
      </c>
      <c r="Q60" s="14">
        <v>1030</v>
      </c>
      <c r="R60" s="14">
        <v>11418000000</v>
      </c>
      <c r="S60" s="14">
        <v>1022</v>
      </c>
      <c r="T60" s="14">
        <v>74430000000</v>
      </c>
      <c r="U60" s="14">
        <v>463</v>
      </c>
      <c r="V60" s="14">
        <v>23248000000</v>
      </c>
      <c r="W60" s="14">
        <v>280</v>
      </c>
      <c r="X60" s="14">
        <v>27030000000</v>
      </c>
      <c r="Y60" s="14">
        <v>842</v>
      </c>
      <c r="Z60" s="14">
        <v>181784000000</v>
      </c>
      <c r="AA60" s="14">
        <v>199</v>
      </c>
      <c r="AB60" s="14">
        <v>17972000000</v>
      </c>
      <c r="AC60" s="14">
        <v>697</v>
      </c>
      <c r="AD60" s="14">
        <v>148252000000</v>
      </c>
      <c r="AE60" s="14">
        <v>275</v>
      </c>
      <c r="AF60" s="14">
        <v>42906000000</v>
      </c>
      <c r="AG60" s="14">
        <v>232</v>
      </c>
      <c r="AH60" s="14">
        <v>16567000000</v>
      </c>
      <c r="AI60" s="14">
        <v>460</v>
      </c>
      <c r="AJ60" s="14">
        <v>94270000000</v>
      </c>
      <c r="AK60" s="14">
        <v>317</v>
      </c>
      <c r="AL60" s="14">
        <v>13641000000</v>
      </c>
      <c r="AM60" s="14">
        <v>327</v>
      </c>
      <c r="AN60" s="14">
        <v>19132000000</v>
      </c>
      <c r="AO60" s="14">
        <v>317</v>
      </c>
      <c r="AP60" s="14">
        <v>16718000128</v>
      </c>
      <c r="AQ60" s="14">
        <v>161</v>
      </c>
      <c r="AR60" s="14">
        <v>2794000000</v>
      </c>
      <c r="AS60" s="14">
        <v>429</v>
      </c>
      <c r="AT60" s="14">
        <v>59625000000</v>
      </c>
      <c r="AU60" s="14">
        <v>304</v>
      </c>
      <c r="AV60" s="15">
        <v>15133000000</v>
      </c>
      <c r="AW60" s="6"/>
      <c r="AX60" s="21">
        <v>4.9066831577641361</v>
      </c>
      <c r="AZ60" s="24">
        <f t="shared" si="19"/>
        <v>3.9673248679472924E-2</v>
      </c>
      <c r="BA60" s="24">
        <f t="shared" si="12"/>
        <v>-2.2794763402595699E-2</v>
      </c>
      <c r="BB60" s="24">
        <f t="shared" si="20"/>
        <v>-7.3945302603010674E-2</v>
      </c>
      <c r="BD60" s="24">
        <f t="shared" si="6"/>
        <v>3.1281420458125687E-2</v>
      </c>
      <c r="BE60" s="24">
        <f t="shared" si="7"/>
        <v>4.9237142097866081E-2</v>
      </c>
      <c r="BF60" s="24">
        <f t="shared" si="8"/>
        <v>0.49802607606935717</v>
      </c>
      <c r="BG60" s="24">
        <f t="shared" si="9"/>
        <v>6.3691580207611315E-2</v>
      </c>
      <c r="BH60" s="25">
        <f t="shared" si="21"/>
        <v>8.7978161533440158</v>
      </c>
      <c r="BM60" s="33">
        <f t="shared" si="11"/>
        <v>5508813006.8534842</v>
      </c>
    </row>
    <row r="61" spans="1:65" x14ac:dyDescent="0.2">
      <c r="A61" s="12">
        <v>4</v>
      </c>
      <c r="B61" s="13">
        <v>2014</v>
      </c>
      <c r="C61" s="13" t="s">
        <v>30</v>
      </c>
      <c r="D61" s="14">
        <v>619</v>
      </c>
      <c r="E61" s="14">
        <v>507</v>
      </c>
      <c r="F61" s="14">
        <v>26781369140.625</v>
      </c>
      <c r="G61" s="14">
        <v>685</v>
      </c>
      <c r="H61" s="14">
        <v>36201089843.75</v>
      </c>
      <c r="I61" s="14">
        <v>20792662109.375</v>
      </c>
      <c r="J61" s="14">
        <v>350</v>
      </c>
      <c r="K61" s="14">
        <f t="shared" si="3"/>
        <v>1035</v>
      </c>
      <c r="L61" s="14">
        <f t="shared" si="0"/>
        <v>15408427734.375</v>
      </c>
      <c r="M61" s="14">
        <f t="shared" si="1"/>
        <v>14887369.791666666</v>
      </c>
      <c r="N61" s="14">
        <f t="shared" si="2"/>
        <v>-416</v>
      </c>
      <c r="O61" s="14">
        <v>618</v>
      </c>
      <c r="P61" s="14">
        <v>403795437500</v>
      </c>
      <c r="Q61" s="14">
        <v>612</v>
      </c>
      <c r="R61" s="14">
        <v>11075508789.0625</v>
      </c>
      <c r="S61" s="14">
        <v>614</v>
      </c>
      <c r="T61" s="14">
        <v>71127585937.5</v>
      </c>
      <c r="U61" s="14">
        <v>385</v>
      </c>
      <c r="V61" s="14">
        <v>27357068359.375</v>
      </c>
      <c r="W61" s="14">
        <v>212</v>
      </c>
      <c r="X61" s="14">
        <v>35834066406.25</v>
      </c>
      <c r="Y61" s="14">
        <v>561</v>
      </c>
      <c r="Z61" s="14">
        <v>203203093750</v>
      </c>
      <c r="AA61" s="14">
        <v>79</v>
      </c>
      <c r="AB61" s="14">
        <v>6652182128.90625</v>
      </c>
      <c r="AC61" s="14">
        <v>535</v>
      </c>
      <c r="AD61" s="14">
        <v>134056421875</v>
      </c>
      <c r="AE61" s="14">
        <v>231</v>
      </c>
      <c r="AF61" s="14">
        <v>55298019531.25</v>
      </c>
      <c r="AG61" s="14">
        <v>178</v>
      </c>
      <c r="AH61" s="14">
        <v>17707587890.625</v>
      </c>
      <c r="AI61" s="14">
        <v>356</v>
      </c>
      <c r="AJ61" s="14">
        <v>65899328125</v>
      </c>
      <c r="AK61" s="14">
        <v>267</v>
      </c>
      <c r="AL61" s="14">
        <v>17814724609.375</v>
      </c>
      <c r="AM61" s="14">
        <v>286</v>
      </c>
      <c r="AN61" s="14">
        <v>22663244140.625</v>
      </c>
      <c r="AO61" s="14">
        <v>320</v>
      </c>
      <c r="AP61" s="14">
        <v>9975615488</v>
      </c>
      <c r="AQ61" s="14">
        <v>163</v>
      </c>
      <c r="AR61" s="14">
        <v>2842608398.4375</v>
      </c>
      <c r="AS61" s="14">
        <v>452</v>
      </c>
      <c r="AT61" s="14">
        <v>43737070312.5</v>
      </c>
      <c r="AU61" s="14">
        <v>308</v>
      </c>
      <c r="AV61" s="15">
        <v>19245259765.625</v>
      </c>
      <c r="AW61" s="6"/>
      <c r="AX61" s="21">
        <v>7.001140177479483</v>
      </c>
      <c r="AZ61" s="24">
        <f t="shared" si="19"/>
        <v>0.12697546404390953</v>
      </c>
      <c r="BA61" s="24">
        <f t="shared" si="12"/>
        <v>7.644170048809952E-2</v>
      </c>
      <c r="BB61" s="24">
        <f t="shared" si="20"/>
        <v>2.7917802528259261E-2</v>
      </c>
      <c r="BD61" s="24">
        <f t="shared" si="6"/>
        <v>2.7428513946650277E-2</v>
      </c>
      <c r="BE61" s="24">
        <f t="shared" si="7"/>
        <v>1.6474138910760352E-2</v>
      </c>
      <c r="BF61" s="24">
        <f t="shared" si="8"/>
        <v>0.50323276312402609</v>
      </c>
      <c r="BG61" s="24">
        <f t="shared" si="9"/>
        <v>6.7749820376251768E-2</v>
      </c>
      <c r="BH61" s="25">
        <f t="shared" si="21"/>
        <v>5.7663636388076398</v>
      </c>
      <c r="BM61" s="33">
        <f t="shared" si="11"/>
        <v>5118318659.2259903</v>
      </c>
    </row>
    <row r="62" spans="1:65" x14ac:dyDescent="0.2">
      <c r="A62" s="12">
        <v>5</v>
      </c>
      <c r="B62" s="13">
        <v>2001</v>
      </c>
      <c r="C62" s="13" t="s">
        <v>31</v>
      </c>
      <c r="D62" s="14">
        <v>7</v>
      </c>
      <c r="E62" s="14">
        <v>3</v>
      </c>
      <c r="F62" s="14">
        <v>126192.94738769531</v>
      </c>
      <c r="G62" s="14">
        <v>5</v>
      </c>
      <c r="H62" s="14">
        <v>3450991.69921875</v>
      </c>
      <c r="I62" s="14">
        <v>1211202.0263671875</v>
      </c>
      <c r="J62" s="14">
        <v>1</v>
      </c>
      <c r="K62" s="14">
        <f t="shared" si="3"/>
        <v>6</v>
      </c>
      <c r="L62" s="14">
        <f t="shared" si="0"/>
        <v>2239789.6728515625</v>
      </c>
      <c r="M62" s="14">
        <f t="shared" si="1"/>
        <v>373298.27880859375</v>
      </c>
      <c r="N62" s="14">
        <f t="shared" si="2"/>
        <v>1</v>
      </c>
      <c r="O62" s="14">
        <v>7</v>
      </c>
      <c r="P62" s="14">
        <v>78410156.25</v>
      </c>
      <c r="Q62" s="14">
        <v>6</v>
      </c>
      <c r="R62" s="14">
        <v>2313437.5</v>
      </c>
      <c r="S62" s="14">
        <v>7</v>
      </c>
      <c r="T62" s="14">
        <v>29035488.28125</v>
      </c>
      <c r="U62" s="14">
        <v>3</v>
      </c>
      <c r="V62" s="14">
        <v>4676988.28125</v>
      </c>
      <c r="W62" s="14">
        <v>2</v>
      </c>
      <c r="X62" s="14">
        <v>37502285.15625</v>
      </c>
      <c r="Y62" s="14">
        <v>5</v>
      </c>
      <c r="Z62" s="14">
        <v>4449811.03515625</v>
      </c>
      <c r="AA62" s="14">
        <v>1</v>
      </c>
      <c r="AB62" s="14">
        <v>432147.00317382813</v>
      </c>
      <c r="AC62" s="14">
        <v>5</v>
      </c>
      <c r="AD62" s="14">
        <v>32569578.125</v>
      </c>
      <c r="AE62" s="14">
        <v>2</v>
      </c>
      <c r="AF62" s="14">
        <v>4345097.16796875</v>
      </c>
      <c r="AG62" s="14">
        <v>4</v>
      </c>
      <c r="AH62" s="14">
        <v>28213558.59375</v>
      </c>
      <c r="AI62" s="14">
        <v>0</v>
      </c>
      <c r="AJ62" s="14">
        <v>0</v>
      </c>
      <c r="AK62" s="14">
        <v>2</v>
      </c>
      <c r="AL62" s="14">
        <v>557889.5263671875</v>
      </c>
      <c r="AM62" s="14">
        <v>2</v>
      </c>
      <c r="AN62" s="14">
        <v>546967.1630859375</v>
      </c>
      <c r="AO62" s="14"/>
      <c r="AP62" s="14"/>
      <c r="AQ62" s="14"/>
      <c r="AR62" s="14"/>
      <c r="AS62" s="14"/>
      <c r="AT62" s="14"/>
      <c r="AU62" s="14"/>
      <c r="AV62" s="15"/>
      <c r="AW62" s="6"/>
      <c r="AX62" s="21">
        <v>0.70033498957219398</v>
      </c>
      <c r="AZ62" s="24"/>
      <c r="BA62" s="24"/>
      <c r="BB62" s="24"/>
      <c r="BD62" s="24">
        <f t="shared" si="6"/>
        <v>2.9504309271160264E-2</v>
      </c>
      <c r="BE62" s="24">
        <f t="shared" si="7"/>
        <v>5.5113651577990332E-3</v>
      </c>
      <c r="BF62" s="24">
        <f t="shared" si="8"/>
        <v>5.675044213620286E-2</v>
      </c>
      <c r="BG62" s="24">
        <f t="shared" si="9"/>
        <v>5.9647735764459725E-2</v>
      </c>
      <c r="BH62" s="25"/>
      <c r="BM62" s="33">
        <f t="shared" si="11"/>
        <v>53549066.824661456</v>
      </c>
    </row>
    <row r="63" spans="1:65" x14ac:dyDescent="0.2">
      <c r="A63" s="12">
        <v>5</v>
      </c>
      <c r="B63" s="13">
        <v>2002</v>
      </c>
      <c r="C63" s="13" t="s">
        <v>31</v>
      </c>
      <c r="D63" s="14">
        <v>9</v>
      </c>
      <c r="E63" s="14">
        <v>3</v>
      </c>
      <c r="F63" s="14">
        <v>166220.8251953125</v>
      </c>
      <c r="G63" s="14">
        <v>5</v>
      </c>
      <c r="H63" s="14">
        <v>261394.98901367188</v>
      </c>
      <c r="I63" s="14">
        <v>40032339.84375</v>
      </c>
      <c r="J63" s="14">
        <v>4</v>
      </c>
      <c r="K63" s="14">
        <f t="shared" si="3"/>
        <v>9</v>
      </c>
      <c r="L63" s="14">
        <f t="shared" si="0"/>
        <v>-39770944.854736328</v>
      </c>
      <c r="M63" s="14">
        <f t="shared" si="1"/>
        <v>-4418993.8727484811</v>
      </c>
      <c r="N63" s="14">
        <f t="shared" si="2"/>
        <v>0</v>
      </c>
      <c r="O63" s="14">
        <v>9</v>
      </c>
      <c r="P63" s="14">
        <v>111241734.375</v>
      </c>
      <c r="Q63" s="14">
        <v>8</v>
      </c>
      <c r="R63" s="14">
        <v>3760812.01171875</v>
      </c>
      <c r="S63" s="14">
        <v>7</v>
      </c>
      <c r="T63" s="14">
        <v>55274996.09375</v>
      </c>
      <c r="U63" s="14">
        <v>4</v>
      </c>
      <c r="V63" s="14">
        <v>4506640.13671875</v>
      </c>
      <c r="W63" s="14">
        <v>3</v>
      </c>
      <c r="X63" s="14">
        <v>41612902.34375</v>
      </c>
      <c r="Y63" s="14">
        <v>7</v>
      </c>
      <c r="Z63" s="14">
        <v>6086381.8359375</v>
      </c>
      <c r="AA63" s="14">
        <v>0</v>
      </c>
      <c r="AB63" s="14">
        <v>0</v>
      </c>
      <c r="AC63" s="14">
        <v>7</v>
      </c>
      <c r="AD63" s="14">
        <v>29524591.796875</v>
      </c>
      <c r="AE63" s="14">
        <v>3</v>
      </c>
      <c r="AF63" s="14">
        <v>3803158.203125</v>
      </c>
      <c r="AG63" s="14">
        <v>5</v>
      </c>
      <c r="AH63" s="14">
        <v>25288960.9375</v>
      </c>
      <c r="AI63" s="14">
        <v>1</v>
      </c>
      <c r="AJ63" s="14">
        <v>492289.70336914063</v>
      </c>
      <c r="AK63" s="14">
        <v>3</v>
      </c>
      <c r="AL63" s="14">
        <v>560625.8544921875</v>
      </c>
      <c r="AM63" s="14">
        <v>3</v>
      </c>
      <c r="AN63" s="14">
        <v>620443.66455078125</v>
      </c>
      <c r="AO63" s="14"/>
      <c r="AP63" s="14"/>
      <c r="AQ63" s="14"/>
      <c r="AR63" s="14"/>
      <c r="AS63" s="14"/>
      <c r="AT63" s="14"/>
      <c r="AU63" s="14"/>
      <c r="AV63" s="15"/>
      <c r="AW63" s="6"/>
      <c r="AX63" s="21">
        <v>0.88150113140217035</v>
      </c>
      <c r="AZ63" s="24">
        <f t="shared" ref="AZ63:AZ75" si="22">((M63+(F63/E63))/AX63)/(((R62/Q62)+(V62/U62)+(Z62/Y62)+(X62/W62))/AX62)</f>
        <v>-0.1606057069482896</v>
      </c>
      <c r="BA63" s="24">
        <f t="shared" si="12"/>
        <v>-0.16196524153720332</v>
      </c>
      <c r="BB63" s="24">
        <f t="shared" ref="BB63:BB75" si="23">(M63/AX63)/(((R62/Q62)+(V62/U62)+(Z62/Y62)+(X62/W62))/AX62)</f>
        <v>-0.16264500883166019</v>
      </c>
      <c r="BD63" s="24">
        <f t="shared" si="6"/>
        <v>3.3807563616735009E-2</v>
      </c>
      <c r="BE63" s="24">
        <f t="shared" si="7"/>
        <v>0</v>
      </c>
      <c r="BF63" s="24">
        <f t="shared" si="8"/>
        <v>5.4713115272188063E-2</v>
      </c>
      <c r="BG63" s="24">
        <f t="shared" si="9"/>
        <v>4.0512134785014225E-2</v>
      </c>
      <c r="BH63" s="25">
        <f t="shared" ref="BH63:BH75" si="24">AD63/V62</f>
        <v>6.3127358935746747</v>
      </c>
      <c r="BM63" s="33">
        <f t="shared" si="11"/>
        <v>47206862.091666222</v>
      </c>
    </row>
    <row r="64" spans="1:65" x14ac:dyDescent="0.2">
      <c r="A64" s="12">
        <v>5</v>
      </c>
      <c r="B64" s="13">
        <v>2003</v>
      </c>
      <c r="C64" s="13" t="s">
        <v>31</v>
      </c>
      <c r="D64" s="14">
        <v>7</v>
      </c>
      <c r="E64" s="14">
        <v>4</v>
      </c>
      <c r="F64" s="14">
        <v>235111.74011230469</v>
      </c>
      <c r="G64" s="14">
        <v>5</v>
      </c>
      <c r="H64" s="14">
        <v>2044149.0478515625</v>
      </c>
      <c r="I64" s="14">
        <v>1126167.48046875</v>
      </c>
      <c r="J64" s="14">
        <v>2</v>
      </c>
      <c r="K64" s="14">
        <f t="shared" si="3"/>
        <v>7</v>
      </c>
      <c r="L64" s="14">
        <f t="shared" si="0"/>
        <v>917981.5673828125</v>
      </c>
      <c r="M64" s="14">
        <f t="shared" si="1"/>
        <v>131140.22391183037</v>
      </c>
      <c r="N64" s="14">
        <f t="shared" si="2"/>
        <v>0</v>
      </c>
      <c r="O64" s="14">
        <v>7</v>
      </c>
      <c r="P64" s="14">
        <v>11146503.90625</v>
      </c>
      <c r="Q64" s="14">
        <v>7</v>
      </c>
      <c r="R64" s="14">
        <v>2810471.923828125</v>
      </c>
      <c r="S64" s="14">
        <v>5</v>
      </c>
      <c r="T64" s="14">
        <v>5103448.73046875</v>
      </c>
      <c r="U64" s="14">
        <v>4</v>
      </c>
      <c r="V64" s="14">
        <v>1312033.935546875</v>
      </c>
      <c r="W64" s="14">
        <v>2</v>
      </c>
      <c r="X64" s="14">
        <v>203218.64318847656</v>
      </c>
      <c r="Y64" s="14">
        <v>6</v>
      </c>
      <c r="Z64" s="14">
        <v>1717330.56640625</v>
      </c>
      <c r="AA64" s="14">
        <v>0</v>
      </c>
      <c r="AB64" s="14">
        <v>0</v>
      </c>
      <c r="AC64" s="14">
        <v>5</v>
      </c>
      <c r="AD64" s="14">
        <v>11978587.890625</v>
      </c>
      <c r="AE64" s="14">
        <v>3</v>
      </c>
      <c r="AF64" s="14">
        <v>11401287.109375</v>
      </c>
      <c r="AG64" s="14">
        <v>3</v>
      </c>
      <c r="AH64" s="14">
        <v>1243971.923828125</v>
      </c>
      <c r="AI64" s="14">
        <v>0</v>
      </c>
      <c r="AJ64" s="14">
        <v>0</v>
      </c>
      <c r="AK64" s="14">
        <v>4</v>
      </c>
      <c r="AL64" s="14">
        <v>645362.97607421875</v>
      </c>
      <c r="AM64" s="14">
        <v>4</v>
      </c>
      <c r="AN64" s="14">
        <v>1312033.935546875</v>
      </c>
      <c r="AO64" s="14"/>
      <c r="AP64" s="14"/>
      <c r="AQ64" s="14"/>
      <c r="AR64" s="14"/>
      <c r="AS64" s="14"/>
      <c r="AT64" s="14"/>
      <c r="AU64" s="14"/>
      <c r="AV64" s="15"/>
      <c r="AW64" s="6"/>
      <c r="AX64" s="21">
        <v>1</v>
      </c>
      <c r="AZ64" s="24">
        <f t="shared" si="22"/>
        <v>1.0247346421412937E-2</v>
      </c>
      <c r="BA64" s="24">
        <f t="shared" si="12"/>
        <v>8.8881492383510105E-3</v>
      </c>
      <c r="BB64" s="24">
        <f t="shared" si="23"/>
        <v>7.0758863276017782E-3</v>
      </c>
      <c r="BD64" s="24">
        <f t="shared" si="6"/>
        <v>0.25213932076516427</v>
      </c>
      <c r="BE64" s="24">
        <f t="shared" si="7"/>
        <v>0</v>
      </c>
      <c r="BF64" s="24">
        <f t="shared" si="8"/>
        <v>0.15406898708780956</v>
      </c>
      <c r="BG64" s="24">
        <f t="shared" si="9"/>
        <v>0.11770811247921416</v>
      </c>
      <c r="BH64" s="25">
        <f t="shared" si="24"/>
        <v>2.6579863328840179</v>
      </c>
      <c r="BM64" s="33">
        <f t="shared" si="11"/>
        <v>203218.64318847656</v>
      </c>
    </row>
    <row r="65" spans="1:65" x14ac:dyDescent="0.2">
      <c r="A65" s="12">
        <v>5</v>
      </c>
      <c r="B65" s="13">
        <v>2004</v>
      </c>
      <c r="C65" s="13" t="s">
        <v>31</v>
      </c>
      <c r="D65" s="14">
        <v>10</v>
      </c>
      <c r="E65" s="14">
        <v>3</v>
      </c>
      <c r="F65" s="14">
        <v>652952.08740234375</v>
      </c>
      <c r="G65" s="14">
        <v>7</v>
      </c>
      <c r="H65" s="14">
        <v>3005533.203125</v>
      </c>
      <c r="I65" s="14">
        <v>699472.16796875</v>
      </c>
      <c r="J65" s="14">
        <v>2</v>
      </c>
      <c r="K65" s="14">
        <f t="shared" si="3"/>
        <v>9</v>
      </c>
      <c r="L65" s="14">
        <f t="shared" si="0"/>
        <v>2306061.03515625</v>
      </c>
      <c r="M65" s="14">
        <f t="shared" si="1"/>
        <v>256229.00390625</v>
      </c>
      <c r="N65" s="14">
        <f t="shared" si="2"/>
        <v>1</v>
      </c>
      <c r="O65" s="14">
        <v>10</v>
      </c>
      <c r="P65" s="14">
        <v>13936565.4296875</v>
      </c>
      <c r="Q65" s="14">
        <v>10</v>
      </c>
      <c r="R65" s="14">
        <v>2210241.69921875</v>
      </c>
      <c r="S65" s="14">
        <v>9</v>
      </c>
      <c r="T65" s="14">
        <v>8277304.6875</v>
      </c>
      <c r="U65" s="14">
        <v>5</v>
      </c>
      <c r="V65" s="14">
        <v>1711460.205078125</v>
      </c>
      <c r="W65" s="14">
        <v>1</v>
      </c>
      <c r="X65" s="14">
        <v>2955.1301002502441</v>
      </c>
      <c r="Y65" s="14">
        <v>5</v>
      </c>
      <c r="Z65" s="14">
        <v>1732500.1220703125</v>
      </c>
      <c r="AA65" s="14">
        <v>1</v>
      </c>
      <c r="AB65" s="14">
        <v>2103.3499240875244</v>
      </c>
      <c r="AC65" s="14">
        <v>6</v>
      </c>
      <c r="AD65" s="14">
        <v>17127869.140625</v>
      </c>
      <c r="AE65" s="14">
        <v>4</v>
      </c>
      <c r="AF65" s="14">
        <v>10996267.578125</v>
      </c>
      <c r="AG65" s="14">
        <v>4</v>
      </c>
      <c r="AH65" s="14">
        <v>6527270.01953125</v>
      </c>
      <c r="AI65" s="14">
        <v>0</v>
      </c>
      <c r="AJ65" s="14">
        <v>0</v>
      </c>
      <c r="AK65" s="14">
        <v>4</v>
      </c>
      <c r="AL65" s="14">
        <v>1309259.765625</v>
      </c>
      <c r="AM65" s="14">
        <v>4</v>
      </c>
      <c r="AN65" s="14">
        <v>1704928.3447265625</v>
      </c>
      <c r="AO65" s="14"/>
      <c r="AP65" s="14"/>
      <c r="AQ65" s="14"/>
      <c r="AR65" s="14"/>
      <c r="AS65" s="14"/>
      <c r="AT65" s="14"/>
      <c r="AU65" s="14"/>
      <c r="AV65" s="15"/>
      <c r="AW65" s="6"/>
      <c r="AX65" s="21">
        <v>1.0441571792341915</v>
      </c>
      <c r="AZ65" s="24">
        <f t="shared" si="22"/>
        <v>0.40618006678795271</v>
      </c>
      <c r="BA65" s="24">
        <f t="shared" si="12"/>
        <v>0.28180901620069609</v>
      </c>
      <c r="BB65" s="24">
        <f t="shared" si="23"/>
        <v>0.21962349090706781</v>
      </c>
      <c r="BD65" s="24">
        <f t="shared" si="6"/>
        <v>0.1585929984234509</v>
      </c>
      <c r="BE65" s="24">
        <f t="shared" si="7"/>
        <v>1.5092311909267072E-4</v>
      </c>
      <c r="BF65" s="24">
        <f t="shared" si="8"/>
        <v>0.12431327724259537</v>
      </c>
      <c r="BG65" s="24">
        <f t="shared" si="9"/>
        <v>0.12280358555432844</v>
      </c>
      <c r="BH65" s="25">
        <f t="shared" si="24"/>
        <v>13.054440648660396</v>
      </c>
      <c r="BM65" s="33">
        <f t="shared" si="11"/>
        <v>2830.1582932347442</v>
      </c>
    </row>
    <row r="66" spans="1:65" x14ac:dyDescent="0.2">
      <c r="A66" s="12">
        <v>5</v>
      </c>
      <c r="B66" s="13">
        <v>2005</v>
      </c>
      <c r="C66" s="13" t="s">
        <v>31</v>
      </c>
      <c r="D66" s="14">
        <v>12</v>
      </c>
      <c r="E66" s="14">
        <v>3</v>
      </c>
      <c r="F66" s="14">
        <v>936073.05908203125</v>
      </c>
      <c r="G66" s="14">
        <v>9</v>
      </c>
      <c r="H66" s="14">
        <v>13542216.796875</v>
      </c>
      <c r="I66" s="14">
        <v>1671995.7275390625</v>
      </c>
      <c r="J66" s="14">
        <v>3</v>
      </c>
      <c r="K66" s="14">
        <f t="shared" si="3"/>
        <v>12</v>
      </c>
      <c r="L66" s="14">
        <f t="shared" si="0"/>
        <v>11870221.069335938</v>
      </c>
      <c r="M66" s="14">
        <f t="shared" si="1"/>
        <v>989185.08911132813</v>
      </c>
      <c r="N66" s="14">
        <f t="shared" si="2"/>
        <v>0</v>
      </c>
      <c r="O66" s="14">
        <v>12</v>
      </c>
      <c r="P66" s="14">
        <v>111463632.8125</v>
      </c>
      <c r="Q66" s="14">
        <v>11</v>
      </c>
      <c r="R66" s="14">
        <v>1563670.8984375</v>
      </c>
      <c r="S66" s="14">
        <v>11</v>
      </c>
      <c r="T66" s="14">
        <v>82953437.5</v>
      </c>
      <c r="U66" s="14">
        <v>7</v>
      </c>
      <c r="V66" s="14">
        <v>3211371.826171875</v>
      </c>
      <c r="W66" s="14">
        <v>3</v>
      </c>
      <c r="X66" s="14">
        <v>17360177.734375</v>
      </c>
      <c r="Y66" s="14">
        <v>7</v>
      </c>
      <c r="Z66" s="14">
        <v>6303018.5546875</v>
      </c>
      <c r="AA66" s="14">
        <v>1</v>
      </c>
      <c r="AB66" s="14">
        <v>71962.379455566406</v>
      </c>
      <c r="AC66" s="14">
        <v>9</v>
      </c>
      <c r="AD66" s="14">
        <v>22685335.9375</v>
      </c>
      <c r="AE66" s="14">
        <v>6</v>
      </c>
      <c r="AF66" s="14">
        <v>16780859.375</v>
      </c>
      <c r="AG66" s="14">
        <v>6</v>
      </c>
      <c r="AH66" s="14">
        <v>6971560.546875</v>
      </c>
      <c r="AI66" s="14">
        <v>1</v>
      </c>
      <c r="AJ66" s="14">
        <v>222.59999811649323</v>
      </c>
      <c r="AK66" s="14">
        <v>6</v>
      </c>
      <c r="AL66" s="14">
        <v>1992464.84375</v>
      </c>
      <c r="AM66" s="14">
        <v>6</v>
      </c>
      <c r="AN66" s="14">
        <v>3059771.728515625</v>
      </c>
      <c r="AO66" s="14"/>
      <c r="AP66" s="14"/>
      <c r="AQ66" s="14"/>
      <c r="AR66" s="14"/>
      <c r="AS66" s="14"/>
      <c r="AT66" s="14"/>
      <c r="AU66" s="14"/>
      <c r="AV66" s="15"/>
      <c r="AW66" s="6"/>
      <c r="AX66" s="21">
        <v>1.1448312940523104</v>
      </c>
      <c r="AZ66" s="24">
        <f t="shared" si="22"/>
        <v>1.3001982739418865</v>
      </c>
      <c r="BA66" s="24">
        <f t="shared" si="12"/>
        <v>1.0663618644662605</v>
      </c>
      <c r="BB66" s="24">
        <f t="shared" si="23"/>
        <v>0.98841639464105158</v>
      </c>
      <c r="BD66" s="24">
        <f t="shared" si="6"/>
        <v>1.4028529835088448E-2</v>
      </c>
      <c r="BE66" s="24">
        <f t="shared" si="7"/>
        <v>6.4561308150272532E-4</v>
      </c>
      <c r="BF66" s="24">
        <f t="shared" si="8"/>
        <v>5.6547758184862004E-2</v>
      </c>
      <c r="BG66" s="24">
        <f t="shared" si="9"/>
        <v>2.8810938107265226E-2</v>
      </c>
      <c r="BH66" s="25">
        <f t="shared" si="24"/>
        <v>13.254959636332565</v>
      </c>
      <c r="BM66" s="33">
        <f t="shared" si="11"/>
        <v>15163961.55884761</v>
      </c>
    </row>
    <row r="67" spans="1:65" x14ac:dyDescent="0.2">
      <c r="A67" s="12">
        <v>5</v>
      </c>
      <c r="B67" s="13">
        <v>2006</v>
      </c>
      <c r="C67" s="13" t="s">
        <v>31</v>
      </c>
      <c r="D67" s="14">
        <v>14</v>
      </c>
      <c r="E67" s="14">
        <v>4</v>
      </c>
      <c r="F67" s="14">
        <v>652967.10205078125</v>
      </c>
      <c r="G67" s="14">
        <v>10</v>
      </c>
      <c r="H67" s="14">
        <v>3082096.435546875</v>
      </c>
      <c r="I67" s="14">
        <v>7352437.98828125</v>
      </c>
      <c r="J67" s="14">
        <v>4</v>
      </c>
      <c r="K67" s="14">
        <f t="shared" si="3"/>
        <v>14</v>
      </c>
      <c r="L67" s="14">
        <f t="shared" si="0"/>
        <v>-4270341.552734375</v>
      </c>
      <c r="M67" s="14">
        <f t="shared" si="1"/>
        <v>-305024.39662388392</v>
      </c>
      <c r="N67" s="14">
        <f t="shared" si="2"/>
        <v>0</v>
      </c>
      <c r="O67" s="14">
        <v>14</v>
      </c>
      <c r="P67" s="14">
        <v>110437585.9375</v>
      </c>
      <c r="Q67" s="14">
        <v>11</v>
      </c>
      <c r="R67" s="14">
        <v>7314000.9765625</v>
      </c>
      <c r="S67" s="14">
        <v>14</v>
      </c>
      <c r="T67" s="14">
        <v>66694757.8125</v>
      </c>
      <c r="U67" s="14">
        <v>7</v>
      </c>
      <c r="V67" s="14">
        <v>3520572.265625</v>
      </c>
      <c r="W67" s="14">
        <v>2</v>
      </c>
      <c r="X67" s="14">
        <v>25966322.265625</v>
      </c>
      <c r="Y67" s="14">
        <v>8</v>
      </c>
      <c r="Z67" s="14">
        <v>6926325.68359375</v>
      </c>
      <c r="AA67" s="14">
        <v>1</v>
      </c>
      <c r="AB67" s="14">
        <v>15606.659889221191</v>
      </c>
      <c r="AC67" s="14">
        <v>10</v>
      </c>
      <c r="AD67" s="14">
        <v>36379851.5625</v>
      </c>
      <c r="AE67" s="14">
        <v>6</v>
      </c>
      <c r="AF67" s="14">
        <v>23466730.46875</v>
      </c>
      <c r="AG67" s="14">
        <v>7</v>
      </c>
      <c r="AH67" s="14">
        <v>8654111.328125</v>
      </c>
      <c r="AI67" s="14">
        <v>5</v>
      </c>
      <c r="AJ67" s="14">
        <v>4590328.61328125</v>
      </c>
      <c r="AK67" s="14">
        <v>5</v>
      </c>
      <c r="AL67" s="14">
        <v>3037653.80859375</v>
      </c>
      <c r="AM67" s="14">
        <v>6</v>
      </c>
      <c r="AN67" s="14">
        <v>3368972.412109375</v>
      </c>
      <c r="AO67" s="14"/>
      <c r="AP67" s="14"/>
      <c r="AQ67" s="14"/>
      <c r="AR67" s="14"/>
      <c r="AS67" s="14"/>
      <c r="AT67" s="14"/>
      <c r="AU67" s="14"/>
      <c r="AV67" s="15"/>
      <c r="AW67" s="6"/>
      <c r="AX67" s="21">
        <v>1.2695927542996235</v>
      </c>
      <c r="AZ67" s="24">
        <f t="shared" si="22"/>
        <v>-1.7542324450764857E-2</v>
      </c>
      <c r="BA67" s="24">
        <f t="shared" si="12"/>
        <v>-3.1969038123526236E-2</v>
      </c>
      <c r="BB67" s="24">
        <f t="shared" si="23"/>
        <v>-3.7739723592630788E-2</v>
      </c>
      <c r="BD67" s="24">
        <f t="shared" si="6"/>
        <v>6.6227461551918707E-2</v>
      </c>
      <c r="BE67" s="24">
        <f t="shared" si="7"/>
        <v>1.4131656135668772E-4</v>
      </c>
      <c r="BF67" s="24">
        <f t="shared" si="8"/>
        <v>6.2717105094216463E-2</v>
      </c>
      <c r="BG67" s="24">
        <f t="shared" si="9"/>
        <v>3.1878388464751481E-2</v>
      </c>
      <c r="BH67" s="25">
        <f t="shared" si="24"/>
        <v>11.328445764521359</v>
      </c>
      <c r="BM67" s="33">
        <f t="shared" si="11"/>
        <v>20452481.457291741</v>
      </c>
    </row>
    <row r="68" spans="1:65" x14ac:dyDescent="0.2">
      <c r="A68" s="12">
        <v>5</v>
      </c>
      <c r="B68" s="13">
        <v>2007</v>
      </c>
      <c r="C68" s="13" t="s">
        <v>31</v>
      </c>
      <c r="D68" s="14">
        <v>10</v>
      </c>
      <c r="E68" s="14">
        <v>4</v>
      </c>
      <c r="F68" s="14">
        <v>761010.80322265625</v>
      </c>
      <c r="G68" s="14">
        <v>6</v>
      </c>
      <c r="H68" s="14">
        <v>2424278.564453125</v>
      </c>
      <c r="I68" s="14">
        <v>2426080.322265625</v>
      </c>
      <c r="J68" s="14">
        <v>3</v>
      </c>
      <c r="K68" s="14">
        <f t="shared" si="3"/>
        <v>9</v>
      </c>
      <c r="L68" s="14">
        <f t="shared" si="0"/>
        <v>-1801.7578125</v>
      </c>
      <c r="M68" s="14">
        <f t="shared" si="1"/>
        <v>-200.1953125</v>
      </c>
      <c r="N68" s="14">
        <f t="shared" si="2"/>
        <v>1</v>
      </c>
      <c r="O68" s="14">
        <v>10</v>
      </c>
      <c r="P68" s="14">
        <v>21617982.421875</v>
      </c>
      <c r="Q68" s="14">
        <v>7</v>
      </c>
      <c r="R68" s="14">
        <v>3524220.703125</v>
      </c>
      <c r="S68" s="14">
        <v>9</v>
      </c>
      <c r="T68" s="14">
        <v>10053550.78125</v>
      </c>
      <c r="U68" s="14">
        <v>4</v>
      </c>
      <c r="V68" s="14">
        <v>4972789.0625</v>
      </c>
      <c r="W68" s="14">
        <v>1</v>
      </c>
      <c r="X68" s="14">
        <v>140556.59484863281</v>
      </c>
      <c r="Y68" s="14">
        <v>5</v>
      </c>
      <c r="Z68" s="14">
        <v>2926864.990234375</v>
      </c>
      <c r="AA68" s="14">
        <v>0</v>
      </c>
      <c r="AB68" s="14">
        <v>0</v>
      </c>
      <c r="AC68" s="14">
        <v>5</v>
      </c>
      <c r="AD68" s="14">
        <v>32922558.59375</v>
      </c>
      <c r="AE68" s="14">
        <v>5</v>
      </c>
      <c r="AF68" s="14">
        <v>24893761.71875</v>
      </c>
      <c r="AG68" s="14">
        <v>3</v>
      </c>
      <c r="AH68" s="14">
        <v>5886350.09765625</v>
      </c>
      <c r="AI68" s="14">
        <v>2</v>
      </c>
      <c r="AJ68" s="14">
        <v>3849107.91015625</v>
      </c>
      <c r="AK68" s="14">
        <v>5</v>
      </c>
      <c r="AL68" s="14">
        <v>3266126.953125</v>
      </c>
      <c r="AM68" s="14">
        <v>4</v>
      </c>
      <c r="AN68" s="14">
        <v>4972789.0625</v>
      </c>
      <c r="AO68" s="14"/>
      <c r="AP68" s="14"/>
      <c r="AQ68" s="14"/>
      <c r="AR68" s="14"/>
      <c r="AS68" s="14"/>
      <c r="AT68" s="14"/>
      <c r="AU68" s="14"/>
      <c r="AV68" s="15"/>
      <c r="AW68" s="6"/>
      <c r="AX68" s="21">
        <v>1.4356871504617181</v>
      </c>
      <c r="AZ68" s="24">
        <f t="shared" si="22"/>
        <v>1.1191822837134673E-2</v>
      </c>
      <c r="BA68" s="24">
        <f t="shared" si="12"/>
        <v>4.9675939759278934E-3</v>
      </c>
      <c r="BB68" s="24">
        <f t="shared" si="23"/>
        <v>-1.1789113037530579E-5</v>
      </c>
      <c r="BD68" s="24">
        <f t="shared" si="6"/>
        <v>0.16302264634829564</v>
      </c>
      <c r="BE68" s="24">
        <f t="shared" si="7"/>
        <v>0</v>
      </c>
      <c r="BF68" s="24">
        <f t="shared" si="8"/>
        <v>0.13539029374326406</v>
      </c>
      <c r="BG68" s="24">
        <f t="shared" si="9"/>
        <v>0.23003021121286921</v>
      </c>
      <c r="BH68" s="25">
        <f t="shared" si="24"/>
        <v>9.3514792794362158</v>
      </c>
      <c r="BM68" s="33">
        <f t="shared" si="11"/>
        <v>97901.966179351613</v>
      </c>
    </row>
    <row r="69" spans="1:65" x14ac:dyDescent="0.2">
      <c r="A69" s="12">
        <v>5</v>
      </c>
      <c r="B69" s="13">
        <v>2008</v>
      </c>
      <c r="C69" s="13" t="s">
        <v>31</v>
      </c>
      <c r="D69" s="14">
        <v>9</v>
      </c>
      <c r="E69" s="14">
        <v>4</v>
      </c>
      <c r="F69" s="14">
        <v>861000</v>
      </c>
      <c r="G69" s="14">
        <v>7</v>
      </c>
      <c r="H69" s="14">
        <v>4269000</v>
      </c>
      <c r="I69" s="14">
        <v>2765000</v>
      </c>
      <c r="J69" s="14">
        <v>3</v>
      </c>
      <c r="K69" s="14">
        <f t="shared" si="3"/>
        <v>10</v>
      </c>
      <c r="L69" s="14">
        <f t="shared" si="0"/>
        <v>1504000</v>
      </c>
      <c r="M69" s="14">
        <f t="shared" si="1"/>
        <v>150400</v>
      </c>
      <c r="N69" s="14">
        <f t="shared" si="2"/>
        <v>-1</v>
      </c>
      <c r="O69" s="14">
        <v>9</v>
      </c>
      <c r="P69" s="14">
        <v>42791000</v>
      </c>
      <c r="Q69" s="14">
        <v>9</v>
      </c>
      <c r="R69" s="14">
        <v>10704000</v>
      </c>
      <c r="S69" s="14">
        <v>9</v>
      </c>
      <c r="T69" s="14">
        <v>14242000</v>
      </c>
      <c r="U69" s="14">
        <v>5</v>
      </c>
      <c r="V69" s="14">
        <v>7724000</v>
      </c>
      <c r="W69" s="14">
        <v>2</v>
      </c>
      <c r="X69" s="14">
        <v>3450000</v>
      </c>
      <c r="Y69" s="14">
        <v>7</v>
      </c>
      <c r="Z69" s="14">
        <v>6664000</v>
      </c>
      <c r="AA69" s="14">
        <v>1</v>
      </c>
      <c r="AB69" s="14">
        <v>8000</v>
      </c>
      <c r="AC69" s="14">
        <v>6</v>
      </c>
      <c r="AD69" s="14">
        <v>57111000</v>
      </c>
      <c r="AE69" s="14">
        <v>5</v>
      </c>
      <c r="AF69" s="14">
        <v>43731000</v>
      </c>
      <c r="AG69" s="14">
        <v>3</v>
      </c>
      <c r="AH69" s="14">
        <v>6956000</v>
      </c>
      <c r="AI69" s="14">
        <v>2</v>
      </c>
      <c r="AJ69" s="14">
        <v>8866000</v>
      </c>
      <c r="AK69" s="14">
        <v>5</v>
      </c>
      <c r="AL69" s="14">
        <v>5282000</v>
      </c>
      <c r="AM69" s="14">
        <v>5</v>
      </c>
      <c r="AN69" s="14">
        <v>7724000</v>
      </c>
      <c r="AO69" s="14"/>
      <c r="AP69" s="14"/>
      <c r="AQ69" s="14"/>
      <c r="AR69" s="14"/>
      <c r="AS69" s="14"/>
      <c r="AT69" s="14"/>
      <c r="AU69" s="14"/>
      <c r="AV69" s="15"/>
      <c r="AW69" s="6"/>
      <c r="AX69" s="21">
        <v>1.7607440396079383</v>
      </c>
      <c r="AZ69" s="24">
        <f t="shared" si="22"/>
        <v>0.12058064147513226</v>
      </c>
      <c r="BA69" s="24">
        <f t="shared" si="12"/>
        <v>7.7990760861120681E-2</v>
      </c>
      <c r="BB69" s="24">
        <f t="shared" si="23"/>
        <v>4.95975071184463E-2</v>
      </c>
      <c r="BD69" s="24">
        <f t="shared" si="6"/>
        <v>0.25014605875067186</v>
      </c>
      <c r="BE69" s="24">
        <f t="shared" si="7"/>
        <v>1.8695520085999394E-4</v>
      </c>
      <c r="BF69" s="24">
        <f t="shared" si="8"/>
        <v>0.15573368231637494</v>
      </c>
      <c r="BG69" s="24">
        <f t="shared" si="9"/>
        <v>0.18050524643032415</v>
      </c>
      <c r="BH69" s="25">
        <f t="shared" si="24"/>
        <v>11.484701901127542</v>
      </c>
      <c r="BM69" s="33">
        <f t="shared" si="11"/>
        <v>1959398.937263025</v>
      </c>
    </row>
    <row r="70" spans="1:65" x14ac:dyDescent="0.2">
      <c r="A70" s="12">
        <v>5</v>
      </c>
      <c r="B70" s="13">
        <v>2009</v>
      </c>
      <c r="C70" s="13" t="s">
        <v>31</v>
      </c>
      <c r="D70" s="14">
        <v>11</v>
      </c>
      <c r="E70" s="14">
        <v>4</v>
      </c>
      <c r="F70" s="14">
        <v>1060000</v>
      </c>
      <c r="G70" s="14">
        <v>9</v>
      </c>
      <c r="H70" s="14">
        <v>4995000</v>
      </c>
      <c r="I70" s="14">
        <v>2357000</v>
      </c>
      <c r="J70" s="14">
        <v>2</v>
      </c>
      <c r="K70" s="14">
        <f t="shared" si="3"/>
        <v>11</v>
      </c>
      <c r="L70" s="14">
        <f t="shared" ref="L70:L133" si="25">H70-I70</f>
        <v>2638000</v>
      </c>
      <c r="M70" s="14">
        <f t="shared" ref="M70:M133" si="26">L70/K70</f>
        <v>239818.18181818182</v>
      </c>
      <c r="N70" s="14">
        <f t="shared" ref="N70:N133" si="27">D70-K70</f>
        <v>0</v>
      </c>
      <c r="O70" s="14">
        <v>10</v>
      </c>
      <c r="P70" s="14">
        <v>42866000</v>
      </c>
      <c r="Q70" s="14">
        <v>10</v>
      </c>
      <c r="R70" s="14">
        <v>11706000</v>
      </c>
      <c r="S70" s="14">
        <v>9</v>
      </c>
      <c r="T70" s="14">
        <v>16359000</v>
      </c>
      <c r="U70" s="14">
        <v>5</v>
      </c>
      <c r="V70" s="14">
        <v>3802000</v>
      </c>
      <c r="W70" s="14">
        <v>2</v>
      </c>
      <c r="X70" s="14">
        <v>2821000</v>
      </c>
      <c r="Y70" s="14">
        <v>8</v>
      </c>
      <c r="Z70" s="14">
        <v>8172000</v>
      </c>
      <c r="AA70" s="14">
        <v>1</v>
      </c>
      <c r="AB70" s="14">
        <v>6000</v>
      </c>
      <c r="AC70" s="14">
        <v>7</v>
      </c>
      <c r="AD70" s="14">
        <v>66579000</v>
      </c>
      <c r="AE70" s="14">
        <v>6</v>
      </c>
      <c r="AF70" s="14">
        <v>57736000</v>
      </c>
      <c r="AG70" s="14">
        <v>1</v>
      </c>
      <c r="AH70" s="14">
        <v>13000</v>
      </c>
      <c r="AI70" s="14">
        <v>2</v>
      </c>
      <c r="AJ70" s="14">
        <v>4858000</v>
      </c>
      <c r="AK70" s="14">
        <v>5</v>
      </c>
      <c r="AL70" s="14">
        <v>7774000</v>
      </c>
      <c r="AM70" s="14">
        <v>5</v>
      </c>
      <c r="AN70" s="14">
        <v>3802000</v>
      </c>
      <c r="AO70" s="14">
        <v>2</v>
      </c>
      <c r="AP70" s="14">
        <v>188000</v>
      </c>
      <c r="AQ70" s="14">
        <v>0</v>
      </c>
      <c r="AR70" s="14">
        <v>0</v>
      </c>
      <c r="AS70" s="14">
        <v>2</v>
      </c>
      <c r="AT70" s="14">
        <v>1890000</v>
      </c>
      <c r="AU70" s="14">
        <v>2</v>
      </c>
      <c r="AV70" s="15">
        <v>2780000</v>
      </c>
      <c r="AW70" s="6"/>
      <c r="AX70" s="21">
        <v>2.0221835087055928</v>
      </c>
      <c r="AZ70" s="24">
        <f t="shared" si="22"/>
        <v>8.1231115201124748E-2</v>
      </c>
      <c r="BA70" s="24">
        <f t="shared" si="12"/>
        <v>5.4095563481678245E-2</v>
      </c>
      <c r="BB70" s="24">
        <f t="shared" si="23"/>
        <v>3.8589533927708829E-2</v>
      </c>
      <c r="BD70" s="24">
        <f t="shared" si="6"/>
        <v>0.27308356273036904</v>
      </c>
      <c r="BE70" s="24">
        <f t="shared" si="7"/>
        <v>1.399710726449867E-4</v>
      </c>
      <c r="BF70" s="24">
        <f t="shared" si="8"/>
        <v>0.1906406009424719</v>
      </c>
      <c r="BG70" s="24">
        <f t="shared" si="9"/>
        <v>8.8695003032706568E-2</v>
      </c>
      <c r="BH70" s="25">
        <f t="shared" si="24"/>
        <v>8.6197566027964783</v>
      </c>
      <c r="BM70" s="33">
        <f t="shared" si="11"/>
        <v>1395026.7064563951</v>
      </c>
    </row>
    <row r="71" spans="1:65" x14ac:dyDescent="0.2">
      <c r="A71" s="12">
        <v>5</v>
      </c>
      <c r="B71" s="13">
        <v>2010</v>
      </c>
      <c r="C71" s="13" t="s">
        <v>31</v>
      </c>
      <c r="D71" s="14">
        <v>14</v>
      </c>
      <c r="E71" s="14">
        <v>7</v>
      </c>
      <c r="F71" s="14">
        <v>1469000</v>
      </c>
      <c r="G71" s="14">
        <v>10</v>
      </c>
      <c r="H71" s="14">
        <v>5942000</v>
      </c>
      <c r="I71" s="14">
        <v>4769000</v>
      </c>
      <c r="J71" s="14">
        <v>5</v>
      </c>
      <c r="K71" s="14">
        <f t="shared" ref="K71:K134" si="28">J71+G71</f>
        <v>15</v>
      </c>
      <c r="L71" s="14">
        <f t="shared" si="25"/>
        <v>1173000</v>
      </c>
      <c r="M71" s="14">
        <f t="shared" si="26"/>
        <v>78200</v>
      </c>
      <c r="N71" s="14">
        <f t="shared" si="27"/>
        <v>-1</v>
      </c>
      <c r="O71" s="14">
        <v>14</v>
      </c>
      <c r="P71" s="14">
        <v>130993000</v>
      </c>
      <c r="Q71" s="14">
        <v>14</v>
      </c>
      <c r="R71" s="14">
        <v>8242000</v>
      </c>
      <c r="S71" s="14">
        <v>13</v>
      </c>
      <c r="T71" s="14">
        <v>70075000</v>
      </c>
      <c r="U71" s="14">
        <v>8</v>
      </c>
      <c r="V71" s="14">
        <v>3123000</v>
      </c>
      <c r="W71" s="14">
        <v>2</v>
      </c>
      <c r="X71" s="14">
        <v>40827000</v>
      </c>
      <c r="Y71" s="14">
        <v>12</v>
      </c>
      <c r="Z71" s="14">
        <v>8722000</v>
      </c>
      <c r="AA71" s="14">
        <v>1</v>
      </c>
      <c r="AB71" s="14">
        <v>4000</v>
      </c>
      <c r="AC71" s="14">
        <v>10</v>
      </c>
      <c r="AD71" s="14">
        <v>72772000</v>
      </c>
      <c r="AE71" s="14">
        <v>7</v>
      </c>
      <c r="AF71" s="14">
        <v>51600000</v>
      </c>
      <c r="AG71" s="14">
        <v>4</v>
      </c>
      <c r="AH71" s="14">
        <v>11946000</v>
      </c>
      <c r="AI71" s="14">
        <v>4</v>
      </c>
      <c r="AJ71" s="14">
        <v>8195000</v>
      </c>
      <c r="AK71" s="14">
        <v>6</v>
      </c>
      <c r="AL71" s="14">
        <v>3943000</v>
      </c>
      <c r="AM71" s="14">
        <v>6</v>
      </c>
      <c r="AN71" s="14">
        <v>2912000</v>
      </c>
      <c r="AO71" s="14"/>
      <c r="AP71" s="14"/>
      <c r="AQ71" s="14"/>
      <c r="AR71" s="14"/>
      <c r="AS71" s="14"/>
      <c r="AT71" s="14"/>
      <c r="AU71" s="14"/>
      <c r="AV71" s="15"/>
      <c r="AW71" s="6"/>
      <c r="AX71" s="21">
        <v>2.5449374638867059</v>
      </c>
      <c r="AZ71" s="24">
        <f t="shared" si="22"/>
        <v>5.2461038693922969E-2</v>
      </c>
      <c r="BA71" s="24">
        <f t="shared" si="12"/>
        <v>3.2077446591463707E-2</v>
      </c>
      <c r="BB71" s="24">
        <f t="shared" si="23"/>
        <v>1.4241803501811858E-2</v>
      </c>
      <c r="BD71" s="24">
        <f t="shared" ref="BD71:BD134" si="29">R71/P71</f>
        <v>6.2919392639301339E-2</v>
      </c>
      <c r="BE71" s="24">
        <f t="shared" ref="BE71:BE134" si="30">AB71/P71</f>
        <v>3.0535982838777647E-5</v>
      </c>
      <c r="BF71" s="24">
        <f t="shared" ref="BF71:BF134" si="31">Z71/P71</f>
        <v>6.6583710579954658E-2</v>
      </c>
      <c r="BG71" s="24">
        <f t="shared" ref="BG71:BG134" si="32">V71/P71</f>
        <v>2.3840968601375644E-2</v>
      </c>
      <c r="BH71" s="25">
        <f t="shared" si="24"/>
        <v>19.140452393477116</v>
      </c>
      <c r="BM71" s="33">
        <f t="shared" ref="BM71:BM134" si="33">X71/AX71</f>
        <v>16042437.419129256</v>
      </c>
    </row>
    <row r="72" spans="1:65" x14ac:dyDescent="0.2">
      <c r="A72" s="12">
        <v>5</v>
      </c>
      <c r="B72" s="13">
        <v>2011</v>
      </c>
      <c r="C72" s="13" t="s">
        <v>31</v>
      </c>
      <c r="D72" s="14">
        <v>10</v>
      </c>
      <c r="E72" s="14">
        <v>4</v>
      </c>
      <c r="F72" s="14">
        <v>985000</v>
      </c>
      <c r="G72" s="14">
        <v>6</v>
      </c>
      <c r="H72" s="14">
        <v>4812000</v>
      </c>
      <c r="I72" s="14">
        <v>2848000</v>
      </c>
      <c r="J72" s="14">
        <v>3</v>
      </c>
      <c r="K72" s="14">
        <f t="shared" si="28"/>
        <v>9</v>
      </c>
      <c r="L72" s="14">
        <f t="shared" si="25"/>
        <v>1964000</v>
      </c>
      <c r="M72" s="14">
        <f t="shared" si="26"/>
        <v>218222.22222222222</v>
      </c>
      <c r="N72" s="14">
        <f t="shared" si="27"/>
        <v>1</v>
      </c>
      <c r="O72" s="14">
        <v>10</v>
      </c>
      <c r="P72" s="14">
        <v>141074000</v>
      </c>
      <c r="Q72" s="14">
        <v>10</v>
      </c>
      <c r="R72" s="14">
        <v>5169000</v>
      </c>
      <c r="S72" s="14">
        <v>9</v>
      </c>
      <c r="T72" s="14">
        <v>69611000</v>
      </c>
      <c r="U72" s="14">
        <v>7</v>
      </c>
      <c r="V72" s="14">
        <v>5325000</v>
      </c>
      <c r="W72" s="14">
        <v>2</v>
      </c>
      <c r="X72" s="14">
        <v>37138000</v>
      </c>
      <c r="Y72" s="14">
        <v>10</v>
      </c>
      <c r="Z72" s="14">
        <v>23831000</v>
      </c>
      <c r="AA72" s="14">
        <v>0</v>
      </c>
      <c r="AB72" s="14">
        <v>0</v>
      </c>
      <c r="AC72" s="14">
        <v>7</v>
      </c>
      <c r="AD72" s="14">
        <v>84463000</v>
      </c>
      <c r="AE72" s="14">
        <v>6</v>
      </c>
      <c r="AF72" s="14">
        <v>65215000</v>
      </c>
      <c r="AG72" s="14">
        <v>4</v>
      </c>
      <c r="AH72" s="14">
        <v>21547000</v>
      </c>
      <c r="AI72" s="14">
        <v>0</v>
      </c>
      <c r="AJ72" s="14">
        <v>0</v>
      </c>
      <c r="AK72" s="14">
        <v>5</v>
      </c>
      <c r="AL72" s="14">
        <v>2874000</v>
      </c>
      <c r="AM72" s="14">
        <v>6</v>
      </c>
      <c r="AN72" s="14">
        <v>5173000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5">
        <v>0</v>
      </c>
      <c r="AW72" s="6"/>
      <c r="AX72" s="21">
        <v>3.1519466350386089</v>
      </c>
      <c r="AZ72" s="24">
        <f t="shared" si="22"/>
        <v>1.6954470021063098E-2</v>
      </c>
      <c r="BA72" s="24">
        <f t="shared" ref="BA72:BA135" si="34">((M72+(F72/K72))/AX72)/(((R71/Q71)+(V71/U71)+(Z71/Y71)+(X71/W71))/AX71)</f>
        <v>1.1960703807694532E-2</v>
      </c>
      <c r="BB72" s="24">
        <f t="shared" si="23"/>
        <v>7.9656908369996823E-3</v>
      </c>
      <c r="BD72" s="24">
        <f t="shared" si="29"/>
        <v>3.6640344783588755E-2</v>
      </c>
      <c r="BE72" s="24">
        <f t="shared" si="30"/>
        <v>0</v>
      </c>
      <c r="BF72" s="24">
        <f t="shared" si="31"/>
        <v>0.16892552844606376</v>
      </c>
      <c r="BG72" s="24">
        <f t="shared" si="32"/>
        <v>3.7746147411996542E-2</v>
      </c>
      <c r="BH72" s="25">
        <f t="shared" si="24"/>
        <v>27.045469100224143</v>
      </c>
      <c r="BM72" s="33">
        <f t="shared" si="33"/>
        <v>11782559.890816517</v>
      </c>
    </row>
    <row r="73" spans="1:65" x14ac:dyDescent="0.2">
      <c r="A73" s="12">
        <v>5</v>
      </c>
      <c r="B73" s="13">
        <v>2012</v>
      </c>
      <c r="C73" s="13" t="s">
        <v>31</v>
      </c>
      <c r="D73" s="14">
        <v>14</v>
      </c>
      <c r="E73" s="14">
        <v>5</v>
      </c>
      <c r="F73" s="14">
        <v>1000000</v>
      </c>
      <c r="G73" s="14">
        <v>9</v>
      </c>
      <c r="H73" s="14">
        <v>9000000</v>
      </c>
      <c r="I73" s="14">
        <v>10000000</v>
      </c>
      <c r="J73" s="14">
        <v>3</v>
      </c>
      <c r="K73" s="14">
        <f t="shared" si="28"/>
        <v>12</v>
      </c>
      <c r="L73" s="14">
        <f t="shared" si="25"/>
        <v>-1000000</v>
      </c>
      <c r="M73" s="14">
        <f t="shared" si="26"/>
        <v>-83333.333333333328</v>
      </c>
      <c r="N73" s="14">
        <f t="shared" si="27"/>
        <v>2</v>
      </c>
      <c r="O73" s="14">
        <v>13</v>
      </c>
      <c r="P73" s="14">
        <v>158000000</v>
      </c>
      <c r="Q73" s="14">
        <v>12</v>
      </c>
      <c r="R73" s="14">
        <v>28000000</v>
      </c>
      <c r="S73" s="14">
        <v>11</v>
      </c>
      <c r="T73" s="14">
        <v>59000000</v>
      </c>
      <c r="U73" s="14">
        <v>7</v>
      </c>
      <c r="V73" s="14">
        <v>6000000</v>
      </c>
      <c r="W73" s="14">
        <v>3</v>
      </c>
      <c r="X73" s="14">
        <v>39000000</v>
      </c>
      <c r="Y73" s="14">
        <v>8</v>
      </c>
      <c r="Z73" s="14">
        <v>25000000</v>
      </c>
      <c r="AA73" s="14">
        <v>0</v>
      </c>
      <c r="AB73" s="14">
        <v>0</v>
      </c>
      <c r="AC73" s="14">
        <v>8</v>
      </c>
      <c r="AD73" s="14">
        <v>66000000</v>
      </c>
      <c r="AE73" s="14">
        <v>6</v>
      </c>
      <c r="AF73" s="14">
        <v>54000000</v>
      </c>
      <c r="AG73" s="14">
        <v>3</v>
      </c>
      <c r="AH73" s="14">
        <v>14000000</v>
      </c>
      <c r="AI73" s="14">
        <v>2</v>
      </c>
      <c r="AJ73" s="14">
        <v>0</v>
      </c>
      <c r="AK73" s="14">
        <v>5</v>
      </c>
      <c r="AL73" s="14">
        <v>4000000</v>
      </c>
      <c r="AM73" s="14">
        <v>5</v>
      </c>
      <c r="AN73" s="14">
        <v>6000000</v>
      </c>
      <c r="AO73" s="14">
        <v>0</v>
      </c>
      <c r="AP73" s="14">
        <v>0</v>
      </c>
      <c r="AQ73" s="14">
        <v>1</v>
      </c>
      <c r="AR73" s="14">
        <v>0</v>
      </c>
      <c r="AS73" s="14">
        <v>2</v>
      </c>
      <c r="AT73" s="14">
        <v>0</v>
      </c>
      <c r="AU73" s="14">
        <v>0</v>
      </c>
      <c r="AV73" s="15">
        <v>0</v>
      </c>
      <c r="AW73" s="6"/>
      <c r="AX73" s="21">
        <v>3.897112030084072</v>
      </c>
      <c r="AZ73" s="24">
        <f t="shared" si="22"/>
        <v>4.2447183044721296E-3</v>
      </c>
      <c r="BA73" s="24">
        <f t="shared" si="34"/>
        <v>0</v>
      </c>
      <c r="BB73" s="24">
        <f t="shared" si="23"/>
        <v>-3.0319416460515211E-3</v>
      </c>
      <c r="BD73" s="24">
        <f t="shared" si="29"/>
        <v>0.17721518987341772</v>
      </c>
      <c r="BE73" s="24">
        <f t="shared" si="30"/>
        <v>0</v>
      </c>
      <c r="BF73" s="24">
        <f t="shared" si="31"/>
        <v>0.15822784810126583</v>
      </c>
      <c r="BG73" s="24">
        <f t="shared" si="32"/>
        <v>3.7974683544303799E-2</v>
      </c>
      <c r="BH73" s="25">
        <f t="shared" si="24"/>
        <v>12.394366197183098</v>
      </c>
      <c r="BM73" s="33">
        <f t="shared" si="33"/>
        <v>10007410.538608164</v>
      </c>
    </row>
    <row r="74" spans="1:65" x14ac:dyDescent="0.2">
      <c r="A74" s="12">
        <v>5</v>
      </c>
      <c r="B74" s="13">
        <v>2013</v>
      </c>
      <c r="C74" s="13" t="s">
        <v>31</v>
      </c>
      <c r="D74" s="14">
        <v>10</v>
      </c>
      <c r="E74" s="14">
        <v>2</v>
      </c>
      <c r="F74" s="14">
        <v>0</v>
      </c>
      <c r="G74" s="14">
        <v>6</v>
      </c>
      <c r="H74" s="14">
        <v>11000000</v>
      </c>
      <c r="I74" s="14">
        <v>6000000</v>
      </c>
      <c r="J74" s="14">
        <v>4</v>
      </c>
      <c r="K74" s="14">
        <f t="shared" si="28"/>
        <v>10</v>
      </c>
      <c r="L74" s="14">
        <f t="shared" si="25"/>
        <v>5000000</v>
      </c>
      <c r="M74" s="14">
        <f t="shared" si="26"/>
        <v>500000</v>
      </c>
      <c r="N74" s="14">
        <f t="shared" si="27"/>
        <v>0</v>
      </c>
      <c r="O74" s="14">
        <v>9</v>
      </c>
      <c r="P74" s="14">
        <v>80000000</v>
      </c>
      <c r="Q74" s="14">
        <v>8</v>
      </c>
      <c r="R74" s="14">
        <v>4000000</v>
      </c>
      <c r="S74" s="14">
        <v>8</v>
      </c>
      <c r="T74" s="14">
        <v>22000000</v>
      </c>
      <c r="U74" s="14">
        <v>6</v>
      </c>
      <c r="V74" s="14">
        <v>3000000</v>
      </c>
      <c r="W74" s="14">
        <v>2</v>
      </c>
      <c r="X74" s="14">
        <v>25000000</v>
      </c>
      <c r="Y74" s="14">
        <v>6</v>
      </c>
      <c r="Z74" s="14">
        <v>8000000</v>
      </c>
      <c r="AA74" s="14">
        <v>1</v>
      </c>
      <c r="AB74" s="14">
        <v>17000000</v>
      </c>
      <c r="AC74" s="14">
        <v>6</v>
      </c>
      <c r="AD74" s="14">
        <v>48000000</v>
      </c>
      <c r="AE74" s="14">
        <v>5</v>
      </c>
      <c r="AF74" s="14">
        <v>32000000</v>
      </c>
      <c r="AG74" s="14">
        <v>1</v>
      </c>
      <c r="AH74" s="14">
        <v>13000000</v>
      </c>
      <c r="AI74" s="14">
        <v>0</v>
      </c>
      <c r="AJ74" s="14">
        <v>0</v>
      </c>
      <c r="AK74" s="14">
        <v>3</v>
      </c>
      <c r="AL74" s="14">
        <v>6000000</v>
      </c>
      <c r="AM74" s="14">
        <v>5</v>
      </c>
      <c r="AN74" s="14">
        <v>3000000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5">
        <v>0</v>
      </c>
      <c r="AW74" s="6"/>
      <c r="AX74" s="21">
        <v>4.9066831577641361</v>
      </c>
      <c r="AZ74" s="24">
        <f t="shared" si="22"/>
        <v>2.0559827219329491E-2</v>
      </c>
      <c r="BA74" s="24">
        <f t="shared" si="34"/>
        <v>2.0559827219329491E-2</v>
      </c>
      <c r="BB74" s="24">
        <f t="shared" si="23"/>
        <v>2.0559827219329491E-2</v>
      </c>
      <c r="BD74" s="24">
        <f t="shared" si="29"/>
        <v>0.05</v>
      </c>
      <c r="BE74" s="24">
        <f t="shared" si="30"/>
        <v>0.21249999999999999</v>
      </c>
      <c r="BF74" s="24">
        <f t="shared" si="31"/>
        <v>0.1</v>
      </c>
      <c r="BG74" s="24">
        <f t="shared" si="32"/>
        <v>3.7499999999999999E-2</v>
      </c>
      <c r="BH74" s="25">
        <f t="shared" si="24"/>
        <v>8</v>
      </c>
      <c r="BM74" s="33">
        <f t="shared" si="33"/>
        <v>5095091.5712666335</v>
      </c>
    </row>
    <row r="75" spans="1:65" x14ac:dyDescent="0.2">
      <c r="A75" s="12">
        <v>5</v>
      </c>
      <c r="B75" s="13">
        <v>2014</v>
      </c>
      <c r="C75" s="13" t="s">
        <v>31</v>
      </c>
      <c r="D75" s="14">
        <v>5</v>
      </c>
      <c r="E75" s="14">
        <v>4</v>
      </c>
      <c r="F75" s="14">
        <v>1721222.5198745728</v>
      </c>
      <c r="G75" s="14">
        <v>6</v>
      </c>
      <c r="H75" s="14">
        <v>6593348.0262756348</v>
      </c>
      <c r="I75" s="14">
        <v>21835897.445678711</v>
      </c>
      <c r="J75" s="14">
        <v>3</v>
      </c>
      <c r="K75" s="14">
        <f t="shared" si="28"/>
        <v>9</v>
      </c>
      <c r="L75" s="14">
        <f t="shared" si="25"/>
        <v>-15242549.419403076</v>
      </c>
      <c r="M75" s="14">
        <f t="shared" si="26"/>
        <v>-1693616.6021558973</v>
      </c>
      <c r="N75" s="14">
        <f t="shared" si="27"/>
        <v>-4</v>
      </c>
      <c r="O75" s="14">
        <v>5</v>
      </c>
      <c r="P75" s="14">
        <v>10101883.888244629</v>
      </c>
      <c r="Q75" s="14">
        <v>5</v>
      </c>
      <c r="R75" s="14">
        <v>364289.37315940857</v>
      </c>
      <c r="S75" s="14">
        <v>5</v>
      </c>
      <c r="T75" s="14">
        <v>2256921.7681884766</v>
      </c>
      <c r="U75" s="14">
        <v>5</v>
      </c>
      <c r="V75" s="14">
        <v>4189835.0715637207</v>
      </c>
      <c r="W75" s="14">
        <v>1</v>
      </c>
      <c r="X75" s="14">
        <v>180000.00715255737</v>
      </c>
      <c r="Y75" s="14">
        <v>4</v>
      </c>
      <c r="Z75" s="14">
        <v>3110837.459564209</v>
      </c>
      <c r="AA75" s="14">
        <v>0</v>
      </c>
      <c r="AB75" s="14">
        <v>0</v>
      </c>
      <c r="AC75" s="14">
        <v>4</v>
      </c>
      <c r="AD75" s="14">
        <v>1834334.8503112793</v>
      </c>
      <c r="AE75" s="14">
        <v>3</v>
      </c>
      <c r="AF75" s="14">
        <v>1173352.5991439819</v>
      </c>
      <c r="AG75" s="14">
        <v>1</v>
      </c>
      <c r="AH75" s="14">
        <v>260516.07728004456</v>
      </c>
      <c r="AI75" s="14">
        <v>1</v>
      </c>
      <c r="AJ75" s="14">
        <v>177192.52407550812</v>
      </c>
      <c r="AK75" s="14">
        <v>1</v>
      </c>
      <c r="AL75" s="14">
        <v>4195750.2365112305</v>
      </c>
      <c r="AM75" s="14">
        <v>3</v>
      </c>
      <c r="AN75" s="14">
        <v>3972476.4823913574</v>
      </c>
      <c r="AO75" s="14">
        <v>1</v>
      </c>
      <c r="AP75" s="14">
        <v>3333.329833984375</v>
      </c>
      <c r="AQ75" s="14">
        <v>0</v>
      </c>
      <c r="AR75" s="14">
        <v>0</v>
      </c>
      <c r="AS75" s="14">
        <v>1</v>
      </c>
      <c r="AT75" s="14">
        <v>173859.19392108917</v>
      </c>
      <c r="AU75" s="14">
        <v>0</v>
      </c>
      <c r="AV75" s="15">
        <v>0</v>
      </c>
      <c r="AW75" s="6"/>
      <c r="AX75" s="21">
        <v>7.001140177479483</v>
      </c>
      <c r="AZ75" s="24">
        <f t="shared" si="22"/>
        <v>-5.9688512170519945E-2</v>
      </c>
      <c r="BA75" s="24">
        <f t="shared" si="34"/>
        <v>-7.0983480268410656E-2</v>
      </c>
      <c r="BB75" s="24">
        <f t="shared" si="23"/>
        <v>-8.0019454746723229E-2</v>
      </c>
      <c r="BD75" s="24">
        <f t="shared" si="29"/>
        <v>3.6061528442563592E-2</v>
      </c>
      <c r="BE75" s="24">
        <f t="shared" si="30"/>
        <v>0</v>
      </c>
      <c r="BF75" s="24">
        <f t="shared" si="31"/>
        <v>0.30794626962444416</v>
      </c>
      <c r="BG75" s="24">
        <f t="shared" si="32"/>
        <v>0.41475779348833663</v>
      </c>
      <c r="BH75" s="25">
        <f t="shared" si="24"/>
        <v>0.61144495010375977</v>
      </c>
      <c r="BM75" s="33">
        <f t="shared" si="33"/>
        <v>25710.099010952828</v>
      </c>
    </row>
    <row r="76" spans="1:65" x14ac:dyDescent="0.2">
      <c r="A76" s="12">
        <v>6</v>
      </c>
      <c r="B76" s="13">
        <v>2001</v>
      </c>
      <c r="C76" s="13" t="s">
        <v>32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f t="shared" si="28"/>
        <v>0</v>
      </c>
      <c r="L76" s="14">
        <f t="shared" si="25"/>
        <v>0</v>
      </c>
      <c r="M76" s="14" t="e">
        <f t="shared" si="26"/>
        <v>#DIV/0!</v>
      </c>
      <c r="N76" s="14">
        <f t="shared" si="27"/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/>
      <c r="AP76" s="14"/>
      <c r="AQ76" s="14"/>
      <c r="AR76" s="14"/>
      <c r="AS76" s="14"/>
      <c r="AT76" s="14"/>
      <c r="AU76" s="14"/>
      <c r="AV76" s="15"/>
      <c r="AW76" s="6"/>
      <c r="AX76" s="21">
        <v>0.70033498957219398</v>
      </c>
      <c r="AZ76" s="24"/>
      <c r="BA76" s="24"/>
      <c r="BB76" s="24"/>
      <c r="BD76" s="24" t="e">
        <f t="shared" si="29"/>
        <v>#DIV/0!</v>
      </c>
      <c r="BE76" s="24" t="e">
        <f t="shared" si="30"/>
        <v>#DIV/0!</v>
      </c>
      <c r="BF76" s="24" t="e">
        <f t="shared" si="31"/>
        <v>#DIV/0!</v>
      </c>
      <c r="BG76" s="24" t="e">
        <f t="shared" si="32"/>
        <v>#DIV/0!</v>
      </c>
      <c r="BH76" s="25"/>
      <c r="BM76" s="33">
        <f t="shared" si="33"/>
        <v>0</v>
      </c>
    </row>
    <row r="77" spans="1:65" x14ac:dyDescent="0.2">
      <c r="A77" s="12">
        <v>6</v>
      </c>
      <c r="B77" s="13">
        <v>2002</v>
      </c>
      <c r="C77" s="13" t="s">
        <v>32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f t="shared" si="28"/>
        <v>0</v>
      </c>
      <c r="L77" s="14">
        <f t="shared" si="25"/>
        <v>0</v>
      </c>
      <c r="M77" s="14" t="e">
        <f t="shared" si="26"/>
        <v>#DIV/0!</v>
      </c>
      <c r="N77" s="14">
        <f t="shared" si="27"/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/>
      <c r="AP77" s="14"/>
      <c r="AQ77" s="14"/>
      <c r="AR77" s="14"/>
      <c r="AS77" s="14"/>
      <c r="AT77" s="14"/>
      <c r="AU77" s="14"/>
      <c r="AV77" s="15"/>
      <c r="AW77" s="6"/>
      <c r="AX77" s="21">
        <v>0.88150113140217035</v>
      </c>
      <c r="AZ77" s="24" t="e">
        <f t="shared" ref="AZ77:AZ89" si="35">((M77+(F77/E77))/AX77)/(((R76/Q76)+(V76/U76)+(Z76/Y76)+(X76/W76))/AX76)</f>
        <v>#DIV/0!</v>
      </c>
      <c r="BA77" s="24" t="e">
        <f t="shared" si="34"/>
        <v>#DIV/0!</v>
      </c>
      <c r="BB77" s="24" t="e">
        <f t="shared" ref="BB77:BB89" si="36">(M77/AX77)/(((R76/Q76)+(V76/U76)+(Z76/Y76)+(X76/W76))/AX76)</f>
        <v>#DIV/0!</v>
      </c>
      <c r="BD77" s="24" t="e">
        <f t="shared" si="29"/>
        <v>#DIV/0!</v>
      </c>
      <c r="BE77" s="24" t="e">
        <f t="shared" si="30"/>
        <v>#DIV/0!</v>
      </c>
      <c r="BF77" s="24" t="e">
        <f t="shared" si="31"/>
        <v>#DIV/0!</v>
      </c>
      <c r="BG77" s="24" t="e">
        <f t="shared" si="32"/>
        <v>#DIV/0!</v>
      </c>
      <c r="BH77" s="25" t="e">
        <f t="shared" ref="BH77:BH89" si="37">AD77/V76</f>
        <v>#DIV/0!</v>
      </c>
      <c r="BM77" s="33">
        <f t="shared" si="33"/>
        <v>0</v>
      </c>
    </row>
    <row r="78" spans="1:65" x14ac:dyDescent="0.2">
      <c r="A78" s="12">
        <v>6</v>
      </c>
      <c r="B78" s="13">
        <v>2003</v>
      </c>
      <c r="C78" s="13" t="s">
        <v>32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f t="shared" si="28"/>
        <v>0</v>
      </c>
      <c r="L78" s="14">
        <f t="shared" si="25"/>
        <v>0</v>
      </c>
      <c r="M78" s="14" t="e">
        <f t="shared" si="26"/>
        <v>#DIV/0!</v>
      </c>
      <c r="N78" s="14">
        <f t="shared" si="27"/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/>
      <c r="AP78" s="14"/>
      <c r="AQ78" s="14"/>
      <c r="AR78" s="14"/>
      <c r="AS78" s="14"/>
      <c r="AT78" s="14"/>
      <c r="AU78" s="14"/>
      <c r="AV78" s="15"/>
      <c r="AW78" s="6"/>
      <c r="AX78" s="21">
        <v>1</v>
      </c>
      <c r="AZ78" s="24" t="e">
        <f t="shared" si="35"/>
        <v>#DIV/0!</v>
      </c>
      <c r="BA78" s="24" t="e">
        <f t="shared" si="34"/>
        <v>#DIV/0!</v>
      </c>
      <c r="BB78" s="24" t="e">
        <f t="shared" si="36"/>
        <v>#DIV/0!</v>
      </c>
      <c r="BD78" s="24" t="e">
        <f t="shared" si="29"/>
        <v>#DIV/0!</v>
      </c>
      <c r="BE78" s="24" t="e">
        <f t="shared" si="30"/>
        <v>#DIV/0!</v>
      </c>
      <c r="BF78" s="24" t="e">
        <f t="shared" si="31"/>
        <v>#DIV/0!</v>
      </c>
      <c r="BG78" s="24" t="e">
        <f t="shared" si="32"/>
        <v>#DIV/0!</v>
      </c>
      <c r="BH78" s="25" t="e">
        <f t="shared" si="37"/>
        <v>#DIV/0!</v>
      </c>
      <c r="BM78" s="33">
        <f t="shared" si="33"/>
        <v>0</v>
      </c>
    </row>
    <row r="79" spans="1:65" x14ac:dyDescent="0.2">
      <c r="A79" s="12">
        <v>6</v>
      </c>
      <c r="B79" s="13">
        <v>2004</v>
      </c>
      <c r="C79" s="13" t="s">
        <v>32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f t="shared" si="28"/>
        <v>0</v>
      </c>
      <c r="L79" s="14">
        <f t="shared" si="25"/>
        <v>0</v>
      </c>
      <c r="M79" s="14" t="e">
        <f t="shared" si="26"/>
        <v>#DIV/0!</v>
      </c>
      <c r="N79" s="14">
        <f t="shared" si="27"/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/>
      <c r="AP79" s="14"/>
      <c r="AQ79" s="14"/>
      <c r="AR79" s="14"/>
      <c r="AS79" s="14"/>
      <c r="AT79" s="14"/>
      <c r="AU79" s="14"/>
      <c r="AV79" s="15"/>
      <c r="AW79" s="6"/>
      <c r="AX79" s="21">
        <v>1.0441571792341915</v>
      </c>
      <c r="AZ79" s="24" t="e">
        <f t="shared" si="35"/>
        <v>#DIV/0!</v>
      </c>
      <c r="BA79" s="24" t="e">
        <f t="shared" si="34"/>
        <v>#DIV/0!</v>
      </c>
      <c r="BB79" s="24" t="e">
        <f t="shared" si="36"/>
        <v>#DIV/0!</v>
      </c>
      <c r="BD79" s="24" t="e">
        <f t="shared" si="29"/>
        <v>#DIV/0!</v>
      </c>
      <c r="BE79" s="24" t="e">
        <f t="shared" si="30"/>
        <v>#DIV/0!</v>
      </c>
      <c r="BF79" s="24" t="e">
        <f t="shared" si="31"/>
        <v>#DIV/0!</v>
      </c>
      <c r="BG79" s="24" t="e">
        <f t="shared" si="32"/>
        <v>#DIV/0!</v>
      </c>
      <c r="BH79" s="25" t="e">
        <f t="shared" si="37"/>
        <v>#DIV/0!</v>
      </c>
      <c r="BM79" s="33">
        <f t="shared" si="33"/>
        <v>0</v>
      </c>
    </row>
    <row r="80" spans="1:65" x14ac:dyDescent="0.2">
      <c r="A80" s="12">
        <v>6</v>
      </c>
      <c r="B80" s="13">
        <v>2005</v>
      </c>
      <c r="C80" s="13" t="s">
        <v>32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f t="shared" si="28"/>
        <v>0</v>
      </c>
      <c r="L80" s="14">
        <f t="shared" si="25"/>
        <v>0</v>
      </c>
      <c r="M80" s="14" t="e">
        <f t="shared" si="26"/>
        <v>#DIV/0!</v>
      </c>
      <c r="N80" s="14">
        <f t="shared" si="27"/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/>
      <c r="AP80" s="14"/>
      <c r="AQ80" s="14"/>
      <c r="AR80" s="14"/>
      <c r="AS80" s="14"/>
      <c r="AT80" s="14"/>
      <c r="AU80" s="14"/>
      <c r="AV80" s="15"/>
      <c r="AW80" s="6"/>
      <c r="AX80" s="21">
        <v>1.1448312940523104</v>
      </c>
      <c r="AZ80" s="24" t="e">
        <f t="shared" si="35"/>
        <v>#DIV/0!</v>
      </c>
      <c r="BA80" s="24" t="e">
        <f t="shared" si="34"/>
        <v>#DIV/0!</v>
      </c>
      <c r="BB80" s="24" t="e">
        <f t="shared" si="36"/>
        <v>#DIV/0!</v>
      </c>
      <c r="BD80" s="24" t="e">
        <f t="shared" si="29"/>
        <v>#DIV/0!</v>
      </c>
      <c r="BE80" s="24" t="e">
        <f t="shared" si="30"/>
        <v>#DIV/0!</v>
      </c>
      <c r="BF80" s="24" t="e">
        <f t="shared" si="31"/>
        <v>#DIV/0!</v>
      </c>
      <c r="BG80" s="24" t="e">
        <f t="shared" si="32"/>
        <v>#DIV/0!</v>
      </c>
      <c r="BH80" s="25" t="e">
        <f t="shared" si="37"/>
        <v>#DIV/0!</v>
      </c>
      <c r="BM80" s="33">
        <f t="shared" si="33"/>
        <v>0</v>
      </c>
    </row>
    <row r="81" spans="1:65" x14ac:dyDescent="0.2">
      <c r="A81" s="12">
        <v>6</v>
      </c>
      <c r="B81" s="13">
        <v>2006</v>
      </c>
      <c r="C81" s="13" t="s">
        <v>32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f t="shared" si="28"/>
        <v>0</v>
      </c>
      <c r="L81" s="14">
        <f t="shared" si="25"/>
        <v>0</v>
      </c>
      <c r="M81" s="14" t="e">
        <f t="shared" si="26"/>
        <v>#DIV/0!</v>
      </c>
      <c r="N81" s="14">
        <f t="shared" si="27"/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/>
      <c r="AP81" s="14"/>
      <c r="AQ81" s="14"/>
      <c r="AR81" s="14"/>
      <c r="AS81" s="14"/>
      <c r="AT81" s="14"/>
      <c r="AU81" s="14"/>
      <c r="AV81" s="15"/>
      <c r="AW81" s="6"/>
      <c r="AX81" s="21">
        <v>1.2695927542996235</v>
      </c>
      <c r="AZ81" s="24" t="e">
        <f t="shared" si="35"/>
        <v>#DIV/0!</v>
      </c>
      <c r="BA81" s="24" t="e">
        <f t="shared" si="34"/>
        <v>#DIV/0!</v>
      </c>
      <c r="BB81" s="24" t="e">
        <f t="shared" si="36"/>
        <v>#DIV/0!</v>
      </c>
      <c r="BD81" s="24" t="e">
        <f t="shared" si="29"/>
        <v>#DIV/0!</v>
      </c>
      <c r="BE81" s="24" t="e">
        <f t="shared" si="30"/>
        <v>#DIV/0!</v>
      </c>
      <c r="BF81" s="24" t="e">
        <f t="shared" si="31"/>
        <v>#DIV/0!</v>
      </c>
      <c r="BG81" s="24" t="e">
        <f t="shared" si="32"/>
        <v>#DIV/0!</v>
      </c>
      <c r="BH81" s="25" t="e">
        <f t="shared" si="37"/>
        <v>#DIV/0!</v>
      </c>
      <c r="BM81" s="33">
        <f t="shared" si="33"/>
        <v>0</v>
      </c>
    </row>
    <row r="82" spans="1:65" x14ac:dyDescent="0.2">
      <c r="A82" s="12">
        <v>6</v>
      </c>
      <c r="B82" s="13">
        <v>2007</v>
      </c>
      <c r="C82" s="13" t="s">
        <v>32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f t="shared" si="28"/>
        <v>0</v>
      </c>
      <c r="L82" s="14">
        <f t="shared" si="25"/>
        <v>0</v>
      </c>
      <c r="M82" s="14" t="e">
        <f t="shared" si="26"/>
        <v>#DIV/0!</v>
      </c>
      <c r="N82" s="14">
        <f t="shared" si="27"/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5</v>
      </c>
      <c r="AD82" s="14">
        <v>2151201.66015625</v>
      </c>
      <c r="AE82" s="14">
        <v>1</v>
      </c>
      <c r="AF82" s="14">
        <v>156841.24755859375</v>
      </c>
      <c r="AG82" s="14">
        <v>3</v>
      </c>
      <c r="AH82" s="14">
        <v>1980905.2734375</v>
      </c>
      <c r="AI82" s="14">
        <v>2</v>
      </c>
      <c r="AJ82" s="14">
        <v>392968.07861328125</v>
      </c>
      <c r="AK82" s="14">
        <v>1</v>
      </c>
      <c r="AL82" s="14">
        <v>873428.28369140625</v>
      </c>
      <c r="AM82" s="14">
        <v>2</v>
      </c>
      <c r="AN82" s="14">
        <v>1252941.2841796875</v>
      </c>
      <c r="AO82" s="14"/>
      <c r="AP82" s="14"/>
      <c r="AQ82" s="14"/>
      <c r="AR82" s="14"/>
      <c r="AS82" s="14"/>
      <c r="AT82" s="14"/>
      <c r="AU82" s="14"/>
      <c r="AV82" s="15"/>
      <c r="AW82" s="6"/>
      <c r="AX82" s="21">
        <v>1.4356871504617181</v>
      </c>
      <c r="AZ82" s="24" t="e">
        <f t="shared" si="35"/>
        <v>#DIV/0!</v>
      </c>
      <c r="BA82" s="24" t="e">
        <f t="shared" si="34"/>
        <v>#DIV/0!</v>
      </c>
      <c r="BB82" s="24" t="e">
        <f t="shared" si="36"/>
        <v>#DIV/0!</v>
      </c>
      <c r="BD82" s="24" t="e">
        <f t="shared" si="29"/>
        <v>#DIV/0!</v>
      </c>
      <c r="BE82" s="24" t="e">
        <f t="shared" si="30"/>
        <v>#DIV/0!</v>
      </c>
      <c r="BF82" s="24" t="e">
        <f t="shared" si="31"/>
        <v>#DIV/0!</v>
      </c>
      <c r="BG82" s="24" t="e">
        <f t="shared" si="32"/>
        <v>#DIV/0!</v>
      </c>
      <c r="BH82" s="25" t="e">
        <f t="shared" si="37"/>
        <v>#DIV/0!</v>
      </c>
      <c r="BM82" s="33">
        <f t="shared" si="33"/>
        <v>0</v>
      </c>
    </row>
    <row r="83" spans="1:65" x14ac:dyDescent="0.2">
      <c r="A83" s="12">
        <v>6</v>
      </c>
      <c r="B83" s="13">
        <v>2008</v>
      </c>
      <c r="C83" s="13" t="s">
        <v>32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f t="shared" si="28"/>
        <v>0</v>
      </c>
      <c r="L83" s="14">
        <f t="shared" si="25"/>
        <v>0</v>
      </c>
      <c r="M83" s="14" t="e">
        <f t="shared" si="26"/>
        <v>#DIV/0!</v>
      </c>
      <c r="N83" s="14">
        <f t="shared" si="27"/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/>
      <c r="AP83" s="14"/>
      <c r="AQ83" s="14"/>
      <c r="AR83" s="14"/>
      <c r="AS83" s="14"/>
      <c r="AT83" s="14"/>
      <c r="AU83" s="14"/>
      <c r="AV83" s="15"/>
      <c r="AW83" s="6"/>
      <c r="AX83" s="21">
        <v>1.7607440396079383</v>
      </c>
      <c r="AZ83" s="24" t="e">
        <f t="shared" si="35"/>
        <v>#DIV/0!</v>
      </c>
      <c r="BA83" s="24" t="e">
        <f t="shared" si="34"/>
        <v>#DIV/0!</v>
      </c>
      <c r="BB83" s="24" t="e">
        <f t="shared" si="36"/>
        <v>#DIV/0!</v>
      </c>
      <c r="BD83" s="24" t="e">
        <f t="shared" si="29"/>
        <v>#DIV/0!</v>
      </c>
      <c r="BE83" s="24" t="e">
        <f t="shared" si="30"/>
        <v>#DIV/0!</v>
      </c>
      <c r="BF83" s="24" t="e">
        <f t="shared" si="31"/>
        <v>#DIV/0!</v>
      </c>
      <c r="BG83" s="24" t="e">
        <f t="shared" si="32"/>
        <v>#DIV/0!</v>
      </c>
      <c r="BH83" s="25" t="e">
        <f t="shared" si="37"/>
        <v>#DIV/0!</v>
      </c>
      <c r="BM83" s="33">
        <f t="shared" si="33"/>
        <v>0</v>
      </c>
    </row>
    <row r="84" spans="1:65" x14ac:dyDescent="0.2">
      <c r="A84" s="12">
        <v>6</v>
      </c>
      <c r="B84" s="13">
        <v>2009</v>
      </c>
      <c r="C84" s="13" t="s">
        <v>32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f t="shared" si="28"/>
        <v>0</v>
      </c>
      <c r="L84" s="14">
        <f t="shared" si="25"/>
        <v>0</v>
      </c>
      <c r="M84" s="14" t="e">
        <f t="shared" si="26"/>
        <v>#DIV/0!</v>
      </c>
      <c r="N84" s="14">
        <f t="shared" si="27"/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5">
        <v>0</v>
      </c>
      <c r="AW84" s="6"/>
      <c r="AX84" s="21">
        <v>2.0221835087055928</v>
      </c>
      <c r="AZ84" s="24" t="e">
        <f t="shared" si="35"/>
        <v>#DIV/0!</v>
      </c>
      <c r="BA84" s="24" t="e">
        <f t="shared" si="34"/>
        <v>#DIV/0!</v>
      </c>
      <c r="BB84" s="24" t="e">
        <f t="shared" si="36"/>
        <v>#DIV/0!</v>
      </c>
      <c r="BD84" s="24" t="e">
        <f t="shared" si="29"/>
        <v>#DIV/0!</v>
      </c>
      <c r="BE84" s="24" t="e">
        <f t="shared" si="30"/>
        <v>#DIV/0!</v>
      </c>
      <c r="BF84" s="24" t="e">
        <f t="shared" si="31"/>
        <v>#DIV/0!</v>
      </c>
      <c r="BG84" s="24" t="e">
        <f t="shared" si="32"/>
        <v>#DIV/0!</v>
      </c>
      <c r="BH84" s="25" t="e">
        <f t="shared" si="37"/>
        <v>#DIV/0!</v>
      </c>
      <c r="BM84" s="33">
        <f t="shared" si="33"/>
        <v>0</v>
      </c>
    </row>
    <row r="85" spans="1:65" x14ac:dyDescent="0.2">
      <c r="A85" s="12">
        <v>6</v>
      </c>
      <c r="B85" s="13">
        <v>2010</v>
      </c>
      <c r="C85" s="13" t="s">
        <v>32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f t="shared" si="28"/>
        <v>0</v>
      </c>
      <c r="L85" s="14">
        <f t="shared" si="25"/>
        <v>0</v>
      </c>
      <c r="M85" s="14" t="e">
        <f t="shared" si="26"/>
        <v>#DIV/0!</v>
      </c>
      <c r="N85" s="14">
        <f t="shared" si="27"/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/>
      <c r="AP85" s="14"/>
      <c r="AQ85" s="14"/>
      <c r="AR85" s="14"/>
      <c r="AS85" s="14"/>
      <c r="AT85" s="14"/>
      <c r="AU85" s="14"/>
      <c r="AV85" s="15"/>
      <c r="AW85" s="6"/>
      <c r="AX85" s="21">
        <v>2.5449374638867059</v>
      </c>
      <c r="AZ85" s="24" t="e">
        <f t="shared" si="35"/>
        <v>#DIV/0!</v>
      </c>
      <c r="BA85" s="24" t="e">
        <f t="shared" si="34"/>
        <v>#DIV/0!</v>
      </c>
      <c r="BB85" s="24" t="e">
        <f t="shared" si="36"/>
        <v>#DIV/0!</v>
      </c>
      <c r="BD85" s="24" t="e">
        <f t="shared" si="29"/>
        <v>#DIV/0!</v>
      </c>
      <c r="BE85" s="24" t="e">
        <f t="shared" si="30"/>
        <v>#DIV/0!</v>
      </c>
      <c r="BF85" s="24" t="e">
        <f t="shared" si="31"/>
        <v>#DIV/0!</v>
      </c>
      <c r="BG85" s="24" t="e">
        <f t="shared" si="32"/>
        <v>#DIV/0!</v>
      </c>
      <c r="BH85" s="25" t="e">
        <f t="shared" si="37"/>
        <v>#DIV/0!</v>
      </c>
      <c r="BM85" s="33">
        <f t="shared" si="33"/>
        <v>0</v>
      </c>
    </row>
    <row r="86" spans="1:65" x14ac:dyDescent="0.2">
      <c r="A86" s="12">
        <v>6</v>
      </c>
      <c r="B86" s="13">
        <v>2011</v>
      </c>
      <c r="C86" s="13" t="s">
        <v>32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f t="shared" si="28"/>
        <v>0</v>
      </c>
      <c r="L86" s="14">
        <f t="shared" si="25"/>
        <v>0</v>
      </c>
      <c r="M86" s="14" t="e">
        <f t="shared" si="26"/>
        <v>#DIV/0!</v>
      </c>
      <c r="N86" s="14">
        <f t="shared" si="27"/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5">
        <v>0</v>
      </c>
      <c r="AW86" s="6"/>
      <c r="AX86" s="21">
        <v>3.1519466350386089</v>
      </c>
      <c r="AZ86" s="24" t="e">
        <f t="shared" si="35"/>
        <v>#DIV/0!</v>
      </c>
      <c r="BA86" s="24" t="e">
        <f t="shared" si="34"/>
        <v>#DIV/0!</v>
      </c>
      <c r="BB86" s="24" t="e">
        <f t="shared" si="36"/>
        <v>#DIV/0!</v>
      </c>
      <c r="BD86" s="24" t="e">
        <f t="shared" si="29"/>
        <v>#DIV/0!</v>
      </c>
      <c r="BE86" s="24" t="e">
        <f t="shared" si="30"/>
        <v>#DIV/0!</v>
      </c>
      <c r="BF86" s="24" t="e">
        <f t="shared" si="31"/>
        <v>#DIV/0!</v>
      </c>
      <c r="BG86" s="24" t="e">
        <f t="shared" si="32"/>
        <v>#DIV/0!</v>
      </c>
      <c r="BH86" s="25" t="e">
        <f t="shared" si="37"/>
        <v>#DIV/0!</v>
      </c>
      <c r="BM86" s="33">
        <f t="shared" si="33"/>
        <v>0</v>
      </c>
    </row>
    <row r="87" spans="1:65" x14ac:dyDescent="0.2">
      <c r="A87" s="12">
        <v>6</v>
      </c>
      <c r="B87" s="13">
        <v>2012</v>
      </c>
      <c r="C87" s="13" t="s">
        <v>32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f t="shared" si="28"/>
        <v>0</v>
      </c>
      <c r="L87" s="14">
        <f t="shared" si="25"/>
        <v>0</v>
      </c>
      <c r="M87" s="14" t="e">
        <f t="shared" si="26"/>
        <v>#DIV/0!</v>
      </c>
      <c r="N87" s="14">
        <f t="shared" si="27"/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5">
        <v>0</v>
      </c>
      <c r="AW87" s="6"/>
      <c r="AX87" s="21">
        <v>3.897112030084072</v>
      </c>
      <c r="AZ87" s="24" t="e">
        <f t="shared" si="35"/>
        <v>#DIV/0!</v>
      </c>
      <c r="BA87" s="24" t="e">
        <f t="shared" si="34"/>
        <v>#DIV/0!</v>
      </c>
      <c r="BB87" s="24" t="e">
        <f t="shared" si="36"/>
        <v>#DIV/0!</v>
      </c>
      <c r="BD87" s="24" t="e">
        <f t="shared" si="29"/>
        <v>#DIV/0!</v>
      </c>
      <c r="BE87" s="24" t="e">
        <f t="shared" si="30"/>
        <v>#DIV/0!</v>
      </c>
      <c r="BF87" s="24" t="e">
        <f t="shared" si="31"/>
        <v>#DIV/0!</v>
      </c>
      <c r="BG87" s="24" t="e">
        <f t="shared" si="32"/>
        <v>#DIV/0!</v>
      </c>
      <c r="BH87" s="25" t="e">
        <f t="shared" si="37"/>
        <v>#DIV/0!</v>
      </c>
      <c r="BM87" s="33">
        <f t="shared" si="33"/>
        <v>0</v>
      </c>
    </row>
    <row r="88" spans="1:65" x14ac:dyDescent="0.2">
      <c r="A88" s="12">
        <v>6</v>
      </c>
      <c r="B88" s="13">
        <v>2013</v>
      </c>
      <c r="C88" s="13" t="s">
        <v>32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f t="shared" si="28"/>
        <v>0</v>
      </c>
      <c r="L88" s="14">
        <f t="shared" si="25"/>
        <v>0</v>
      </c>
      <c r="M88" s="14" t="e">
        <f t="shared" si="26"/>
        <v>#DIV/0!</v>
      </c>
      <c r="N88" s="14">
        <f t="shared" si="27"/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5">
        <v>0</v>
      </c>
      <c r="AW88" s="6"/>
      <c r="AX88" s="21">
        <v>4.9066831577641361</v>
      </c>
      <c r="AZ88" s="24" t="e">
        <f t="shared" si="35"/>
        <v>#DIV/0!</v>
      </c>
      <c r="BA88" s="24" t="e">
        <f t="shared" si="34"/>
        <v>#DIV/0!</v>
      </c>
      <c r="BB88" s="24" t="e">
        <f t="shared" si="36"/>
        <v>#DIV/0!</v>
      </c>
      <c r="BD88" s="24" t="e">
        <f t="shared" si="29"/>
        <v>#DIV/0!</v>
      </c>
      <c r="BE88" s="24" t="e">
        <f t="shared" si="30"/>
        <v>#DIV/0!</v>
      </c>
      <c r="BF88" s="24" t="e">
        <f t="shared" si="31"/>
        <v>#DIV/0!</v>
      </c>
      <c r="BG88" s="24" t="e">
        <f t="shared" si="32"/>
        <v>#DIV/0!</v>
      </c>
      <c r="BH88" s="25" t="e">
        <f t="shared" si="37"/>
        <v>#DIV/0!</v>
      </c>
      <c r="BM88" s="33">
        <f t="shared" si="33"/>
        <v>0</v>
      </c>
    </row>
    <row r="89" spans="1:65" x14ac:dyDescent="0.2">
      <c r="A89" s="12">
        <v>6</v>
      </c>
      <c r="B89" s="13">
        <v>2014</v>
      </c>
      <c r="C89" s="13" t="s">
        <v>32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f t="shared" si="28"/>
        <v>0</v>
      </c>
      <c r="L89" s="14">
        <f t="shared" si="25"/>
        <v>0</v>
      </c>
      <c r="M89" s="14" t="e">
        <f t="shared" si="26"/>
        <v>#DIV/0!</v>
      </c>
      <c r="N89" s="14">
        <f t="shared" si="27"/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5">
        <v>0</v>
      </c>
      <c r="AW89" s="6"/>
      <c r="AX89" s="21">
        <v>7.001140177479483</v>
      </c>
      <c r="AZ89" s="24" t="e">
        <f t="shared" si="35"/>
        <v>#DIV/0!</v>
      </c>
      <c r="BA89" s="24" t="e">
        <f t="shared" si="34"/>
        <v>#DIV/0!</v>
      </c>
      <c r="BB89" s="24" t="e">
        <f t="shared" si="36"/>
        <v>#DIV/0!</v>
      </c>
      <c r="BD89" s="24" t="e">
        <f t="shared" si="29"/>
        <v>#DIV/0!</v>
      </c>
      <c r="BE89" s="24" t="e">
        <f t="shared" si="30"/>
        <v>#DIV/0!</v>
      </c>
      <c r="BF89" s="24" t="e">
        <f t="shared" si="31"/>
        <v>#DIV/0!</v>
      </c>
      <c r="BG89" s="24" t="e">
        <f t="shared" si="32"/>
        <v>#DIV/0!</v>
      </c>
      <c r="BH89" s="25" t="e">
        <f t="shared" si="37"/>
        <v>#DIV/0!</v>
      </c>
      <c r="BM89" s="33">
        <f t="shared" si="33"/>
        <v>0</v>
      </c>
    </row>
    <row r="90" spans="1:65" x14ac:dyDescent="0.2">
      <c r="A90" s="12">
        <v>7</v>
      </c>
      <c r="B90" s="13">
        <v>2001</v>
      </c>
      <c r="C90" s="13" t="s">
        <v>33</v>
      </c>
      <c r="D90" s="14">
        <v>1</v>
      </c>
      <c r="E90" s="14">
        <v>0</v>
      </c>
      <c r="F90" s="14">
        <v>0</v>
      </c>
      <c r="G90" s="14">
        <v>1</v>
      </c>
      <c r="H90" s="14">
        <v>40372.360229492188</v>
      </c>
      <c r="I90" s="14">
        <v>0</v>
      </c>
      <c r="J90" s="14">
        <v>0</v>
      </c>
      <c r="K90" s="14">
        <f t="shared" si="28"/>
        <v>1</v>
      </c>
      <c r="L90" s="14">
        <f t="shared" si="25"/>
        <v>40372.360229492188</v>
      </c>
      <c r="M90" s="14">
        <f t="shared" si="26"/>
        <v>40372.360229492188</v>
      </c>
      <c r="N90" s="14">
        <f t="shared" si="27"/>
        <v>0</v>
      </c>
      <c r="O90" s="14">
        <v>1</v>
      </c>
      <c r="P90" s="14">
        <v>501189.697265625</v>
      </c>
      <c r="Q90" s="14">
        <v>1</v>
      </c>
      <c r="R90" s="14">
        <v>1191.830039024353</v>
      </c>
      <c r="S90" s="14">
        <v>1</v>
      </c>
      <c r="T90" s="14">
        <v>24442.350387573242</v>
      </c>
      <c r="U90" s="14">
        <v>1</v>
      </c>
      <c r="V90" s="14">
        <v>175712.26501464844</v>
      </c>
      <c r="W90" s="14">
        <v>0</v>
      </c>
      <c r="X90" s="14">
        <v>0</v>
      </c>
      <c r="Y90" s="14">
        <v>1</v>
      </c>
      <c r="Z90" s="14">
        <v>299843.26171875</v>
      </c>
      <c r="AA90" s="14">
        <v>0</v>
      </c>
      <c r="AB90" s="14">
        <v>0</v>
      </c>
      <c r="AC90" s="14">
        <v>1</v>
      </c>
      <c r="AD90" s="14">
        <v>777576.171875</v>
      </c>
      <c r="AE90" s="14">
        <v>0</v>
      </c>
      <c r="AF90" s="14">
        <v>0</v>
      </c>
      <c r="AG90" s="14">
        <v>1</v>
      </c>
      <c r="AH90" s="14">
        <v>796035.21728515625</v>
      </c>
      <c r="AI90" s="14">
        <v>0</v>
      </c>
      <c r="AJ90" s="14">
        <v>0</v>
      </c>
      <c r="AK90" s="14">
        <v>1</v>
      </c>
      <c r="AL90" s="14">
        <v>157253.26538085938</v>
      </c>
      <c r="AM90" s="14">
        <v>1</v>
      </c>
      <c r="AN90" s="14">
        <v>175712.26501464844</v>
      </c>
      <c r="AO90" s="14"/>
      <c r="AP90" s="14"/>
      <c r="AQ90" s="14"/>
      <c r="AR90" s="14"/>
      <c r="AS90" s="14"/>
      <c r="AT90" s="14"/>
      <c r="AU90" s="14"/>
      <c r="AV90" s="15"/>
      <c r="AW90" s="6"/>
      <c r="AX90" s="21">
        <v>0.70033498957219398</v>
      </c>
      <c r="AZ90" s="24"/>
      <c r="BA90" s="24"/>
      <c r="BB90" s="24"/>
      <c r="BD90" s="24">
        <f t="shared" si="29"/>
        <v>2.3780018733958459E-3</v>
      </c>
      <c r="BE90" s="24">
        <f t="shared" si="30"/>
        <v>0</v>
      </c>
      <c r="BF90" s="24">
        <f t="shared" si="31"/>
        <v>0.59826301968022377</v>
      </c>
      <c r="BG90" s="24">
        <f t="shared" si="32"/>
        <v>0.35059033729802086</v>
      </c>
      <c r="BH90" s="25"/>
      <c r="BM90" s="33">
        <f t="shared" si="33"/>
        <v>0</v>
      </c>
    </row>
    <row r="91" spans="1:65" x14ac:dyDescent="0.2">
      <c r="A91" s="12">
        <v>7</v>
      </c>
      <c r="B91" s="13">
        <v>2002</v>
      </c>
      <c r="C91" s="13" t="s">
        <v>33</v>
      </c>
      <c r="D91" s="14">
        <v>1</v>
      </c>
      <c r="E91" s="14">
        <v>0</v>
      </c>
      <c r="F91" s="14">
        <v>0</v>
      </c>
      <c r="G91" s="14">
        <v>1</v>
      </c>
      <c r="H91" s="14">
        <v>59068.149566650391</v>
      </c>
      <c r="I91" s="14">
        <v>0</v>
      </c>
      <c r="J91" s="14">
        <v>0</v>
      </c>
      <c r="K91" s="14">
        <f t="shared" si="28"/>
        <v>1</v>
      </c>
      <c r="L91" s="14">
        <f t="shared" si="25"/>
        <v>59068.149566650391</v>
      </c>
      <c r="M91" s="14">
        <f t="shared" si="26"/>
        <v>59068.149566650391</v>
      </c>
      <c r="N91" s="14">
        <f t="shared" si="27"/>
        <v>0</v>
      </c>
      <c r="O91" s="14">
        <v>1</v>
      </c>
      <c r="P91" s="14">
        <v>523571.8994140625</v>
      </c>
      <c r="Q91" s="14">
        <v>1</v>
      </c>
      <c r="R91" s="14">
        <v>132903.076171875</v>
      </c>
      <c r="S91" s="14">
        <v>1</v>
      </c>
      <c r="T91" s="14">
        <v>30077.970504760742</v>
      </c>
      <c r="U91" s="14">
        <v>1</v>
      </c>
      <c r="V91" s="14">
        <v>92202.2705078125</v>
      </c>
      <c r="W91" s="14">
        <v>0</v>
      </c>
      <c r="X91" s="14">
        <v>0</v>
      </c>
      <c r="Y91" s="14">
        <v>1</v>
      </c>
      <c r="Z91" s="14">
        <v>268388.58032226563</v>
      </c>
      <c r="AA91" s="14">
        <v>0</v>
      </c>
      <c r="AB91" s="14">
        <v>0</v>
      </c>
      <c r="AC91" s="14">
        <v>1</v>
      </c>
      <c r="AD91" s="14">
        <v>1078848.5107421875</v>
      </c>
      <c r="AE91" s="14">
        <v>0</v>
      </c>
      <c r="AF91" s="14">
        <v>0</v>
      </c>
      <c r="AG91" s="14">
        <v>1</v>
      </c>
      <c r="AH91" s="14">
        <v>995338.5009765625</v>
      </c>
      <c r="AI91" s="14">
        <v>0</v>
      </c>
      <c r="AJ91" s="14">
        <v>0</v>
      </c>
      <c r="AK91" s="14">
        <v>1</v>
      </c>
      <c r="AL91" s="14">
        <v>175712.26501464844</v>
      </c>
      <c r="AM91" s="14">
        <v>1</v>
      </c>
      <c r="AN91" s="14">
        <v>92202.2705078125</v>
      </c>
      <c r="AO91" s="14"/>
      <c r="AP91" s="14"/>
      <c r="AQ91" s="14"/>
      <c r="AR91" s="14"/>
      <c r="AS91" s="14"/>
      <c r="AT91" s="14"/>
      <c r="AU91" s="14"/>
      <c r="AV91" s="15"/>
      <c r="AW91" s="6"/>
      <c r="AX91" s="21">
        <v>0.88150113140217035</v>
      </c>
      <c r="AZ91" s="24" t="e">
        <f t="shared" ref="AZ91:AZ103" si="38">((M91+(F91/E91))/AX91)/(((R90/Q90)+(V90/U90)+(Z90/Y90)+(X90/W90))/AX90)</f>
        <v>#DIV/0!</v>
      </c>
      <c r="BA91" s="24" t="e">
        <f t="shared" si="34"/>
        <v>#DIV/0!</v>
      </c>
      <c r="BB91" s="24" t="e">
        <f t="shared" ref="BB91:BB103" si="39">(M91/AX91)/(((R90/Q90)+(V90/U90)+(Z90/Y90)+(X90/W90))/AX90)</f>
        <v>#DIV/0!</v>
      </c>
      <c r="BD91" s="24">
        <f t="shared" si="29"/>
        <v>0.25383920779669211</v>
      </c>
      <c r="BE91" s="24">
        <f t="shared" si="30"/>
        <v>0</v>
      </c>
      <c r="BF91" s="24">
        <f t="shared" si="31"/>
        <v>0.5126107429039326</v>
      </c>
      <c r="BG91" s="24">
        <f t="shared" si="32"/>
        <v>0.17610240467641122</v>
      </c>
      <c r="BH91" s="25">
        <f t="shared" ref="BH91:BH103" si="40">AD91/V90</f>
        <v>6.1398588803817891</v>
      </c>
      <c r="BM91" s="33">
        <f t="shared" si="33"/>
        <v>0</v>
      </c>
    </row>
    <row r="92" spans="1:65" x14ac:dyDescent="0.2">
      <c r="A92" s="12">
        <v>7</v>
      </c>
      <c r="B92" s="13">
        <v>2003</v>
      </c>
      <c r="C92" s="13" t="s">
        <v>33</v>
      </c>
      <c r="D92" s="14">
        <v>1</v>
      </c>
      <c r="E92" s="14">
        <v>0</v>
      </c>
      <c r="F92" s="14">
        <v>0</v>
      </c>
      <c r="G92" s="14">
        <v>1</v>
      </c>
      <c r="H92" s="14">
        <v>859093.1396484375</v>
      </c>
      <c r="I92" s="14">
        <v>0</v>
      </c>
      <c r="J92" s="14">
        <v>0</v>
      </c>
      <c r="K92" s="14">
        <f t="shared" si="28"/>
        <v>1</v>
      </c>
      <c r="L92" s="14">
        <f t="shared" si="25"/>
        <v>859093.1396484375</v>
      </c>
      <c r="M92" s="14">
        <f t="shared" si="26"/>
        <v>859093.1396484375</v>
      </c>
      <c r="N92" s="14">
        <f t="shared" si="27"/>
        <v>0</v>
      </c>
      <c r="O92" s="14">
        <v>1</v>
      </c>
      <c r="P92" s="14">
        <v>1946727.05078125</v>
      </c>
      <c r="Q92" s="14">
        <v>1</v>
      </c>
      <c r="R92" s="14">
        <v>754754.08935546875</v>
      </c>
      <c r="S92" s="14">
        <v>1</v>
      </c>
      <c r="T92" s="14">
        <v>574283.69140625</v>
      </c>
      <c r="U92" s="14">
        <v>0</v>
      </c>
      <c r="V92" s="14">
        <v>0</v>
      </c>
      <c r="W92" s="14">
        <v>0</v>
      </c>
      <c r="X92" s="14">
        <v>0</v>
      </c>
      <c r="Y92" s="14">
        <v>1</v>
      </c>
      <c r="Z92" s="14">
        <v>617689.27001953125</v>
      </c>
      <c r="AA92" s="14">
        <v>0</v>
      </c>
      <c r="AB92" s="14">
        <v>0</v>
      </c>
      <c r="AC92" s="14">
        <v>1</v>
      </c>
      <c r="AD92" s="14">
        <v>4048614.013671875</v>
      </c>
      <c r="AE92" s="14">
        <v>0</v>
      </c>
      <c r="AF92" s="14">
        <v>0</v>
      </c>
      <c r="AG92" s="14">
        <v>1</v>
      </c>
      <c r="AH92" s="14">
        <v>4048614.013671875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/>
      <c r="AP92" s="14"/>
      <c r="AQ92" s="14"/>
      <c r="AR92" s="14"/>
      <c r="AS92" s="14"/>
      <c r="AT92" s="14"/>
      <c r="AU92" s="14"/>
      <c r="AV92" s="15"/>
      <c r="AW92" s="6"/>
      <c r="AX92" s="21">
        <v>1</v>
      </c>
      <c r="AZ92" s="24" t="e">
        <f t="shared" si="38"/>
        <v>#DIV/0!</v>
      </c>
      <c r="BA92" s="24" t="e">
        <f t="shared" si="34"/>
        <v>#DIV/0!</v>
      </c>
      <c r="BB92" s="24" t="e">
        <f t="shared" si="39"/>
        <v>#DIV/0!</v>
      </c>
      <c r="BD92" s="24">
        <f t="shared" si="29"/>
        <v>0.38770411550637002</v>
      </c>
      <c r="BE92" s="24">
        <f t="shared" si="30"/>
        <v>0</v>
      </c>
      <c r="BF92" s="24">
        <f t="shared" si="31"/>
        <v>0.31729628957056077</v>
      </c>
      <c r="BG92" s="24">
        <f t="shared" si="32"/>
        <v>0</v>
      </c>
      <c r="BH92" s="25">
        <f t="shared" si="40"/>
        <v>43.910133572348713</v>
      </c>
      <c r="BM92" s="33">
        <f t="shared" si="33"/>
        <v>0</v>
      </c>
    </row>
    <row r="93" spans="1:65" x14ac:dyDescent="0.2">
      <c r="A93" s="12">
        <v>7</v>
      </c>
      <c r="B93" s="13">
        <v>2004</v>
      </c>
      <c r="C93" s="13" t="s">
        <v>33</v>
      </c>
      <c r="D93" s="14">
        <v>6</v>
      </c>
      <c r="E93" s="14">
        <v>0</v>
      </c>
      <c r="F93" s="14">
        <v>0</v>
      </c>
      <c r="G93" s="14">
        <v>3</v>
      </c>
      <c r="H93" s="14">
        <v>1591982.5439453125</v>
      </c>
      <c r="I93" s="14">
        <v>6153.5501480102539</v>
      </c>
      <c r="J93" s="14">
        <v>1</v>
      </c>
      <c r="K93" s="14">
        <f t="shared" si="28"/>
        <v>4</v>
      </c>
      <c r="L93" s="14">
        <f t="shared" si="25"/>
        <v>1585828.9937973022</v>
      </c>
      <c r="M93" s="14">
        <f t="shared" si="26"/>
        <v>396457.24844932556</v>
      </c>
      <c r="N93" s="14">
        <f t="shared" si="27"/>
        <v>2</v>
      </c>
      <c r="O93" s="14">
        <v>5</v>
      </c>
      <c r="P93" s="14">
        <v>3163210.205078125</v>
      </c>
      <c r="Q93" s="14">
        <v>5</v>
      </c>
      <c r="R93" s="14">
        <v>1607296.0205078125</v>
      </c>
      <c r="S93" s="14">
        <v>4</v>
      </c>
      <c r="T93" s="14">
        <v>593091.00341796875</v>
      </c>
      <c r="U93" s="14">
        <v>0</v>
      </c>
      <c r="V93" s="14">
        <v>0</v>
      </c>
      <c r="W93" s="14">
        <v>0</v>
      </c>
      <c r="X93" s="14">
        <v>0</v>
      </c>
      <c r="Y93" s="14">
        <v>2</v>
      </c>
      <c r="Z93" s="14">
        <v>962823.30322265625</v>
      </c>
      <c r="AA93" s="14">
        <v>0</v>
      </c>
      <c r="AB93" s="14">
        <v>0</v>
      </c>
      <c r="AC93" s="14">
        <v>2</v>
      </c>
      <c r="AD93" s="14">
        <v>2120084.228515625</v>
      </c>
      <c r="AE93" s="14">
        <v>0</v>
      </c>
      <c r="AF93" s="14">
        <v>0</v>
      </c>
      <c r="AG93" s="14">
        <v>2</v>
      </c>
      <c r="AH93" s="14">
        <v>2120084.228515625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/>
      <c r="AP93" s="14"/>
      <c r="AQ93" s="14"/>
      <c r="AR93" s="14"/>
      <c r="AS93" s="14"/>
      <c r="AT93" s="14"/>
      <c r="AU93" s="14"/>
      <c r="AV93" s="15"/>
      <c r="AW93" s="6"/>
      <c r="AX93" s="21">
        <v>1.0441571792341915</v>
      </c>
      <c r="AZ93" s="24" t="e">
        <f t="shared" si="38"/>
        <v>#DIV/0!</v>
      </c>
      <c r="BA93" s="24" t="e">
        <f t="shared" si="34"/>
        <v>#DIV/0!</v>
      </c>
      <c r="BB93" s="24" t="e">
        <f t="shared" si="39"/>
        <v>#DIV/0!</v>
      </c>
      <c r="BD93" s="24">
        <f t="shared" si="29"/>
        <v>0.50812178650900486</v>
      </c>
      <c r="BE93" s="24">
        <f t="shared" si="30"/>
        <v>0</v>
      </c>
      <c r="BF93" s="24">
        <f t="shared" si="31"/>
        <v>0.30438170112026319</v>
      </c>
      <c r="BG93" s="24">
        <f t="shared" si="32"/>
        <v>0</v>
      </c>
      <c r="BH93" s="25" t="e">
        <f t="shared" si="40"/>
        <v>#DIV/0!</v>
      </c>
      <c r="BM93" s="33">
        <f t="shared" si="33"/>
        <v>0</v>
      </c>
    </row>
    <row r="94" spans="1:65" x14ac:dyDescent="0.2">
      <c r="A94" s="12">
        <v>7</v>
      </c>
      <c r="B94" s="13">
        <v>2005</v>
      </c>
      <c r="C94" s="13" t="s">
        <v>33</v>
      </c>
      <c r="D94" s="14">
        <v>7</v>
      </c>
      <c r="E94" s="14">
        <v>0</v>
      </c>
      <c r="F94" s="14">
        <v>0</v>
      </c>
      <c r="G94" s="14">
        <v>3</v>
      </c>
      <c r="H94" s="14">
        <v>784701.23291015625</v>
      </c>
      <c r="I94" s="14">
        <v>31336.339950561523</v>
      </c>
      <c r="J94" s="14">
        <v>2</v>
      </c>
      <c r="K94" s="14">
        <f t="shared" si="28"/>
        <v>5</v>
      </c>
      <c r="L94" s="14">
        <f t="shared" si="25"/>
        <v>753364.89295959473</v>
      </c>
      <c r="M94" s="14">
        <f t="shared" si="26"/>
        <v>150672.97859191895</v>
      </c>
      <c r="N94" s="14">
        <f t="shared" si="27"/>
        <v>2</v>
      </c>
      <c r="O94" s="14">
        <v>6</v>
      </c>
      <c r="P94" s="14">
        <v>3125354.248046875</v>
      </c>
      <c r="Q94" s="14">
        <v>5</v>
      </c>
      <c r="R94" s="14">
        <v>601816.2841796875</v>
      </c>
      <c r="S94" s="14">
        <v>6</v>
      </c>
      <c r="T94" s="14">
        <v>1713970.458984375</v>
      </c>
      <c r="U94" s="14">
        <v>0</v>
      </c>
      <c r="V94" s="14">
        <v>0</v>
      </c>
      <c r="W94" s="14">
        <v>0</v>
      </c>
      <c r="X94" s="14">
        <v>0</v>
      </c>
      <c r="Y94" s="14">
        <v>3</v>
      </c>
      <c r="Z94" s="14">
        <v>809567.3828125</v>
      </c>
      <c r="AA94" s="14">
        <v>0</v>
      </c>
      <c r="AB94" s="14">
        <v>0</v>
      </c>
      <c r="AC94" s="14">
        <v>4</v>
      </c>
      <c r="AD94" s="14">
        <v>1506611.4501953125</v>
      </c>
      <c r="AE94" s="14">
        <v>0</v>
      </c>
      <c r="AF94" s="14">
        <v>0</v>
      </c>
      <c r="AG94" s="14">
        <v>3</v>
      </c>
      <c r="AH94" s="14">
        <v>1502875.244140625</v>
      </c>
      <c r="AI94" s="14">
        <v>1</v>
      </c>
      <c r="AJ94" s="14">
        <v>3736.2000942230225</v>
      </c>
      <c r="AK94" s="14">
        <v>0</v>
      </c>
      <c r="AL94" s="14">
        <v>0</v>
      </c>
      <c r="AM94" s="14">
        <v>0</v>
      </c>
      <c r="AN94" s="14">
        <v>0</v>
      </c>
      <c r="AO94" s="14"/>
      <c r="AP94" s="14"/>
      <c r="AQ94" s="14"/>
      <c r="AR94" s="14"/>
      <c r="AS94" s="14"/>
      <c r="AT94" s="14"/>
      <c r="AU94" s="14"/>
      <c r="AV94" s="15"/>
      <c r="AW94" s="6"/>
      <c r="AX94" s="21">
        <v>1.1448312940523104</v>
      </c>
      <c r="AZ94" s="24" t="e">
        <f t="shared" si="38"/>
        <v>#DIV/0!</v>
      </c>
      <c r="BA94" s="24" t="e">
        <f t="shared" si="34"/>
        <v>#DIV/0!</v>
      </c>
      <c r="BB94" s="24" t="e">
        <f t="shared" si="39"/>
        <v>#DIV/0!</v>
      </c>
      <c r="BD94" s="24">
        <f t="shared" si="29"/>
        <v>0.19255938252624644</v>
      </c>
      <c r="BE94" s="24">
        <f t="shared" si="30"/>
        <v>0</v>
      </c>
      <c r="BF94" s="24">
        <f t="shared" si="31"/>
        <v>0.25903219877184236</v>
      </c>
      <c r="BG94" s="24">
        <f t="shared" si="32"/>
        <v>0</v>
      </c>
      <c r="BH94" s="25" t="e">
        <f t="shared" si="40"/>
        <v>#DIV/0!</v>
      </c>
      <c r="BM94" s="33">
        <f t="shared" si="33"/>
        <v>0</v>
      </c>
    </row>
    <row r="95" spans="1:65" x14ac:dyDescent="0.2">
      <c r="A95" s="12">
        <v>7</v>
      </c>
      <c r="B95" s="13">
        <v>2006</v>
      </c>
      <c r="C95" s="13" t="s">
        <v>33</v>
      </c>
      <c r="D95" s="14">
        <v>4</v>
      </c>
      <c r="E95" s="14">
        <v>0</v>
      </c>
      <c r="F95" s="14">
        <v>0</v>
      </c>
      <c r="G95" s="14">
        <v>3</v>
      </c>
      <c r="H95" s="14">
        <v>129937.92724609375</v>
      </c>
      <c r="I95" s="14">
        <v>33298.488616943359</v>
      </c>
      <c r="J95" s="14">
        <v>1</v>
      </c>
      <c r="K95" s="14">
        <f t="shared" si="28"/>
        <v>4</v>
      </c>
      <c r="L95" s="14">
        <f t="shared" si="25"/>
        <v>96639.438629150391</v>
      </c>
      <c r="M95" s="14">
        <f t="shared" si="26"/>
        <v>24159.859657287598</v>
      </c>
      <c r="N95" s="14">
        <f t="shared" si="27"/>
        <v>0</v>
      </c>
      <c r="O95" s="14">
        <v>4</v>
      </c>
      <c r="P95" s="14">
        <v>2732656.494140625</v>
      </c>
      <c r="Q95" s="14">
        <v>4</v>
      </c>
      <c r="R95" s="14">
        <v>87457.496643066406</v>
      </c>
      <c r="S95" s="14">
        <v>4</v>
      </c>
      <c r="T95" s="14">
        <v>587859.86328125</v>
      </c>
      <c r="U95" s="14">
        <v>1</v>
      </c>
      <c r="V95" s="14">
        <v>843076.23291015625</v>
      </c>
      <c r="W95" s="14">
        <v>0</v>
      </c>
      <c r="X95" s="14">
        <v>0</v>
      </c>
      <c r="Y95" s="14">
        <v>3</v>
      </c>
      <c r="Z95" s="14">
        <v>1214262.8173828125</v>
      </c>
      <c r="AA95" s="14">
        <v>0</v>
      </c>
      <c r="AB95" s="14">
        <v>0</v>
      </c>
      <c r="AC95" s="14">
        <v>2</v>
      </c>
      <c r="AD95" s="14">
        <v>399433.59375</v>
      </c>
      <c r="AE95" s="14">
        <v>0</v>
      </c>
      <c r="AF95" s="14">
        <v>0</v>
      </c>
      <c r="AG95" s="14">
        <v>2</v>
      </c>
      <c r="AH95" s="14">
        <v>399433.59375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/>
      <c r="AP95" s="14"/>
      <c r="AQ95" s="14"/>
      <c r="AR95" s="14"/>
      <c r="AS95" s="14"/>
      <c r="AT95" s="14"/>
      <c r="AU95" s="14"/>
      <c r="AV95" s="15"/>
      <c r="AW95" s="6"/>
      <c r="AX95" s="21">
        <v>1.2695927542996235</v>
      </c>
      <c r="AZ95" s="24" t="e">
        <f t="shared" si="38"/>
        <v>#DIV/0!</v>
      </c>
      <c r="BA95" s="24" t="e">
        <f t="shared" si="34"/>
        <v>#DIV/0!</v>
      </c>
      <c r="BB95" s="24" t="e">
        <f t="shared" si="39"/>
        <v>#DIV/0!</v>
      </c>
      <c r="BD95" s="24">
        <f t="shared" si="29"/>
        <v>3.2004570216049175E-2</v>
      </c>
      <c r="BE95" s="24">
        <f t="shared" si="30"/>
        <v>0</v>
      </c>
      <c r="BF95" s="24">
        <f t="shared" si="31"/>
        <v>0.44435252655664575</v>
      </c>
      <c r="BG95" s="24">
        <f t="shared" si="32"/>
        <v>0.3085189209539817</v>
      </c>
      <c r="BH95" s="25" t="e">
        <f t="shared" si="40"/>
        <v>#DIV/0!</v>
      </c>
      <c r="BM95" s="33">
        <f t="shared" si="33"/>
        <v>0</v>
      </c>
    </row>
    <row r="96" spans="1:65" x14ac:dyDescent="0.2">
      <c r="A96" s="12">
        <v>7</v>
      </c>
      <c r="B96" s="13">
        <v>2007</v>
      </c>
      <c r="C96" s="13" t="s">
        <v>33</v>
      </c>
      <c r="D96" s="14">
        <v>7</v>
      </c>
      <c r="E96" s="14">
        <v>1</v>
      </c>
      <c r="F96" s="14">
        <v>6954.9999237060547</v>
      </c>
      <c r="G96" s="14">
        <v>5</v>
      </c>
      <c r="H96" s="14">
        <v>265118.34716796875</v>
      </c>
      <c r="I96" s="14">
        <v>319552.52075195313</v>
      </c>
      <c r="J96" s="14">
        <v>1</v>
      </c>
      <c r="K96" s="14">
        <f t="shared" si="28"/>
        <v>6</v>
      </c>
      <c r="L96" s="14">
        <f t="shared" si="25"/>
        <v>-54434.173583984375</v>
      </c>
      <c r="M96" s="14">
        <f t="shared" si="26"/>
        <v>-9072.3622639973964</v>
      </c>
      <c r="N96" s="14">
        <f t="shared" si="27"/>
        <v>1</v>
      </c>
      <c r="O96" s="14">
        <v>6</v>
      </c>
      <c r="P96" s="14">
        <v>4783281.25</v>
      </c>
      <c r="Q96" s="14">
        <v>6</v>
      </c>
      <c r="R96" s="14">
        <v>554890.56396484375</v>
      </c>
      <c r="S96" s="14">
        <v>6</v>
      </c>
      <c r="T96" s="14">
        <v>1379037.2314453125</v>
      </c>
      <c r="U96" s="14">
        <v>2</v>
      </c>
      <c r="V96" s="14">
        <v>1252941.2841796875</v>
      </c>
      <c r="W96" s="14">
        <v>1</v>
      </c>
      <c r="X96" s="14">
        <v>32995.410919189453</v>
      </c>
      <c r="Y96" s="14">
        <v>3</v>
      </c>
      <c r="Z96" s="14">
        <v>1563416.8701171875</v>
      </c>
      <c r="AA96" s="14">
        <v>0</v>
      </c>
      <c r="AB96" s="14">
        <v>0</v>
      </c>
      <c r="AC96" s="14">
        <v>64</v>
      </c>
      <c r="AD96" s="14">
        <v>36782168000</v>
      </c>
      <c r="AE96" s="14">
        <v>15</v>
      </c>
      <c r="AF96" s="14">
        <v>13249072000</v>
      </c>
      <c r="AG96" s="14">
        <v>26</v>
      </c>
      <c r="AH96" s="14">
        <v>2054065750</v>
      </c>
      <c r="AI96" s="14">
        <v>49</v>
      </c>
      <c r="AJ96" s="14">
        <v>22603760000</v>
      </c>
      <c r="AK96" s="14">
        <v>23</v>
      </c>
      <c r="AL96" s="14">
        <v>2583072500</v>
      </c>
      <c r="AM96" s="14">
        <v>25</v>
      </c>
      <c r="AN96" s="14">
        <v>3707803750</v>
      </c>
      <c r="AO96" s="14"/>
      <c r="AP96" s="14"/>
      <c r="AQ96" s="14"/>
      <c r="AR96" s="14"/>
      <c r="AS96" s="14"/>
      <c r="AT96" s="14"/>
      <c r="AU96" s="14"/>
      <c r="AV96" s="15"/>
      <c r="AW96" s="6"/>
      <c r="AX96" s="21">
        <v>1.4356871504617181</v>
      </c>
      <c r="AZ96" s="24" t="e">
        <f t="shared" si="38"/>
        <v>#DIV/0!</v>
      </c>
      <c r="BA96" s="24" t="e">
        <f t="shared" si="34"/>
        <v>#DIV/0!</v>
      </c>
      <c r="BB96" s="24" t="e">
        <f t="shared" si="39"/>
        <v>#DIV/0!</v>
      </c>
      <c r="BD96" s="24">
        <f t="shared" si="29"/>
        <v>0.11600625908519256</v>
      </c>
      <c r="BE96" s="24">
        <f t="shared" si="30"/>
        <v>0</v>
      </c>
      <c r="BF96" s="24">
        <f t="shared" si="31"/>
        <v>0.32685029133864696</v>
      </c>
      <c r="BG96" s="24">
        <f t="shared" si="32"/>
        <v>0.26194179658151767</v>
      </c>
      <c r="BH96" s="25">
        <f t="shared" si="40"/>
        <v>43628.519657153884</v>
      </c>
      <c r="BM96" s="33">
        <f t="shared" si="33"/>
        <v>22982.312621923309</v>
      </c>
    </row>
    <row r="97" spans="1:65" x14ac:dyDescent="0.2">
      <c r="A97" s="12">
        <v>7</v>
      </c>
      <c r="B97" s="13">
        <v>2008</v>
      </c>
      <c r="C97" s="13" t="s">
        <v>33</v>
      </c>
      <c r="D97" s="14">
        <v>7</v>
      </c>
      <c r="E97" s="14">
        <v>1</v>
      </c>
      <c r="F97" s="14">
        <v>5000</v>
      </c>
      <c r="G97" s="14">
        <v>5</v>
      </c>
      <c r="H97" s="14">
        <v>1735000</v>
      </c>
      <c r="I97" s="14">
        <v>0</v>
      </c>
      <c r="J97" s="14">
        <v>0</v>
      </c>
      <c r="K97" s="14">
        <f t="shared" si="28"/>
        <v>5</v>
      </c>
      <c r="L97" s="14">
        <f t="shared" si="25"/>
        <v>1735000</v>
      </c>
      <c r="M97" s="14">
        <f t="shared" si="26"/>
        <v>347000</v>
      </c>
      <c r="N97" s="14">
        <f t="shared" si="27"/>
        <v>2</v>
      </c>
      <c r="O97" s="14">
        <v>7</v>
      </c>
      <c r="P97" s="14">
        <v>8007000</v>
      </c>
      <c r="Q97" s="14">
        <v>6</v>
      </c>
      <c r="R97" s="14">
        <v>805000</v>
      </c>
      <c r="S97" s="14">
        <v>7</v>
      </c>
      <c r="T97" s="14">
        <v>3446000</v>
      </c>
      <c r="U97" s="14">
        <v>3</v>
      </c>
      <c r="V97" s="14">
        <v>1467000</v>
      </c>
      <c r="W97" s="14">
        <v>1</v>
      </c>
      <c r="X97" s="14">
        <v>33000</v>
      </c>
      <c r="Y97" s="14">
        <v>4</v>
      </c>
      <c r="Z97" s="14">
        <v>2156000</v>
      </c>
      <c r="AA97" s="14">
        <v>1</v>
      </c>
      <c r="AB97" s="14">
        <v>100000</v>
      </c>
      <c r="AC97" s="14">
        <v>5</v>
      </c>
      <c r="AD97" s="14">
        <v>2657000</v>
      </c>
      <c r="AE97" s="14">
        <v>3</v>
      </c>
      <c r="AF97" s="14">
        <v>2007000</v>
      </c>
      <c r="AG97" s="14">
        <v>1</v>
      </c>
      <c r="AH97" s="14">
        <v>283000</v>
      </c>
      <c r="AI97" s="14">
        <v>2</v>
      </c>
      <c r="AJ97" s="14">
        <v>931000</v>
      </c>
      <c r="AK97" s="14">
        <v>1</v>
      </c>
      <c r="AL97" s="14">
        <v>889000</v>
      </c>
      <c r="AM97" s="14">
        <v>2</v>
      </c>
      <c r="AN97" s="14">
        <v>1452000</v>
      </c>
      <c r="AO97" s="14"/>
      <c r="AP97" s="14"/>
      <c r="AQ97" s="14"/>
      <c r="AR97" s="14"/>
      <c r="AS97" s="14"/>
      <c r="AT97" s="14"/>
      <c r="AU97" s="14"/>
      <c r="AV97" s="15"/>
      <c r="AW97" s="6"/>
      <c r="AX97" s="21">
        <v>1.7607440396079383</v>
      </c>
      <c r="AZ97" s="24">
        <f t="shared" si="38"/>
        <v>0.22544896450210256</v>
      </c>
      <c r="BA97" s="24">
        <f t="shared" si="34"/>
        <v>0.22288704445094229</v>
      </c>
      <c r="BB97" s="24">
        <f t="shared" si="39"/>
        <v>0.22224656443815224</v>
      </c>
      <c r="BD97" s="24">
        <f t="shared" si="29"/>
        <v>0.10053703009866367</v>
      </c>
      <c r="BE97" s="24">
        <f t="shared" si="30"/>
        <v>1.2489072061945798E-2</v>
      </c>
      <c r="BF97" s="24">
        <f t="shared" si="31"/>
        <v>0.26926439365555138</v>
      </c>
      <c r="BG97" s="24">
        <f t="shared" si="32"/>
        <v>0.18321468714874484</v>
      </c>
      <c r="BH97" s="25">
        <f t="shared" si="40"/>
        <v>2.1206101463402276</v>
      </c>
      <c r="BM97" s="33">
        <f t="shared" si="33"/>
        <v>18742.076791211544</v>
      </c>
    </row>
    <row r="98" spans="1:65" x14ac:dyDescent="0.2">
      <c r="A98" s="12">
        <v>7</v>
      </c>
      <c r="B98" s="13">
        <v>2009</v>
      </c>
      <c r="C98" s="13" t="s">
        <v>33</v>
      </c>
      <c r="D98" s="14">
        <v>7</v>
      </c>
      <c r="E98" s="14">
        <v>1</v>
      </c>
      <c r="F98" s="14">
        <v>5000</v>
      </c>
      <c r="G98" s="14">
        <v>4</v>
      </c>
      <c r="H98" s="14">
        <v>1789000</v>
      </c>
      <c r="I98" s="14">
        <v>239000</v>
      </c>
      <c r="J98" s="14">
        <v>2</v>
      </c>
      <c r="K98" s="14">
        <f t="shared" si="28"/>
        <v>6</v>
      </c>
      <c r="L98" s="14">
        <f t="shared" si="25"/>
        <v>1550000</v>
      </c>
      <c r="M98" s="14">
        <f t="shared" si="26"/>
        <v>258333.33333333334</v>
      </c>
      <c r="N98" s="14">
        <f t="shared" si="27"/>
        <v>1</v>
      </c>
      <c r="O98" s="14">
        <v>7</v>
      </c>
      <c r="P98" s="14">
        <v>8702000</v>
      </c>
      <c r="Q98" s="14">
        <v>6</v>
      </c>
      <c r="R98" s="14">
        <v>839000</v>
      </c>
      <c r="S98" s="14">
        <v>7</v>
      </c>
      <c r="T98" s="14">
        <v>4080000</v>
      </c>
      <c r="U98" s="14">
        <v>3</v>
      </c>
      <c r="V98" s="14">
        <v>1782000</v>
      </c>
      <c r="W98" s="14">
        <v>1</v>
      </c>
      <c r="X98" s="14">
        <v>34000</v>
      </c>
      <c r="Y98" s="14">
        <v>4</v>
      </c>
      <c r="Z98" s="14">
        <v>1868000</v>
      </c>
      <c r="AA98" s="14">
        <v>2</v>
      </c>
      <c r="AB98" s="14">
        <v>98000</v>
      </c>
      <c r="AC98" s="14">
        <v>5</v>
      </c>
      <c r="AD98" s="14">
        <v>3302000</v>
      </c>
      <c r="AE98" s="14">
        <v>3</v>
      </c>
      <c r="AF98" s="14">
        <v>2275000</v>
      </c>
      <c r="AG98" s="14">
        <v>2</v>
      </c>
      <c r="AH98" s="14">
        <v>495000</v>
      </c>
      <c r="AI98" s="14">
        <v>2</v>
      </c>
      <c r="AJ98" s="14">
        <v>849000</v>
      </c>
      <c r="AK98" s="14">
        <v>2</v>
      </c>
      <c r="AL98" s="14">
        <v>1452000</v>
      </c>
      <c r="AM98" s="14">
        <v>2</v>
      </c>
      <c r="AN98" s="14">
        <v>1769000</v>
      </c>
      <c r="AO98" s="14">
        <v>2</v>
      </c>
      <c r="AP98" s="14">
        <v>48000</v>
      </c>
      <c r="AQ98" s="14">
        <v>1</v>
      </c>
      <c r="AR98" s="14">
        <v>144000</v>
      </c>
      <c r="AS98" s="14">
        <v>2</v>
      </c>
      <c r="AT98" s="14">
        <v>543000</v>
      </c>
      <c r="AU98" s="14">
        <v>2</v>
      </c>
      <c r="AV98" s="15">
        <v>113000</v>
      </c>
      <c r="AW98" s="6"/>
      <c r="AX98" s="21">
        <v>2.0221835087055928</v>
      </c>
      <c r="AZ98" s="24">
        <f t="shared" si="38"/>
        <v>0.19184612302018611</v>
      </c>
      <c r="BA98" s="24">
        <f t="shared" si="34"/>
        <v>0.18881058309898063</v>
      </c>
      <c r="BB98" s="24">
        <f t="shared" si="39"/>
        <v>0.18820347511473953</v>
      </c>
      <c r="BD98" s="24">
        <f t="shared" si="29"/>
        <v>9.641461732934957E-2</v>
      </c>
      <c r="BE98" s="24">
        <f t="shared" si="30"/>
        <v>1.1261778901401976E-2</v>
      </c>
      <c r="BF98" s="24">
        <f t="shared" si="31"/>
        <v>0.21466329579407034</v>
      </c>
      <c r="BG98" s="24">
        <f t="shared" si="32"/>
        <v>0.20478051022753391</v>
      </c>
      <c r="BH98" s="25">
        <f t="shared" si="40"/>
        <v>2.2508520790729381</v>
      </c>
      <c r="BM98" s="33">
        <f t="shared" si="33"/>
        <v>16813.508691782146</v>
      </c>
    </row>
    <row r="99" spans="1:65" x14ac:dyDescent="0.2">
      <c r="A99" s="12">
        <v>7</v>
      </c>
      <c r="B99" s="13">
        <v>2010</v>
      </c>
      <c r="C99" s="13" t="s">
        <v>33</v>
      </c>
      <c r="D99" s="14">
        <v>7</v>
      </c>
      <c r="E99" s="14">
        <v>0</v>
      </c>
      <c r="F99" s="14">
        <v>0</v>
      </c>
      <c r="G99" s="14">
        <v>4</v>
      </c>
      <c r="H99" s="14">
        <v>1525000</v>
      </c>
      <c r="I99" s="14">
        <v>109000</v>
      </c>
      <c r="J99" s="14">
        <v>1</v>
      </c>
      <c r="K99" s="14">
        <f t="shared" si="28"/>
        <v>5</v>
      </c>
      <c r="L99" s="14">
        <f t="shared" si="25"/>
        <v>1416000</v>
      </c>
      <c r="M99" s="14">
        <f t="shared" si="26"/>
        <v>283200</v>
      </c>
      <c r="N99" s="14">
        <f t="shared" si="27"/>
        <v>2</v>
      </c>
      <c r="O99" s="14">
        <v>7</v>
      </c>
      <c r="P99" s="14">
        <v>4973000</v>
      </c>
      <c r="Q99" s="14">
        <v>6</v>
      </c>
      <c r="R99" s="14">
        <v>738000</v>
      </c>
      <c r="S99" s="14">
        <v>7</v>
      </c>
      <c r="T99" s="14">
        <v>2757000</v>
      </c>
      <c r="U99" s="14">
        <v>3</v>
      </c>
      <c r="V99" s="14">
        <v>354000</v>
      </c>
      <c r="W99" s="14">
        <v>1</v>
      </c>
      <c r="X99" s="14">
        <v>34000</v>
      </c>
      <c r="Y99" s="14">
        <v>4</v>
      </c>
      <c r="Z99" s="14">
        <v>1073000</v>
      </c>
      <c r="AA99" s="14">
        <v>1</v>
      </c>
      <c r="AB99" s="14">
        <v>18000</v>
      </c>
      <c r="AC99" s="14">
        <v>5</v>
      </c>
      <c r="AD99" s="14">
        <v>1924000</v>
      </c>
      <c r="AE99" s="14">
        <v>2</v>
      </c>
      <c r="AF99" s="14">
        <v>696000</v>
      </c>
      <c r="AG99" s="14">
        <v>0</v>
      </c>
      <c r="AH99" s="14">
        <v>0</v>
      </c>
      <c r="AI99" s="14">
        <v>3</v>
      </c>
      <c r="AJ99" s="14">
        <v>1361000</v>
      </c>
      <c r="AK99" s="14">
        <v>2</v>
      </c>
      <c r="AL99" s="14">
        <v>205000</v>
      </c>
      <c r="AM99" s="14">
        <v>2</v>
      </c>
      <c r="AN99" s="14">
        <v>339000</v>
      </c>
      <c r="AO99" s="14"/>
      <c r="AP99" s="14"/>
      <c r="AQ99" s="14"/>
      <c r="AR99" s="14"/>
      <c r="AS99" s="14"/>
      <c r="AT99" s="14"/>
      <c r="AU99" s="14"/>
      <c r="AV99" s="15"/>
      <c r="AW99" s="6"/>
      <c r="AX99" s="21">
        <v>2.5449374638867059</v>
      </c>
      <c r="AZ99" s="24" t="e">
        <f t="shared" si="38"/>
        <v>#DIV/0!</v>
      </c>
      <c r="BA99" s="24">
        <f t="shared" si="34"/>
        <v>0.18223355772520047</v>
      </c>
      <c r="BB99" s="24">
        <f t="shared" si="39"/>
        <v>0.18223355772520047</v>
      </c>
      <c r="BD99" s="24">
        <f t="shared" si="29"/>
        <v>0.14840136738387291</v>
      </c>
      <c r="BE99" s="24">
        <f t="shared" si="30"/>
        <v>3.6195455459481197E-3</v>
      </c>
      <c r="BF99" s="24">
        <f t="shared" si="31"/>
        <v>0.2157651317112407</v>
      </c>
      <c r="BG99" s="24">
        <f t="shared" si="32"/>
        <v>7.1184395736979697E-2</v>
      </c>
      <c r="BH99" s="25">
        <f t="shared" si="40"/>
        <v>1.079685746352413</v>
      </c>
      <c r="BM99" s="33">
        <f t="shared" si="33"/>
        <v>13359.856767589945</v>
      </c>
    </row>
    <row r="100" spans="1:65" x14ac:dyDescent="0.2">
      <c r="A100" s="12">
        <v>7</v>
      </c>
      <c r="B100" s="13">
        <v>2011</v>
      </c>
      <c r="C100" s="13" t="s">
        <v>33</v>
      </c>
      <c r="D100" s="14">
        <v>7</v>
      </c>
      <c r="E100" s="14">
        <v>0</v>
      </c>
      <c r="F100" s="14">
        <v>0</v>
      </c>
      <c r="G100" s="14">
        <v>4</v>
      </c>
      <c r="H100" s="14">
        <v>651000</v>
      </c>
      <c r="I100" s="14">
        <v>83000</v>
      </c>
      <c r="J100" s="14">
        <v>2</v>
      </c>
      <c r="K100" s="14">
        <f t="shared" si="28"/>
        <v>6</v>
      </c>
      <c r="L100" s="14">
        <f t="shared" si="25"/>
        <v>568000</v>
      </c>
      <c r="M100" s="14">
        <f t="shared" si="26"/>
        <v>94666.666666666672</v>
      </c>
      <c r="N100" s="14">
        <f t="shared" si="27"/>
        <v>1</v>
      </c>
      <c r="O100" s="14">
        <v>6</v>
      </c>
      <c r="P100" s="14">
        <v>5080000</v>
      </c>
      <c r="Q100" s="14">
        <v>6</v>
      </c>
      <c r="R100" s="14">
        <v>911000</v>
      </c>
      <c r="S100" s="14">
        <v>6</v>
      </c>
      <c r="T100" s="14">
        <v>2763000</v>
      </c>
      <c r="U100" s="14">
        <v>3</v>
      </c>
      <c r="V100" s="14">
        <v>402000</v>
      </c>
      <c r="W100" s="14">
        <v>1</v>
      </c>
      <c r="X100" s="14">
        <v>34000</v>
      </c>
      <c r="Y100" s="14">
        <v>4</v>
      </c>
      <c r="Z100" s="14">
        <v>951000</v>
      </c>
      <c r="AA100" s="14">
        <v>1</v>
      </c>
      <c r="AB100" s="14">
        <v>18000</v>
      </c>
      <c r="AC100" s="14">
        <v>5</v>
      </c>
      <c r="AD100" s="14">
        <v>2044000</v>
      </c>
      <c r="AE100" s="14">
        <v>3</v>
      </c>
      <c r="AF100" s="14">
        <v>639000</v>
      </c>
      <c r="AG100" s="14">
        <v>0</v>
      </c>
      <c r="AH100" s="14">
        <v>0</v>
      </c>
      <c r="AI100" s="14">
        <v>3</v>
      </c>
      <c r="AJ100" s="14">
        <v>1438000</v>
      </c>
      <c r="AK100" s="14">
        <v>2</v>
      </c>
      <c r="AL100" s="14">
        <v>339000</v>
      </c>
      <c r="AM100" s="14">
        <v>2</v>
      </c>
      <c r="AN100" s="14">
        <v>372000</v>
      </c>
      <c r="AO100" s="14">
        <v>3</v>
      </c>
      <c r="AP100" s="14">
        <v>150000</v>
      </c>
      <c r="AQ100" s="14">
        <v>1</v>
      </c>
      <c r="AR100" s="14">
        <v>180000</v>
      </c>
      <c r="AS100" s="14">
        <v>3</v>
      </c>
      <c r="AT100" s="14">
        <v>732000</v>
      </c>
      <c r="AU100" s="14">
        <v>2</v>
      </c>
      <c r="AV100" s="15">
        <v>376000</v>
      </c>
      <c r="AW100" s="6"/>
      <c r="AX100" s="21">
        <v>3.1519466350386089</v>
      </c>
      <c r="AZ100" s="24" t="e">
        <f t="shared" si="38"/>
        <v>#DIV/0!</v>
      </c>
      <c r="BA100" s="24">
        <f t="shared" si="34"/>
        <v>0.140700489837773</v>
      </c>
      <c r="BB100" s="24">
        <f t="shared" si="39"/>
        <v>0.140700489837773</v>
      </c>
      <c r="BD100" s="24">
        <f t="shared" si="29"/>
        <v>0.17933070866141732</v>
      </c>
      <c r="BE100" s="24">
        <f t="shared" si="30"/>
        <v>3.5433070866141732E-3</v>
      </c>
      <c r="BF100" s="24">
        <f t="shared" si="31"/>
        <v>0.18720472440944882</v>
      </c>
      <c r="BG100" s="24">
        <f t="shared" si="32"/>
        <v>7.9133858267716531E-2</v>
      </c>
      <c r="BH100" s="25">
        <f t="shared" si="40"/>
        <v>5.7740112994350286</v>
      </c>
      <c r="BM100" s="33">
        <f t="shared" si="33"/>
        <v>10786.984659587526</v>
      </c>
    </row>
    <row r="101" spans="1:65" x14ac:dyDescent="0.2">
      <c r="A101" s="12">
        <v>7</v>
      </c>
      <c r="B101" s="13">
        <v>2012</v>
      </c>
      <c r="C101" s="13" t="s">
        <v>33</v>
      </c>
      <c r="D101" s="14">
        <v>9</v>
      </c>
      <c r="E101" s="14">
        <v>1</v>
      </c>
      <c r="F101" s="14">
        <v>0</v>
      </c>
      <c r="G101" s="14">
        <v>3</v>
      </c>
      <c r="H101" s="14">
        <v>0</v>
      </c>
      <c r="I101" s="14">
        <v>1000000</v>
      </c>
      <c r="J101" s="14">
        <v>4</v>
      </c>
      <c r="K101" s="14">
        <f t="shared" si="28"/>
        <v>7</v>
      </c>
      <c r="L101" s="14">
        <f t="shared" si="25"/>
        <v>-1000000</v>
      </c>
      <c r="M101" s="14">
        <f t="shared" si="26"/>
        <v>-142857.14285714287</v>
      </c>
      <c r="N101" s="14">
        <f t="shared" si="27"/>
        <v>2</v>
      </c>
      <c r="O101" s="14">
        <v>9</v>
      </c>
      <c r="P101" s="14">
        <v>8000000</v>
      </c>
      <c r="Q101" s="14">
        <v>9</v>
      </c>
      <c r="R101" s="14">
        <v>1000000</v>
      </c>
      <c r="S101" s="14">
        <v>7</v>
      </c>
      <c r="T101" s="14">
        <v>3000000</v>
      </c>
      <c r="U101" s="14">
        <v>3</v>
      </c>
      <c r="V101" s="14">
        <v>3000000</v>
      </c>
      <c r="W101" s="14">
        <v>1</v>
      </c>
      <c r="X101" s="14">
        <v>0</v>
      </c>
      <c r="Y101" s="14">
        <v>5</v>
      </c>
      <c r="Z101" s="14">
        <v>2000000</v>
      </c>
      <c r="AA101" s="14">
        <v>1</v>
      </c>
      <c r="AB101" s="14">
        <v>0</v>
      </c>
      <c r="AC101" s="14">
        <v>6</v>
      </c>
      <c r="AD101" s="14">
        <v>3000000</v>
      </c>
      <c r="AE101" s="14">
        <v>3</v>
      </c>
      <c r="AF101" s="14">
        <v>1000000</v>
      </c>
      <c r="AG101" s="14">
        <v>0</v>
      </c>
      <c r="AH101" s="14">
        <v>0</v>
      </c>
      <c r="AI101" s="14">
        <v>4</v>
      </c>
      <c r="AJ101" s="14">
        <v>2000000</v>
      </c>
      <c r="AK101" s="14">
        <v>3</v>
      </c>
      <c r="AL101" s="14">
        <v>2000000</v>
      </c>
      <c r="AM101" s="14">
        <v>2</v>
      </c>
      <c r="AN101" s="14">
        <v>3000000</v>
      </c>
      <c r="AO101" s="14">
        <v>4</v>
      </c>
      <c r="AP101" s="14">
        <v>0</v>
      </c>
      <c r="AQ101" s="14">
        <v>1</v>
      </c>
      <c r="AR101" s="14">
        <v>0</v>
      </c>
      <c r="AS101" s="14">
        <v>4</v>
      </c>
      <c r="AT101" s="14">
        <v>1000000</v>
      </c>
      <c r="AU101" s="14">
        <v>3</v>
      </c>
      <c r="AV101" s="15">
        <v>1000000</v>
      </c>
      <c r="AW101" s="6"/>
      <c r="AX101" s="21">
        <v>3.897112030084072</v>
      </c>
      <c r="AZ101" s="24">
        <f t="shared" si="38"/>
        <v>-0.20721831669975527</v>
      </c>
      <c r="BA101" s="24">
        <f t="shared" si="34"/>
        <v>-0.20721831669975527</v>
      </c>
      <c r="BB101" s="24">
        <f t="shared" si="39"/>
        <v>-0.20721831669975527</v>
      </c>
      <c r="BD101" s="24">
        <f t="shared" si="29"/>
        <v>0.125</v>
      </c>
      <c r="BE101" s="24">
        <f t="shared" si="30"/>
        <v>0</v>
      </c>
      <c r="BF101" s="24">
        <f t="shared" si="31"/>
        <v>0.25</v>
      </c>
      <c r="BG101" s="24">
        <f t="shared" si="32"/>
        <v>0.375</v>
      </c>
      <c r="BH101" s="25">
        <f t="shared" si="40"/>
        <v>7.4626865671641793</v>
      </c>
      <c r="BM101" s="33">
        <f t="shared" si="33"/>
        <v>0</v>
      </c>
    </row>
    <row r="102" spans="1:65" x14ac:dyDescent="0.2">
      <c r="A102" s="12">
        <v>7</v>
      </c>
      <c r="B102" s="13">
        <v>2013</v>
      </c>
      <c r="C102" s="13" t="s">
        <v>33</v>
      </c>
      <c r="D102" s="14"/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f t="shared" si="28"/>
        <v>0</v>
      </c>
      <c r="L102" s="14">
        <f t="shared" si="25"/>
        <v>0</v>
      </c>
      <c r="M102" s="14" t="e">
        <f t="shared" si="26"/>
        <v>#DIV/0!</v>
      </c>
      <c r="N102" s="14">
        <f t="shared" si="27"/>
        <v>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5"/>
      <c r="AW102" s="6"/>
      <c r="AX102" s="21">
        <v>4.9066831577641361</v>
      </c>
      <c r="AZ102" s="24" t="e">
        <f t="shared" si="38"/>
        <v>#DIV/0!</v>
      </c>
      <c r="BA102" s="24" t="e">
        <f t="shared" si="34"/>
        <v>#DIV/0!</v>
      </c>
      <c r="BB102" s="24" t="e">
        <f t="shared" si="39"/>
        <v>#DIV/0!</v>
      </c>
      <c r="BD102" s="24" t="e">
        <f t="shared" si="29"/>
        <v>#DIV/0!</v>
      </c>
      <c r="BE102" s="24" t="e">
        <f t="shared" si="30"/>
        <v>#DIV/0!</v>
      </c>
      <c r="BF102" s="24" t="e">
        <f t="shared" si="31"/>
        <v>#DIV/0!</v>
      </c>
      <c r="BG102" s="24" t="e">
        <f t="shared" si="32"/>
        <v>#DIV/0!</v>
      </c>
      <c r="BH102" s="25">
        <f t="shared" si="40"/>
        <v>0</v>
      </c>
      <c r="BM102" s="33">
        <f t="shared" si="33"/>
        <v>0</v>
      </c>
    </row>
    <row r="103" spans="1:65" x14ac:dyDescent="0.2">
      <c r="A103" s="12">
        <v>7</v>
      </c>
      <c r="B103" s="13">
        <v>2014</v>
      </c>
      <c r="C103" s="13" t="s">
        <v>33</v>
      </c>
      <c r="D103" s="14"/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f t="shared" si="28"/>
        <v>0</v>
      </c>
      <c r="L103" s="14">
        <f t="shared" si="25"/>
        <v>0</v>
      </c>
      <c r="M103" s="14" t="e">
        <f t="shared" si="26"/>
        <v>#DIV/0!</v>
      </c>
      <c r="N103" s="14">
        <f t="shared" si="27"/>
        <v>0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5"/>
      <c r="AW103" s="6"/>
      <c r="AX103" s="21">
        <v>7.001140177479483</v>
      </c>
      <c r="AZ103" s="24" t="e">
        <f t="shared" si="38"/>
        <v>#DIV/0!</v>
      </c>
      <c r="BA103" s="24" t="e">
        <f t="shared" si="34"/>
        <v>#DIV/0!</v>
      </c>
      <c r="BB103" s="24" t="e">
        <f t="shared" si="39"/>
        <v>#DIV/0!</v>
      </c>
      <c r="BD103" s="24" t="e">
        <f t="shared" si="29"/>
        <v>#DIV/0!</v>
      </c>
      <c r="BE103" s="24" t="e">
        <f t="shared" si="30"/>
        <v>#DIV/0!</v>
      </c>
      <c r="BF103" s="24" t="e">
        <f t="shared" si="31"/>
        <v>#DIV/0!</v>
      </c>
      <c r="BG103" s="24" t="e">
        <f t="shared" si="32"/>
        <v>#DIV/0!</v>
      </c>
      <c r="BH103" s="25" t="e">
        <f t="shared" si="40"/>
        <v>#DIV/0!</v>
      </c>
      <c r="BM103" s="33">
        <f t="shared" si="33"/>
        <v>0</v>
      </c>
    </row>
    <row r="104" spans="1:65" x14ac:dyDescent="0.2">
      <c r="A104" s="12">
        <v>8</v>
      </c>
      <c r="B104" s="13">
        <v>2001</v>
      </c>
      <c r="C104" s="13" t="s">
        <v>34</v>
      </c>
      <c r="D104" s="14">
        <v>111</v>
      </c>
      <c r="E104" s="14">
        <v>36</v>
      </c>
      <c r="F104" s="14">
        <v>1030446000</v>
      </c>
      <c r="G104" s="14">
        <v>48</v>
      </c>
      <c r="H104" s="14">
        <v>1492886000</v>
      </c>
      <c r="I104" s="14">
        <v>93908164.0625</v>
      </c>
      <c r="J104" s="14">
        <v>46</v>
      </c>
      <c r="K104" s="14">
        <f t="shared" si="28"/>
        <v>94</v>
      </c>
      <c r="L104" s="14">
        <f t="shared" si="25"/>
        <v>1398977835.9375</v>
      </c>
      <c r="M104" s="14">
        <f t="shared" si="26"/>
        <v>14882742.935505319</v>
      </c>
      <c r="N104" s="14">
        <f t="shared" si="27"/>
        <v>17</v>
      </c>
      <c r="O104" s="14">
        <v>95</v>
      </c>
      <c r="P104" s="14">
        <v>21770038000</v>
      </c>
      <c r="Q104" s="14">
        <v>88</v>
      </c>
      <c r="R104" s="14">
        <v>139173421.875</v>
      </c>
      <c r="S104" s="14">
        <v>92</v>
      </c>
      <c r="T104" s="14">
        <v>3480636250</v>
      </c>
      <c r="U104" s="14">
        <v>52</v>
      </c>
      <c r="V104" s="14">
        <v>386935625</v>
      </c>
      <c r="W104" s="14">
        <v>51</v>
      </c>
      <c r="X104" s="14">
        <v>3579133000</v>
      </c>
      <c r="Y104" s="14">
        <v>70</v>
      </c>
      <c r="Z104" s="14">
        <v>13461606000</v>
      </c>
      <c r="AA104" s="14">
        <v>38</v>
      </c>
      <c r="AB104" s="14">
        <v>722553625</v>
      </c>
      <c r="AC104" s="14">
        <v>65</v>
      </c>
      <c r="AD104" s="14">
        <v>4929705500</v>
      </c>
      <c r="AE104" s="14">
        <v>14</v>
      </c>
      <c r="AF104" s="14">
        <v>589808562.5</v>
      </c>
      <c r="AG104" s="14">
        <v>39</v>
      </c>
      <c r="AH104" s="14">
        <v>3872250000</v>
      </c>
      <c r="AI104" s="14">
        <v>33</v>
      </c>
      <c r="AJ104" s="14">
        <v>388302562.5</v>
      </c>
      <c r="AK104" s="14">
        <v>22</v>
      </c>
      <c r="AL104" s="14">
        <v>391815031.25</v>
      </c>
      <c r="AM104" s="14">
        <v>20</v>
      </c>
      <c r="AN104" s="14">
        <v>312470562.5</v>
      </c>
      <c r="AO104" s="14"/>
      <c r="AP104" s="14"/>
      <c r="AQ104" s="14"/>
      <c r="AR104" s="14"/>
      <c r="AS104" s="14"/>
      <c r="AT104" s="14"/>
      <c r="AU104" s="14"/>
      <c r="AV104" s="15"/>
      <c r="AW104" s="6"/>
      <c r="AX104" s="21">
        <v>0.70033498957219398</v>
      </c>
      <c r="AZ104" s="24"/>
      <c r="BA104" s="24"/>
      <c r="BB104" s="24"/>
      <c r="BD104" s="24">
        <f t="shared" si="29"/>
        <v>6.3928883300525246E-3</v>
      </c>
      <c r="BE104" s="24">
        <f t="shared" si="30"/>
        <v>3.3190278537869343E-2</v>
      </c>
      <c r="BF104" s="24">
        <f t="shared" si="31"/>
        <v>0.61835473139734531</v>
      </c>
      <c r="BG104" s="24">
        <f t="shared" si="32"/>
        <v>1.7773768929571918E-2</v>
      </c>
      <c r="BH104" s="25"/>
      <c r="BM104" s="33">
        <f t="shared" si="33"/>
        <v>5110601431.1613159</v>
      </c>
    </row>
    <row r="105" spans="1:65" x14ac:dyDescent="0.2">
      <c r="A105" s="12">
        <v>8</v>
      </c>
      <c r="B105" s="13">
        <v>2002</v>
      </c>
      <c r="C105" s="13" t="s">
        <v>34</v>
      </c>
      <c r="D105" s="14">
        <v>103</v>
      </c>
      <c r="E105" s="14">
        <v>22</v>
      </c>
      <c r="F105" s="14">
        <v>877686062.5</v>
      </c>
      <c r="G105" s="14">
        <v>42</v>
      </c>
      <c r="H105" s="14">
        <v>5406593000</v>
      </c>
      <c r="I105" s="14">
        <v>2330223250</v>
      </c>
      <c r="J105" s="14">
        <v>48</v>
      </c>
      <c r="K105" s="14">
        <f t="shared" si="28"/>
        <v>90</v>
      </c>
      <c r="L105" s="14">
        <f t="shared" si="25"/>
        <v>3076369750</v>
      </c>
      <c r="M105" s="14">
        <f t="shared" si="26"/>
        <v>34181886.111111112</v>
      </c>
      <c r="N105" s="14">
        <f t="shared" si="27"/>
        <v>13</v>
      </c>
      <c r="O105" s="14">
        <v>86</v>
      </c>
      <c r="P105" s="14">
        <v>48704940000</v>
      </c>
      <c r="Q105" s="14">
        <v>77</v>
      </c>
      <c r="R105" s="14">
        <v>752698312.5</v>
      </c>
      <c r="S105" s="14">
        <v>80</v>
      </c>
      <c r="T105" s="14">
        <v>9632542000</v>
      </c>
      <c r="U105" s="14">
        <v>40</v>
      </c>
      <c r="V105" s="14">
        <v>925239187.5</v>
      </c>
      <c r="W105" s="14">
        <v>46</v>
      </c>
      <c r="X105" s="14">
        <v>4512539000</v>
      </c>
      <c r="Y105" s="14">
        <v>57</v>
      </c>
      <c r="Z105" s="14">
        <v>31474256000</v>
      </c>
      <c r="AA105" s="14">
        <v>36</v>
      </c>
      <c r="AB105" s="14">
        <v>1407664750</v>
      </c>
      <c r="AC105" s="14">
        <v>51</v>
      </c>
      <c r="AD105" s="14">
        <v>11665715000</v>
      </c>
      <c r="AE105" s="14">
        <v>15</v>
      </c>
      <c r="AF105" s="14">
        <v>2005362375</v>
      </c>
      <c r="AG105" s="14">
        <v>32</v>
      </c>
      <c r="AH105" s="14">
        <v>8947205000</v>
      </c>
      <c r="AI105" s="14">
        <v>25</v>
      </c>
      <c r="AJ105" s="14">
        <v>849537687.5</v>
      </c>
      <c r="AK105" s="14">
        <v>14</v>
      </c>
      <c r="AL105" s="14">
        <v>638223625</v>
      </c>
      <c r="AM105" s="14">
        <v>17</v>
      </c>
      <c r="AN105" s="14">
        <v>774613875</v>
      </c>
      <c r="AO105" s="14"/>
      <c r="AP105" s="14"/>
      <c r="AQ105" s="14"/>
      <c r="AR105" s="14"/>
      <c r="AS105" s="14"/>
      <c r="AT105" s="14"/>
      <c r="AU105" s="14"/>
      <c r="AV105" s="15"/>
      <c r="AW105" s="6"/>
      <c r="AX105" s="21">
        <v>0.88150113140217035</v>
      </c>
      <c r="AZ105" s="24">
        <f t="shared" ref="AZ105:AZ117" si="41">((M105+(F105/E105))/AX105)/(((R104/Q104)+(V104/U104)+(Z104/Y104)+(X104/W104))/AX104)</f>
        <v>0.21675956740149746</v>
      </c>
      <c r="BA105" s="24">
        <f t="shared" si="34"/>
        <v>0.12855734437102473</v>
      </c>
      <c r="BB105" s="24">
        <f t="shared" ref="BB105:BB117" si="42">(M105/AX105)/(((R104/Q104)+(V104/U104)+(Z104/Y104)+(X104/W104))/AX104)</f>
        <v>0.1000213310376365</v>
      </c>
      <c r="BD105" s="24">
        <f t="shared" si="29"/>
        <v>1.545424986664597E-2</v>
      </c>
      <c r="BE105" s="24">
        <f t="shared" si="30"/>
        <v>2.8901888596926717E-2</v>
      </c>
      <c r="BF105" s="24">
        <f t="shared" si="31"/>
        <v>0.64622307305994009</v>
      </c>
      <c r="BG105" s="24">
        <f t="shared" si="32"/>
        <v>1.8996824295441077E-2</v>
      </c>
      <c r="BH105" s="25">
        <f t="shared" ref="BH105:BH117" si="43">AD105/V104</f>
        <v>30.148981500475692</v>
      </c>
      <c r="BM105" s="33">
        <f t="shared" si="33"/>
        <v>5119152816.9930716</v>
      </c>
    </row>
    <row r="106" spans="1:65" x14ac:dyDescent="0.2">
      <c r="A106" s="12">
        <v>8</v>
      </c>
      <c r="B106" s="13">
        <v>2003</v>
      </c>
      <c r="C106" s="13" t="s">
        <v>34</v>
      </c>
      <c r="D106" s="14">
        <v>104</v>
      </c>
      <c r="E106" s="14">
        <v>30</v>
      </c>
      <c r="F106" s="14">
        <v>4297803000</v>
      </c>
      <c r="G106" s="14">
        <v>54</v>
      </c>
      <c r="H106" s="14">
        <v>8030368500</v>
      </c>
      <c r="I106" s="14">
        <v>1120055375</v>
      </c>
      <c r="J106" s="14">
        <v>43</v>
      </c>
      <c r="K106" s="14">
        <f t="shared" si="28"/>
        <v>97</v>
      </c>
      <c r="L106" s="14">
        <f t="shared" si="25"/>
        <v>6910313125</v>
      </c>
      <c r="M106" s="14">
        <f t="shared" si="26"/>
        <v>71240341.494845361</v>
      </c>
      <c r="N106" s="14">
        <f t="shared" si="27"/>
        <v>7</v>
      </c>
      <c r="O106" s="14">
        <v>88</v>
      </c>
      <c r="P106" s="14">
        <v>53086660000</v>
      </c>
      <c r="Q106" s="14">
        <v>74</v>
      </c>
      <c r="R106" s="14">
        <v>636473312.5</v>
      </c>
      <c r="S106" s="14">
        <v>83</v>
      </c>
      <c r="T106" s="14">
        <v>12477423000</v>
      </c>
      <c r="U106" s="14">
        <v>43</v>
      </c>
      <c r="V106" s="14">
        <v>958942375</v>
      </c>
      <c r="W106" s="14">
        <v>47</v>
      </c>
      <c r="X106" s="14">
        <v>5927458500</v>
      </c>
      <c r="Y106" s="14">
        <v>59</v>
      </c>
      <c r="Z106" s="14">
        <v>32204716000</v>
      </c>
      <c r="AA106" s="14">
        <v>30</v>
      </c>
      <c r="AB106" s="14">
        <v>881648250</v>
      </c>
      <c r="AC106" s="14">
        <v>53</v>
      </c>
      <c r="AD106" s="14">
        <v>12053940000</v>
      </c>
      <c r="AE106" s="14">
        <v>14</v>
      </c>
      <c r="AF106" s="14">
        <v>1576445250</v>
      </c>
      <c r="AG106" s="14">
        <v>27</v>
      </c>
      <c r="AH106" s="14">
        <v>8681877000</v>
      </c>
      <c r="AI106" s="14">
        <v>32</v>
      </c>
      <c r="AJ106" s="14">
        <v>1894403875</v>
      </c>
      <c r="AK106" s="14">
        <v>17</v>
      </c>
      <c r="AL106" s="14">
        <v>722065562.5</v>
      </c>
      <c r="AM106" s="14">
        <v>19</v>
      </c>
      <c r="AN106" s="14">
        <v>820851312.5</v>
      </c>
      <c r="AO106" s="14"/>
      <c r="AP106" s="14"/>
      <c r="AQ106" s="14"/>
      <c r="AR106" s="14"/>
      <c r="AS106" s="14"/>
      <c r="AT106" s="14"/>
      <c r="AU106" s="14"/>
      <c r="AV106" s="15"/>
      <c r="AW106" s="6"/>
      <c r="AX106" s="21">
        <v>1</v>
      </c>
      <c r="AZ106" s="24">
        <f t="shared" si="41"/>
        <v>0.27676604926065707</v>
      </c>
      <c r="BA106" s="24">
        <f t="shared" si="34"/>
        <v>0.14908896906427388</v>
      </c>
      <c r="BB106" s="24">
        <f t="shared" si="42"/>
        <v>9.1920127185296338E-2</v>
      </c>
      <c r="BD106" s="24">
        <f t="shared" si="29"/>
        <v>1.198932674423292E-2</v>
      </c>
      <c r="BE106" s="24">
        <f t="shared" si="30"/>
        <v>1.6607717456701927E-2</v>
      </c>
      <c r="BF106" s="24">
        <f t="shared" si="31"/>
        <v>0.60664423039611082</v>
      </c>
      <c r="BG106" s="24">
        <f t="shared" si="32"/>
        <v>1.8063716477924964E-2</v>
      </c>
      <c r="BH106" s="25">
        <f t="shared" si="43"/>
        <v>13.02791771343991</v>
      </c>
      <c r="BM106" s="33">
        <f t="shared" si="33"/>
        <v>5927458500</v>
      </c>
    </row>
    <row r="107" spans="1:65" x14ac:dyDescent="0.2">
      <c r="A107" s="12">
        <v>8</v>
      </c>
      <c r="B107" s="13">
        <v>2004</v>
      </c>
      <c r="C107" s="13" t="s">
        <v>34</v>
      </c>
      <c r="D107" s="14">
        <v>120</v>
      </c>
      <c r="E107" s="14">
        <v>37</v>
      </c>
      <c r="F107" s="14">
        <v>4547504000</v>
      </c>
      <c r="G107" s="14">
        <v>64</v>
      </c>
      <c r="H107" s="14">
        <v>8603599000</v>
      </c>
      <c r="I107" s="14">
        <v>96115648.4375</v>
      </c>
      <c r="J107" s="14">
        <v>38</v>
      </c>
      <c r="K107" s="14">
        <f t="shared" si="28"/>
        <v>102</v>
      </c>
      <c r="L107" s="14">
        <f t="shared" si="25"/>
        <v>8507483351.5625</v>
      </c>
      <c r="M107" s="14">
        <f t="shared" si="26"/>
        <v>83406699.525122553</v>
      </c>
      <c r="N107" s="14">
        <f t="shared" si="27"/>
        <v>18</v>
      </c>
      <c r="O107" s="14">
        <v>100</v>
      </c>
      <c r="P107" s="14">
        <v>65116500000</v>
      </c>
      <c r="Q107" s="14">
        <v>89</v>
      </c>
      <c r="R107" s="14">
        <v>729695875</v>
      </c>
      <c r="S107" s="14">
        <v>97</v>
      </c>
      <c r="T107" s="14">
        <v>12229976000</v>
      </c>
      <c r="U107" s="14">
        <v>51</v>
      </c>
      <c r="V107" s="14">
        <v>1827197625</v>
      </c>
      <c r="W107" s="14">
        <v>54</v>
      </c>
      <c r="X107" s="14">
        <v>11792749000</v>
      </c>
      <c r="Y107" s="14">
        <v>69</v>
      </c>
      <c r="Z107" s="14">
        <v>37553692000</v>
      </c>
      <c r="AA107" s="14">
        <v>30</v>
      </c>
      <c r="AB107" s="14">
        <v>983191375</v>
      </c>
      <c r="AC107" s="14">
        <v>64</v>
      </c>
      <c r="AD107" s="14">
        <v>16356940000</v>
      </c>
      <c r="AE107" s="14">
        <v>19</v>
      </c>
      <c r="AF107" s="14">
        <v>3432382500</v>
      </c>
      <c r="AG107" s="14">
        <v>40</v>
      </c>
      <c r="AH107" s="14">
        <v>10463041000</v>
      </c>
      <c r="AI107" s="14">
        <v>28</v>
      </c>
      <c r="AJ107" s="14">
        <v>2965253500</v>
      </c>
      <c r="AK107" s="14">
        <v>21</v>
      </c>
      <c r="AL107" s="14">
        <v>1052372125</v>
      </c>
      <c r="AM107" s="14">
        <v>21</v>
      </c>
      <c r="AN107" s="14">
        <v>1556108500</v>
      </c>
      <c r="AO107" s="14"/>
      <c r="AP107" s="14"/>
      <c r="AQ107" s="14"/>
      <c r="AR107" s="14"/>
      <c r="AS107" s="14"/>
      <c r="AT107" s="14"/>
      <c r="AU107" s="14"/>
      <c r="AV107" s="15"/>
      <c r="AW107" s="6"/>
      <c r="AX107" s="21">
        <v>1.0441571792341915</v>
      </c>
      <c r="AZ107" s="24">
        <f t="shared" si="41"/>
        <v>0.28111871686353501</v>
      </c>
      <c r="BA107" s="24">
        <f t="shared" si="34"/>
        <v>0.17439784248747386</v>
      </c>
      <c r="BB107" s="24">
        <f t="shared" si="42"/>
        <v>0.11364903707340832</v>
      </c>
      <c r="BD107" s="24">
        <f t="shared" si="29"/>
        <v>1.1206005774266123E-2</v>
      </c>
      <c r="BE107" s="24">
        <f t="shared" si="30"/>
        <v>1.5098959173174234E-2</v>
      </c>
      <c r="BF107" s="24">
        <f t="shared" si="31"/>
        <v>0.57671545614398811</v>
      </c>
      <c r="BG107" s="24">
        <f t="shared" si="32"/>
        <v>2.8060439750293705E-2</v>
      </c>
      <c r="BH107" s="25">
        <f t="shared" si="43"/>
        <v>17.057271037793068</v>
      </c>
      <c r="BM107" s="33">
        <f t="shared" si="33"/>
        <v>11294036218.425533</v>
      </c>
    </row>
    <row r="108" spans="1:65" x14ac:dyDescent="0.2">
      <c r="A108" s="12">
        <v>8</v>
      </c>
      <c r="B108" s="13">
        <v>2005</v>
      </c>
      <c r="C108" s="13" t="s">
        <v>34</v>
      </c>
      <c r="D108" s="14">
        <v>119</v>
      </c>
      <c r="E108" s="14">
        <v>47</v>
      </c>
      <c r="F108" s="14">
        <v>4967045500</v>
      </c>
      <c r="G108" s="14">
        <v>64</v>
      </c>
      <c r="H108" s="14">
        <v>9529995000</v>
      </c>
      <c r="I108" s="14">
        <v>87702242.1875</v>
      </c>
      <c r="J108" s="14">
        <v>38</v>
      </c>
      <c r="K108" s="14">
        <f t="shared" si="28"/>
        <v>102</v>
      </c>
      <c r="L108" s="14">
        <f t="shared" si="25"/>
        <v>9442292757.8125</v>
      </c>
      <c r="M108" s="14">
        <f t="shared" si="26"/>
        <v>92571497.625612751</v>
      </c>
      <c r="N108" s="14">
        <f t="shared" si="27"/>
        <v>17</v>
      </c>
      <c r="O108" s="14">
        <v>102</v>
      </c>
      <c r="P108" s="14">
        <v>56166956000</v>
      </c>
      <c r="Q108" s="14">
        <v>92</v>
      </c>
      <c r="R108" s="14">
        <v>679868437.5</v>
      </c>
      <c r="S108" s="14">
        <v>100</v>
      </c>
      <c r="T108" s="14">
        <v>11320459000</v>
      </c>
      <c r="U108" s="14">
        <v>48</v>
      </c>
      <c r="V108" s="14">
        <v>1688351000</v>
      </c>
      <c r="W108" s="14">
        <v>56</v>
      </c>
      <c r="X108" s="14">
        <v>5353637500</v>
      </c>
      <c r="Y108" s="14">
        <v>73</v>
      </c>
      <c r="Z108" s="14">
        <v>36350896000</v>
      </c>
      <c r="AA108" s="14">
        <v>31</v>
      </c>
      <c r="AB108" s="14">
        <v>773746500</v>
      </c>
      <c r="AC108" s="14">
        <v>65</v>
      </c>
      <c r="AD108" s="14">
        <v>17560118000</v>
      </c>
      <c r="AE108" s="14">
        <v>17</v>
      </c>
      <c r="AF108" s="14">
        <v>3708770250</v>
      </c>
      <c r="AG108" s="14">
        <v>33</v>
      </c>
      <c r="AH108" s="14">
        <v>10141984000</v>
      </c>
      <c r="AI108" s="14">
        <v>36</v>
      </c>
      <c r="AJ108" s="14">
        <v>3890172000</v>
      </c>
      <c r="AK108" s="14">
        <v>21</v>
      </c>
      <c r="AL108" s="14">
        <v>1258008375</v>
      </c>
      <c r="AM108" s="14">
        <v>21</v>
      </c>
      <c r="AN108" s="14">
        <v>1438816500</v>
      </c>
      <c r="AO108" s="14"/>
      <c r="AP108" s="14"/>
      <c r="AQ108" s="14"/>
      <c r="AR108" s="14"/>
      <c r="AS108" s="14"/>
      <c r="AT108" s="14"/>
      <c r="AU108" s="14"/>
      <c r="AV108" s="15"/>
      <c r="AW108" s="6"/>
      <c r="AX108" s="21">
        <v>1.1448312940523104</v>
      </c>
      <c r="AZ108" s="24">
        <f t="shared" si="41"/>
        <v>0.22415613082503283</v>
      </c>
      <c r="BA108" s="24">
        <f t="shared" si="34"/>
        <v>0.15972541476917818</v>
      </c>
      <c r="BB108" s="24">
        <f t="shared" si="42"/>
        <v>0.10466643923053873</v>
      </c>
      <c r="BD108" s="24">
        <f t="shared" si="29"/>
        <v>1.2104420212838311E-2</v>
      </c>
      <c r="BE108" s="24">
        <f t="shared" si="30"/>
        <v>1.3775831113226075E-2</v>
      </c>
      <c r="BF108" s="24">
        <f t="shared" si="31"/>
        <v>0.64719362751294551</v>
      </c>
      <c r="BG108" s="24">
        <f t="shared" si="32"/>
        <v>3.0059506874469039E-2</v>
      </c>
      <c r="BH108" s="25">
        <f t="shared" si="43"/>
        <v>9.6104098208862325</v>
      </c>
      <c r="BM108" s="33">
        <f t="shared" si="33"/>
        <v>4676354959.7338123</v>
      </c>
    </row>
    <row r="109" spans="1:65" x14ac:dyDescent="0.2">
      <c r="A109" s="12">
        <v>8</v>
      </c>
      <c r="B109" s="13">
        <v>2006</v>
      </c>
      <c r="C109" s="13" t="s">
        <v>34</v>
      </c>
      <c r="D109" s="14">
        <v>134</v>
      </c>
      <c r="E109" s="14">
        <v>52</v>
      </c>
      <c r="F109" s="14">
        <v>5367478500</v>
      </c>
      <c r="G109" s="14">
        <v>68</v>
      </c>
      <c r="H109" s="14">
        <v>12537560000</v>
      </c>
      <c r="I109" s="14">
        <v>167929671.875</v>
      </c>
      <c r="J109" s="14">
        <v>43</v>
      </c>
      <c r="K109" s="14">
        <f t="shared" si="28"/>
        <v>111</v>
      </c>
      <c r="L109" s="14">
        <f t="shared" si="25"/>
        <v>12369630328.125</v>
      </c>
      <c r="M109" s="14">
        <f t="shared" si="26"/>
        <v>111438111.0641892</v>
      </c>
      <c r="N109" s="14">
        <f t="shared" si="27"/>
        <v>23</v>
      </c>
      <c r="O109" s="14">
        <v>116</v>
      </c>
      <c r="P109" s="14">
        <v>84210872000</v>
      </c>
      <c r="Q109" s="14">
        <v>102</v>
      </c>
      <c r="R109" s="14">
        <v>804914875</v>
      </c>
      <c r="S109" s="14">
        <v>114</v>
      </c>
      <c r="T109" s="14">
        <v>15418761000</v>
      </c>
      <c r="U109" s="14">
        <v>58</v>
      </c>
      <c r="V109" s="14">
        <v>4189618250</v>
      </c>
      <c r="W109" s="14">
        <v>55</v>
      </c>
      <c r="X109" s="14">
        <v>15643727000</v>
      </c>
      <c r="Y109" s="14">
        <v>77</v>
      </c>
      <c r="Z109" s="14">
        <v>47616292000</v>
      </c>
      <c r="AA109" s="14">
        <v>34</v>
      </c>
      <c r="AB109" s="14">
        <v>537560875</v>
      </c>
      <c r="AC109" s="14">
        <v>69</v>
      </c>
      <c r="AD109" s="14">
        <v>30827242000</v>
      </c>
      <c r="AE109" s="14">
        <v>19</v>
      </c>
      <c r="AF109" s="14">
        <v>8486479000</v>
      </c>
      <c r="AG109" s="14">
        <v>34</v>
      </c>
      <c r="AH109" s="14">
        <v>8840608000</v>
      </c>
      <c r="AI109" s="14">
        <v>40</v>
      </c>
      <c r="AJ109" s="14">
        <v>13183681000</v>
      </c>
      <c r="AK109" s="14">
        <v>23</v>
      </c>
      <c r="AL109" s="14">
        <v>2905741250</v>
      </c>
      <c r="AM109" s="14">
        <v>24</v>
      </c>
      <c r="AN109" s="14">
        <v>2589267250</v>
      </c>
      <c r="AO109" s="14"/>
      <c r="AP109" s="14"/>
      <c r="AQ109" s="14"/>
      <c r="AR109" s="14"/>
      <c r="AS109" s="14"/>
      <c r="AT109" s="14"/>
      <c r="AU109" s="14"/>
      <c r="AV109" s="15"/>
      <c r="AW109" s="6"/>
      <c r="AX109" s="21">
        <v>1.2695927542996235</v>
      </c>
      <c r="AZ109" s="24">
        <f t="shared" si="41"/>
        <v>0.30428843110709358</v>
      </c>
      <c r="BA109" s="24">
        <f t="shared" si="34"/>
        <v>0.22651475225714446</v>
      </c>
      <c r="BB109" s="24">
        <f t="shared" si="42"/>
        <v>0.15796845903346052</v>
      </c>
      <c r="BD109" s="24">
        <f t="shared" si="29"/>
        <v>9.5583249037012701E-3</v>
      </c>
      <c r="BE109" s="24">
        <f t="shared" si="30"/>
        <v>6.3835091863197902E-3</v>
      </c>
      <c r="BF109" s="24">
        <f t="shared" si="31"/>
        <v>0.56544114636409415</v>
      </c>
      <c r="BG109" s="24">
        <f t="shared" si="32"/>
        <v>4.9751512488791234E-2</v>
      </c>
      <c r="BH109" s="25">
        <f t="shared" si="43"/>
        <v>18.258787420388295</v>
      </c>
      <c r="BM109" s="33">
        <f t="shared" si="33"/>
        <v>12321846471.650614</v>
      </c>
    </row>
    <row r="110" spans="1:65" x14ac:dyDescent="0.2">
      <c r="A110" s="12">
        <v>8</v>
      </c>
      <c r="B110" s="13">
        <v>2007</v>
      </c>
      <c r="C110" s="13" t="s">
        <v>34</v>
      </c>
      <c r="D110" s="14">
        <v>117</v>
      </c>
      <c r="E110" s="14">
        <v>42</v>
      </c>
      <c r="F110" s="14">
        <v>4830355000</v>
      </c>
      <c r="G110" s="14">
        <v>62</v>
      </c>
      <c r="H110" s="14">
        <v>9619758000</v>
      </c>
      <c r="I110" s="14">
        <v>743379687.5</v>
      </c>
      <c r="J110" s="14">
        <v>49</v>
      </c>
      <c r="K110" s="14">
        <f t="shared" si="28"/>
        <v>111</v>
      </c>
      <c r="L110" s="14">
        <f t="shared" si="25"/>
        <v>8876378312.5</v>
      </c>
      <c r="M110" s="14">
        <f t="shared" si="26"/>
        <v>79967372.184684679</v>
      </c>
      <c r="N110" s="14">
        <f t="shared" si="27"/>
        <v>6</v>
      </c>
      <c r="O110" s="14">
        <v>107</v>
      </c>
      <c r="P110" s="14">
        <v>90791336000</v>
      </c>
      <c r="Q110" s="14">
        <v>98</v>
      </c>
      <c r="R110" s="14">
        <v>849040062.5</v>
      </c>
      <c r="S110" s="14">
        <v>105</v>
      </c>
      <c r="T110" s="14">
        <v>17776978000</v>
      </c>
      <c r="U110" s="14">
        <v>53</v>
      </c>
      <c r="V110" s="14">
        <v>4010452750</v>
      </c>
      <c r="W110" s="14">
        <v>58</v>
      </c>
      <c r="X110" s="14">
        <v>13801719000</v>
      </c>
      <c r="Y110" s="14">
        <v>74</v>
      </c>
      <c r="Z110" s="14">
        <v>53803856000</v>
      </c>
      <c r="AA110" s="14">
        <v>31</v>
      </c>
      <c r="AB110" s="14">
        <v>549291062.5</v>
      </c>
      <c r="AC110" s="14">
        <v>151</v>
      </c>
      <c r="AD110" s="14">
        <v>5105048000</v>
      </c>
      <c r="AE110" s="14">
        <v>57</v>
      </c>
      <c r="AF110" s="14">
        <v>669535062.5</v>
      </c>
      <c r="AG110" s="14">
        <v>41</v>
      </c>
      <c r="AH110" s="14">
        <v>753596062.5</v>
      </c>
      <c r="AI110" s="14">
        <v>110</v>
      </c>
      <c r="AJ110" s="14">
        <v>3780958000</v>
      </c>
      <c r="AK110" s="14">
        <v>43</v>
      </c>
      <c r="AL110" s="14">
        <v>276470906.25</v>
      </c>
      <c r="AM110" s="14">
        <v>48</v>
      </c>
      <c r="AN110" s="14">
        <v>375512000</v>
      </c>
      <c r="AO110" s="14"/>
      <c r="AP110" s="14"/>
      <c r="AQ110" s="14"/>
      <c r="AR110" s="14"/>
      <c r="AS110" s="14"/>
      <c r="AT110" s="14"/>
      <c r="AU110" s="14"/>
      <c r="AV110" s="15"/>
      <c r="AW110" s="6"/>
      <c r="AX110" s="21">
        <v>1.4356871504617181</v>
      </c>
      <c r="AZ110" s="24">
        <f t="shared" si="41"/>
        <v>0.1754096786485769</v>
      </c>
      <c r="BA110" s="24">
        <f t="shared" si="34"/>
        <v>0.11109225219452289</v>
      </c>
      <c r="BB110" s="24">
        <f t="shared" si="42"/>
        <v>7.1942514352924786E-2</v>
      </c>
      <c r="BD110" s="24">
        <f t="shared" si="29"/>
        <v>9.3515537925336848E-3</v>
      </c>
      <c r="BE110" s="24">
        <f t="shared" si="30"/>
        <v>6.0500383263442674E-3</v>
      </c>
      <c r="BF110" s="24">
        <f t="shared" si="31"/>
        <v>0.59261002613729574</v>
      </c>
      <c r="BG110" s="24">
        <f t="shared" si="32"/>
        <v>4.4172196673039371E-2</v>
      </c>
      <c r="BH110" s="25">
        <f t="shared" si="43"/>
        <v>1.2184995613860523</v>
      </c>
      <c r="BM110" s="33">
        <f t="shared" si="33"/>
        <v>9613319305.3663235</v>
      </c>
    </row>
    <row r="111" spans="1:65" x14ac:dyDescent="0.2">
      <c r="A111" s="12">
        <v>8</v>
      </c>
      <c r="B111" s="13">
        <v>2008</v>
      </c>
      <c r="C111" s="13" t="s">
        <v>34</v>
      </c>
      <c r="D111" s="14">
        <v>134</v>
      </c>
      <c r="E111" s="14">
        <v>43</v>
      </c>
      <c r="F111" s="14">
        <v>4044601000</v>
      </c>
      <c r="G111" s="14">
        <v>58</v>
      </c>
      <c r="H111" s="14">
        <v>7672382000</v>
      </c>
      <c r="I111" s="14">
        <v>1511705000</v>
      </c>
      <c r="J111" s="14">
        <v>58</v>
      </c>
      <c r="K111" s="14">
        <f t="shared" si="28"/>
        <v>116</v>
      </c>
      <c r="L111" s="14">
        <f t="shared" si="25"/>
        <v>6160677000</v>
      </c>
      <c r="M111" s="14">
        <f t="shared" si="26"/>
        <v>53109284.482758619</v>
      </c>
      <c r="N111" s="14">
        <f t="shared" si="27"/>
        <v>18</v>
      </c>
      <c r="O111" s="14">
        <v>120</v>
      </c>
      <c r="P111" s="14">
        <v>99920834000</v>
      </c>
      <c r="Q111" s="14">
        <v>113</v>
      </c>
      <c r="R111" s="14">
        <v>1409194000</v>
      </c>
      <c r="S111" s="14">
        <v>118</v>
      </c>
      <c r="T111" s="14">
        <v>15042521000</v>
      </c>
      <c r="U111" s="14">
        <v>62</v>
      </c>
      <c r="V111" s="14">
        <v>5287772000</v>
      </c>
      <c r="W111" s="14">
        <v>65</v>
      </c>
      <c r="X111" s="14">
        <v>14289310000</v>
      </c>
      <c r="Y111" s="14">
        <v>85</v>
      </c>
      <c r="Z111" s="14">
        <v>63362180000</v>
      </c>
      <c r="AA111" s="14">
        <v>36</v>
      </c>
      <c r="AB111" s="14">
        <v>529857000</v>
      </c>
      <c r="AC111" s="14">
        <v>73</v>
      </c>
      <c r="AD111" s="14">
        <v>43910543000</v>
      </c>
      <c r="AE111" s="14">
        <v>19</v>
      </c>
      <c r="AF111" s="14">
        <v>14347587000</v>
      </c>
      <c r="AG111" s="14">
        <v>25</v>
      </c>
      <c r="AH111" s="14">
        <v>2075136000</v>
      </c>
      <c r="AI111" s="14">
        <v>56</v>
      </c>
      <c r="AJ111" s="14">
        <v>28964207000</v>
      </c>
      <c r="AK111" s="14">
        <v>31</v>
      </c>
      <c r="AL111" s="14">
        <v>3431590000</v>
      </c>
      <c r="AM111" s="14">
        <v>32</v>
      </c>
      <c r="AN111" s="14">
        <v>4907978000</v>
      </c>
      <c r="AO111" s="14"/>
      <c r="AP111" s="14"/>
      <c r="AQ111" s="14"/>
      <c r="AR111" s="14"/>
      <c r="AS111" s="14"/>
      <c r="AT111" s="14"/>
      <c r="AU111" s="14"/>
      <c r="AV111" s="15"/>
      <c r="AW111" s="6"/>
      <c r="AX111" s="21">
        <v>1.7607440396079383</v>
      </c>
      <c r="AZ111" s="24">
        <f t="shared" si="41"/>
        <v>0.11435431797270203</v>
      </c>
      <c r="BA111" s="24">
        <f t="shared" si="34"/>
        <v>6.8359802445982401E-2</v>
      </c>
      <c r="BB111" s="24">
        <f t="shared" si="42"/>
        <v>4.1267142615174966E-2</v>
      </c>
      <c r="BD111" s="24">
        <f t="shared" si="29"/>
        <v>1.4103104863996631E-2</v>
      </c>
      <c r="BE111" s="24">
        <f t="shared" si="30"/>
        <v>5.3027679893064145E-3</v>
      </c>
      <c r="BF111" s="24">
        <f t="shared" si="31"/>
        <v>0.63412381045578547</v>
      </c>
      <c r="BG111" s="24">
        <f t="shared" si="32"/>
        <v>5.2919614341889902E-2</v>
      </c>
      <c r="BH111" s="25">
        <f t="shared" si="43"/>
        <v>10.949023897613555</v>
      </c>
      <c r="BM111" s="33">
        <f t="shared" si="33"/>
        <v>8115495312.5280914</v>
      </c>
    </row>
    <row r="112" spans="1:65" x14ac:dyDescent="0.2">
      <c r="A112" s="12">
        <v>8</v>
      </c>
      <c r="B112" s="13">
        <v>2009</v>
      </c>
      <c r="C112" s="13" t="s">
        <v>34</v>
      </c>
      <c r="D112" s="14">
        <v>129</v>
      </c>
      <c r="E112" s="14">
        <v>50</v>
      </c>
      <c r="F112" s="14">
        <v>4920439000</v>
      </c>
      <c r="G112" s="14">
        <v>65</v>
      </c>
      <c r="H112" s="14">
        <v>10057666000</v>
      </c>
      <c r="I112" s="14">
        <v>1989169000</v>
      </c>
      <c r="J112" s="14">
        <v>48</v>
      </c>
      <c r="K112" s="14">
        <f t="shared" si="28"/>
        <v>113</v>
      </c>
      <c r="L112" s="14">
        <f t="shared" si="25"/>
        <v>8068497000</v>
      </c>
      <c r="M112" s="14">
        <f t="shared" si="26"/>
        <v>71402628.31858407</v>
      </c>
      <c r="N112" s="14">
        <f t="shared" si="27"/>
        <v>16</v>
      </c>
      <c r="O112" s="14">
        <v>118</v>
      </c>
      <c r="P112" s="14">
        <v>104271891000</v>
      </c>
      <c r="Q112" s="14">
        <v>112</v>
      </c>
      <c r="R112" s="14">
        <v>1517853000</v>
      </c>
      <c r="S112" s="14">
        <v>113</v>
      </c>
      <c r="T112" s="14">
        <v>17140352000</v>
      </c>
      <c r="U112" s="14">
        <v>60</v>
      </c>
      <c r="V112" s="14">
        <v>4416852000</v>
      </c>
      <c r="W112" s="14">
        <v>60</v>
      </c>
      <c r="X112" s="14">
        <v>14687832000</v>
      </c>
      <c r="Y112" s="14">
        <v>83</v>
      </c>
      <c r="Z112" s="14">
        <v>66063712000</v>
      </c>
      <c r="AA112" s="14">
        <v>36</v>
      </c>
      <c r="AB112" s="14">
        <v>445290000</v>
      </c>
      <c r="AC112" s="14">
        <v>75</v>
      </c>
      <c r="AD112" s="14">
        <v>43406141000</v>
      </c>
      <c r="AE112" s="14">
        <v>18</v>
      </c>
      <c r="AF112" s="14">
        <v>9153907000</v>
      </c>
      <c r="AG112" s="14">
        <v>26</v>
      </c>
      <c r="AH112" s="14">
        <v>2839498000</v>
      </c>
      <c r="AI112" s="14">
        <v>58</v>
      </c>
      <c r="AJ112" s="14">
        <v>30623679000</v>
      </c>
      <c r="AK112" s="14">
        <v>30</v>
      </c>
      <c r="AL112" s="14">
        <v>4900378000</v>
      </c>
      <c r="AM112" s="14">
        <v>31</v>
      </c>
      <c r="AN112" s="14">
        <v>4111320000</v>
      </c>
      <c r="AO112" s="14">
        <v>32</v>
      </c>
      <c r="AP112" s="14">
        <v>7953949184</v>
      </c>
      <c r="AQ112" s="14">
        <v>26</v>
      </c>
      <c r="AR112" s="14">
        <v>415289000</v>
      </c>
      <c r="AS112" s="14">
        <v>56</v>
      </c>
      <c r="AT112" s="14">
        <v>20467782000</v>
      </c>
      <c r="AU112" s="14">
        <v>33</v>
      </c>
      <c r="AV112" s="15">
        <v>1786659000</v>
      </c>
      <c r="AW112" s="6"/>
      <c r="AX112" s="21">
        <v>2.0221835087055928</v>
      </c>
      <c r="AZ112" s="24">
        <f t="shared" si="41"/>
        <v>0.13909030740850711</v>
      </c>
      <c r="BA112" s="24">
        <f t="shared" si="34"/>
        <v>9.4151043250963032E-2</v>
      </c>
      <c r="BB112" s="24">
        <f t="shared" si="42"/>
        <v>5.8484960586245506E-2</v>
      </c>
      <c r="BD112" s="24">
        <f t="shared" si="29"/>
        <v>1.4556684312937223E-2</v>
      </c>
      <c r="BE112" s="24">
        <f t="shared" si="30"/>
        <v>4.270470169184905E-3</v>
      </c>
      <c r="BF112" s="24">
        <f t="shared" si="31"/>
        <v>0.63357163053655563</v>
      </c>
      <c r="BG112" s="24">
        <f t="shared" si="32"/>
        <v>4.2358990113644336E-2</v>
      </c>
      <c r="BH112" s="25">
        <f t="shared" si="43"/>
        <v>8.2087769669342769</v>
      </c>
      <c r="BM112" s="33">
        <f t="shared" si="33"/>
        <v>7263352676.3363504</v>
      </c>
    </row>
    <row r="113" spans="1:65" x14ac:dyDescent="0.2">
      <c r="A113" s="12">
        <v>8</v>
      </c>
      <c r="B113" s="13">
        <v>2010</v>
      </c>
      <c r="C113" s="13" t="s">
        <v>34</v>
      </c>
      <c r="D113" s="14">
        <v>133</v>
      </c>
      <c r="E113" s="14">
        <v>44</v>
      </c>
      <c r="F113" s="14">
        <v>5714591000</v>
      </c>
      <c r="G113" s="14">
        <v>59</v>
      </c>
      <c r="H113" s="14">
        <v>12432739000</v>
      </c>
      <c r="I113" s="14">
        <v>604156000</v>
      </c>
      <c r="J113" s="14">
        <v>59</v>
      </c>
      <c r="K113" s="14">
        <f t="shared" si="28"/>
        <v>118</v>
      </c>
      <c r="L113" s="14">
        <f t="shared" si="25"/>
        <v>11828583000</v>
      </c>
      <c r="M113" s="14">
        <f t="shared" si="26"/>
        <v>100242228.81355932</v>
      </c>
      <c r="N113" s="14">
        <f t="shared" si="27"/>
        <v>15</v>
      </c>
      <c r="O113" s="14">
        <v>126</v>
      </c>
      <c r="P113" s="14">
        <v>124108597000</v>
      </c>
      <c r="Q113" s="14">
        <v>117</v>
      </c>
      <c r="R113" s="14">
        <v>1773011000</v>
      </c>
      <c r="S113" s="14">
        <v>120</v>
      </c>
      <c r="T113" s="14">
        <v>24410053000</v>
      </c>
      <c r="U113" s="14">
        <v>63</v>
      </c>
      <c r="V113" s="14">
        <v>5325793000</v>
      </c>
      <c r="W113" s="14">
        <v>64</v>
      </c>
      <c r="X113" s="14">
        <v>16516195000</v>
      </c>
      <c r="Y113" s="14">
        <v>89</v>
      </c>
      <c r="Z113" s="14">
        <v>69746957000</v>
      </c>
      <c r="AA113" s="14">
        <v>36</v>
      </c>
      <c r="AB113" s="14">
        <v>516562000</v>
      </c>
      <c r="AC113" s="14">
        <v>75</v>
      </c>
      <c r="AD113" s="14">
        <v>53591509000</v>
      </c>
      <c r="AE113" s="14">
        <v>17</v>
      </c>
      <c r="AF113" s="14">
        <v>14348283000</v>
      </c>
      <c r="AG113" s="14">
        <v>21</v>
      </c>
      <c r="AH113" s="14">
        <v>2272207000</v>
      </c>
      <c r="AI113" s="14">
        <v>62</v>
      </c>
      <c r="AJ113" s="14">
        <v>37581128000</v>
      </c>
      <c r="AK113" s="14">
        <v>29</v>
      </c>
      <c r="AL113" s="14">
        <v>4193188000</v>
      </c>
      <c r="AM113" s="14">
        <v>29</v>
      </c>
      <c r="AN113" s="14">
        <v>4803297000</v>
      </c>
      <c r="AO113" s="14"/>
      <c r="AP113" s="14"/>
      <c r="AQ113" s="14"/>
      <c r="AR113" s="14"/>
      <c r="AS113" s="14"/>
      <c r="AT113" s="14"/>
      <c r="AU113" s="14"/>
      <c r="AV113" s="15"/>
      <c r="AW113" s="6"/>
      <c r="AX113" s="21">
        <v>2.5449374638867059</v>
      </c>
      <c r="AZ113" s="24">
        <f t="shared" si="41"/>
        <v>0.16211428013390758</v>
      </c>
      <c r="BA113" s="24">
        <f t="shared" si="34"/>
        <v>0.10473561739966981</v>
      </c>
      <c r="BB113" s="24">
        <f t="shared" si="42"/>
        <v>7.0618574692825745E-2</v>
      </c>
      <c r="BD113" s="24">
        <f t="shared" si="29"/>
        <v>1.4285964412279997E-2</v>
      </c>
      <c r="BE113" s="24">
        <f t="shared" si="30"/>
        <v>4.1621774195062409E-3</v>
      </c>
      <c r="BF113" s="24">
        <f t="shared" si="31"/>
        <v>0.56198328468736136</v>
      </c>
      <c r="BG113" s="24">
        <f t="shared" si="32"/>
        <v>4.2912361663390651E-2</v>
      </c>
      <c r="BH113" s="25">
        <f t="shared" si="43"/>
        <v>12.133417420370888</v>
      </c>
      <c r="BM113" s="33">
        <f t="shared" si="33"/>
        <v>6489823516.0466242</v>
      </c>
    </row>
    <row r="114" spans="1:65" x14ac:dyDescent="0.2">
      <c r="A114" s="12">
        <v>8</v>
      </c>
      <c r="B114" s="13">
        <v>2011</v>
      </c>
      <c r="C114" s="13" t="s">
        <v>34</v>
      </c>
      <c r="D114" s="14">
        <v>128</v>
      </c>
      <c r="E114" s="14">
        <v>42</v>
      </c>
      <c r="F114" s="14">
        <v>5922493000</v>
      </c>
      <c r="G114" s="14">
        <v>57</v>
      </c>
      <c r="H114" s="14">
        <v>14788247000</v>
      </c>
      <c r="I114" s="14">
        <v>1208739000</v>
      </c>
      <c r="J114" s="14">
        <v>63</v>
      </c>
      <c r="K114" s="14">
        <f t="shared" si="28"/>
        <v>120</v>
      </c>
      <c r="L114" s="14">
        <f t="shared" si="25"/>
        <v>13579508000</v>
      </c>
      <c r="M114" s="14">
        <f t="shared" si="26"/>
        <v>113162566.66666667</v>
      </c>
      <c r="N114" s="14">
        <f t="shared" si="27"/>
        <v>8</v>
      </c>
      <c r="O114" s="14">
        <v>124</v>
      </c>
      <c r="P114" s="14">
        <v>147316311000</v>
      </c>
      <c r="Q114" s="14">
        <v>115</v>
      </c>
      <c r="R114" s="14">
        <v>1966068000</v>
      </c>
      <c r="S114" s="14">
        <v>121</v>
      </c>
      <c r="T114" s="14">
        <v>34891227000</v>
      </c>
      <c r="U114" s="14">
        <v>60</v>
      </c>
      <c r="V114" s="14">
        <v>7395617000</v>
      </c>
      <c r="W114" s="14">
        <v>60</v>
      </c>
      <c r="X114" s="14">
        <v>15319434000</v>
      </c>
      <c r="Y114" s="14">
        <v>87</v>
      </c>
      <c r="Z114" s="14">
        <v>77290515000</v>
      </c>
      <c r="AA114" s="14">
        <v>28</v>
      </c>
      <c r="AB114" s="14">
        <v>477788000</v>
      </c>
      <c r="AC114" s="14">
        <v>81</v>
      </c>
      <c r="AD114" s="14">
        <v>84318826000</v>
      </c>
      <c r="AE114" s="14">
        <v>15</v>
      </c>
      <c r="AF114" s="14">
        <v>22623636000</v>
      </c>
      <c r="AG114" s="14">
        <v>28</v>
      </c>
      <c r="AH114" s="14">
        <v>3323676000</v>
      </c>
      <c r="AI114" s="14">
        <v>64</v>
      </c>
      <c r="AJ114" s="14">
        <v>60556596000</v>
      </c>
      <c r="AK114" s="14">
        <v>30</v>
      </c>
      <c r="AL114" s="14">
        <v>4850962000</v>
      </c>
      <c r="AM114" s="14">
        <v>31</v>
      </c>
      <c r="AN114" s="14">
        <v>7036044000</v>
      </c>
      <c r="AO114" s="14">
        <v>43</v>
      </c>
      <c r="AP114" s="14">
        <v>11119769600</v>
      </c>
      <c r="AQ114" s="14">
        <v>28</v>
      </c>
      <c r="AR114" s="14">
        <v>805448000</v>
      </c>
      <c r="AS114" s="14">
        <v>62</v>
      </c>
      <c r="AT114" s="14">
        <v>45420847000</v>
      </c>
      <c r="AU114" s="14">
        <v>37</v>
      </c>
      <c r="AV114" s="15">
        <v>3210531000</v>
      </c>
      <c r="AW114" s="6"/>
      <c r="AX114" s="21">
        <v>3.1519466350386089</v>
      </c>
      <c r="AZ114" s="24">
        <f t="shared" si="41"/>
        <v>0.17979631593184187</v>
      </c>
      <c r="BA114" s="24">
        <f t="shared" si="34"/>
        <v>0.11496008406461035</v>
      </c>
      <c r="BB114" s="24">
        <f t="shared" si="42"/>
        <v>8.0048266905331858E-2</v>
      </c>
      <c r="BD114" s="24">
        <f t="shared" si="29"/>
        <v>1.3345894875143866E-2</v>
      </c>
      <c r="BE114" s="24">
        <f t="shared" si="30"/>
        <v>3.2432796935839645E-3</v>
      </c>
      <c r="BF114" s="24">
        <f t="shared" si="31"/>
        <v>0.52465687251698834</v>
      </c>
      <c r="BG114" s="24">
        <f t="shared" si="32"/>
        <v>5.0202295657539239E-2</v>
      </c>
      <c r="BH114" s="25">
        <f t="shared" si="43"/>
        <v>15.83216358577962</v>
      </c>
      <c r="BM114" s="33">
        <f t="shared" si="33"/>
        <v>4860308810.3401051</v>
      </c>
    </row>
    <row r="115" spans="1:65" x14ac:dyDescent="0.2">
      <c r="A115" s="12">
        <v>8</v>
      </c>
      <c r="B115" s="13">
        <v>2012</v>
      </c>
      <c r="C115" s="13" t="s">
        <v>34</v>
      </c>
      <c r="D115" s="14">
        <v>125</v>
      </c>
      <c r="E115" s="14">
        <v>49</v>
      </c>
      <c r="F115" s="14">
        <v>8119000000</v>
      </c>
      <c r="G115" s="14">
        <v>57</v>
      </c>
      <c r="H115" s="14">
        <v>10562000000</v>
      </c>
      <c r="I115" s="14">
        <v>2513000000</v>
      </c>
      <c r="J115" s="14">
        <v>63</v>
      </c>
      <c r="K115" s="14">
        <f t="shared" si="28"/>
        <v>120</v>
      </c>
      <c r="L115" s="14">
        <f t="shared" si="25"/>
        <v>8049000000</v>
      </c>
      <c r="M115" s="14">
        <f t="shared" si="26"/>
        <v>67075000</v>
      </c>
      <c r="N115" s="14">
        <f t="shared" si="27"/>
        <v>5</v>
      </c>
      <c r="O115" s="14">
        <v>122</v>
      </c>
      <c r="P115" s="14">
        <v>189014000000</v>
      </c>
      <c r="Q115" s="14">
        <v>115</v>
      </c>
      <c r="R115" s="14">
        <v>2790000000</v>
      </c>
      <c r="S115" s="14">
        <v>119</v>
      </c>
      <c r="T115" s="14">
        <v>43345000000</v>
      </c>
      <c r="U115" s="14">
        <v>64</v>
      </c>
      <c r="V115" s="14">
        <v>8907000000</v>
      </c>
      <c r="W115" s="14">
        <v>62</v>
      </c>
      <c r="X115" s="14">
        <v>18146000000</v>
      </c>
      <c r="Y115" s="14">
        <v>91</v>
      </c>
      <c r="Z115" s="14">
        <v>99397000000</v>
      </c>
      <c r="AA115" s="14">
        <v>32</v>
      </c>
      <c r="AB115" s="14">
        <v>2261000000</v>
      </c>
      <c r="AC115" s="14">
        <v>89</v>
      </c>
      <c r="AD115" s="14">
        <v>110995000000</v>
      </c>
      <c r="AE115" s="14">
        <v>19</v>
      </c>
      <c r="AF115" s="14">
        <v>27388000000</v>
      </c>
      <c r="AG115" s="14">
        <v>28</v>
      </c>
      <c r="AH115" s="14">
        <v>7258000000</v>
      </c>
      <c r="AI115" s="14">
        <v>71</v>
      </c>
      <c r="AJ115" s="14">
        <v>77513000000</v>
      </c>
      <c r="AK115" s="14">
        <v>38</v>
      </c>
      <c r="AL115" s="14">
        <v>6447000000</v>
      </c>
      <c r="AM115" s="14">
        <v>35</v>
      </c>
      <c r="AN115" s="14">
        <v>7610000000</v>
      </c>
      <c r="AO115" s="14">
        <v>47</v>
      </c>
      <c r="AP115" s="14">
        <v>12849000448</v>
      </c>
      <c r="AQ115" s="14">
        <v>34</v>
      </c>
      <c r="AR115" s="14">
        <v>853000000</v>
      </c>
      <c r="AS115" s="14">
        <v>69</v>
      </c>
      <c r="AT115" s="14">
        <v>60164000000</v>
      </c>
      <c r="AU115" s="14">
        <v>41</v>
      </c>
      <c r="AV115" s="15">
        <v>3648000000</v>
      </c>
      <c r="AW115" s="6"/>
      <c r="AX115" s="21">
        <v>3.897112030084072</v>
      </c>
      <c r="AZ115" s="24">
        <f t="shared" si="41"/>
        <v>0.14661208147025784</v>
      </c>
      <c r="BA115" s="24">
        <f t="shared" si="34"/>
        <v>8.4863297238250035E-2</v>
      </c>
      <c r="BB115" s="24">
        <f t="shared" si="42"/>
        <v>4.2247939106301008E-2</v>
      </c>
      <c r="BD115" s="24">
        <f t="shared" si="29"/>
        <v>1.476081136847006E-2</v>
      </c>
      <c r="BE115" s="24">
        <f t="shared" si="30"/>
        <v>1.1962076883193838E-2</v>
      </c>
      <c r="BF115" s="24">
        <f t="shared" si="31"/>
        <v>0.52587109949527544</v>
      </c>
      <c r="BG115" s="24">
        <f t="shared" si="32"/>
        <v>4.7123493497836136E-2</v>
      </c>
      <c r="BH115" s="25">
        <f t="shared" si="43"/>
        <v>15.008213648705713</v>
      </c>
      <c r="BM115" s="33">
        <f t="shared" si="33"/>
        <v>4656268503.4252243</v>
      </c>
    </row>
    <row r="116" spans="1:65" x14ac:dyDescent="0.2">
      <c r="A116" s="12">
        <v>8</v>
      </c>
      <c r="B116" s="13">
        <v>2013</v>
      </c>
      <c r="C116" s="13" t="s">
        <v>34</v>
      </c>
      <c r="D116" s="14">
        <v>92</v>
      </c>
      <c r="E116" s="14">
        <v>40</v>
      </c>
      <c r="F116" s="14">
        <v>12473000000</v>
      </c>
      <c r="G116" s="14">
        <v>47</v>
      </c>
      <c r="H116" s="14">
        <v>12069000000</v>
      </c>
      <c r="I116" s="14">
        <v>2272000000</v>
      </c>
      <c r="J116" s="14">
        <v>38</v>
      </c>
      <c r="K116" s="14">
        <f t="shared" si="28"/>
        <v>85</v>
      </c>
      <c r="L116" s="14">
        <f t="shared" si="25"/>
        <v>9797000000</v>
      </c>
      <c r="M116" s="14">
        <f t="shared" si="26"/>
        <v>115258823.52941176</v>
      </c>
      <c r="N116" s="14">
        <f t="shared" si="27"/>
        <v>7</v>
      </c>
      <c r="O116" s="14">
        <v>88</v>
      </c>
      <c r="P116" s="14">
        <v>233267000000</v>
      </c>
      <c r="Q116" s="14">
        <v>82</v>
      </c>
      <c r="R116" s="14">
        <v>8539000000</v>
      </c>
      <c r="S116" s="14">
        <v>87</v>
      </c>
      <c r="T116" s="14">
        <v>32859000000</v>
      </c>
      <c r="U116" s="14">
        <v>45</v>
      </c>
      <c r="V116" s="14">
        <v>12245000000</v>
      </c>
      <c r="W116" s="14">
        <v>41</v>
      </c>
      <c r="X116" s="14">
        <v>21057000000</v>
      </c>
      <c r="Y116" s="14">
        <v>67</v>
      </c>
      <c r="Z116" s="14">
        <v>132729000000</v>
      </c>
      <c r="AA116" s="14">
        <v>18</v>
      </c>
      <c r="AB116" s="14">
        <v>3063000000</v>
      </c>
      <c r="AC116" s="14">
        <v>60</v>
      </c>
      <c r="AD116" s="14">
        <v>103364000000</v>
      </c>
      <c r="AE116" s="14">
        <v>14</v>
      </c>
      <c r="AF116" s="14">
        <v>35860000000</v>
      </c>
      <c r="AG116" s="14">
        <v>20</v>
      </c>
      <c r="AH116" s="14">
        <v>11474000000</v>
      </c>
      <c r="AI116" s="14">
        <v>46</v>
      </c>
      <c r="AJ116" s="14">
        <v>59031000000</v>
      </c>
      <c r="AK116" s="14">
        <v>29</v>
      </c>
      <c r="AL116" s="14">
        <v>7661000000</v>
      </c>
      <c r="AM116" s="14">
        <v>28</v>
      </c>
      <c r="AN116" s="14">
        <v>10661000000</v>
      </c>
      <c r="AO116" s="14">
        <v>38</v>
      </c>
      <c r="AP116" s="14">
        <v>14688000000</v>
      </c>
      <c r="AQ116" s="14">
        <v>26</v>
      </c>
      <c r="AR116" s="14">
        <v>1080000000</v>
      </c>
      <c r="AS116" s="14">
        <v>44</v>
      </c>
      <c r="AT116" s="14">
        <v>39182000000</v>
      </c>
      <c r="AU116" s="14">
        <v>32</v>
      </c>
      <c r="AV116" s="15">
        <v>4080000000</v>
      </c>
      <c r="AW116" s="6"/>
      <c r="AX116" s="21">
        <v>4.9066831577641361</v>
      </c>
      <c r="AZ116" s="24">
        <f t="shared" si="41"/>
        <v>0.21907310993730778</v>
      </c>
      <c r="BA116" s="24">
        <f t="shared" si="34"/>
        <v>0.13439318382336693</v>
      </c>
      <c r="BB116" s="24">
        <f t="shared" si="42"/>
        <v>5.9122138388752833E-2</v>
      </c>
      <c r="BD116" s="24">
        <f t="shared" si="29"/>
        <v>3.6606120882936723E-2</v>
      </c>
      <c r="BE116" s="24">
        <f t="shared" si="30"/>
        <v>1.3130875777542473E-2</v>
      </c>
      <c r="BF116" s="24">
        <f t="shared" si="31"/>
        <v>0.56900033009384099</v>
      </c>
      <c r="BG116" s="24">
        <f t="shared" si="32"/>
        <v>5.2493494579173225E-2</v>
      </c>
      <c r="BH116" s="25">
        <f t="shared" si="43"/>
        <v>11.604805209385876</v>
      </c>
      <c r="BM116" s="33">
        <f t="shared" si="33"/>
        <v>4291493728.6464601</v>
      </c>
    </row>
    <row r="117" spans="1:65" x14ac:dyDescent="0.2">
      <c r="A117" s="12">
        <v>8</v>
      </c>
      <c r="B117" s="13">
        <v>2014</v>
      </c>
      <c r="C117" s="13" t="s">
        <v>34</v>
      </c>
      <c r="D117" s="14">
        <v>36</v>
      </c>
      <c r="E117" s="14">
        <v>42</v>
      </c>
      <c r="F117" s="14">
        <v>18931890625</v>
      </c>
      <c r="G117" s="14">
        <v>42</v>
      </c>
      <c r="H117" s="14">
        <v>20710644531.25</v>
      </c>
      <c r="I117" s="14">
        <v>6414165527.34375</v>
      </c>
      <c r="J117" s="14">
        <v>41</v>
      </c>
      <c r="K117" s="14">
        <f t="shared" si="28"/>
        <v>83</v>
      </c>
      <c r="L117" s="14">
        <f t="shared" si="25"/>
        <v>14296479003.90625</v>
      </c>
      <c r="M117" s="14">
        <f t="shared" si="26"/>
        <v>172246734.98682228</v>
      </c>
      <c r="N117" s="14">
        <f t="shared" si="27"/>
        <v>-47</v>
      </c>
      <c r="O117" s="14">
        <v>36</v>
      </c>
      <c r="P117" s="14">
        <v>296340406250</v>
      </c>
      <c r="Q117" s="14">
        <v>36</v>
      </c>
      <c r="R117" s="14">
        <v>7174896972.65625</v>
      </c>
      <c r="S117" s="14">
        <v>36</v>
      </c>
      <c r="T117" s="14">
        <v>33941691406.25</v>
      </c>
      <c r="U117" s="14">
        <v>26</v>
      </c>
      <c r="V117" s="14">
        <v>15863089843.75</v>
      </c>
      <c r="W117" s="14">
        <v>28</v>
      </c>
      <c r="X117" s="14">
        <v>26389812500</v>
      </c>
      <c r="Y117" s="14">
        <v>33</v>
      </c>
      <c r="Z117" s="14">
        <v>164527250000</v>
      </c>
      <c r="AA117" s="14">
        <v>11</v>
      </c>
      <c r="AB117" s="14">
        <v>3400455810.546875</v>
      </c>
      <c r="AC117" s="14">
        <v>32</v>
      </c>
      <c r="AD117" s="14">
        <v>75298117187.5</v>
      </c>
      <c r="AE117" s="14">
        <v>6</v>
      </c>
      <c r="AF117" s="14">
        <v>47608914062.5</v>
      </c>
      <c r="AG117" s="14">
        <v>11</v>
      </c>
      <c r="AH117" s="14">
        <v>7895688476.5625</v>
      </c>
      <c r="AI117" s="14">
        <v>26</v>
      </c>
      <c r="AJ117" s="14">
        <v>22859091796.875</v>
      </c>
      <c r="AK117" s="14">
        <v>19</v>
      </c>
      <c r="AL117" s="14">
        <v>10532097656.25</v>
      </c>
      <c r="AM117" s="14">
        <v>19</v>
      </c>
      <c r="AN117" s="14">
        <v>13597672851.5625</v>
      </c>
      <c r="AO117" s="14">
        <v>30</v>
      </c>
      <c r="AP117" s="14">
        <v>7320035328</v>
      </c>
      <c r="AQ117" s="14">
        <v>22</v>
      </c>
      <c r="AR117" s="14">
        <v>1067936645.5078125</v>
      </c>
      <c r="AS117" s="14">
        <v>45</v>
      </c>
      <c r="AT117" s="14">
        <v>16948312500</v>
      </c>
      <c r="AU117" s="14">
        <v>28</v>
      </c>
      <c r="AV117" s="15">
        <v>2748680419.921875</v>
      </c>
      <c r="AW117" s="6"/>
      <c r="AX117" s="21">
        <v>7.001140177479483</v>
      </c>
      <c r="AZ117" s="24">
        <f t="shared" si="41"/>
        <v>0.15208956221052236</v>
      </c>
      <c r="BA117" s="24">
        <f t="shared" si="34"/>
        <v>9.773229477485755E-2</v>
      </c>
      <c r="BB117" s="24">
        <f t="shared" si="42"/>
        <v>4.2049240328566752E-2</v>
      </c>
      <c r="BD117" s="24">
        <f t="shared" si="29"/>
        <v>2.421167286449399E-2</v>
      </c>
      <c r="BE117" s="24">
        <f t="shared" si="30"/>
        <v>1.1474830090089596E-2</v>
      </c>
      <c r="BF117" s="24">
        <f t="shared" si="31"/>
        <v>0.55519681599275661</v>
      </c>
      <c r="BG117" s="24">
        <f t="shared" si="32"/>
        <v>5.3529959159087842E-2</v>
      </c>
      <c r="BH117" s="25">
        <f t="shared" si="43"/>
        <v>6.1492949928542266</v>
      </c>
      <c r="BM117" s="33">
        <f t="shared" si="33"/>
        <v>3769359251.6384573</v>
      </c>
    </row>
    <row r="118" spans="1:65" x14ac:dyDescent="0.2">
      <c r="A118" s="12">
        <v>9</v>
      </c>
      <c r="B118" s="13">
        <v>2001</v>
      </c>
      <c r="C118" s="13" t="s">
        <v>35</v>
      </c>
      <c r="D118" s="14">
        <v>129</v>
      </c>
      <c r="E118" s="14">
        <v>48</v>
      </c>
      <c r="F118" s="14">
        <v>22580355.46875</v>
      </c>
      <c r="G118" s="14">
        <v>73</v>
      </c>
      <c r="H118" s="14">
        <v>180242390.625</v>
      </c>
      <c r="I118" s="14">
        <v>13623524.4140625</v>
      </c>
      <c r="J118" s="14">
        <v>39</v>
      </c>
      <c r="K118" s="14">
        <f t="shared" si="28"/>
        <v>112</v>
      </c>
      <c r="L118" s="14">
        <f t="shared" si="25"/>
        <v>166618866.2109375</v>
      </c>
      <c r="M118" s="14">
        <f t="shared" si="26"/>
        <v>1487668.4483119419</v>
      </c>
      <c r="N118" s="14">
        <f t="shared" si="27"/>
        <v>17</v>
      </c>
      <c r="O118" s="14">
        <v>115</v>
      </c>
      <c r="P118" s="14">
        <v>1523620250</v>
      </c>
      <c r="Q118" s="14">
        <v>107</v>
      </c>
      <c r="R118" s="14">
        <v>21943699.21875</v>
      </c>
      <c r="S118" s="14">
        <v>110</v>
      </c>
      <c r="T118" s="14">
        <v>291228093.75</v>
      </c>
      <c r="U118" s="14">
        <v>43</v>
      </c>
      <c r="V118" s="14">
        <v>61368132.8125</v>
      </c>
      <c r="W118" s="14">
        <v>35</v>
      </c>
      <c r="X118" s="14">
        <v>422552562.5</v>
      </c>
      <c r="Y118" s="14">
        <v>95</v>
      </c>
      <c r="Z118" s="14">
        <v>619847875</v>
      </c>
      <c r="AA118" s="14">
        <v>13</v>
      </c>
      <c r="AB118" s="14">
        <v>106679906.25</v>
      </c>
      <c r="AC118" s="14">
        <v>81</v>
      </c>
      <c r="AD118" s="14">
        <v>614532437.5</v>
      </c>
      <c r="AE118" s="14">
        <v>30</v>
      </c>
      <c r="AF118" s="14">
        <v>85233578.125</v>
      </c>
      <c r="AG118" s="14">
        <v>44</v>
      </c>
      <c r="AH118" s="14">
        <v>234657218.75</v>
      </c>
      <c r="AI118" s="14">
        <v>30</v>
      </c>
      <c r="AJ118" s="14">
        <v>294994687.5</v>
      </c>
      <c r="AK118" s="14">
        <v>28</v>
      </c>
      <c r="AL118" s="14">
        <v>46004367.1875</v>
      </c>
      <c r="AM118" s="14">
        <v>28</v>
      </c>
      <c r="AN118" s="14">
        <v>46357445.3125</v>
      </c>
      <c r="AO118" s="14"/>
      <c r="AP118" s="14"/>
      <c r="AQ118" s="14"/>
      <c r="AR118" s="14"/>
      <c r="AS118" s="14"/>
      <c r="AT118" s="14"/>
      <c r="AU118" s="14"/>
      <c r="AV118" s="15"/>
      <c r="AW118" s="6"/>
      <c r="AX118" s="21">
        <v>0.70033498957219398</v>
      </c>
      <c r="AZ118" s="24"/>
      <c r="BA118" s="24"/>
      <c r="BB118" s="24"/>
      <c r="BD118" s="24">
        <f t="shared" si="29"/>
        <v>1.4402341540649647E-2</v>
      </c>
      <c r="BE118" s="24">
        <f t="shared" si="30"/>
        <v>7.0017385401644539E-2</v>
      </c>
      <c r="BF118" s="24">
        <f t="shared" si="31"/>
        <v>0.40682570017036723</v>
      </c>
      <c r="BG118" s="24">
        <f t="shared" si="32"/>
        <v>4.0277840106483227E-2</v>
      </c>
      <c r="BH118" s="25"/>
      <c r="BM118" s="33">
        <f t="shared" si="33"/>
        <v>603357777.05197918</v>
      </c>
    </row>
    <row r="119" spans="1:65" x14ac:dyDescent="0.2">
      <c r="A119" s="12">
        <v>9</v>
      </c>
      <c r="B119" s="13">
        <v>2002</v>
      </c>
      <c r="C119" s="13" t="s">
        <v>35</v>
      </c>
      <c r="D119" s="14">
        <v>137</v>
      </c>
      <c r="E119" s="14">
        <v>40</v>
      </c>
      <c r="F119" s="14">
        <v>61111539.0625</v>
      </c>
      <c r="G119" s="14">
        <v>64</v>
      </c>
      <c r="H119" s="14">
        <v>96754250</v>
      </c>
      <c r="I119" s="14">
        <v>897088250</v>
      </c>
      <c r="J119" s="14">
        <v>51</v>
      </c>
      <c r="K119" s="14">
        <f t="shared" si="28"/>
        <v>115</v>
      </c>
      <c r="L119" s="14">
        <f t="shared" si="25"/>
        <v>-800334000</v>
      </c>
      <c r="M119" s="14">
        <f t="shared" si="26"/>
        <v>-6959426.0869565215</v>
      </c>
      <c r="N119" s="14">
        <f t="shared" si="27"/>
        <v>22</v>
      </c>
      <c r="O119" s="14">
        <v>121</v>
      </c>
      <c r="P119" s="14">
        <v>3046468500</v>
      </c>
      <c r="Q119" s="14">
        <v>116</v>
      </c>
      <c r="R119" s="14">
        <v>95282796.875</v>
      </c>
      <c r="S119" s="14">
        <v>114</v>
      </c>
      <c r="T119" s="14">
        <v>622154687.5</v>
      </c>
      <c r="U119" s="14">
        <v>38</v>
      </c>
      <c r="V119" s="14">
        <v>149447109.375</v>
      </c>
      <c r="W119" s="14">
        <v>37</v>
      </c>
      <c r="X119" s="14">
        <v>578749812.5</v>
      </c>
      <c r="Y119" s="14">
        <v>99</v>
      </c>
      <c r="Z119" s="14">
        <v>1582674125</v>
      </c>
      <c r="AA119" s="14">
        <v>9</v>
      </c>
      <c r="AB119" s="14">
        <v>18159957.03125</v>
      </c>
      <c r="AC119" s="14">
        <v>86</v>
      </c>
      <c r="AD119" s="14">
        <v>1093663250</v>
      </c>
      <c r="AE119" s="14">
        <v>34</v>
      </c>
      <c r="AF119" s="14">
        <v>156922343.75</v>
      </c>
      <c r="AG119" s="14">
        <v>46</v>
      </c>
      <c r="AH119" s="14">
        <v>546497750</v>
      </c>
      <c r="AI119" s="14">
        <v>31</v>
      </c>
      <c r="AJ119" s="14">
        <v>384952375</v>
      </c>
      <c r="AK119" s="14">
        <v>26</v>
      </c>
      <c r="AL119" s="14">
        <v>112299539.0625</v>
      </c>
      <c r="AM119" s="14">
        <v>25</v>
      </c>
      <c r="AN119" s="14">
        <v>107008843.75</v>
      </c>
      <c r="AO119" s="14"/>
      <c r="AP119" s="14"/>
      <c r="AQ119" s="14"/>
      <c r="AR119" s="14"/>
      <c r="AS119" s="14"/>
      <c r="AT119" s="14"/>
      <c r="AU119" s="14"/>
      <c r="AV119" s="15"/>
      <c r="AW119" s="6"/>
      <c r="AX119" s="21">
        <v>0.88150113140217035</v>
      </c>
      <c r="AZ119" s="24">
        <f t="shared" ref="AZ119:AZ131" si="44">((M119+(F119/E119))/AX119)/(((R118/Q118)+(V118/U118)+(Z118/Y118)+(X118/W118))/AX118)</f>
        <v>-0.21331439958894446</v>
      </c>
      <c r="BA119" s="24">
        <f t="shared" si="34"/>
        <v>-0.25244495743715234</v>
      </c>
      <c r="BB119" s="24">
        <f t="shared" ref="BB119:BB131" si="45">(M119/AX119)/(((R118/Q118)+(V118/U118)+(Z118/Y118)+(X118/W118))/AX118)</f>
        <v>-0.27331458828952987</v>
      </c>
      <c r="BD119" s="24">
        <f t="shared" si="29"/>
        <v>3.1276475327087744E-2</v>
      </c>
      <c r="BE119" s="24">
        <f t="shared" si="30"/>
        <v>5.960986312922651E-3</v>
      </c>
      <c r="BF119" s="24">
        <f t="shared" si="31"/>
        <v>0.5195110748724302</v>
      </c>
      <c r="BG119" s="24">
        <f t="shared" si="32"/>
        <v>4.9055852497736314E-2</v>
      </c>
      <c r="BH119" s="25">
        <f t="shared" ref="BH119:BH131" si="46">AD119/V118</f>
        <v>17.821354502368582</v>
      </c>
      <c r="BM119" s="33">
        <f t="shared" si="33"/>
        <v>656550277.56958711</v>
      </c>
    </row>
    <row r="120" spans="1:65" x14ac:dyDescent="0.2">
      <c r="A120" s="12">
        <v>9</v>
      </c>
      <c r="B120" s="13">
        <v>2003</v>
      </c>
      <c r="C120" s="13" t="s">
        <v>35</v>
      </c>
      <c r="D120" s="14">
        <v>138</v>
      </c>
      <c r="E120" s="14">
        <v>59</v>
      </c>
      <c r="F120" s="14">
        <v>91334875</v>
      </c>
      <c r="G120" s="14">
        <v>87</v>
      </c>
      <c r="H120" s="14">
        <v>677529062.5</v>
      </c>
      <c r="I120" s="14">
        <v>7991940.91796875</v>
      </c>
      <c r="J120" s="14">
        <v>33</v>
      </c>
      <c r="K120" s="14">
        <f t="shared" si="28"/>
        <v>120</v>
      </c>
      <c r="L120" s="14">
        <f t="shared" si="25"/>
        <v>669537121.58203125</v>
      </c>
      <c r="M120" s="14">
        <f t="shared" si="26"/>
        <v>5579476.0131835938</v>
      </c>
      <c r="N120" s="14">
        <f t="shared" si="27"/>
        <v>18</v>
      </c>
      <c r="O120" s="14">
        <v>123</v>
      </c>
      <c r="P120" s="14">
        <v>3371206250</v>
      </c>
      <c r="Q120" s="14">
        <v>113</v>
      </c>
      <c r="R120" s="14">
        <v>96790101.5625</v>
      </c>
      <c r="S120" s="14">
        <v>117</v>
      </c>
      <c r="T120" s="14">
        <v>707346125</v>
      </c>
      <c r="U120" s="14">
        <v>41</v>
      </c>
      <c r="V120" s="14">
        <v>142045640.625</v>
      </c>
      <c r="W120" s="14">
        <v>35</v>
      </c>
      <c r="X120" s="14">
        <v>722599625</v>
      </c>
      <c r="Y120" s="14">
        <v>103</v>
      </c>
      <c r="Z120" s="14">
        <v>1681158375</v>
      </c>
      <c r="AA120" s="14">
        <v>13</v>
      </c>
      <c r="AB120" s="14">
        <v>21266330.078125</v>
      </c>
      <c r="AC120" s="14">
        <v>88</v>
      </c>
      <c r="AD120" s="14">
        <v>1285568750</v>
      </c>
      <c r="AE120" s="14">
        <v>38</v>
      </c>
      <c r="AF120" s="14">
        <v>268724593.75</v>
      </c>
      <c r="AG120" s="14">
        <v>46</v>
      </c>
      <c r="AH120" s="14">
        <v>377605375</v>
      </c>
      <c r="AI120" s="14">
        <v>31</v>
      </c>
      <c r="AJ120" s="14">
        <v>640454687.5</v>
      </c>
      <c r="AK120" s="14">
        <v>28</v>
      </c>
      <c r="AL120" s="14">
        <v>108401312.5</v>
      </c>
      <c r="AM120" s="14">
        <v>28</v>
      </c>
      <c r="AN120" s="14">
        <v>109617226.5625</v>
      </c>
      <c r="AO120" s="14"/>
      <c r="AP120" s="14"/>
      <c r="AQ120" s="14"/>
      <c r="AR120" s="14"/>
      <c r="AS120" s="14"/>
      <c r="AT120" s="14"/>
      <c r="AU120" s="14"/>
      <c r="AV120" s="15"/>
      <c r="AW120" s="6"/>
      <c r="AX120" s="21">
        <v>1</v>
      </c>
      <c r="AZ120" s="24">
        <f t="shared" si="44"/>
        <v>0.1726897212209059</v>
      </c>
      <c r="BA120" s="24">
        <f t="shared" si="34"/>
        <v>0.1536236605399327</v>
      </c>
      <c r="BB120" s="24">
        <f t="shared" si="45"/>
        <v>0.13518271660259795</v>
      </c>
      <c r="BD120" s="24">
        <f t="shared" si="29"/>
        <v>2.8710821701431053E-2</v>
      </c>
      <c r="BE120" s="24">
        <f t="shared" si="30"/>
        <v>6.3082257509830498E-3</v>
      </c>
      <c r="BF120" s="24">
        <f t="shared" si="31"/>
        <v>0.49868155500720251</v>
      </c>
      <c r="BG120" s="24">
        <f t="shared" si="32"/>
        <v>4.2134960038413549E-2</v>
      </c>
      <c r="BH120" s="25">
        <f t="shared" si="46"/>
        <v>8.6021653772786468</v>
      </c>
      <c r="BM120" s="33">
        <f t="shared" si="33"/>
        <v>722599625</v>
      </c>
    </row>
    <row r="121" spans="1:65" x14ac:dyDescent="0.2">
      <c r="A121" s="12">
        <v>9</v>
      </c>
      <c r="B121" s="13">
        <v>2004</v>
      </c>
      <c r="C121" s="13" t="s">
        <v>35</v>
      </c>
      <c r="D121" s="14">
        <v>194</v>
      </c>
      <c r="E121" s="14">
        <v>80</v>
      </c>
      <c r="F121" s="14">
        <v>110309125</v>
      </c>
      <c r="G121" s="14">
        <v>125</v>
      </c>
      <c r="H121" s="14">
        <v>402832437.5</v>
      </c>
      <c r="I121" s="14">
        <v>16046796.875</v>
      </c>
      <c r="J121" s="14">
        <v>41</v>
      </c>
      <c r="K121" s="14">
        <f t="shared" si="28"/>
        <v>166</v>
      </c>
      <c r="L121" s="14">
        <f t="shared" si="25"/>
        <v>386785640.625</v>
      </c>
      <c r="M121" s="14">
        <f t="shared" si="26"/>
        <v>2330033.9796686745</v>
      </c>
      <c r="N121" s="14">
        <f t="shared" si="27"/>
        <v>28</v>
      </c>
      <c r="O121" s="14">
        <v>184</v>
      </c>
      <c r="P121" s="14">
        <v>3548793500</v>
      </c>
      <c r="Q121" s="14">
        <v>174</v>
      </c>
      <c r="R121" s="14">
        <v>152617187.5</v>
      </c>
      <c r="S121" s="14">
        <v>171</v>
      </c>
      <c r="T121" s="14">
        <v>796230000</v>
      </c>
      <c r="U121" s="14">
        <v>56</v>
      </c>
      <c r="V121" s="14">
        <v>223722828.125</v>
      </c>
      <c r="W121" s="14">
        <v>45</v>
      </c>
      <c r="X121" s="14">
        <v>264393218.75</v>
      </c>
      <c r="Y121" s="14">
        <v>147</v>
      </c>
      <c r="Z121" s="14">
        <v>2092792000</v>
      </c>
      <c r="AA121" s="14">
        <v>16</v>
      </c>
      <c r="AB121" s="14">
        <v>19038339.84375</v>
      </c>
      <c r="AC121" s="14">
        <v>117</v>
      </c>
      <c r="AD121" s="14">
        <v>1693713625</v>
      </c>
      <c r="AE121" s="14">
        <v>41</v>
      </c>
      <c r="AF121" s="14">
        <v>306768062.5</v>
      </c>
      <c r="AG121" s="14">
        <v>62</v>
      </c>
      <c r="AH121" s="14">
        <v>699423875</v>
      </c>
      <c r="AI121" s="14">
        <v>45</v>
      </c>
      <c r="AJ121" s="14">
        <v>720100062.5</v>
      </c>
      <c r="AK121" s="14">
        <v>33</v>
      </c>
      <c r="AL121" s="14">
        <v>143572062.5</v>
      </c>
      <c r="AM121" s="14">
        <v>35</v>
      </c>
      <c r="AN121" s="14">
        <v>176150406.25</v>
      </c>
      <c r="AO121" s="14"/>
      <c r="AP121" s="14"/>
      <c r="AQ121" s="14"/>
      <c r="AR121" s="14"/>
      <c r="AS121" s="14"/>
      <c r="AT121" s="14"/>
      <c r="AU121" s="14"/>
      <c r="AV121" s="15"/>
      <c r="AW121" s="6"/>
      <c r="AX121" s="21">
        <v>1.0441571792341915</v>
      </c>
      <c r="AZ121" s="24">
        <f t="shared" si="44"/>
        <v>8.6029566367584978E-2</v>
      </c>
      <c r="BA121" s="24">
        <f t="shared" si="34"/>
        <v>6.9459866002506324E-2</v>
      </c>
      <c r="BB121" s="24">
        <f t="shared" si="45"/>
        <v>5.404619124429362E-2</v>
      </c>
      <c r="BD121" s="24">
        <f t="shared" si="29"/>
        <v>4.3005372811914813E-2</v>
      </c>
      <c r="BE121" s="24">
        <f t="shared" si="30"/>
        <v>5.3647358866471097E-3</v>
      </c>
      <c r="BF121" s="24">
        <f t="shared" si="31"/>
        <v>0.58971929474059281</v>
      </c>
      <c r="BG121" s="24">
        <f t="shared" si="32"/>
        <v>6.3041940345359621E-2</v>
      </c>
      <c r="BH121" s="25">
        <f t="shared" si="46"/>
        <v>11.923728299915927</v>
      </c>
      <c r="BM121" s="33">
        <f t="shared" si="33"/>
        <v>253212087.2299245</v>
      </c>
    </row>
    <row r="122" spans="1:65" x14ac:dyDescent="0.2">
      <c r="A122" s="12">
        <v>9</v>
      </c>
      <c r="B122" s="13">
        <v>2005</v>
      </c>
      <c r="C122" s="13" t="s">
        <v>35</v>
      </c>
      <c r="D122" s="14">
        <v>201</v>
      </c>
      <c r="E122" s="14">
        <v>82</v>
      </c>
      <c r="F122" s="14">
        <v>130512546.875</v>
      </c>
      <c r="G122" s="14">
        <v>131</v>
      </c>
      <c r="H122" s="14">
        <v>588814750</v>
      </c>
      <c r="I122" s="14">
        <v>29069201.171875</v>
      </c>
      <c r="J122" s="14">
        <v>39</v>
      </c>
      <c r="K122" s="14">
        <f t="shared" si="28"/>
        <v>170</v>
      </c>
      <c r="L122" s="14">
        <f t="shared" si="25"/>
        <v>559745548.828125</v>
      </c>
      <c r="M122" s="14">
        <f t="shared" si="26"/>
        <v>3292620.8754595588</v>
      </c>
      <c r="N122" s="14">
        <f t="shared" si="27"/>
        <v>31</v>
      </c>
      <c r="O122" s="14">
        <v>183</v>
      </c>
      <c r="P122" s="14">
        <v>3922771250</v>
      </c>
      <c r="Q122" s="14">
        <v>175</v>
      </c>
      <c r="R122" s="14">
        <v>102474179.6875</v>
      </c>
      <c r="S122" s="14">
        <v>174</v>
      </c>
      <c r="T122" s="14">
        <v>1038292937.5</v>
      </c>
      <c r="U122" s="14">
        <v>56</v>
      </c>
      <c r="V122" s="14">
        <v>279786843.75</v>
      </c>
      <c r="W122" s="14">
        <v>54</v>
      </c>
      <c r="X122" s="14">
        <v>274520281.25</v>
      </c>
      <c r="Y122" s="14">
        <v>150</v>
      </c>
      <c r="Z122" s="14">
        <v>2209073750</v>
      </c>
      <c r="AA122" s="14">
        <v>18</v>
      </c>
      <c r="AB122" s="14">
        <v>18623068.359375</v>
      </c>
      <c r="AC122" s="14">
        <v>122</v>
      </c>
      <c r="AD122" s="14">
        <v>2251363750</v>
      </c>
      <c r="AE122" s="14">
        <v>46</v>
      </c>
      <c r="AF122" s="14">
        <v>471851500</v>
      </c>
      <c r="AG122" s="14">
        <v>53</v>
      </c>
      <c r="AH122" s="14">
        <v>472446656.25</v>
      </c>
      <c r="AI122" s="14">
        <v>55</v>
      </c>
      <c r="AJ122" s="14">
        <v>1323281125</v>
      </c>
      <c r="AK122" s="14">
        <v>38</v>
      </c>
      <c r="AL122" s="14">
        <v>190763000</v>
      </c>
      <c r="AM122" s="14">
        <v>37</v>
      </c>
      <c r="AN122" s="14">
        <v>206978359.375</v>
      </c>
      <c r="AO122" s="14"/>
      <c r="AP122" s="14"/>
      <c r="AQ122" s="14"/>
      <c r="AR122" s="14"/>
      <c r="AS122" s="14"/>
      <c r="AT122" s="14"/>
      <c r="AU122" s="14"/>
      <c r="AV122" s="15"/>
      <c r="AW122" s="6"/>
      <c r="AX122" s="21">
        <v>1.1448312940523104</v>
      </c>
      <c r="AZ122" s="24">
        <f t="shared" si="44"/>
        <v>0.17830145889773802</v>
      </c>
      <c r="BA122" s="24">
        <f t="shared" si="34"/>
        <v>0.1482247505972869</v>
      </c>
      <c r="BB122" s="24">
        <f t="shared" si="45"/>
        <v>0.12019872695368473</v>
      </c>
      <c r="BD122" s="24">
        <f t="shared" si="29"/>
        <v>2.6122904741768972E-2</v>
      </c>
      <c r="BE122" s="24">
        <f t="shared" si="30"/>
        <v>4.7474265442765751E-3</v>
      </c>
      <c r="BF122" s="24">
        <f t="shared" si="31"/>
        <v>0.56314110847019183</v>
      </c>
      <c r="BG122" s="24">
        <f t="shared" si="32"/>
        <v>7.1323772384127682E-2</v>
      </c>
      <c r="BH122" s="25">
        <f t="shared" si="46"/>
        <v>10.063182952175547</v>
      </c>
      <c r="BM122" s="33">
        <f t="shared" si="33"/>
        <v>239791035.30467996</v>
      </c>
    </row>
    <row r="123" spans="1:65" x14ac:dyDescent="0.2">
      <c r="A123" s="12">
        <v>9</v>
      </c>
      <c r="B123" s="13">
        <v>2006</v>
      </c>
      <c r="C123" s="13" t="s">
        <v>35</v>
      </c>
      <c r="D123" s="14">
        <v>248</v>
      </c>
      <c r="E123" s="14">
        <v>96</v>
      </c>
      <c r="F123" s="14">
        <v>225706703.125</v>
      </c>
      <c r="G123" s="14">
        <v>159</v>
      </c>
      <c r="H123" s="14">
        <v>1698325750</v>
      </c>
      <c r="I123" s="14">
        <v>24568310.546875</v>
      </c>
      <c r="J123" s="14">
        <v>50</v>
      </c>
      <c r="K123" s="14">
        <f t="shared" si="28"/>
        <v>209</v>
      </c>
      <c r="L123" s="14">
        <f t="shared" si="25"/>
        <v>1673757439.453125</v>
      </c>
      <c r="M123" s="14">
        <f t="shared" si="26"/>
        <v>8008408.8012111243</v>
      </c>
      <c r="N123" s="14">
        <f t="shared" si="27"/>
        <v>39</v>
      </c>
      <c r="O123" s="14">
        <v>225</v>
      </c>
      <c r="P123" s="14">
        <v>5658198500</v>
      </c>
      <c r="Q123" s="14">
        <v>217</v>
      </c>
      <c r="R123" s="14">
        <v>157272890.625</v>
      </c>
      <c r="S123" s="14">
        <v>210</v>
      </c>
      <c r="T123" s="14">
        <v>2215221500</v>
      </c>
      <c r="U123" s="14">
        <v>68</v>
      </c>
      <c r="V123" s="14">
        <v>345949843.75</v>
      </c>
      <c r="W123" s="14">
        <v>50</v>
      </c>
      <c r="X123" s="14">
        <v>771146875</v>
      </c>
      <c r="Y123" s="14">
        <v>190</v>
      </c>
      <c r="Z123" s="14">
        <v>2158955750</v>
      </c>
      <c r="AA123" s="14">
        <v>20</v>
      </c>
      <c r="AB123" s="14">
        <v>9651869.140625</v>
      </c>
      <c r="AC123" s="14">
        <v>144</v>
      </c>
      <c r="AD123" s="14">
        <v>2985460000</v>
      </c>
      <c r="AE123" s="14">
        <v>56</v>
      </c>
      <c r="AF123" s="14">
        <v>382618906.25</v>
      </c>
      <c r="AG123" s="14">
        <v>55</v>
      </c>
      <c r="AH123" s="14">
        <v>519564437.5</v>
      </c>
      <c r="AI123" s="14">
        <v>81</v>
      </c>
      <c r="AJ123" s="14">
        <v>2103522750</v>
      </c>
      <c r="AK123" s="14">
        <v>41</v>
      </c>
      <c r="AL123" s="14">
        <v>149455812.5</v>
      </c>
      <c r="AM123" s="14">
        <v>42</v>
      </c>
      <c r="AN123" s="14">
        <v>169701921.875</v>
      </c>
      <c r="AO123" s="14"/>
      <c r="AP123" s="14"/>
      <c r="AQ123" s="14"/>
      <c r="AR123" s="14"/>
      <c r="AS123" s="14"/>
      <c r="AT123" s="14"/>
      <c r="AU123" s="14"/>
      <c r="AV123" s="15"/>
      <c r="AW123" s="6"/>
      <c r="AX123" s="21">
        <v>1.2695927542996235</v>
      </c>
      <c r="AZ123" s="24">
        <f t="shared" si="44"/>
        <v>0.36788244034869999</v>
      </c>
      <c r="BA123" s="24">
        <f t="shared" si="34"/>
        <v>0.32274106418101306</v>
      </c>
      <c r="BB123" s="24">
        <f t="shared" si="45"/>
        <v>0.28439086849873035</v>
      </c>
      <c r="BD123" s="24">
        <f t="shared" si="29"/>
        <v>2.779557674143104E-2</v>
      </c>
      <c r="BE123" s="24">
        <f t="shared" si="30"/>
        <v>1.7058201723790709E-3</v>
      </c>
      <c r="BF123" s="24">
        <f t="shared" si="31"/>
        <v>0.38156239128054625</v>
      </c>
      <c r="BG123" s="24">
        <f t="shared" si="32"/>
        <v>6.1141340967447499E-2</v>
      </c>
      <c r="BH123" s="25">
        <f t="shared" si="46"/>
        <v>10.670480284153818</v>
      </c>
      <c r="BM123" s="33">
        <f t="shared" si="33"/>
        <v>607397035.30003726</v>
      </c>
    </row>
    <row r="124" spans="1:65" x14ac:dyDescent="0.2">
      <c r="A124" s="12">
        <v>9</v>
      </c>
      <c r="B124" s="13">
        <v>2007</v>
      </c>
      <c r="C124" s="13" t="s">
        <v>35</v>
      </c>
      <c r="D124" s="14">
        <v>224</v>
      </c>
      <c r="E124" s="14">
        <v>96</v>
      </c>
      <c r="F124" s="14">
        <v>410595718.75</v>
      </c>
      <c r="G124" s="14">
        <v>151</v>
      </c>
      <c r="H124" s="14">
        <v>1002796562.5</v>
      </c>
      <c r="I124" s="14">
        <v>9115190.4296875</v>
      </c>
      <c r="J124" s="14">
        <v>43</v>
      </c>
      <c r="K124" s="14">
        <f t="shared" si="28"/>
        <v>194</v>
      </c>
      <c r="L124" s="14">
        <f t="shared" si="25"/>
        <v>993681372.0703125</v>
      </c>
      <c r="M124" s="14">
        <f t="shared" si="26"/>
        <v>5122068.9281974873</v>
      </c>
      <c r="N124" s="14">
        <f t="shared" si="27"/>
        <v>30</v>
      </c>
      <c r="O124" s="14">
        <v>208</v>
      </c>
      <c r="P124" s="14">
        <v>6907427500</v>
      </c>
      <c r="Q124" s="14">
        <v>201</v>
      </c>
      <c r="R124" s="14">
        <v>290669750</v>
      </c>
      <c r="S124" s="14">
        <v>199</v>
      </c>
      <c r="T124" s="14">
        <v>2518975000</v>
      </c>
      <c r="U124" s="14">
        <v>70</v>
      </c>
      <c r="V124" s="14">
        <v>540951875</v>
      </c>
      <c r="W124" s="14">
        <v>50</v>
      </c>
      <c r="X124" s="14">
        <v>438394000</v>
      </c>
      <c r="Y124" s="14">
        <v>177</v>
      </c>
      <c r="Z124" s="14">
        <v>3036636000</v>
      </c>
      <c r="AA124" s="14">
        <v>24</v>
      </c>
      <c r="AB124" s="14">
        <v>81800851.5625</v>
      </c>
      <c r="AC124" s="14">
        <v>1</v>
      </c>
      <c r="AD124" s="14">
        <v>3148621.337890625</v>
      </c>
      <c r="AE124" s="14">
        <v>1</v>
      </c>
      <c r="AF124" s="14">
        <v>1033401.3671875</v>
      </c>
      <c r="AG124" s="14">
        <v>0</v>
      </c>
      <c r="AH124" s="14">
        <v>0</v>
      </c>
      <c r="AI124" s="14">
        <v>1</v>
      </c>
      <c r="AJ124" s="14">
        <v>2114869.873046875</v>
      </c>
      <c r="AK124" s="14">
        <v>1</v>
      </c>
      <c r="AL124" s="14">
        <v>17850.000381469727</v>
      </c>
      <c r="AM124" s="14">
        <v>1</v>
      </c>
      <c r="AN124" s="14">
        <v>17500</v>
      </c>
      <c r="AO124" s="14"/>
      <c r="AP124" s="14"/>
      <c r="AQ124" s="14"/>
      <c r="AR124" s="14"/>
      <c r="AS124" s="14"/>
      <c r="AT124" s="14"/>
      <c r="AU124" s="14"/>
      <c r="AV124" s="15"/>
      <c r="AW124" s="6"/>
      <c r="AX124" s="21">
        <v>1.4356871504617181</v>
      </c>
      <c r="AZ124" s="24">
        <f t="shared" si="44"/>
        <v>0.25497564033880388</v>
      </c>
      <c r="BA124" s="24">
        <f t="shared" si="34"/>
        <v>0.19636457759237189</v>
      </c>
      <c r="BB124" s="24">
        <f t="shared" si="45"/>
        <v>0.13894965898362216</v>
      </c>
      <c r="BD124" s="24">
        <f t="shared" si="29"/>
        <v>4.2080752928640948E-2</v>
      </c>
      <c r="BE124" s="24">
        <f t="shared" si="30"/>
        <v>1.184244808396469E-2</v>
      </c>
      <c r="BF124" s="24">
        <f t="shared" si="31"/>
        <v>0.43961894641673765</v>
      </c>
      <c r="BG124" s="24">
        <f t="shared" si="32"/>
        <v>7.8314520854543893E-2</v>
      </c>
      <c r="BH124" s="25">
        <f t="shared" si="46"/>
        <v>9.1013810087625605E-3</v>
      </c>
      <c r="BM124" s="33">
        <f t="shared" si="33"/>
        <v>305354825.98629665</v>
      </c>
    </row>
    <row r="125" spans="1:65" x14ac:dyDescent="0.2">
      <c r="A125" s="12">
        <v>9</v>
      </c>
      <c r="B125" s="13">
        <v>2008</v>
      </c>
      <c r="C125" s="13" t="s">
        <v>35</v>
      </c>
      <c r="D125" s="14">
        <v>256</v>
      </c>
      <c r="E125" s="14">
        <v>115</v>
      </c>
      <c r="F125" s="14">
        <v>369369000</v>
      </c>
      <c r="G125" s="14">
        <v>174</v>
      </c>
      <c r="H125" s="14">
        <v>804144000</v>
      </c>
      <c r="I125" s="14">
        <v>41916000</v>
      </c>
      <c r="J125" s="14">
        <v>59</v>
      </c>
      <c r="K125" s="14">
        <f t="shared" si="28"/>
        <v>233</v>
      </c>
      <c r="L125" s="14">
        <f t="shared" si="25"/>
        <v>762228000</v>
      </c>
      <c r="M125" s="14">
        <f t="shared" si="26"/>
        <v>3271364.8068669527</v>
      </c>
      <c r="N125" s="14">
        <f t="shared" si="27"/>
        <v>23</v>
      </c>
      <c r="O125" s="14">
        <v>242</v>
      </c>
      <c r="P125" s="14">
        <v>7702528000</v>
      </c>
      <c r="Q125" s="14">
        <v>235</v>
      </c>
      <c r="R125" s="14">
        <v>401343000</v>
      </c>
      <c r="S125" s="14">
        <v>235</v>
      </c>
      <c r="T125" s="14">
        <v>3365162000</v>
      </c>
      <c r="U125" s="14">
        <v>77</v>
      </c>
      <c r="V125" s="14">
        <v>710701000</v>
      </c>
      <c r="W125" s="14">
        <v>57</v>
      </c>
      <c r="X125" s="14">
        <v>188339000</v>
      </c>
      <c r="Y125" s="14">
        <v>210</v>
      </c>
      <c r="Z125" s="14">
        <v>3022670000</v>
      </c>
      <c r="AA125" s="14">
        <v>21</v>
      </c>
      <c r="AB125" s="14">
        <v>14312000</v>
      </c>
      <c r="AC125" s="14">
        <v>172</v>
      </c>
      <c r="AD125" s="14">
        <v>7148467000</v>
      </c>
      <c r="AE125" s="14">
        <v>56</v>
      </c>
      <c r="AF125" s="14">
        <v>832097000</v>
      </c>
      <c r="AG125" s="14">
        <v>53</v>
      </c>
      <c r="AH125" s="14">
        <v>1173391000</v>
      </c>
      <c r="AI125" s="14">
        <v>122</v>
      </c>
      <c r="AJ125" s="14">
        <v>5244688000</v>
      </c>
      <c r="AK125" s="14">
        <v>44</v>
      </c>
      <c r="AL125" s="14">
        <v>343209000</v>
      </c>
      <c r="AM125" s="14">
        <v>43</v>
      </c>
      <c r="AN125" s="14">
        <v>444918000</v>
      </c>
      <c r="AO125" s="14"/>
      <c r="AP125" s="14"/>
      <c r="AQ125" s="14"/>
      <c r="AR125" s="14"/>
      <c r="AS125" s="14"/>
      <c r="AT125" s="14"/>
      <c r="AU125" s="14"/>
      <c r="AV125" s="15"/>
      <c r="AW125" s="6"/>
      <c r="AX125" s="21">
        <v>1.7607440396079383</v>
      </c>
      <c r="AZ125" s="24">
        <f t="shared" si="44"/>
        <v>0.15061736653573848</v>
      </c>
      <c r="BA125" s="24">
        <f t="shared" si="34"/>
        <v>0.1128279934069137</v>
      </c>
      <c r="BB125" s="24">
        <f t="shared" si="45"/>
        <v>7.5999367052550518E-2</v>
      </c>
      <c r="BD125" s="24">
        <f t="shared" si="29"/>
        <v>5.2105360733515023E-2</v>
      </c>
      <c r="BE125" s="24">
        <f t="shared" si="30"/>
        <v>1.8580912656208455E-3</v>
      </c>
      <c r="BF125" s="24">
        <f t="shared" si="31"/>
        <v>0.39242570750797662</v>
      </c>
      <c r="BG125" s="24">
        <f t="shared" si="32"/>
        <v>9.2268538329234248E-2</v>
      </c>
      <c r="BH125" s="25">
        <f t="shared" si="46"/>
        <v>13.214608046233318</v>
      </c>
      <c r="BM125" s="33">
        <f t="shared" si="33"/>
        <v>106965575.78121184</v>
      </c>
    </row>
    <row r="126" spans="1:65" x14ac:dyDescent="0.2">
      <c r="A126" s="12">
        <v>9</v>
      </c>
      <c r="B126" s="13">
        <v>2009</v>
      </c>
      <c r="C126" s="13" t="s">
        <v>35</v>
      </c>
      <c r="D126" s="14">
        <v>277</v>
      </c>
      <c r="E126" s="14">
        <v>102</v>
      </c>
      <c r="F126" s="14">
        <v>163646000</v>
      </c>
      <c r="G126" s="14">
        <v>166</v>
      </c>
      <c r="H126" s="14">
        <v>439822000</v>
      </c>
      <c r="I126" s="14">
        <v>307825000</v>
      </c>
      <c r="J126" s="14">
        <v>91</v>
      </c>
      <c r="K126" s="14">
        <f t="shared" si="28"/>
        <v>257</v>
      </c>
      <c r="L126" s="14">
        <f t="shared" si="25"/>
        <v>131997000</v>
      </c>
      <c r="M126" s="14">
        <f t="shared" si="26"/>
        <v>513607.00389105058</v>
      </c>
      <c r="N126" s="14">
        <f t="shared" si="27"/>
        <v>20</v>
      </c>
      <c r="O126" s="14">
        <v>264</v>
      </c>
      <c r="P126" s="14">
        <v>8484213000</v>
      </c>
      <c r="Q126" s="14">
        <v>259</v>
      </c>
      <c r="R126" s="14">
        <v>504605000</v>
      </c>
      <c r="S126" s="14">
        <v>254</v>
      </c>
      <c r="T126" s="14">
        <v>3463260000</v>
      </c>
      <c r="U126" s="14">
        <v>90</v>
      </c>
      <c r="V126" s="14">
        <v>689846000</v>
      </c>
      <c r="W126" s="14">
        <v>59</v>
      </c>
      <c r="X126" s="14">
        <v>224646000</v>
      </c>
      <c r="Y126" s="14">
        <v>227</v>
      </c>
      <c r="Z126" s="14">
        <v>3576700000</v>
      </c>
      <c r="AA126" s="14">
        <v>18</v>
      </c>
      <c r="AB126" s="14">
        <v>25155000</v>
      </c>
      <c r="AC126" s="14">
        <v>187</v>
      </c>
      <c r="AD126" s="14">
        <v>7824018000</v>
      </c>
      <c r="AE126" s="14">
        <v>68</v>
      </c>
      <c r="AF126" s="14">
        <v>665687000</v>
      </c>
      <c r="AG126" s="14">
        <v>49</v>
      </c>
      <c r="AH126" s="14">
        <v>1294854000</v>
      </c>
      <c r="AI126" s="14">
        <v>135</v>
      </c>
      <c r="AJ126" s="14">
        <v>5803931000</v>
      </c>
      <c r="AK126" s="14">
        <v>50</v>
      </c>
      <c r="AL126" s="14">
        <v>456513000</v>
      </c>
      <c r="AM126" s="14">
        <v>55</v>
      </c>
      <c r="AN126" s="14">
        <v>396966000</v>
      </c>
      <c r="AO126" s="14">
        <v>89</v>
      </c>
      <c r="AP126" s="14">
        <v>306519008</v>
      </c>
      <c r="AQ126" s="14">
        <v>64</v>
      </c>
      <c r="AR126" s="14">
        <v>364058000</v>
      </c>
      <c r="AS126" s="14">
        <v>125</v>
      </c>
      <c r="AT126" s="14">
        <v>2618535000</v>
      </c>
      <c r="AU126" s="14">
        <v>96</v>
      </c>
      <c r="AV126" s="15">
        <v>2514819000</v>
      </c>
      <c r="AW126" s="6"/>
      <c r="AX126" s="21">
        <v>2.0221835087055928</v>
      </c>
      <c r="AZ126" s="24">
        <f t="shared" si="44"/>
        <v>6.440081464534167E-2</v>
      </c>
      <c r="BA126" s="24">
        <f t="shared" si="34"/>
        <v>3.4978733064387361E-2</v>
      </c>
      <c r="BB126" s="24">
        <f t="shared" si="45"/>
        <v>1.5617105185307746E-2</v>
      </c>
      <c r="BD126" s="24">
        <f t="shared" si="29"/>
        <v>5.947575809329634E-2</v>
      </c>
      <c r="BE126" s="24">
        <f t="shared" si="30"/>
        <v>2.9649184903773633E-3</v>
      </c>
      <c r="BF126" s="24">
        <f t="shared" si="31"/>
        <v>0.42157121703568734</v>
      </c>
      <c r="BG126" s="24">
        <f t="shared" si="32"/>
        <v>8.130936835272759E-2</v>
      </c>
      <c r="BH126" s="25">
        <f t="shared" si="46"/>
        <v>11.008874336746395</v>
      </c>
      <c r="BM126" s="33">
        <f t="shared" si="33"/>
        <v>111090808.04629682</v>
      </c>
    </row>
    <row r="127" spans="1:65" x14ac:dyDescent="0.2">
      <c r="A127" s="12">
        <v>9</v>
      </c>
      <c r="B127" s="13">
        <v>2010</v>
      </c>
      <c r="C127" s="13" t="s">
        <v>35</v>
      </c>
      <c r="D127" s="14">
        <v>274</v>
      </c>
      <c r="E127" s="14">
        <v>119</v>
      </c>
      <c r="F127" s="14">
        <v>280245000</v>
      </c>
      <c r="G127" s="14">
        <v>165</v>
      </c>
      <c r="H127" s="14">
        <v>600371000</v>
      </c>
      <c r="I127" s="14">
        <v>229865000</v>
      </c>
      <c r="J127" s="14">
        <v>90</v>
      </c>
      <c r="K127" s="14">
        <f t="shared" si="28"/>
        <v>255</v>
      </c>
      <c r="L127" s="14">
        <f t="shared" si="25"/>
        <v>370506000</v>
      </c>
      <c r="M127" s="14">
        <f t="shared" si="26"/>
        <v>1452964.705882353</v>
      </c>
      <c r="N127" s="14">
        <f t="shared" si="27"/>
        <v>19</v>
      </c>
      <c r="O127" s="14">
        <v>259</v>
      </c>
      <c r="P127" s="14">
        <v>9550608000</v>
      </c>
      <c r="Q127" s="14">
        <v>253</v>
      </c>
      <c r="R127" s="14">
        <v>528707000</v>
      </c>
      <c r="S127" s="14">
        <v>249</v>
      </c>
      <c r="T127" s="14">
        <v>4384024000</v>
      </c>
      <c r="U127" s="14">
        <v>87</v>
      </c>
      <c r="V127" s="14">
        <v>869079000</v>
      </c>
      <c r="W127" s="14">
        <v>63</v>
      </c>
      <c r="X127" s="14">
        <v>284511000</v>
      </c>
      <c r="Y127" s="14">
        <v>214</v>
      </c>
      <c r="Z127" s="14">
        <v>3350686000</v>
      </c>
      <c r="AA127" s="14">
        <v>22</v>
      </c>
      <c r="AB127" s="14">
        <v>44533000</v>
      </c>
      <c r="AC127" s="14">
        <v>187</v>
      </c>
      <c r="AD127" s="14">
        <v>9748142000</v>
      </c>
      <c r="AE127" s="14">
        <v>63</v>
      </c>
      <c r="AF127" s="14">
        <v>925061000</v>
      </c>
      <c r="AG127" s="14">
        <v>46</v>
      </c>
      <c r="AH127" s="14">
        <v>1193520000</v>
      </c>
      <c r="AI127" s="14">
        <v>134</v>
      </c>
      <c r="AJ127" s="14">
        <v>7768962000</v>
      </c>
      <c r="AK127" s="14">
        <v>54</v>
      </c>
      <c r="AL127" s="14">
        <v>413360000</v>
      </c>
      <c r="AM127" s="14">
        <v>52</v>
      </c>
      <c r="AN127" s="14">
        <v>552761000</v>
      </c>
      <c r="AO127" s="14"/>
      <c r="AP127" s="14"/>
      <c r="AQ127" s="14"/>
      <c r="AR127" s="14"/>
      <c r="AS127" s="14"/>
      <c r="AT127" s="14"/>
      <c r="AU127" s="14"/>
      <c r="AV127" s="15"/>
      <c r="AW127" s="6"/>
      <c r="AX127" s="21">
        <v>2.5449374638867059</v>
      </c>
      <c r="AZ127" s="24">
        <f t="shared" si="44"/>
        <v>0.10370339722875306</v>
      </c>
      <c r="BA127" s="24">
        <f t="shared" si="34"/>
        <v>6.9498388259497668E-2</v>
      </c>
      <c r="BB127" s="24">
        <f t="shared" si="45"/>
        <v>3.9569005411399211E-2</v>
      </c>
      <c r="BD127" s="24">
        <f t="shared" si="29"/>
        <v>5.5358465136460422E-2</v>
      </c>
      <c r="BE127" s="24">
        <f t="shared" si="30"/>
        <v>4.66284450162754E-3</v>
      </c>
      <c r="BF127" s="24">
        <f t="shared" si="31"/>
        <v>0.3508348369025302</v>
      </c>
      <c r="BG127" s="24">
        <f t="shared" si="32"/>
        <v>9.0997243316865276E-2</v>
      </c>
      <c r="BH127" s="25">
        <f t="shared" si="46"/>
        <v>14.130895881109696</v>
      </c>
      <c r="BM127" s="33">
        <f t="shared" si="33"/>
        <v>111794888.49422891</v>
      </c>
    </row>
    <row r="128" spans="1:65" x14ac:dyDescent="0.2">
      <c r="A128" s="12">
        <v>9</v>
      </c>
      <c r="B128" s="13">
        <v>2011</v>
      </c>
      <c r="C128" s="13" t="s">
        <v>35</v>
      </c>
      <c r="D128" s="14">
        <v>272</v>
      </c>
      <c r="E128" s="14">
        <v>142</v>
      </c>
      <c r="F128" s="14">
        <v>389305000</v>
      </c>
      <c r="G128" s="14">
        <v>188</v>
      </c>
      <c r="H128" s="14">
        <v>732726000</v>
      </c>
      <c r="I128" s="14">
        <v>292378000</v>
      </c>
      <c r="J128" s="14">
        <v>66</v>
      </c>
      <c r="K128" s="14">
        <f t="shared" si="28"/>
        <v>254</v>
      </c>
      <c r="L128" s="14">
        <f t="shared" si="25"/>
        <v>440348000</v>
      </c>
      <c r="M128" s="14">
        <f t="shared" si="26"/>
        <v>1733653.5433070867</v>
      </c>
      <c r="N128" s="14">
        <f t="shared" si="27"/>
        <v>18</v>
      </c>
      <c r="O128" s="14">
        <v>263</v>
      </c>
      <c r="P128" s="14">
        <v>11994489000</v>
      </c>
      <c r="Q128" s="14">
        <v>257</v>
      </c>
      <c r="R128" s="14">
        <v>550604000</v>
      </c>
      <c r="S128" s="14">
        <v>252</v>
      </c>
      <c r="T128" s="14">
        <v>5917073000</v>
      </c>
      <c r="U128" s="14">
        <v>86</v>
      </c>
      <c r="V128" s="14">
        <v>1078090000</v>
      </c>
      <c r="W128" s="14">
        <v>64</v>
      </c>
      <c r="X128" s="14">
        <v>307544000</v>
      </c>
      <c r="Y128" s="14">
        <v>214</v>
      </c>
      <c r="Z128" s="14">
        <v>3990012000</v>
      </c>
      <c r="AA128" s="14">
        <v>19</v>
      </c>
      <c r="AB128" s="14">
        <v>42180000</v>
      </c>
      <c r="AC128" s="14">
        <v>196</v>
      </c>
      <c r="AD128" s="14">
        <v>13397078000</v>
      </c>
      <c r="AE128" s="14">
        <v>69</v>
      </c>
      <c r="AF128" s="14">
        <v>1246778000</v>
      </c>
      <c r="AG128" s="14">
        <v>50</v>
      </c>
      <c r="AH128" s="14">
        <v>1506248000</v>
      </c>
      <c r="AI128" s="14">
        <v>137</v>
      </c>
      <c r="AJ128" s="14">
        <v>10766283000</v>
      </c>
      <c r="AK128" s="14">
        <v>56</v>
      </c>
      <c r="AL128" s="14">
        <v>597077000</v>
      </c>
      <c r="AM128" s="14">
        <v>55</v>
      </c>
      <c r="AN128" s="14">
        <v>719309000</v>
      </c>
      <c r="AO128" s="14">
        <v>90</v>
      </c>
      <c r="AP128" s="14">
        <v>500788992</v>
      </c>
      <c r="AQ128" s="14">
        <v>70</v>
      </c>
      <c r="AR128" s="14">
        <v>356268000</v>
      </c>
      <c r="AS128" s="14">
        <v>125</v>
      </c>
      <c r="AT128" s="14">
        <v>4531729000</v>
      </c>
      <c r="AU128" s="14">
        <v>92</v>
      </c>
      <c r="AV128" s="15">
        <v>5377498000</v>
      </c>
      <c r="AW128" s="6"/>
      <c r="AX128" s="21">
        <v>3.1519466350386089</v>
      </c>
      <c r="AZ128" s="24">
        <f t="shared" si="44"/>
        <v>0.11203387363846647</v>
      </c>
      <c r="BA128" s="24">
        <f t="shared" si="34"/>
        <v>8.1770373586777939E-2</v>
      </c>
      <c r="BB128" s="24">
        <f t="shared" si="45"/>
        <v>4.3400578878387094E-2</v>
      </c>
      <c r="BD128" s="24">
        <f t="shared" si="29"/>
        <v>4.5904748422379647E-2</v>
      </c>
      <c r="BE128" s="24">
        <f t="shared" si="30"/>
        <v>3.5166150054412489E-3</v>
      </c>
      <c r="BF128" s="24">
        <f t="shared" si="31"/>
        <v>0.33265377124444401</v>
      </c>
      <c r="BG128" s="24">
        <f t="shared" si="32"/>
        <v>8.9882111693128403E-2</v>
      </c>
      <c r="BH128" s="25">
        <f t="shared" si="46"/>
        <v>15.415259142149333</v>
      </c>
      <c r="BM128" s="33">
        <f t="shared" si="33"/>
        <v>97572717.9455349</v>
      </c>
    </row>
    <row r="129" spans="1:65" x14ac:dyDescent="0.2">
      <c r="A129" s="12">
        <v>9</v>
      </c>
      <c r="B129" s="13">
        <v>2012</v>
      </c>
      <c r="C129" s="13" t="s">
        <v>35</v>
      </c>
      <c r="D129" s="14">
        <v>283</v>
      </c>
      <c r="E129" s="14">
        <v>160</v>
      </c>
      <c r="F129" s="14">
        <v>546000000</v>
      </c>
      <c r="G129" s="14">
        <v>208</v>
      </c>
      <c r="H129" s="14">
        <v>982000000</v>
      </c>
      <c r="I129" s="14">
        <v>329000000</v>
      </c>
      <c r="J129" s="14">
        <v>68</v>
      </c>
      <c r="K129" s="14">
        <f t="shared" si="28"/>
        <v>276</v>
      </c>
      <c r="L129" s="14">
        <f t="shared" si="25"/>
        <v>653000000</v>
      </c>
      <c r="M129" s="14">
        <f t="shared" si="26"/>
        <v>2365942.0289855073</v>
      </c>
      <c r="N129" s="14">
        <f t="shared" si="27"/>
        <v>7</v>
      </c>
      <c r="O129" s="14">
        <v>279</v>
      </c>
      <c r="P129" s="14">
        <v>18539000000</v>
      </c>
      <c r="Q129" s="14">
        <v>272</v>
      </c>
      <c r="R129" s="14">
        <v>762000000</v>
      </c>
      <c r="S129" s="14">
        <v>271</v>
      </c>
      <c r="T129" s="14">
        <v>9731000000</v>
      </c>
      <c r="U129" s="14">
        <v>97</v>
      </c>
      <c r="V129" s="14">
        <v>2093000000</v>
      </c>
      <c r="W129" s="14">
        <v>67</v>
      </c>
      <c r="X129" s="14">
        <v>565000000</v>
      </c>
      <c r="Y129" s="14">
        <v>234</v>
      </c>
      <c r="Z129" s="14">
        <v>5090000000</v>
      </c>
      <c r="AA129" s="14">
        <v>22</v>
      </c>
      <c r="AB129" s="14">
        <v>150000000</v>
      </c>
      <c r="AC129" s="14">
        <v>217</v>
      </c>
      <c r="AD129" s="14">
        <v>18218000000</v>
      </c>
      <c r="AE129" s="14">
        <v>73</v>
      </c>
      <c r="AF129" s="14">
        <v>1999000000</v>
      </c>
      <c r="AG129" s="14">
        <v>46</v>
      </c>
      <c r="AH129" s="14">
        <v>926000000</v>
      </c>
      <c r="AI129" s="14">
        <v>165</v>
      </c>
      <c r="AJ129" s="14">
        <v>15624000000</v>
      </c>
      <c r="AK129" s="14">
        <v>60</v>
      </c>
      <c r="AL129" s="14">
        <v>1155000000</v>
      </c>
      <c r="AM129" s="14">
        <v>60</v>
      </c>
      <c r="AN129" s="14">
        <v>1487000000</v>
      </c>
      <c r="AO129" s="14">
        <v>104</v>
      </c>
      <c r="AP129" s="14">
        <v>586000000</v>
      </c>
      <c r="AQ129" s="14">
        <v>77</v>
      </c>
      <c r="AR129" s="14">
        <v>517000000</v>
      </c>
      <c r="AS129" s="14">
        <v>155</v>
      </c>
      <c r="AT129" s="14">
        <v>7245000000</v>
      </c>
      <c r="AU129" s="14">
        <v>114</v>
      </c>
      <c r="AV129" s="15">
        <v>7275000000</v>
      </c>
      <c r="AW129" s="6"/>
      <c r="AX129" s="21">
        <v>3.897112030084072</v>
      </c>
      <c r="AZ129" s="24">
        <f t="shared" si="44"/>
        <v>0.12257313869714424</v>
      </c>
      <c r="BA129" s="24">
        <f t="shared" si="34"/>
        <v>9.2149853151002242E-2</v>
      </c>
      <c r="BB129" s="24">
        <f t="shared" si="45"/>
        <v>5.0186700673565024E-2</v>
      </c>
      <c r="BD129" s="24">
        <f t="shared" si="29"/>
        <v>4.1102540590107338E-2</v>
      </c>
      <c r="BE129" s="24">
        <f t="shared" si="30"/>
        <v>8.0910512972652247E-3</v>
      </c>
      <c r="BF129" s="24">
        <f t="shared" si="31"/>
        <v>0.27455634068719997</v>
      </c>
      <c r="BG129" s="24">
        <f t="shared" si="32"/>
        <v>0.11289713576784077</v>
      </c>
      <c r="BH129" s="25">
        <f t="shared" si="46"/>
        <v>16.898403658321662</v>
      </c>
      <c r="BM129" s="33">
        <f t="shared" si="33"/>
        <v>144979152.67470801</v>
      </c>
    </row>
    <row r="130" spans="1:65" x14ac:dyDescent="0.2">
      <c r="A130" s="12">
        <v>9</v>
      </c>
      <c r="B130" s="13">
        <v>2013</v>
      </c>
      <c r="C130" s="13" t="s">
        <v>35</v>
      </c>
      <c r="D130" s="14">
        <v>331</v>
      </c>
      <c r="E130" s="14">
        <v>184</v>
      </c>
      <c r="F130" s="14">
        <v>999000000</v>
      </c>
      <c r="G130" s="14">
        <v>223</v>
      </c>
      <c r="H130" s="14">
        <v>2360000000</v>
      </c>
      <c r="I130" s="14">
        <v>446000000</v>
      </c>
      <c r="J130" s="14">
        <v>92</v>
      </c>
      <c r="K130" s="14">
        <f t="shared" si="28"/>
        <v>315</v>
      </c>
      <c r="L130" s="14">
        <f t="shared" si="25"/>
        <v>1914000000</v>
      </c>
      <c r="M130" s="14">
        <f t="shared" si="26"/>
        <v>6076190.4761904757</v>
      </c>
      <c r="N130" s="14">
        <f t="shared" si="27"/>
        <v>16</v>
      </c>
      <c r="O130" s="14">
        <v>322</v>
      </c>
      <c r="P130" s="14">
        <v>24366000000</v>
      </c>
      <c r="Q130" s="14">
        <v>315</v>
      </c>
      <c r="R130" s="14">
        <v>1285000000</v>
      </c>
      <c r="S130" s="14">
        <v>309</v>
      </c>
      <c r="T130" s="14">
        <v>13078000000</v>
      </c>
      <c r="U130" s="14">
        <v>108</v>
      </c>
      <c r="V130" s="14">
        <v>1751000000</v>
      </c>
      <c r="W130" s="14">
        <v>73</v>
      </c>
      <c r="X130" s="14">
        <v>1101000000</v>
      </c>
      <c r="Y130" s="14">
        <v>266</v>
      </c>
      <c r="Z130" s="14">
        <v>6802000000</v>
      </c>
      <c r="AA130" s="14">
        <v>26</v>
      </c>
      <c r="AB130" s="14">
        <v>62000000</v>
      </c>
      <c r="AC130" s="14">
        <v>239</v>
      </c>
      <c r="AD130" s="14">
        <v>24373000000</v>
      </c>
      <c r="AE130" s="14">
        <v>74</v>
      </c>
      <c r="AF130" s="14">
        <v>2173000000</v>
      </c>
      <c r="AG130" s="14">
        <v>54</v>
      </c>
      <c r="AH130" s="14">
        <v>1302000000</v>
      </c>
      <c r="AI130" s="14">
        <v>182</v>
      </c>
      <c r="AJ130" s="14">
        <v>21198000000</v>
      </c>
      <c r="AK130" s="14">
        <v>60</v>
      </c>
      <c r="AL130" s="14">
        <v>528000000</v>
      </c>
      <c r="AM130" s="14">
        <v>64</v>
      </c>
      <c r="AN130" s="14">
        <v>827000000</v>
      </c>
      <c r="AO130" s="14">
        <v>120</v>
      </c>
      <c r="AP130" s="14">
        <v>558000000</v>
      </c>
      <c r="AQ130" s="14">
        <v>67</v>
      </c>
      <c r="AR130" s="14">
        <v>536000000</v>
      </c>
      <c r="AS130" s="14">
        <v>170</v>
      </c>
      <c r="AT130" s="14">
        <v>11125000000</v>
      </c>
      <c r="AU130" s="14">
        <v>119</v>
      </c>
      <c r="AV130" s="15">
        <v>8979000000</v>
      </c>
      <c r="AW130" s="6"/>
      <c r="AX130" s="21">
        <v>4.9066831577641361</v>
      </c>
      <c r="AZ130" s="24">
        <f t="shared" si="44"/>
        <v>0.16747789988328382</v>
      </c>
      <c r="BA130" s="24">
        <f t="shared" si="34"/>
        <v>0.13461098266991331</v>
      </c>
      <c r="BB130" s="24">
        <f t="shared" si="45"/>
        <v>8.8446763072507428E-2</v>
      </c>
      <c r="BD130" s="24">
        <f t="shared" si="29"/>
        <v>5.273742099647049E-2</v>
      </c>
      <c r="BE130" s="24">
        <f t="shared" si="30"/>
        <v>2.5445292620865142E-3</v>
      </c>
      <c r="BF130" s="24">
        <f t="shared" si="31"/>
        <v>0.27915948452762046</v>
      </c>
      <c r="BG130" s="24">
        <f t="shared" si="32"/>
        <v>7.1862431256669135E-2</v>
      </c>
      <c r="BH130" s="25">
        <f t="shared" si="46"/>
        <v>11.645007166746296</v>
      </c>
      <c r="BM130" s="33">
        <f t="shared" si="33"/>
        <v>224387832.79858255</v>
      </c>
    </row>
    <row r="131" spans="1:65" x14ac:dyDescent="0.2">
      <c r="A131" s="12">
        <v>9</v>
      </c>
      <c r="B131" s="13">
        <v>2014</v>
      </c>
      <c r="C131" s="13" t="s">
        <v>35</v>
      </c>
      <c r="D131" s="14">
        <v>235</v>
      </c>
      <c r="E131" s="14">
        <v>214</v>
      </c>
      <c r="F131" s="14">
        <v>2242927490.234375</v>
      </c>
      <c r="G131" s="14">
        <v>248</v>
      </c>
      <c r="H131" s="14">
        <v>4988093750</v>
      </c>
      <c r="I131" s="14">
        <v>794569030.76171875</v>
      </c>
      <c r="J131" s="14">
        <v>81</v>
      </c>
      <c r="K131" s="14">
        <f t="shared" si="28"/>
        <v>329</v>
      </c>
      <c r="L131" s="14">
        <f t="shared" si="25"/>
        <v>4193524719.2382813</v>
      </c>
      <c r="M131" s="14">
        <f t="shared" si="26"/>
        <v>12746275.742365597</v>
      </c>
      <c r="N131" s="14">
        <f t="shared" si="27"/>
        <v>-94</v>
      </c>
      <c r="O131" s="14">
        <v>235</v>
      </c>
      <c r="P131" s="14">
        <v>38477832031.25</v>
      </c>
      <c r="Q131" s="14">
        <v>231</v>
      </c>
      <c r="R131" s="14">
        <v>1968416015.625</v>
      </c>
      <c r="S131" s="14">
        <v>234</v>
      </c>
      <c r="T131" s="14">
        <v>19357250000</v>
      </c>
      <c r="U131" s="14">
        <v>104</v>
      </c>
      <c r="V131" s="14">
        <v>3273495849.609375</v>
      </c>
      <c r="W131" s="14">
        <v>74</v>
      </c>
      <c r="X131" s="14">
        <v>3486272949.21875</v>
      </c>
      <c r="Y131" s="14">
        <v>214</v>
      </c>
      <c r="Z131" s="14">
        <v>9746196289.0625</v>
      </c>
      <c r="AA131" s="14">
        <v>18</v>
      </c>
      <c r="AB131" s="14">
        <v>9977378.8452148438</v>
      </c>
      <c r="AC131" s="14">
        <v>196</v>
      </c>
      <c r="AD131" s="14">
        <v>35129992187.5</v>
      </c>
      <c r="AE131" s="14">
        <v>66</v>
      </c>
      <c r="AF131" s="14">
        <v>3893401855.46875</v>
      </c>
      <c r="AG131" s="14">
        <v>39</v>
      </c>
      <c r="AH131" s="14">
        <v>4315819824.21875</v>
      </c>
      <c r="AI131" s="14">
        <v>157</v>
      </c>
      <c r="AJ131" s="14">
        <v>27552937500</v>
      </c>
      <c r="AK131" s="14">
        <v>54</v>
      </c>
      <c r="AL131" s="14">
        <v>896262939.453125</v>
      </c>
      <c r="AM131" s="14">
        <v>61</v>
      </c>
      <c r="AN131" s="14">
        <v>1528432495.1171875</v>
      </c>
      <c r="AO131" s="14">
        <v>129</v>
      </c>
      <c r="AP131" s="14">
        <v>1008484800</v>
      </c>
      <c r="AQ131" s="14">
        <v>71</v>
      </c>
      <c r="AR131" s="14">
        <v>617652099.609375</v>
      </c>
      <c r="AS131" s="14">
        <v>189</v>
      </c>
      <c r="AT131" s="14">
        <v>14930435546.875</v>
      </c>
      <c r="AU131" s="14">
        <v>135</v>
      </c>
      <c r="AV131" s="15">
        <v>14128106445.3125</v>
      </c>
      <c r="AW131" s="6"/>
      <c r="AX131" s="21">
        <v>7.001140177479483</v>
      </c>
      <c r="AZ131" s="24">
        <f t="shared" si="44"/>
        <v>0.26709890588080581</v>
      </c>
      <c r="BA131" s="24">
        <f t="shared" si="34"/>
        <v>0.22497023041642852</v>
      </c>
      <c r="BB131" s="24">
        <f t="shared" si="45"/>
        <v>0.14657426042184815</v>
      </c>
      <c r="BD131" s="24">
        <f t="shared" si="29"/>
        <v>5.1157144561220058E-2</v>
      </c>
      <c r="BE131" s="24">
        <f t="shared" si="30"/>
        <v>2.5930200113955632E-4</v>
      </c>
      <c r="BF131" s="24">
        <f t="shared" si="31"/>
        <v>0.25329379995076307</v>
      </c>
      <c r="BG131" s="24">
        <f t="shared" si="32"/>
        <v>8.5074851591191158E-2</v>
      </c>
      <c r="BH131" s="25">
        <f t="shared" si="46"/>
        <v>20.062816783266705</v>
      </c>
      <c r="BM131" s="33">
        <f t="shared" si="33"/>
        <v>497957884.12193471</v>
      </c>
    </row>
    <row r="132" spans="1:65" x14ac:dyDescent="0.2">
      <c r="A132" s="12">
        <v>10</v>
      </c>
      <c r="B132" s="13">
        <v>2001</v>
      </c>
      <c r="C132" s="13" t="s">
        <v>36</v>
      </c>
      <c r="D132" s="14">
        <v>4</v>
      </c>
      <c r="E132" s="14">
        <v>1</v>
      </c>
      <c r="F132" s="14">
        <v>6935.9297752380371</v>
      </c>
      <c r="G132" s="14">
        <v>3</v>
      </c>
      <c r="H132" s="14">
        <v>292659.97314453125</v>
      </c>
      <c r="I132" s="14">
        <v>0</v>
      </c>
      <c r="J132" s="14">
        <v>0</v>
      </c>
      <c r="K132" s="14">
        <f t="shared" si="28"/>
        <v>3</v>
      </c>
      <c r="L132" s="14">
        <f t="shared" si="25"/>
        <v>292659.97314453125</v>
      </c>
      <c r="M132" s="14">
        <f t="shared" si="26"/>
        <v>97553.324381510422</v>
      </c>
      <c r="N132" s="14">
        <f t="shared" si="27"/>
        <v>1</v>
      </c>
      <c r="O132" s="14">
        <v>4</v>
      </c>
      <c r="P132" s="14">
        <v>1230361.9384765625</v>
      </c>
      <c r="Q132" s="14">
        <v>3</v>
      </c>
      <c r="R132" s="14">
        <v>96717.018127441406</v>
      </c>
      <c r="S132" s="14">
        <v>4</v>
      </c>
      <c r="T132" s="14">
        <v>996624.32861328125</v>
      </c>
      <c r="U132" s="14">
        <v>1</v>
      </c>
      <c r="V132" s="14">
        <v>34854.400634765625</v>
      </c>
      <c r="W132" s="14">
        <v>1</v>
      </c>
      <c r="X132" s="14">
        <v>14901.829719543457</v>
      </c>
      <c r="Y132" s="14">
        <v>3</v>
      </c>
      <c r="Z132" s="14">
        <v>87264.328002929688</v>
      </c>
      <c r="AA132" s="14">
        <v>0</v>
      </c>
      <c r="AB132" s="14">
        <v>0</v>
      </c>
      <c r="AC132" s="14">
        <v>2</v>
      </c>
      <c r="AD132" s="14">
        <v>784815.3076171875</v>
      </c>
      <c r="AE132" s="14">
        <v>1</v>
      </c>
      <c r="AF132" s="14">
        <v>55212.818145751953</v>
      </c>
      <c r="AG132" s="14">
        <v>0</v>
      </c>
      <c r="AH132" s="14">
        <v>0</v>
      </c>
      <c r="AI132" s="14">
        <v>2</v>
      </c>
      <c r="AJ132" s="14">
        <v>764456.84814453125</v>
      </c>
      <c r="AK132" s="14">
        <v>0</v>
      </c>
      <c r="AL132" s="14">
        <v>0</v>
      </c>
      <c r="AM132" s="14">
        <v>1</v>
      </c>
      <c r="AN132" s="14">
        <v>34854.400634765625</v>
      </c>
      <c r="AO132" s="14"/>
      <c r="AP132" s="14"/>
      <c r="AQ132" s="14"/>
      <c r="AR132" s="14"/>
      <c r="AS132" s="14"/>
      <c r="AT132" s="14"/>
      <c r="AU132" s="14"/>
      <c r="AV132" s="15"/>
      <c r="AW132" s="6"/>
      <c r="AX132" s="21">
        <v>0.70033498957219398</v>
      </c>
      <c r="AZ132" s="24"/>
      <c r="BA132" s="24"/>
      <c r="BB132" s="24"/>
      <c r="BD132" s="24">
        <f t="shared" si="29"/>
        <v>7.8608590775488943E-2</v>
      </c>
      <c r="BE132" s="24">
        <f t="shared" si="30"/>
        <v>0</v>
      </c>
      <c r="BF132" s="24">
        <f t="shared" si="31"/>
        <v>7.0925737601230263E-2</v>
      </c>
      <c r="BG132" s="24">
        <f t="shared" si="32"/>
        <v>2.8328575149132489E-2</v>
      </c>
      <c r="BH132" s="25"/>
      <c r="BM132" s="33">
        <f t="shared" si="33"/>
        <v>21278.145375324424</v>
      </c>
    </row>
    <row r="133" spans="1:65" x14ac:dyDescent="0.2">
      <c r="A133" s="12">
        <v>10</v>
      </c>
      <c r="B133" s="13">
        <v>2002</v>
      </c>
      <c r="C133" s="13" t="s">
        <v>36</v>
      </c>
      <c r="D133" s="14">
        <v>3</v>
      </c>
      <c r="E133" s="14">
        <v>0</v>
      </c>
      <c r="F133" s="14">
        <v>0</v>
      </c>
      <c r="G133" s="14">
        <v>1</v>
      </c>
      <c r="H133" s="14">
        <v>97751.319885253906</v>
      </c>
      <c r="I133" s="14">
        <v>3229.680061340332</v>
      </c>
      <c r="J133" s="14">
        <v>1</v>
      </c>
      <c r="K133" s="14">
        <f t="shared" si="28"/>
        <v>2</v>
      </c>
      <c r="L133" s="14">
        <f t="shared" si="25"/>
        <v>94521.639823913574</v>
      </c>
      <c r="M133" s="14">
        <f t="shared" si="26"/>
        <v>47260.819911956787</v>
      </c>
      <c r="N133" s="14">
        <f t="shared" si="27"/>
        <v>1</v>
      </c>
      <c r="O133" s="14">
        <v>3</v>
      </c>
      <c r="P133" s="14">
        <v>725308.77685546875</v>
      </c>
      <c r="Q133" s="14">
        <v>2</v>
      </c>
      <c r="R133" s="14">
        <v>42233.150482177734</v>
      </c>
      <c r="S133" s="14">
        <v>3</v>
      </c>
      <c r="T133" s="14">
        <v>661985.2294921875</v>
      </c>
      <c r="U133" s="14">
        <v>0</v>
      </c>
      <c r="V133" s="14">
        <v>0</v>
      </c>
      <c r="W133" s="14">
        <v>2</v>
      </c>
      <c r="X133" s="14">
        <v>14901.840209960938</v>
      </c>
      <c r="Y133" s="14">
        <v>1</v>
      </c>
      <c r="Z133" s="14">
        <v>6188.5700225830078</v>
      </c>
      <c r="AA133" s="14">
        <v>0</v>
      </c>
      <c r="AB133" s="14">
        <v>0</v>
      </c>
      <c r="AC133" s="14">
        <v>1</v>
      </c>
      <c r="AD133" s="14">
        <v>20095.399856567383</v>
      </c>
      <c r="AE133" s="14">
        <v>0</v>
      </c>
      <c r="AF133" s="14">
        <v>0</v>
      </c>
      <c r="AG133" s="14">
        <v>0</v>
      </c>
      <c r="AH133" s="14">
        <v>0</v>
      </c>
      <c r="AI133" s="14">
        <v>1</v>
      </c>
      <c r="AJ133" s="14">
        <v>20095.399856567383</v>
      </c>
      <c r="AK133" s="14">
        <v>0</v>
      </c>
      <c r="AL133" s="14">
        <v>0</v>
      </c>
      <c r="AM133" s="14">
        <v>0</v>
      </c>
      <c r="AN133" s="14">
        <v>0</v>
      </c>
      <c r="AO133" s="14"/>
      <c r="AP133" s="14"/>
      <c r="AQ133" s="14"/>
      <c r="AR133" s="14"/>
      <c r="AS133" s="14"/>
      <c r="AT133" s="14"/>
      <c r="AU133" s="14"/>
      <c r="AV133" s="15"/>
      <c r="AW133" s="6"/>
      <c r="AX133" s="21">
        <v>0.88150113140217035</v>
      </c>
      <c r="AZ133" s="24" t="e">
        <f t="shared" ref="AZ133:AZ145" si="47">((M133+(F133/E133))/AX133)/(((R132/Q132)+(V132/U132)+(Z132/Y132)+(X132/W132))/AX132)</f>
        <v>#DIV/0!</v>
      </c>
      <c r="BA133" s="24">
        <f t="shared" si="34"/>
        <v>0.3380144375865991</v>
      </c>
      <c r="BB133" s="24">
        <f t="shared" ref="BB133:BB145" si="48">(M133/AX133)/(((R132/Q132)+(V132/U132)+(Z132/Y132)+(X132/W132))/AX132)</f>
        <v>0.3380144375865991</v>
      </c>
      <c r="BD133" s="24">
        <f t="shared" si="29"/>
        <v>5.8227822177027752E-2</v>
      </c>
      <c r="BE133" s="24">
        <f t="shared" si="30"/>
        <v>0</v>
      </c>
      <c r="BF133" s="24">
        <f t="shared" si="31"/>
        <v>8.5323247423161885E-3</v>
      </c>
      <c r="BG133" s="24">
        <f t="shared" si="32"/>
        <v>0</v>
      </c>
      <c r="BH133" s="25">
        <f t="shared" ref="BH133:BH145" si="49">AD133/V132</f>
        <v>0.57655273051871581</v>
      </c>
      <c r="BM133" s="33">
        <f t="shared" si="33"/>
        <v>16905.072131055746</v>
      </c>
    </row>
    <row r="134" spans="1:65" x14ac:dyDescent="0.2">
      <c r="A134" s="12">
        <v>10</v>
      </c>
      <c r="B134" s="13">
        <v>2003</v>
      </c>
      <c r="C134" s="13" t="s">
        <v>36</v>
      </c>
      <c r="D134" s="14">
        <v>2</v>
      </c>
      <c r="E134" s="14">
        <v>0</v>
      </c>
      <c r="F134" s="14">
        <v>0</v>
      </c>
      <c r="G134" s="14">
        <v>1</v>
      </c>
      <c r="H134" s="14">
        <v>8236.6104125976563</v>
      </c>
      <c r="I134" s="14">
        <v>21534.639358520508</v>
      </c>
      <c r="J134" s="14">
        <v>1</v>
      </c>
      <c r="K134" s="14">
        <f t="shared" si="28"/>
        <v>2</v>
      </c>
      <c r="L134" s="14">
        <f t="shared" ref="L134:L197" si="50">H134-I134</f>
        <v>-13298.028945922852</v>
      </c>
      <c r="M134" s="14">
        <f t="shared" ref="M134:M197" si="51">L134/K134</f>
        <v>-6649.0144729614258</v>
      </c>
      <c r="N134" s="14">
        <f t="shared" ref="N134:N197" si="52">D134-K134</f>
        <v>0</v>
      </c>
      <c r="O134" s="14">
        <v>2</v>
      </c>
      <c r="P134" s="14">
        <v>386514.98413085938</v>
      </c>
      <c r="Q134" s="14">
        <v>1</v>
      </c>
      <c r="R134" s="14">
        <v>156.33000433444977</v>
      </c>
      <c r="S134" s="14">
        <v>2</v>
      </c>
      <c r="T134" s="14">
        <v>283173.06518554688</v>
      </c>
      <c r="U134" s="14">
        <v>0</v>
      </c>
      <c r="V134" s="14">
        <v>0</v>
      </c>
      <c r="W134" s="14">
        <v>0</v>
      </c>
      <c r="X134" s="14">
        <v>0</v>
      </c>
      <c r="Y134" s="14">
        <v>1</v>
      </c>
      <c r="Z134" s="14">
        <v>103185.59265136719</v>
      </c>
      <c r="AA134" s="14">
        <v>0</v>
      </c>
      <c r="AB134" s="14">
        <v>0</v>
      </c>
      <c r="AC134" s="14">
        <v>2</v>
      </c>
      <c r="AD134" s="14">
        <v>85767.143249511719</v>
      </c>
      <c r="AE134" s="14">
        <v>0</v>
      </c>
      <c r="AF134" s="14">
        <v>0</v>
      </c>
      <c r="AG134" s="14">
        <v>1</v>
      </c>
      <c r="AH134" s="14">
        <v>42932.151794433594</v>
      </c>
      <c r="AI134" s="14">
        <v>1</v>
      </c>
      <c r="AJ134" s="14">
        <v>42834.991455078125</v>
      </c>
      <c r="AK134" s="14">
        <v>0</v>
      </c>
      <c r="AL134" s="14">
        <v>0</v>
      </c>
      <c r="AM134" s="14">
        <v>0</v>
      </c>
      <c r="AN134" s="14">
        <v>0</v>
      </c>
      <c r="AO134" s="14"/>
      <c r="AP134" s="14"/>
      <c r="AQ134" s="14"/>
      <c r="AR134" s="14"/>
      <c r="AS134" s="14"/>
      <c r="AT134" s="14"/>
      <c r="AU134" s="14"/>
      <c r="AV134" s="15"/>
      <c r="AW134" s="6"/>
      <c r="AX134" s="21">
        <v>1</v>
      </c>
      <c r="AZ134" s="24" t="e">
        <f t="shared" si="47"/>
        <v>#DIV/0!</v>
      </c>
      <c r="BA134" s="24" t="e">
        <f t="shared" si="34"/>
        <v>#DIV/0!</v>
      </c>
      <c r="BB134" s="24" t="e">
        <f t="shared" si="48"/>
        <v>#DIV/0!</v>
      </c>
      <c r="BD134" s="24">
        <f t="shared" si="29"/>
        <v>4.044603980515341E-4</v>
      </c>
      <c r="BE134" s="24">
        <f t="shared" si="30"/>
        <v>0</v>
      </c>
      <c r="BF134" s="24">
        <f t="shared" si="31"/>
        <v>0.26696401663029046</v>
      </c>
      <c r="BG134" s="24">
        <f t="shared" si="32"/>
        <v>0</v>
      </c>
      <c r="BH134" s="25" t="e">
        <f t="shared" si="49"/>
        <v>#DIV/0!</v>
      </c>
      <c r="BM134" s="33">
        <f t="shared" si="33"/>
        <v>0</v>
      </c>
    </row>
    <row r="135" spans="1:65" x14ac:dyDescent="0.2">
      <c r="A135" s="12">
        <v>10</v>
      </c>
      <c r="B135" s="13">
        <v>2004</v>
      </c>
      <c r="C135" s="13" t="s">
        <v>36</v>
      </c>
      <c r="D135" s="14">
        <v>3</v>
      </c>
      <c r="E135" s="14">
        <v>0</v>
      </c>
      <c r="F135" s="14">
        <v>0</v>
      </c>
      <c r="G135" s="14">
        <v>0</v>
      </c>
      <c r="H135" s="14">
        <v>0</v>
      </c>
      <c r="I135" s="14">
        <v>47045.040130615234</v>
      </c>
      <c r="J135" s="14">
        <v>3</v>
      </c>
      <c r="K135" s="14">
        <f t="shared" ref="K135:K198" si="53">J135+G135</f>
        <v>3</v>
      </c>
      <c r="L135" s="14">
        <f t="shared" si="50"/>
        <v>-47045.040130615234</v>
      </c>
      <c r="M135" s="14">
        <f t="shared" si="51"/>
        <v>-15681.680043538412</v>
      </c>
      <c r="N135" s="14">
        <f t="shared" si="52"/>
        <v>0</v>
      </c>
      <c r="O135" s="14">
        <v>3</v>
      </c>
      <c r="P135" s="14">
        <v>637896.78955078125</v>
      </c>
      <c r="Q135" s="14">
        <v>2</v>
      </c>
      <c r="R135" s="14">
        <v>2528.3999443054199</v>
      </c>
      <c r="S135" s="14">
        <v>3</v>
      </c>
      <c r="T135" s="14">
        <v>535353.33251953125</v>
      </c>
      <c r="U135" s="14">
        <v>0</v>
      </c>
      <c r="V135" s="14">
        <v>0</v>
      </c>
      <c r="W135" s="14">
        <v>0</v>
      </c>
      <c r="X135" s="14">
        <v>0</v>
      </c>
      <c r="Y135" s="14">
        <v>2</v>
      </c>
      <c r="Z135" s="14">
        <v>100015.08331298828</v>
      </c>
      <c r="AA135" s="14">
        <v>0</v>
      </c>
      <c r="AB135" s="14">
        <v>0</v>
      </c>
      <c r="AC135" s="14">
        <v>2</v>
      </c>
      <c r="AD135" s="14">
        <v>65362.571716308594</v>
      </c>
      <c r="AE135" s="14">
        <v>1</v>
      </c>
      <c r="AF135" s="14">
        <v>41509.998321533203</v>
      </c>
      <c r="AG135" s="14">
        <v>1</v>
      </c>
      <c r="AH135" s="14">
        <v>4314.000129699707</v>
      </c>
      <c r="AI135" s="14">
        <v>1</v>
      </c>
      <c r="AJ135" s="14">
        <v>19538.570404052734</v>
      </c>
      <c r="AK135" s="14">
        <v>0</v>
      </c>
      <c r="AL135" s="14">
        <v>0</v>
      </c>
      <c r="AM135" s="14">
        <v>0</v>
      </c>
      <c r="AN135" s="14">
        <v>0</v>
      </c>
      <c r="AO135" s="14"/>
      <c r="AP135" s="14"/>
      <c r="AQ135" s="14"/>
      <c r="AR135" s="14"/>
      <c r="AS135" s="14"/>
      <c r="AT135" s="14"/>
      <c r="AU135" s="14"/>
      <c r="AV135" s="15"/>
      <c r="AW135" s="6"/>
      <c r="AX135" s="21">
        <v>1.0441571792341915</v>
      </c>
      <c r="AZ135" s="24" t="e">
        <f t="shared" si="47"/>
        <v>#DIV/0!</v>
      </c>
      <c r="BA135" s="24" t="e">
        <f t="shared" si="34"/>
        <v>#DIV/0!</v>
      </c>
      <c r="BB135" s="24" t="e">
        <f t="shared" si="48"/>
        <v>#DIV/0!</v>
      </c>
      <c r="BD135" s="24">
        <f t="shared" ref="BD135:BD198" si="54">R135/P135</f>
        <v>3.9636505242266014E-3</v>
      </c>
      <c r="BE135" s="24">
        <f t="shared" ref="BE135:BE198" si="55">AB135/P135</f>
        <v>0</v>
      </c>
      <c r="BF135" s="24">
        <f t="shared" ref="BF135:BF198" si="56">Z135/P135</f>
        <v>0.15678881748788978</v>
      </c>
      <c r="BG135" s="24">
        <f t="shared" ref="BG135:BG198" si="57">V135/P135</f>
        <v>0</v>
      </c>
      <c r="BH135" s="25" t="e">
        <f t="shared" si="49"/>
        <v>#DIV/0!</v>
      </c>
      <c r="BM135" s="33">
        <f t="shared" ref="BM135:BM198" si="58">X135/AX135</f>
        <v>0</v>
      </c>
    </row>
    <row r="136" spans="1:65" x14ac:dyDescent="0.2">
      <c r="A136" s="12">
        <v>10</v>
      </c>
      <c r="B136" s="13">
        <v>2005</v>
      </c>
      <c r="C136" s="13" t="s">
        <v>36</v>
      </c>
      <c r="D136" s="14">
        <v>2</v>
      </c>
      <c r="E136" s="14">
        <v>0</v>
      </c>
      <c r="F136" s="14">
        <v>0</v>
      </c>
      <c r="G136" s="14">
        <v>1</v>
      </c>
      <c r="H136" s="14">
        <v>50491.348266601563</v>
      </c>
      <c r="I136" s="14">
        <v>43636.260986328125</v>
      </c>
      <c r="J136" s="14">
        <v>1</v>
      </c>
      <c r="K136" s="14">
        <f t="shared" si="53"/>
        <v>2</v>
      </c>
      <c r="L136" s="14">
        <f t="shared" si="50"/>
        <v>6855.0872802734375</v>
      </c>
      <c r="M136" s="14">
        <f t="shared" si="51"/>
        <v>3427.5436401367188</v>
      </c>
      <c r="N136" s="14">
        <f t="shared" si="52"/>
        <v>0</v>
      </c>
      <c r="O136" s="14">
        <v>2</v>
      </c>
      <c r="P136" s="14">
        <v>1127423.33984375</v>
      </c>
      <c r="Q136" s="14">
        <v>1</v>
      </c>
      <c r="R136" s="14">
        <v>124278.66363525391</v>
      </c>
      <c r="S136" s="14">
        <v>2</v>
      </c>
      <c r="T136" s="14">
        <v>666577.7587890625</v>
      </c>
      <c r="U136" s="14">
        <v>0</v>
      </c>
      <c r="V136" s="14">
        <v>0</v>
      </c>
      <c r="W136" s="14">
        <v>0</v>
      </c>
      <c r="X136" s="14">
        <v>0</v>
      </c>
      <c r="Y136" s="14">
        <v>1</v>
      </c>
      <c r="Z136" s="14">
        <v>336566.95556640625</v>
      </c>
      <c r="AA136" s="14">
        <v>0</v>
      </c>
      <c r="AB136" s="14">
        <v>0</v>
      </c>
      <c r="AC136" s="14">
        <v>1</v>
      </c>
      <c r="AD136" s="14">
        <v>1181961.7919921875</v>
      </c>
      <c r="AE136" s="14">
        <v>1</v>
      </c>
      <c r="AF136" s="14">
        <v>399255.88989257813</v>
      </c>
      <c r="AG136" s="14">
        <v>0</v>
      </c>
      <c r="AH136" s="14">
        <v>0</v>
      </c>
      <c r="AI136" s="14">
        <v>1</v>
      </c>
      <c r="AJ136" s="14">
        <v>782705.9326171875</v>
      </c>
      <c r="AK136" s="14">
        <v>0</v>
      </c>
      <c r="AL136" s="14">
        <v>0</v>
      </c>
      <c r="AM136" s="14">
        <v>0</v>
      </c>
      <c r="AN136" s="14">
        <v>0</v>
      </c>
      <c r="AO136" s="14"/>
      <c r="AP136" s="14"/>
      <c r="AQ136" s="14"/>
      <c r="AR136" s="14"/>
      <c r="AS136" s="14"/>
      <c r="AT136" s="14"/>
      <c r="AU136" s="14"/>
      <c r="AV136" s="15"/>
      <c r="AW136" s="6"/>
      <c r="AX136" s="21">
        <v>1.1448312940523104</v>
      </c>
      <c r="AZ136" s="24" t="e">
        <f t="shared" si="47"/>
        <v>#DIV/0!</v>
      </c>
      <c r="BA136" s="24" t="e">
        <f t="shared" ref="BA136:BA199" si="59">((M136+(F136/K136))/AX136)/(((R135/Q135)+(V135/U135)+(Z135/Y135)+(X135/W135))/AX135)</f>
        <v>#DIV/0!</v>
      </c>
      <c r="BB136" s="24" t="e">
        <f t="shared" si="48"/>
        <v>#DIV/0!</v>
      </c>
      <c r="BD136" s="24">
        <f t="shared" si="54"/>
        <v>0.11023247367974282</v>
      </c>
      <c r="BE136" s="24">
        <f t="shared" si="55"/>
        <v>0</v>
      </c>
      <c r="BF136" s="24">
        <f t="shared" si="56"/>
        <v>0.29852757493298943</v>
      </c>
      <c r="BG136" s="24">
        <f t="shared" si="57"/>
        <v>0</v>
      </c>
      <c r="BH136" s="25" t="e">
        <f t="shared" si="49"/>
        <v>#DIV/0!</v>
      </c>
      <c r="BM136" s="33">
        <f t="shared" si="58"/>
        <v>0</v>
      </c>
    </row>
    <row r="137" spans="1:65" x14ac:dyDescent="0.2">
      <c r="A137" s="12">
        <v>10</v>
      </c>
      <c r="B137" s="13">
        <v>2006</v>
      </c>
      <c r="C137" s="13" t="s">
        <v>36</v>
      </c>
      <c r="D137" s="14">
        <v>4</v>
      </c>
      <c r="E137" s="14">
        <v>1</v>
      </c>
      <c r="F137" s="14">
        <v>42326.72119140625</v>
      </c>
      <c r="G137" s="14">
        <v>1</v>
      </c>
      <c r="H137" s="14">
        <v>60936.328887939453</v>
      </c>
      <c r="I137" s="14">
        <v>199683.349609375</v>
      </c>
      <c r="J137" s="14">
        <v>3</v>
      </c>
      <c r="K137" s="14">
        <f t="shared" si="53"/>
        <v>4</v>
      </c>
      <c r="L137" s="14">
        <f t="shared" si="50"/>
        <v>-138747.02072143555</v>
      </c>
      <c r="M137" s="14">
        <f t="shared" si="51"/>
        <v>-34686.755180358887</v>
      </c>
      <c r="N137" s="14">
        <f t="shared" si="52"/>
        <v>0</v>
      </c>
      <c r="O137" s="14">
        <v>4</v>
      </c>
      <c r="P137" s="14">
        <v>2257193.84765625</v>
      </c>
      <c r="Q137" s="14">
        <v>2</v>
      </c>
      <c r="R137" s="14">
        <v>175399.12414550781</v>
      </c>
      <c r="S137" s="14">
        <v>4</v>
      </c>
      <c r="T137" s="14">
        <v>962256.89697265625</v>
      </c>
      <c r="U137" s="14">
        <v>1</v>
      </c>
      <c r="V137" s="14">
        <v>17850.000381469727</v>
      </c>
      <c r="W137" s="14">
        <v>1</v>
      </c>
      <c r="X137" s="14">
        <v>3019.4299221038818</v>
      </c>
      <c r="Y137" s="14">
        <v>2</v>
      </c>
      <c r="Z137" s="14">
        <v>827950.8056640625</v>
      </c>
      <c r="AA137" s="14">
        <v>1</v>
      </c>
      <c r="AB137" s="14">
        <v>270717.59033203125</v>
      </c>
      <c r="AC137" s="14">
        <v>2</v>
      </c>
      <c r="AD137" s="14">
        <v>2536159.1796875</v>
      </c>
      <c r="AE137" s="14">
        <v>1</v>
      </c>
      <c r="AF137" s="14">
        <v>794926.8798828125</v>
      </c>
      <c r="AG137" s="14">
        <v>0</v>
      </c>
      <c r="AH137" s="14">
        <v>0</v>
      </c>
      <c r="AI137" s="14">
        <v>2</v>
      </c>
      <c r="AJ137" s="14">
        <v>1759082.3974609375</v>
      </c>
      <c r="AK137" s="14">
        <v>0</v>
      </c>
      <c r="AL137" s="14">
        <v>0</v>
      </c>
      <c r="AM137" s="14">
        <v>1</v>
      </c>
      <c r="AN137" s="14">
        <v>17850.000381469727</v>
      </c>
      <c r="AO137" s="14"/>
      <c r="AP137" s="14"/>
      <c r="AQ137" s="14"/>
      <c r="AR137" s="14"/>
      <c r="AS137" s="14"/>
      <c r="AT137" s="14"/>
      <c r="AU137" s="14"/>
      <c r="AV137" s="15"/>
      <c r="AW137" s="6"/>
      <c r="AX137" s="21">
        <v>1.2695927542996235</v>
      </c>
      <c r="AZ137" s="24" t="e">
        <f t="shared" si="47"/>
        <v>#DIV/0!</v>
      </c>
      <c r="BA137" s="24" t="e">
        <f t="shared" si="59"/>
        <v>#DIV/0!</v>
      </c>
      <c r="BB137" s="24" t="e">
        <f t="shared" si="48"/>
        <v>#DIV/0!</v>
      </c>
      <c r="BD137" s="24">
        <f t="shared" si="54"/>
        <v>7.7706717270930425E-2</v>
      </c>
      <c r="BE137" s="24">
        <f t="shared" si="55"/>
        <v>0.11993546350178563</v>
      </c>
      <c r="BF137" s="24">
        <f t="shared" si="56"/>
        <v>0.36680536167673972</v>
      </c>
      <c r="BG137" s="24">
        <f t="shared" si="57"/>
        <v>7.9080493684688252E-3</v>
      </c>
      <c r="BH137" s="25" t="e">
        <f t="shared" si="49"/>
        <v>#DIV/0!</v>
      </c>
      <c r="BM137" s="33">
        <f t="shared" si="58"/>
        <v>2378.2665046553166</v>
      </c>
    </row>
    <row r="138" spans="1:65" x14ac:dyDescent="0.2">
      <c r="A138" s="12">
        <v>10</v>
      </c>
      <c r="B138" s="13">
        <v>2007</v>
      </c>
      <c r="C138" s="13" t="s">
        <v>36</v>
      </c>
      <c r="D138" s="14">
        <v>3</v>
      </c>
      <c r="E138" s="14">
        <v>0</v>
      </c>
      <c r="F138" s="14">
        <v>0</v>
      </c>
      <c r="G138" s="14">
        <v>1</v>
      </c>
      <c r="H138" s="14">
        <v>138464.76745605469</v>
      </c>
      <c r="I138" s="14">
        <v>83401.420593261719</v>
      </c>
      <c r="J138" s="14">
        <v>2</v>
      </c>
      <c r="K138" s="14">
        <f t="shared" si="53"/>
        <v>3</v>
      </c>
      <c r="L138" s="14">
        <f t="shared" si="50"/>
        <v>55063.346862792969</v>
      </c>
      <c r="M138" s="14">
        <f t="shared" si="51"/>
        <v>18354.448954264324</v>
      </c>
      <c r="N138" s="14">
        <f t="shared" si="52"/>
        <v>0</v>
      </c>
      <c r="O138" s="14">
        <v>3</v>
      </c>
      <c r="P138" s="14">
        <v>4123855.95703125</v>
      </c>
      <c r="Q138" s="14">
        <v>2</v>
      </c>
      <c r="R138" s="14">
        <v>380227.38647460938</v>
      </c>
      <c r="S138" s="14">
        <v>3</v>
      </c>
      <c r="T138" s="14">
        <v>1010557.861328125</v>
      </c>
      <c r="U138" s="14">
        <v>1</v>
      </c>
      <c r="V138" s="14">
        <v>17500</v>
      </c>
      <c r="W138" s="14">
        <v>0</v>
      </c>
      <c r="X138" s="14">
        <v>0</v>
      </c>
      <c r="Y138" s="14">
        <v>1</v>
      </c>
      <c r="Z138" s="14">
        <v>1242433.2275390625</v>
      </c>
      <c r="AA138" s="14">
        <v>1</v>
      </c>
      <c r="AB138" s="14">
        <v>1473137.5732421875</v>
      </c>
      <c r="AC138" s="14">
        <v>2</v>
      </c>
      <c r="AD138" s="14">
        <v>810836562.5</v>
      </c>
      <c r="AE138" s="14">
        <v>1</v>
      </c>
      <c r="AF138" s="14">
        <v>209473078.125</v>
      </c>
      <c r="AG138" s="14">
        <v>0</v>
      </c>
      <c r="AH138" s="14">
        <v>0</v>
      </c>
      <c r="AI138" s="14">
        <v>2</v>
      </c>
      <c r="AJ138" s="14">
        <v>871733937.5</v>
      </c>
      <c r="AK138" s="14">
        <v>1</v>
      </c>
      <c r="AL138" s="14">
        <v>206894281.25</v>
      </c>
      <c r="AM138" s="14">
        <v>1</v>
      </c>
      <c r="AN138" s="14">
        <v>477264750</v>
      </c>
      <c r="AO138" s="14"/>
      <c r="AP138" s="14"/>
      <c r="AQ138" s="14"/>
      <c r="AR138" s="14"/>
      <c r="AS138" s="14"/>
      <c r="AT138" s="14"/>
      <c r="AU138" s="14"/>
      <c r="AV138" s="15"/>
      <c r="AW138" s="6"/>
      <c r="AX138" s="21">
        <v>1.4356871504617181</v>
      </c>
      <c r="AZ138" s="24" t="e">
        <f t="shared" si="47"/>
        <v>#DIV/0!</v>
      </c>
      <c r="BA138" s="24">
        <f t="shared" si="59"/>
        <v>3.1061525304267621E-2</v>
      </c>
      <c r="BB138" s="24">
        <f t="shared" si="48"/>
        <v>3.1061525304267621E-2</v>
      </c>
      <c r="BD138" s="24">
        <f t="shared" si="54"/>
        <v>9.2201907737906E-2</v>
      </c>
      <c r="BE138" s="24">
        <f t="shared" si="55"/>
        <v>0.35722333383891863</v>
      </c>
      <c r="BF138" s="24">
        <f t="shared" si="56"/>
        <v>0.30127949193295439</v>
      </c>
      <c r="BG138" s="24">
        <f t="shared" si="57"/>
        <v>4.2436011786886442E-3</v>
      </c>
      <c r="BH138" s="25">
        <f t="shared" si="49"/>
        <v>45425.016536231451</v>
      </c>
      <c r="BM138" s="33">
        <f t="shared" si="58"/>
        <v>0</v>
      </c>
    </row>
    <row r="139" spans="1:65" x14ac:dyDescent="0.2">
      <c r="A139" s="12">
        <v>10</v>
      </c>
      <c r="B139" s="13">
        <v>2008</v>
      </c>
      <c r="C139" s="13" t="s">
        <v>36</v>
      </c>
      <c r="D139" s="14">
        <v>2</v>
      </c>
      <c r="E139" s="14">
        <v>0</v>
      </c>
      <c r="F139" s="14">
        <v>0</v>
      </c>
      <c r="G139" s="14">
        <v>0</v>
      </c>
      <c r="H139" s="14">
        <v>0</v>
      </c>
      <c r="I139" s="14">
        <v>76000</v>
      </c>
      <c r="J139" s="14">
        <v>2</v>
      </c>
      <c r="K139" s="14">
        <f t="shared" si="53"/>
        <v>2</v>
      </c>
      <c r="L139" s="14">
        <f t="shared" si="50"/>
        <v>-76000</v>
      </c>
      <c r="M139" s="14">
        <f t="shared" si="51"/>
        <v>-38000</v>
      </c>
      <c r="N139" s="14">
        <f t="shared" si="52"/>
        <v>0</v>
      </c>
      <c r="O139" s="14">
        <v>2</v>
      </c>
      <c r="P139" s="14">
        <v>2753000</v>
      </c>
      <c r="Q139" s="14">
        <v>1</v>
      </c>
      <c r="R139" s="14">
        <v>9000</v>
      </c>
      <c r="S139" s="14">
        <v>2</v>
      </c>
      <c r="T139" s="14">
        <v>576000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1</v>
      </c>
      <c r="AB139" s="14">
        <v>2168000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/>
      <c r="AP139" s="14"/>
      <c r="AQ139" s="14"/>
      <c r="AR139" s="14"/>
      <c r="AS139" s="14"/>
      <c r="AT139" s="14"/>
      <c r="AU139" s="14"/>
      <c r="AV139" s="15"/>
      <c r="AW139" s="6"/>
      <c r="AX139" s="21">
        <v>1.7607440396079383</v>
      </c>
      <c r="AZ139" s="24" t="e">
        <f t="shared" si="47"/>
        <v>#DIV/0!</v>
      </c>
      <c r="BA139" s="24" t="e">
        <f t="shared" si="59"/>
        <v>#DIV/0!</v>
      </c>
      <c r="BB139" s="24" t="e">
        <f t="shared" si="48"/>
        <v>#DIV/0!</v>
      </c>
      <c r="BD139" s="24">
        <f t="shared" si="54"/>
        <v>3.2691609153650564E-3</v>
      </c>
      <c r="BE139" s="24">
        <f t="shared" si="55"/>
        <v>0.78750454050127139</v>
      </c>
      <c r="BF139" s="24">
        <f t="shared" si="56"/>
        <v>0</v>
      </c>
      <c r="BG139" s="24">
        <f t="shared" si="57"/>
        <v>0</v>
      </c>
      <c r="BH139" s="25">
        <f t="shared" si="49"/>
        <v>0</v>
      </c>
      <c r="BM139" s="33">
        <f t="shared" si="58"/>
        <v>0</v>
      </c>
    </row>
    <row r="140" spans="1:65" x14ac:dyDescent="0.2">
      <c r="A140" s="12">
        <v>10</v>
      </c>
      <c r="B140" s="13">
        <v>2009</v>
      </c>
      <c r="C140" s="13" t="s">
        <v>36</v>
      </c>
      <c r="D140" s="14">
        <v>1</v>
      </c>
      <c r="E140" s="14">
        <v>0</v>
      </c>
      <c r="F140" s="14">
        <v>0</v>
      </c>
      <c r="G140" s="14">
        <v>0</v>
      </c>
      <c r="H140" s="14">
        <v>0</v>
      </c>
      <c r="I140" s="14">
        <v>423000</v>
      </c>
      <c r="J140" s="14">
        <v>1</v>
      </c>
      <c r="K140" s="14">
        <f t="shared" si="53"/>
        <v>1</v>
      </c>
      <c r="L140" s="14">
        <f t="shared" si="50"/>
        <v>-423000</v>
      </c>
      <c r="M140" s="14">
        <f t="shared" si="51"/>
        <v>-423000</v>
      </c>
      <c r="N140" s="14">
        <f t="shared" si="52"/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5">
        <v>0</v>
      </c>
      <c r="AW140" s="6"/>
      <c r="AX140" s="21">
        <v>2.0221835087055928</v>
      </c>
      <c r="AZ140" s="24" t="e">
        <f t="shared" si="47"/>
        <v>#DIV/0!</v>
      </c>
      <c r="BA140" s="24" t="e">
        <f t="shared" si="59"/>
        <v>#DIV/0!</v>
      </c>
      <c r="BB140" s="24" t="e">
        <f t="shared" si="48"/>
        <v>#DIV/0!</v>
      </c>
      <c r="BD140" s="24" t="e">
        <f t="shared" si="54"/>
        <v>#DIV/0!</v>
      </c>
      <c r="BE140" s="24" t="e">
        <f t="shared" si="55"/>
        <v>#DIV/0!</v>
      </c>
      <c r="BF140" s="24" t="e">
        <f t="shared" si="56"/>
        <v>#DIV/0!</v>
      </c>
      <c r="BG140" s="24" t="e">
        <f t="shared" si="57"/>
        <v>#DIV/0!</v>
      </c>
      <c r="BH140" s="25" t="e">
        <f t="shared" si="49"/>
        <v>#DIV/0!</v>
      </c>
      <c r="BM140" s="33">
        <f t="shared" si="58"/>
        <v>0</v>
      </c>
    </row>
    <row r="141" spans="1:65" x14ac:dyDescent="0.2">
      <c r="A141" s="12">
        <v>10</v>
      </c>
      <c r="B141" s="13">
        <v>2010</v>
      </c>
      <c r="C141" s="13" t="s">
        <v>36</v>
      </c>
      <c r="D141" s="14">
        <v>3</v>
      </c>
      <c r="E141" s="14">
        <v>0</v>
      </c>
      <c r="F141" s="14">
        <v>0</v>
      </c>
      <c r="G141" s="14">
        <v>0</v>
      </c>
      <c r="H141" s="14">
        <v>0</v>
      </c>
      <c r="I141" s="14">
        <v>3810000</v>
      </c>
      <c r="J141" s="14">
        <v>2</v>
      </c>
      <c r="K141" s="14">
        <f t="shared" si="53"/>
        <v>2</v>
      </c>
      <c r="L141" s="14">
        <f t="shared" si="50"/>
        <v>-3810000</v>
      </c>
      <c r="M141" s="14">
        <f t="shared" si="51"/>
        <v>-1905000</v>
      </c>
      <c r="N141" s="14">
        <f t="shared" si="52"/>
        <v>1</v>
      </c>
      <c r="O141" s="14">
        <v>1</v>
      </c>
      <c r="P141" s="14">
        <v>1771000</v>
      </c>
      <c r="Q141" s="14">
        <v>1</v>
      </c>
      <c r="R141" s="14">
        <v>350000</v>
      </c>
      <c r="S141" s="14">
        <v>1</v>
      </c>
      <c r="T141" s="14">
        <v>1312000</v>
      </c>
      <c r="U141" s="14">
        <v>0</v>
      </c>
      <c r="V141" s="14">
        <v>0</v>
      </c>
      <c r="W141" s="14">
        <v>0</v>
      </c>
      <c r="X141" s="14">
        <v>0</v>
      </c>
      <c r="Y141" s="14">
        <v>1</v>
      </c>
      <c r="Z141" s="14">
        <v>109000</v>
      </c>
      <c r="AA141" s="14">
        <v>0</v>
      </c>
      <c r="AB141" s="14">
        <v>0</v>
      </c>
      <c r="AC141" s="14">
        <v>1</v>
      </c>
      <c r="AD141" s="14">
        <v>2053000</v>
      </c>
      <c r="AE141" s="14">
        <v>0</v>
      </c>
      <c r="AF141" s="14">
        <v>0</v>
      </c>
      <c r="AG141" s="14">
        <v>1</v>
      </c>
      <c r="AH141" s="14">
        <v>1797000</v>
      </c>
      <c r="AI141" s="14">
        <v>1</v>
      </c>
      <c r="AJ141" s="14">
        <v>256000</v>
      </c>
      <c r="AK141" s="14">
        <v>0</v>
      </c>
      <c r="AL141" s="14">
        <v>0</v>
      </c>
      <c r="AM141" s="14">
        <v>0</v>
      </c>
      <c r="AN141" s="14">
        <v>0</v>
      </c>
      <c r="AO141" s="14"/>
      <c r="AP141" s="14"/>
      <c r="AQ141" s="14"/>
      <c r="AR141" s="14"/>
      <c r="AS141" s="14"/>
      <c r="AT141" s="14"/>
      <c r="AU141" s="14"/>
      <c r="AV141" s="15"/>
      <c r="AW141" s="6"/>
      <c r="AX141" s="21">
        <v>2.5449374638867059</v>
      </c>
      <c r="AZ141" s="24" t="e">
        <f t="shared" si="47"/>
        <v>#DIV/0!</v>
      </c>
      <c r="BA141" s="24" t="e">
        <f t="shared" si="59"/>
        <v>#DIV/0!</v>
      </c>
      <c r="BB141" s="24" t="e">
        <f t="shared" si="48"/>
        <v>#DIV/0!</v>
      </c>
      <c r="BD141" s="24">
        <f t="shared" si="54"/>
        <v>0.19762845849802371</v>
      </c>
      <c r="BE141" s="24">
        <f t="shared" si="55"/>
        <v>0</v>
      </c>
      <c r="BF141" s="24">
        <f t="shared" si="56"/>
        <v>6.154714850367024E-2</v>
      </c>
      <c r="BG141" s="24">
        <f t="shared" si="57"/>
        <v>0</v>
      </c>
      <c r="BH141" s="25" t="e">
        <f t="shared" si="49"/>
        <v>#DIV/0!</v>
      </c>
      <c r="BM141" s="33">
        <f t="shared" si="58"/>
        <v>0</v>
      </c>
    </row>
    <row r="142" spans="1:65" x14ac:dyDescent="0.2">
      <c r="A142" s="12">
        <v>10</v>
      </c>
      <c r="B142" s="13">
        <v>2011</v>
      </c>
      <c r="C142" s="13" t="s">
        <v>36</v>
      </c>
      <c r="D142" s="14">
        <v>3</v>
      </c>
      <c r="E142" s="14">
        <v>0</v>
      </c>
      <c r="F142" s="14">
        <v>0</v>
      </c>
      <c r="G142" s="14">
        <v>0</v>
      </c>
      <c r="H142" s="14">
        <v>0</v>
      </c>
      <c r="I142" s="14">
        <v>3668000</v>
      </c>
      <c r="J142" s="14">
        <v>2</v>
      </c>
      <c r="K142" s="14">
        <f t="shared" si="53"/>
        <v>2</v>
      </c>
      <c r="L142" s="14">
        <f t="shared" si="50"/>
        <v>-3668000</v>
      </c>
      <c r="M142" s="14">
        <f t="shared" si="51"/>
        <v>-1834000</v>
      </c>
      <c r="N142" s="14">
        <f t="shared" si="52"/>
        <v>1</v>
      </c>
      <c r="O142" s="14">
        <v>2</v>
      </c>
      <c r="P142" s="14">
        <v>1371000</v>
      </c>
      <c r="Q142" s="14">
        <v>2</v>
      </c>
      <c r="R142" s="14">
        <v>99000</v>
      </c>
      <c r="S142" s="14">
        <v>1</v>
      </c>
      <c r="T142" s="14">
        <v>1178000</v>
      </c>
      <c r="U142" s="14">
        <v>0</v>
      </c>
      <c r="V142" s="14">
        <v>0</v>
      </c>
      <c r="W142" s="14">
        <v>0</v>
      </c>
      <c r="X142" s="14">
        <v>0</v>
      </c>
      <c r="Y142" s="14">
        <v>1</v>
      </c>
      <c r="Z142" s="14">
        <v>94000</v>
      </c>
      <c r="AA142" s="14">
        <v>0</v>
      </c>
      <c r="AB142" s="14">
        <v>0</v>
      </c>
      <c r="AC142" s="14">
        <v>1</v>
      </c>
      <c r="AD142" s="14">
        <v>876000</v>
      </c>
      <c r="AE142" s="14">
        <v>0</v>
      </c>
      <c r="AF142" s="14">
        <v>0</v>
      </c>
      <c r="AG142" s="14">
        <v>1</v>
      </c>
      <c r="AH142" s="14">
        <v>876000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5">
        <v>0</v>
      </c>
      <c r="AW142" s="6"/>
      <c r="AX142" s="21">
        <v>3.1519466350386089</v>
      </c>
      <c r="AZ142" s="24" t="e">
        <f t="shared" si="47"/>
        <v>#DIV/0!</v>
      </c>
      <c r="BA142" s="24" t="e">
        <f t="shared" si="59"/>
        <v>#DIV/0!</v>
      </c>
      <c r="BB142" s="24" t="e">
        <f t="shared" si="48"/>
        <v>#DIV/0!</v>
      </c>
      <c r="BD142" s="24">
        <f t="shared" si="54"/>
        <v>7.2210065645514229E-2</v>
      </c>
      <c r="BE142" s="24">
        <f t="shared" si="55"/>
        <v>0</v>
      </c>
      <c r="BF142" s="24">
        <f t="shared" si="56"/>
        <v>6.8563092633114511E-2</v>
      </c>
      <c r="BG142" s="24">
        <f t="shared" si="57"/>
        <v>0</v>
      </c>
      <c r="BH142" s="25" t="e">
        <f t="shared" si="49"/>
        <v>#DIV/0!</v>
      </c>
      <c r="BM142" s="33">
        <f t="shared" si="58"/>
        <v>0</v>
      </c>
    </row>
    <row r="143" spans="1:65" x14ac:dyDescent="0.2">
      <c r="A143" s="12">
        <v>10</v>
      </c>
      <c r="B143" s="13">
        <v>2012</v>
      </c>
      <c r="C143" s="13" t="s">
        <v>36</v>
      </c>
      <c r="D143" s="14">
        <v>2</v>
      </c>
      <c r="E143" s="14">
        <v>0</v>
      </c>
      <c r="F143" s="14">
        <v>0</v>
      </c>
      <c r="G143" s="14">
        <v>0</v>
      </c>
      <c r="H143" s="14">
        <v>0</v>
      </c>
      <c r="I143" s="14">
        <v>3000000</v>
      </c>
      <c r="J143" s="14">
        <v>2</v>
      </c>
      <c r="K143" s="14">
        <f t="shared" si="53"/>
        <v>2</v>
      </c>
      <c r="L143" s="14">
        <f t="shared" si="50"/>
        <v>-3000000</v>
      </c>
      <c r="M143" s="14">
        <f t="shared" si="51"/>
        <v>-1500000</v>
      </c>
      <c r="N143" s="14">
        <f t="shared" si="52"/>
        <v>0</v>
      </c>
      <c r="O143" s="14">
        <v>1</v>
      </c>
      <c r="P143" s="14">
        <v>1000000</v>
      </c>
      <c r="Q143" s="14">
        <v>1</v>
      </c>
      <c r="R143" s="14">
        <v>0</v>
      </c>
      <c r="S143" s="14">
        <v>1</v>
      </c>
      <c r="T143" s="14">
        <v>1000000</v>
      </c>
      <c r="U143" s="14">
        <v>0</v>
      </c>
      <c r="V143" s="14">
        <v>0</v>
      </c>
      <c r="W143" s="14">
        <v>0</v>
      </c>
      <c r="X143" s="14">
        <v>0</v>
      </c>
      <c r="Y143" s="14">
        <v>1</v>
      </c>
      <c r="Z143" s="14">
        <v>0</v>
      </c>
      <c r="AA143" s="14">
        <v>0</v>
      </c>
      <c r="AB143" s="14">
        <v>0</v>
      </c>
      <c r="AC143" s="14">
        <v>1</v>
      </c>
      <c r="AD143" s="14">
        <v>1000000</v>
      </c>
      <c r="AE143" s="14">
        <v>0</v>
      </c>
      <c r="AF143" s="14">
        <v>0</v>
      </c>
      <c r="AG143" s="14">
        <v>1</v>
      </c>
      <c r="AH143" s="14">
        <v>1000000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5">
        <v>0</v>
      </c>
      <c r="AW143" s="6"/>
      <c r="AX143" s="21">
        <v>3.897112030084072</v>
      </c>
      <c r="AZ143" s="24" t="e">
        <f t="shared" si="47"/>
        <v>#DIV/0!</v>
      </c>
      <c r="BA143" s="24" t="e">
        <f t="shared" si="59"/>
        <v>#DIV/0!</v>
      </c>
      <c r="BB143" s="24" t="e">
        <f t="shared" si="48"/>
        <v>#DIV/0!</v>
      </c>
      <c r="BD143" s="24">
        <f t="shared" si="54"/>
        <v>0</v>
      </c>
      <c r="BE143" s="24">
        <f t="shared" si="55"/>
        <v>0</v>
      </c>
      <c r="BF143" s="24">
        <f t="shared" si="56"/>
        <v>0</v>
      </c>
      <c r="BG143" s="24">
        <f t="shared" si="57"/>
        <v>0</v>
      </c>
      <c r="BH143" s="25" t="e">
        <f t="shared" si="49"/>
        <v>#DIV/0!</v>
      </c>
      <c r="BM143" s="33">
        <f t="shared" si="58"/>
        <v>0</v>
      </c>
    </row>
    <row r="144" spans="1:65" x14ac:dyDescent="0.2">
      <c r="A144" s="12">
        <v>10</v>
      </c>
      <c r="B144" s="13">
        <v>2013</v>
      </c>
      <c r="C144" s="13" t="s">
        <v>36</v>
      </c>
      <c r="D144" s="14"/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f t="shared" si="53"/>
        <v>0</v>
      </c>
      <c r="L144" s="14">
        <f t="shared" si="50"/>
        <v>0</v>
      </c>
      <c r="M144" s="14" t="e">
        <f t="shared" si="51"/>
        <v>#DIV/0!</v>
      </c>
      <c r="N144" s="14">
        <f t="shared" si="52"/>
        <v>0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5"/>
      <c r="AW144" s="6"/>
      <c r="AX144" s="21">
        <v>4.9066831577641361</v>
      </c>
      <c r="AZ144" s="24" t="e">
        <f t="shared" si="47"/>
        <v>#DIV/0!</v>
      </c>
      <c r="BA144" s="24" t="e">
        <f t="shared" si="59"/>
        <v>#DIV/0!</v>
      </c>
      <c r="BB144" s="24" t="e">
        <f t="shared" si="48"/>
        <v>#DIV/0!</v>
      </c>
      <c r="BD144" s="24" t="e">
        <f t="shared" si="54"/>
        <v>#DIV/0!</v>
      </c>
      <c r="BE144" s="24" t="e">
        <f t="shared" si="55"/>
        <v>#DIV/0!</v>
      </c>
      <c r="BF144" s="24" t="e">
        <f t="shared" si="56"/>
        <v>#DIV/0!</v>
      </c>
      <c r="BG144" s="24" t="e">
        <f t="shared" si="57"/>
        <v>#DIV/0!</v>
      </c>
      <c r="BH144" s="25" t="e">
        <f t="shared" si="49"/>
        <v>#DIV/0!</v>
      </c>
      <c r="BM144" s="33">
        <f t="shared" si="58"/>
        <v>0</v>
      </c>
    </row>
    <row r="145" spans="1:65" x14ac:dyDescent="0.2">
      <c r="A145" s="12">
        <v>10</v>
      </c>
      <c r="B145" s="13">
        <v>2014</v>
      </c>
      <c r="C145" s="13" t="s">
        <v>36</v>
      </c>
      <c r="D145" s="14"/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f t="shared" si="53"/>
        <v>0</v>
      </c>
      <c r="L145" s="14">
        <f t="shared" si="50"/>
        <v>0</v>
      </c>
      <c r="M145" s="14" t="e">
        <f t="shared" si="51"/>
        <v>#DIV/0!</v>
      </c>
      <c r="N145" s="14">
        <f t="shared" si="52"/>
        <v>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5"/>
      <c r="AW145" s="6"/>
      <c r="AX145" s="21">
        <v>7.001140177479483</v>
      </c>
      <c r="AZ145" s="24" t="e">
        <f t="shared" si="47"/>
        <v>#DIV/0!</v>
      </c>
      <c r="BA145" s="24" t="e">
        <f t="shared" si="59"/>
        <v>#DIV/0!</v>
      </c>
      <c r="BB145" s="24" t="e">
        <f t="shared" si="48"/>
        <v>#DIV/0!</v>
      </c>
      <c r="BD145" s="24" t="e">
        <f t="shared" si="54"/>
        <v>#DIV/0!</v>
      </c>
      <c r="BE145" s="24" t="e">
        <f t="shared" si="55"/>
        <v>#DIV/0!</v>
      </c>
      <c r="BF145" s="24" t="e">
        <f t="shared" si="56"/>
        <v>#DIV/0!</v>
      </c>
      <c r="BG145" s="24" t="e">
        <f t="shared" si="57"/>
        <v>#DIV/0!</v>
      </c>
      <c r="BH145" s="25" t="e">
        <f t="shared" si="49"/>
        <v>#DIV/0!</v>
      </c>
      <c r="BM145" s="33">
        <f t="shared" si="58"/>
        <v>0</v>
      </c>
    </row>
    <row r="146" spans="1:65" x14ac:dyDescent="0.2">
      <c r="A146" s="12">
        <v>11</v>
      </c>
      <c r="B146" s="13">
        <v>2001</v>
      </c>
      <c r="C146" s="13" t="s">
        <v>37</v>
      </c>
      <c r="D146" s="14">
        <v>7</v>
      </c>
      <c r="E146" s="14">
        <v>0</v>
      </c>
      <c r="F146" s="14">
        <v>0</v>
      </c>
      <c r="G146" s="14">
        <v>1</v>
      </c>
      <c r="H146" s="14">
        <v>5248.7201690673828</v>
      </c>
      <c r="I146" s="14">
        <v>3025847.900390625</v>
      </c>
      <c r="J146" s="14">
        <v>3</v>
      </c>
      <c r="K146" s="14">
        <f t="shared" si="53"/>
        <v>4</v>
      </c>
      <c r="L146" s="14">
        <f t="shared" si="50"/>
        <v>-3020599.1802215576</v>
      </c>
      <c r="M146" s="14">
        <f t="shared" si="51"/>
        <v>-755149.7950553894</v>
      </c>
      <c r="N146" s="14">
        <f t="shared" si="52"/>
        <v>3</v>
      </c>
      <c r="O146" s="14">
        <v>5</v>
      </c>
      <c r="P146" s="14">
        <v>43297394.53125</v>
      </c>
      <c r="Q146" s="14">
        <v>4</v>
      </c>
      <c r="R146" s="14">
        <v>2380983.3984375</v>
      </c>
      <c r="S146" s="14">
        <v>4</v>
      </c>
      <c r="T146" s="14">
        <v>8456416.015625</v>
      </c>
      <c r="U146" s="14">
        <v>0</v>
      </c>
      <c r="V146" s="14">
        <v>0</v>
      </c>
      <c r="W146" s="14">
        <v>1</v>
      </c>
      <c r="X146" s="14">
        <v>47683.139801025391</v>
      </c>
      <c r="Y146" s="14">
        <v>3</v>
      </c>
      <c r="Z146" s="14">
        <v>1771335.693359375</v>
      </c>
      <c r="AA146" s="14">
        <v>1</v>
      </c>
      <c r="AB146" s="14">
        <v>30640974.609375</v>
      </c>
      <c r="AC146" s="14">
        <v>1</v>
      </c>
      <c r="AD146" s="14">
        <v>1197063.96484375</v>
      </c>
      <c r="AE146" s="14">
        <v>0</v>
      </c>
      <c r="AF146" s="14">
        <v>0</v>
      </c>
      <c r="AG146" s="14">
        <v>0</v>
      </c>
      <c r="AH146" s="14">
        <v>0</v>
      </c>
      <c r="AI146" s="14">
        <v>1</v>
      </c>
      <c r="AJ146" s="14">
        <v>1197063.96484375</v>
      </c>
      <c r="AK146" s="14">
        <v>0</v>
      </c>
      <c r="AL146" s="14">
        <v>0</v>
      </c>
      <c r="AM146" s="14">
        <v>0</v>
      </c>
      <c r="AN146" s="14">
        <v>0</v>
      </c>
      <c r="AO146" s="14"/>
      <c r="AP146" s="14"/>
      <c r="AQ146" s="14"/>
      <c r="AR146" s="14"/>
      <c r="AS146" s="14"/>
      <c r="AT146" s="14"/>
      <c r="AU146" s="14"/>
      <c r="AV146" s="15"/>
      <c r="AW146" s="6"/>
      <c r="AX146" s="21">
        <v>0.70033498957219398</v>
      </c>
      <c r="AZ146" s="24"/>
      <c r="BA146" s="24"/>
      <c r="BB146" s="24"/>
      <c r="BD146" s="24">
        <f t="shared" si="54"/>
        <v>5.4991378216049915E-2</v>
      </c>
      <c r="BE146" s="24">
        <f t="shared" si="55"/>
        <v>0.70768633866085873</v>
      </c>
      <c r="BF146" s="24">
        <f t="shared" si="56"/>
        <v>4.0910907285215722E-2</v>
      </c>
      <c r="BG146" s="24">
        <f t="shared" si="57"/>
        <v>0</v>
      </c>
      <c r="BH146" s="25"/>
      <c r="BM146" s="33">
        <f t="shared" si="58"/>
        <v>68086.188054309649</v>
      </c>
    </row>
    <row r="147" spans="1:65" x14ac:dyDescent="0.2">
      <c r="A147" s="12">
        <v>11</v>
      </c>
      <c r="B147" s="13">
        <v>2002</v>
      </c>
      <c r="C147" s="13" t="s">
        <v>37</v>
      </c>
      <c r="D147" s="14">
        <v>5</v>
      </c>
      <c r="E147" s="14">
        <v>0</v>
      </c>
      <c r="F147" s="14">
        <v>0</v>
      </c>
      <c r="G147" s="14">
        <v>0</v>
      </c>
      <c r="H147" s="14">
        <v>0</v>
      </c>
      <c r="I147" s="14">
        <v>6891284.1796875</v>
      </c>
      <c r="J147" s="14">
        <v>5</v>
      </c>
      <c r="K147" s="14">
        <f t="shared" si="53"/>
        <v>5</v>
      </c>
      <c r="L147" s="14">
        <f t="shared" si="50"/>
        <v>-6891284.1796875</v>
      </c>
      <c r="M147" s="14">
        <f t="shared" si="51"/>
        <v>-1378256.8359375</v>
      </c>
      <c r="N147" s="14">
        <f t="shared" si="52"/>
        <v>0</v>
      </c>
      <c r="O147" s="14">
        <v>5</v>
      </c>
      <c r="P147" s="14">
        <v>442510718.75</v>
      </c>
      <c r="Q147" s="14">
        <v>5</v>
      </c>
      <c r="R147" s="14">
        <v>9029708.0078125</v>
      </c>
      <c r="S147" s="14">
        <v>4</v>
      </c>
      <c r="T147" s="14">
        <v>35532578.125</v>
      </c>
      <c r="U147" s="14">
        <v>0</v>
      </c>
      <c r="V147" s="14">
        <v>0</v>
      </c>
      <c r="W147" s="14">
        <v>1</v>
      </c>
      <c r="X147" s="14">
        <v>47683.139801025391</v>
      </c>
      <c r="Y147" s="14">
        <v>4</v>
      </c>
      <c r="Z147" s="14">
        <v>4187664.0625</v>
      </c>
      <c r="AA147" s="14">
        <v>2</v>
      </c>
      <c r="AB147" s="14">
        <v>393713093.75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/>
      <c r="AP147" s="14"/>
      <c r="AQ147" s="14"/>
      <c r="AR147" s="14"/>
      <c r="AS147" s="14"/>
      <c r="AT147" s="14"/>
      <c r="AU147" s="14"/>
      <c r="AV147" s="15"/>
      <c r="AW147" s="6"/>
      <c r="AX147" s="21">
        <v>0.88150113140217035</v>
      </c>
      <c r="AZ147" s="24" t="e">
        <f t="shared" ref="AZ147:AZ159" si="60">((M147+(F147/E147))/AX147)/(((R146/Q146)+(V146/U146)+(Z146/Y146)+(X146/W146))/AX146)</f>
        <v>#DIV/0!</v>
      </c>
      <c r="BA147" s="24" t="e">
        <f t="shared" si="59"/>
        <v>#DIV/0!</v>
      </c>
      <c r="BB147" s="24" t="e">
        <f t="shared" ref="BB147:BB159" si="61">(M147/AX147)/(((R146/Q146)+(V146/U146)+(Z146/Y146)+(X146/W146))/AX146)</f>
        <v>#DIV/0!</v>
      </c>
      <c r="BD147" s="24">
        <f t="shared" si="54"/>
        <v>2.0405625502856815E-2</v>
      </c>
      <c r="BE147" s="24">
        <f t="shared" si="55"/>
        <v>0.8897255525519403</v>
      </c>
      <c r="BF147" s="24">
        <f t="shared" si="56"/>
        <v>9.4634183649364989E-3</v>
      </c>
      <c r="BG147" s="24">
        <f t="shared" si="57"/>
        <v>0</v>
      </c>
      <c r="BH147" s="25" t="e">
        <f t="shared" ref="BH147:BH159" si="62">AD147/V146</f>
        <v>#DIV/0!</v>
      </c>
      <c r="BM147" s="33">
        <f t="shared" si="58"/>
        <v>54093.11242196324</v>
      </c>
    </row>
    <row r="148" spans="1:65" x14ac:dyDescent="0.2">
      <c r="A148" s="12">
        <v>11</v>
      </c>
      <c r="B148" s="13">
        <v>2003</v>
      </c>
      <c r="C148" s="13" t="s">
        <v>37</v>
      </c>
      <c r="D148" s="14">
        <v>3</v>
      </c>
      <c r="E148" s="14">
        <v>0</v>
      </c>
      <c r="F148" s="14">
        <v>0</v>
      </c>
      <c r="G148" s="14">
        <v>0</v>
      </c>
      <c r="H148" s="14">
        <v>0</v>
      </c>
      <c r="I148" s="14">
        <v>727332.6416015625</v>
      </c>
      <c r="J148" s="14">
        <v>3</v>
      </c>
      <c r="K148" s="14">
        <f t="shared" si="53"/>
        <v>3</v>
      </c>
      <c r="L148" s="14">
        <f t="shared" si="50"/>
        <v>-727332.6416015625</v>
      </c>
      <c r="M148" s="14">
        <f t="shared" si="51"/>
        <v>-242444.2138671875</v>
      </c>
      <c r="N148" s="14">
        <f t="shared" si="52"/>
        <v>0</v>
      </c>
      <c r="O148" s="14">
        <v>3</v>
      </c>
      <c r="P148" s="14">
        <v>514241218.75</v>
      </c>
      <c r="Q148" s="14">
        <v>3</v>
      </c>
      <c r="R148" s="14">
        <v>19658.46061706543</v>
      </c>
      <c r="S148" s="14">
        <v>2</v>
      </c>
      <c r="T148" s="14">
        <v>42394957.03125</v>
      </c>
      <c r="U148" s="14">
        <v>0</v>
      </c>
      <c r="V148" s="14">
        <v>0</v>
      </c>
      <c r="W148" s="14">
        <v>2</v>
      </c>
      <c r="X148" s="14">
        <v>9429189.453125</v>
      </c>
      <c r="Y148" s="14">
        <v>1</v>
      </c>
      <c r="Z148" s="14">
        <v>187465468.75</v>
      </c>
      <c r="AA148" s="14">
        <v>1</v>
      </c>
      <c r="AB148" s="14">
        <v>274931937.5</v>
      </c>
      <c r="AC148" s="14">
        <v>1</v>
      </c>
      <c r="AD148" s="14">
        <v>472509.00268554688</v>
      </c>
      <c r="AE148" s="14">
        <v>0</v>
      </c>
      <c r="AF148" s="14">
        <v>0</v>
      </c>
      <c r="AG148" s="14">
        <v>0</v>
      </c>
      <c r="AH148" s="14">
        <v>0</v>
      </c>
      <c r="AI148" s="14">
        <v>1</v>
      </c>
      <c r="AJ148" s="14">
        <v>472509.00268554688</v>
      </c>
      <c r="AK148" s="14">
        <v>0</v>
      </c>
      <c r="AL148" s="14">
        <v>0</v>
      </c>
      <c r="AM148" s="14">
        <v>0</v>
      </c>
      <c r="AN148" s="14">
        <v>0</v>
      </c>
      <c r="AO148" s="14"/>
      <c r="AP148" s="14"/>
      <c r="AQ148" s="14"/>
      <c r="AR148" s="14"/>
      <c r="AS148" s="14"/>
      <c r="AT148" s="14"/>
      <c r="AU148" s="14"/>
      <c r="AV148" s="15"/>
      <c r="AW148" s="6"/>
      <c r="AX148" s="21">
        <v>1</v>
      </c>
      <c r="AZ148" s="24" t="e">
        <f t="shared" si="60"/>
        <v>#DIV/0!</v>
      </c>
      <c r="BA148" s="24" t="e">
        <f t="shared" si="59"/>
        <v>#DIV/0!</v>
      </c>
      <c r="BB148" s="24" t="e">
        <f t="shared" si="61"/>
        <v>#DIV/0!</v>
      </c>
      <c r="BD148" s="24">
        <f t="shared" si="54"/>
        <v>3.8228091993190559E-5</v>
      </c>
      <c r="BE148" s="24">
        <f t="shared" si="55"/>
        <v>0.53463613470793958</v>
      </c>
      <c r="BF148" s="24">
        <f t="shared" si="56"/>
        <v>0.3645477295765685</v>
      </c>
      <c r="BG148" s="24">
        <f t="shared" si="57"/>
        <v>0</v>
      </c>
      <c r="BH148" s="25" t="e">
        <f t="shared" si="62"/>
        <v>#DIV/0!</v>
      </c>
      <c r="BM148" s="33">
        <f t="shared" si="58"/>
        <v>9429189.453125</v>
      </c>
    </row>
    <row r="149" spans="1:65" x14ac:dyDescent="0.2">
      <c r="A149" s="12">
        <v>11</v>
      </c>
      <c r="B149" s="13">
        <v>2004</v>
      </c>
      <c r="C149" s="13" t="s">
        <v>37</v>
      </c>
      <c r="D149" s="14">
        <v>7</v>
      </c>
      <c r="E149" s="14">
        <v>0</v>
      </c>
      <c r="F149" s="14">
        <v>0</v>
      </c>
      <c r="G149" s="14">
        <v>2</v>
      </c>
      <c r="H149" s="14">
        <v>42397777.34375</v>
      </c>
      <c r="I149" s="14">
        <v>226528.97644042969</v>
      </c>
      <c r="J149" s="14">
        <v>3</v>
      </c>
      <c r="K149" s="14">
        <f t="shared" si="53"/>
        <v>5</v>
      </c>
      <c r="L149" s="14">
        <f t="shared" si="50"/>
        <v>42171248.36730957</v>
      </c>
      <c r="M149" s="14">
        <f t="shared" si="51"/>
        <v>8434249.6734619141</v>
      </c>
      <c r="N149" s="14">
        <f t="shared" si="52"/>
        <v>2</v>
      </c>
      <c r="O149" s="14">
        <v>5</v>
      </c>
      <c r="P149" s="14">
        <v>1724203250</v>
      </c>
      <c r="Q149" s="14">
        <v>5</v>
      </c>
      <c r="R149" s="14">
        <v>3820904.296875</v>
      </c>
      <c r="S149" s="14">
        <v>3</v>
      </c>
      <c r="T149" s="14">
        <v>226747468.75</v>
      </c>
      <c r="U149" s="14">
        <v>2</v>
      </c>
      <c r="V149" s="14">
        <v>15190725.5859375</v>
      </c>
      <c r="W149" s="14">
        <v>1</v>
      </c>
      <c r="X149" s="14">
        <v>28609.880447387695</v>
      </c>
      <c r="Y149" s="14">
        <v>2</v>
      </c>
      <c r="Z149" s="14">
        <v>905548937.5</v>
      </c>
      <c r="AA149" s="14">
        <v>2</v>
      </c>
      <c r="AB149" s="14">
        <v>572866562.5</v>
      </c>
      <c r="AC149" s="14">
        <v>1</v>
      </c>
      <c r="AD149" s="14">
        <v>1500807.7392578125</v>
      </c>
      <c r="AE149" s="14">
        <v>1</v>
      </c>
      <c r="AF149" s="14">
        <v>3779.9999713897705</v>
      </c>
      <c r="AG149" s="14">
        <v>1</v>
      </c>
      <c r="AH149" s="14">
        <v>1500807.7392578125</v>
      </c>
      <c r="AI149" s="14">
        <v>0</v>
      </c>
      <c r="AJ149" s="14">
        <v>0</v>
      </c>
      <c r="AK149" s="14">
        <v>1</v>
      </c>
      <c r="AL149" s="14">
        <v>50772.598266601563</v>
      </c>
      <c r="AM149" s="14">
        <v>1</v>
      </c>
      <c r="AN149" s="14">
        <v>54552.600860595703</v>
      </c>
      <c r="AO149" s="14"/>
      <c r="AP149" s="14"/>
      <c r="AQ149" s="14"/>
      <c r="AR149" s="14"/>
      <c r="AS149" s="14"/>
      <c r="AT149" s="14"/>
      <c r="AU149" s="14"/>
      <c r="AV149" s="15"/>
      <c r="AW149" s="6"/>
      <c r="AX149" s="21">
        <v>1.0441571792341915</v>
      </c>
      <c r="AZ149" s="24" t="e">
        <f t="shared" si="60"/>
        <v>#DIV/0!</v>
      </c>
      <c r="BA149" s="24" t="e">
        <f t="shared" si="59"/>
        <v>#DIV/0!</v>
      </c>
      <c r="BB149" s="24" t="e">
        <f t="shared" si="61"/>
        <v>#DIV/0!</v>
      </c>
      <c r="BD149" s="24">
        <f t="shared" si="54"/>
        <v>2.2160405374917372E-3</v>
      </c>
      <c r="BE149" s="24">
        <f t="shared" si="55"/>
        <v>0.3322500189580318</v>
      </c>
      <c r="BF149" s="24">
        <f t="shared" si="56"/>
        <v>0.52519848660533497</v>
      </c>
      <c r="BG149" s="24">
        <f t="shared" si="57"/>
        <v>8.8102870621184024E-3</v>
      </c>
      <c r="BH149" s="25" t="e">
        <f t="shared" si="62"/>
        <v>#DIV/0!</v>
      </c>
      <c r="BM149" s="33">
        <f t="shared" si="58"/>
        <v>27399.974847053993</v>
      </c>
    </row>
    <row r="150" spans="1:65" x14ac:dyDescent="0.2">
      <c r="A150" s="12">
        <v>11</v>
      </c>
      <c r="B150" s="13">
        <v>2005</v>
      </c>
      <c r="C150" s="13" t="s">
        <v>37</v>
      </c>
      <c r="D150" s="14">
        <v>5</v>
      </c>
      <c r="E150" s="14">
        <v>0</v>
      </c>
      <c r="F150" s="14">
        <v>0</v>
      </c>
      <c r="G150" s="14">
        <v>1</v>
      </c>
      <c r="H150" s="14">
        <v>201032.45544433594</v>
      </c>
      <c r="I150" s="14">
        <v>77748109.375</v>
      </c>
      <c r="J150" s="14">
        <v>3</v>
      </c>
      <c r="K150" s="14">
        <f t="shared" si="53"/>
        <v>4</v>
      </c>
      <c r="L150" s="14">
        <f t="shared" si="50"/>
        <v>-77547076.919555664</v>
      </c>
      <c r="M150" s="14">
        <f t="shared" si="51"/>
        <v>-19386769.229888916</v>
      </c>
      <c r="N150" s="14">
        <f t="shared" si="52"/>
        <v>1</v>
      </c>
      <c r="O150" s="14">
        <v>4</v>
      </c>
      <c r="P150" s="14">
        <v>2775622000</v>
      </c>
      <c r="Q150" s="14">
        <v>4</v>
      </c>
      <c r="R150" s="14">
        <v>2789365.478515625</v>
      </c>
      <c r="S150" s="14">
        <v>2</v>
      </c>
      <c r="T150" s="14">
        <v>286568968.75</v>
      </c>
      <c r="U150" s="14">
        <v>1</v>
      </c>
      <c r="V150" s="14">
        <v>113004929.6875</v>
      </c>
      <c r="W150" s="14">
        <v>1</v>
      </c>
      <c r="X150" s="14">
        <v>14304.940223693848</v>
      </c>
      <c r="Y150" s="14">
        <v>1</v>
      </c>
      <c r="Z150" s="14">
        <v>1393875625</v>
      </c>
      <c r="AA150" s="14">
        <v>2</v>
      </c>
      <c r="AB150" s="14">
        <v>979368687.5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/>
      <c r="AP150" s="14"/>
      <c r="AQ150" s="14"/>
      <c r="AR150" s="14"/>
      <c r="AS150" s="14"/>
      <c r="AT150" s="14"/>
      <c r="AU150" s="14"/>
      <c r="AV150" s="15"/>
      <c r="AW150" s="6"/>
      <c r="AX150" s="21">
        <v>1.1448312940523104</v>
      </c>
      <c r="AZ150" s="24" t="e">
        <f t="shared" si="60"/>
        <v>#DIV/0!</v>
      </c>
      <c r="BA150" s="24">
        <f t="shared" si="59"/>
        <v>-3.834208513629371E-2</v>
      </c>
      <c r="BB150" s="24">
        <f t="shared" si="61"/>
        <v>-3.834208513629371E-2</v>
      </c>
      <c r="BD150" s="24">
        <f t="shared" si="54"/>
        <v>1.0049514950218816E-3</v>
      </c>
      <c r="BE150" s="24">
        <f t="shared" si="55"/>
        <v>0.35284656466190278</v>
      </c>
      <c r="BF150" s="24">
        <f t="shared" si="56"/>
        <v>0.50218496070430341</v>
      </c>
      <c r="BG150" s="24">
        <f t="shared" si="57"/>
        <v>4.0713371520869915E-2</v>
      </c>
      <c r="BH150" s="25">
        <f t="shared" si="62"/>
        <v>0</v>
      </c>
      <c r="BM150" s="33">
        <f t="shared" si="58"/>
        <v>12495.238641720965</v>
      </c>
    </row>
    <row r="151" spans="1:65" x14ac:dyDescent="0.2">
      <c r="A151" s="12">
        <v>11</v>
      </c>
      <c r="B151" s="13">
        <v>2006</v>
      </c>
      <c r="C151" s="13" t="s">
        <v>37</v>
      </c>
      <c r="D151" s="14">
        <v>6</v>
      </c>
      <c r="E151" s="14">
        <v>2</v>
      </c>
      <c r="F151" s="14">
        <v>103382664.0625</v>
      </c>
      <c r="G151" s="14">
        <v>3</v>
      </c>
      <c r="H151" s="14">
        <v>163943843.75</v>
      </c>
      <c r="I151" s="14">
        <v>119261.13891601563</v>
      </c>
      <c r="J151" s="14">
        <v>3</v>
      </c>
      <c r="K151" s="14">
        <f t="shared" si="53"/>
        <v>6</v>
      </c>
      <c r="L151" s="14">
        <f t="shared" si="50"/>
        <v>163824582.61108398</v>
      </c>
      <c r="M151" s="14">
        <f t="shared" si="51"/>
        <v>27304097.101847332</v>
      </c>
      <c r="N151" s="14">
        <f t="shared" si="52"/>
        <v>0</v>
      </c>
      <c r="O151" s="14">
        <v>5</v>
      </c>
      <c r="P151" s="14">
        <v>3249128500</v>
      </c>
      <c r="Q151" s="14">
        <v>5</v>
      </c>
      <c r="R151" s="14">
        <v>46840726.5625</v>
      </c>
      <c r="S151" s="14">
        <v>5</v>
      </c>
      <c r="T151" s="14">
        <v>363846343.75</v>
      </c>
      <c r="U151" s="14">
        <v>2</v>
      </c>
      <c r="V151" s="14">
        <v>207046234.375</v>
      </c>
      <c r="W151" s="14">
        <v>0</v>
      </c>
      <c r="X151" s="14">
        <v>0</v>
      </c>
      <c r="Y151" s="14">
        <v>3</v>
      </c>
      <c r="Z151" s="14">
        <v>1364543500</v>
      </c>
      <c r="AA151" s="14">
        <v>2</v>
      </c>
      <c r="AB151" s="14">
        <v>1266851750</v>
      </c>
      <c r="AC151" s="14">
        <v>2</v>
      </c>
      <c r="AD151" s="14">
        <v>402985531.25</v>
      </c>
      <c r="AE151" s="14">
        <v>2</v>
      </c>
      <c r="AF151" s="14">
        <v>1069500.9765625</v>
      </c>
      <c r="AG151" s="14">
        <v>2</v>
      </c>
      <c r="AH151" s="14">
        <v>447190906.25</v>
      </c>
      <c r="AI151" s="14">
        <v>0</v>
      </c>
      <c r="AJ151" s="14">
        <v>0</v>
      </c>
      <c r="AK151" s="14">
        <v>2</v>
      </c>
      <c r="AL151" s="14">
        <v>70421695.3125</v>
      </c>
      <c r="AM151" s="14">
        <v>2</v>
      </c>
      <c r="AN151" s="14">
        <v>115696578.125</v>
      </c>
      <c r="AO151" s="14"/>
      <c r="AP151" s="14"/>
      <c r="AQ151" s="14"/>
      <c r="AR151" s="14"/>
      <c r="AS151" s="14"/>
      <c r="AT151" s="14"/>
      <c r="AU151" s="14"/>
      <c r="AV151" s="15"/>
      <c r="AW151" s="6"/>
      <c r="AX151" s="21">
        <v>1.2695927542996235</v>
      </c>
      <c r="AZ151" s="24">
        <f t="shared" si="60"/>
        <v>4.7249273776707901E-2</v>
      </c>
      <c r="BA151" s="24">
        <f t="shared" si="59"/>
        <v>2.6637297228780946E-2</v>
      </c>
      <c r="BB151" s="24">
        <f t="shared" si="61"/>
        <v>1.6331308954817467E-2</v>
      </c>
      <c r="BD151" s="24">
        <f t="shared" si="54"/>
        <v>1.4416397062319942E-2</v>
      </c>
      <c r="BE151" s="24">
        <f t="shared" si="55"/>
        <v>0.38990509301186455</v>
      </c>
      <c r="BF151" s="24">
        <f t="shared" si="56"/>
        <v>0.4199721556103429</v>
      </c>
      <c r="BG151" s="24">
        <f t="shared" si="57"/>
        <v>6.37236213880122E-2</v>
      </c>
      <c r="BH151" s="25">
        <f t="shared" si="62"/>
        <v>3.5660880668162225</v>
      </c>
      <c r="BM151" s="33">
        <f t="shared" si="58"/>
        <v>0</v>
      </c>
    </row>
    <row r="152" spans="1:65" x14ac:dyDescent="0.2">
      <c r="A152" s="12">
        <v>11</v>
      </c>
      <c r="B152" s="13">
        <v>2007</v>
      </c>
      <c r="C152" s="13" t="s">
        <v>37</v>
      </c>
      <c r="D152" s="14">
        <v>6</v>
      </c>
      <c r="E152" s="14">
        <v>0</v>
      </c>
      <c r="F152" s="14">
        <v>0</v>
      </c>
      <c r="G152" s="14">
        <v>2</v>
      </c>
      <c r="H152" s="14">
        <v>416076.01928710938</v>
      </c>
      <c r="I152" s="14">
        <v>124874531.25</v>
      </c>
      <c r="J152" s="14">
        <v>3</v>
      </c>
      <c r="K152" s="14">
        <f t="shared" si="53"/>
        <v>5</v>
      </c>
      <c r="L152" s="14">
        <f t="shared" si="50"/>
        <v>-124458455.23071289</v>
      </c>
      <c r="M152" s="14">
        <f t="shared" si="51"/>
        <v>-24891691.046142578</v>
      </c>
      <c r="N152" s="14">
        <f t="shared" si="52"/>
        <v>1</v>
      </c>
      <c r="O152" s="14">
        <v>5</v>
      </c>
      <c r="P152" s="14">
        <v>3583704000</v>
      </c>
      <c r="Q152" s="14">
        <v>5</v>
      </c>
      <c r="R152" s="14">
        <v>100765523.4375</v>
      </c>
      <c r="S152" s="14">
        <v>4</v>
      </c>
      <c r="T152" s="14">
        <v>455933812.5</v>
      </c>
      <c r="U152" s="14">
        <v>1</v>
      </c>
      <c r="V152" s="14">
        <v>300600531.25</v>
      </c>
      <c r="W152" s="14">
        <v>0</v>
      </c>
      <c r="X152" s="14">
        <v>0</v>
      </c>
      <c r="Y152" s="14">
        <v>2</v>
      </c>
      <c r="Z152" s="14">
        <v>1473331000</v>
      </c>
      <c r="AA152" s="14">
        <v>3</v>
      </c>
      <c r="AB152" s="14">
        <v>1253073125</v>
      </c>
      <c r="AC152" s="14">
        <v>18</v>
      </c>
      <c r="AD152" s="14">
        <v>2597557250</v>
      </c>
      <c r="AE152" s="14">
        <v>7</v>
      </c>
      <c r="AF152" s="14">
        <v>680118875</v>
      </c>
      <c r="AG152" s="14">
        <v>5</v>
      </c>
      <c r="AH152" s="14">
        <v>1221378500</v>
      </c>
      <c r="AI152" s="14">
        <v>14</v>
      </c>
      <c r="AJ152" s="14">
        <v>950997812.5</v>
      </c>
      <c r="AK152" s="14">
        <v>9</v>
      </c>
      <c r="AL152" s="14">
        <v>584092375</v>
      </c>
      <c r="AM152" s="14">
        <v>10</v>
      </c>
      <c r="AN152" s="14">
        <v>839030375</v>
      </c>
      <c r="AO152" s="14"/>
      <c r="AP152" s="14"/>
      <c r="AQ152" s="14"/>
      <c r="AR152" s="14"/>
      <c r="AS152" s="14"/>
      <c r="AT152" s="14"/>
      <c r="AU152" s="14"/>
      <c r="AV152" s="15"/>
      <c r="AW152" s="6"/>
      <c r="AX152" s="21">
        <v>1.4356871504617181</v>
      </c>
      <c r="AZ152" s="24" t="e">
        <f t="shared" si="60"/>
        <v>#DIV/0!</v>
      </c>
      <c r="BA152" s="24" t="e">
        <f t="shared" si="59"/>
        <v>#DIV/0!</v>
      </c>
      <c r="BB152" s="24" t="e">
        <f t="shared" si="61"/>
        <v>#DIV/0!</v>
      </c>
      <c r="BD152" s="24">
        <f t="shared" si="54"/>
        <v>2.8117702644386924E-2</v>
      </c>
      <c r="BE152" s="24">
        <f t="shared" si="55"/>
        <v>0.34965865623946618</v>
      </c>
      <c r="BF152" s="24">
        <f t="shared" si="56"/>
        <v>0.41111961255728707</v>
      </c>
      <c r="BG152" s="24">
        <f t="shared" si="57"/>
        <v>8.3879843661753314E-2</v>
      </c>
      <c r="BH152" s="25">
        <f t="shared" si="62"/>
        <v>12.545783591964929</v>
      </c>
      <c r="BM152" s="33">
        <f t="shared" si="58"/>
        <v>0</v>
      </c>
    </row>
    <row r="153" spans="1:65" x14ac:dyDescent="0.2">
      <c r="A153" s="12">
        <v>11</v>
      </c>
      <c r="B153" s="13">
        <v>2008</v>
      </c>
      <c r="C153" s="13" t="s">
        <v>37</v>
      </c>
      <c r="D153" s="14">
        <v>9</v>
      </c>
      <c r="E153" s="14">
        <v>0</v>
      </c>
      <c r="F153" s="14">
        <v>0</v>
      </c>
      <c r="G153" s="14">
        <v>1</v>
      </c>
      <c r="H153" s="14">
        <v>652000</v>
      </c>
      <c r="I153" s="14">
        <v>186880000</v>
      </c>
      <c r="J153" s="14">
        <v>5</v>
      </c>
      <c r="K153" s="14">
        <f t="shared" si="53"/>
        <v>6</v>
      </c>
      <c r="L153" s="14">
        <f t="shared" si="50"/>
        <v>-186228000</v>
      </c>
      <c r="M153" s="14">
        <f t="shared" si="51"/>
        <v>-31038000</v>
      </c>
      <c r="N153" s="14">
        <f t="shared" si="52"/>
        <v>3</v>
      </c>
      <c r="O153" s="14">
        <v>7</v>
      </c>
      <c r="P153" s="14">
        <v>4029145000</v>
      </c>
      <c r="Q153" s="14">
        <v>6</v>
      </c>
      <c r="R153" s="14">
        <v>150154000</v>
      </c>
      <c r="S153" s="14">
        <v>7</v>
      </c>
      <c r="T153" s="14">
        <v>498579000</v>
      </c>
      <c r="U153" s="14">
        <v>3</v>
      </c>
      <c r="V153" s="14">
        <v>340749000</v>
      </c>
      <c r="W153" s="14">
        <v>2</v>
      </c>
      <c r="X153" s="14">
        <v>97703000</v>
      </c>
      <c r="Y153" s="14">
        <v>4</v>
      </c>
      <c r="Z153" s="14">
        <v>1723081000</v>
      </c>
      <c r="AA153" s="14">
        <v>2</v>
      </c>
      <c r="AB153" s="14">
        <v>1218878000</v>
      </c>
      <c r="AC153" s="14">
        <v>3</v>
      </c>
      <c r="AD153" s="14">
        <v>1144838000</v>
      </c>
      <c r="AE153" s="14">
        <v>2</v>
      </c>
      <c r="AF153" s="14">
        <v>448101000</v>
      </c>
      <c r="AG153" s="14">
        <v>2</v>
      </c>
      <c r="AH153" s="14">
        <v>715561000</v>
      </c>
      <c r="AI153" s="14">
        <v>1</v>
      </c>
      <c r="AJ153" s="14">
        <v>3724000</v>
      </c>
      <c r="AK153" s="14">
        <v>2</v>
      </c>
      <c r="AL153" s="14">
        <v>300713000</v>
      </c>
      <c r="AM153" s="14">
        <v>2</v>
      </c>
      <c r="AN153" s="14">
        <v>323261000</v>
      </c>
      <c r="AO153" s="14"/>
      <c r="AP153" s="14"/>
      <c r="AQ153" s="14"/>
      <c r="AR153" s="14"/>
      <c r="AS153" s="14"/>
      <c r="AT153" s="14"/>
      <c r="AU153" s="14"/>
      <c r="AV153" s="15"/>
      <c r="AW153" s="6"/>
      <c r="AX153" s="21">
        <v>1.7607440396079383</v>
      </c>
      <c r="AZ153" s="24" t="e">
        <f t="shared" si="60"/>
        <v>#DIV/0!</v>
      </c>
      <c r="BA153" s="24" t="e">
        <f t="shared" si="59"/>
        <v>#DIV/0!</v>
      </c>
      <c r="BB153" s="24" t="e">
        <f t="shared" si="61"/>
        <v>#DIV/0!</v>
      </c>
      <c r="BD153" s="24">
        <f t="shared" si="54"/>
        <v>3.7266963586567371E-2</v>
      </c>
      <c r="BE153" s="24">
        <f t="shared" si="55"/>
        <v>0.30251529791059889</v>
      </c>
      <c r="BF153" s="24">
        <f t="shared" si="56"/>
        <v>0.42765425419040515</v>
      </c>
      <c r="BG153" s="24">
        <f t="shared" si="57"/>
        <v>8.457104422898655E-2</v>
      </c>
      <c r="BH153" s="25">
        <f t="shared" si="62"/>
        <v>3.8085029166095326</v>
      </c>
      <c r="BM153" s="33">
        <f t="shared" si="58"/>
        <v>55489609.961567923</v>
      </c>
    </row>
    <row r="154" spans="1:65" x14ac:dyDescent="0.2">
      <c r="A154" s="12">
        <v>11</v>
      </c>
      <c r="B154" s="13">
        <v>2009</v>
      </c>
      <c r="C154" s="13" t="s">
        <v>37</v>
      </c>
      <c r="D154" s="14">
        <v>7</v>
      </c>
      <c r="E154" s="14">
        <v>1</v>
      </c>
      <c r="F154" s="14">
        <v>105834000</v>
      </c>
      <c r="G154" s="14">
        <v>2</v>
      </c>
      <c r="H154" s="14">
        <v>249486000</v>
      </c>
      <c r="I154" s="14">
        <v>29558000</v>
      </c>
      <c r="J154" s="14">
        <v>3</v>
      </c>
      <c r="K154" s="14">
        <f t="shared" si="53"/>
        <v>5</v>
      </c>
      <c r="L154" s="14">
        <f t="shared" si="50"/>
        <v>219928000</v>
      </c>
      <c r="M154" s="14">
        <f t="shared" si="51"/>
        <v>43985600</v>
      </c>
      <c r="N154" s="14">
        <f t="shared" si="52"/>
        <v>2</v>
      </c>
      <c r="O154" s="14">
        <v>5</v>
      </c>
      <c r="P154" s="14">
        <v>4865560000</v>
      </c>
      <c r="Q154" s="14">
        <v>5</v>
      </c>
      <c r="R154" s="14">
        <v>485248000</v>
      </c>
      <c r="S154" s="14">
        <v>5</v>
      </c>
      <c r="T154" s="14">
        <v>643292000</v>
      </c>
      <c r="U154" s="14">
        <v>3</v>
      </c>
      <c r="V154" s="14">
        <v>596158000</v>
      </c>
      <c r="W154" s="14">
        <v>0</v>
      </c>
      <c r="X154" s="14">
        <v>0</v>
      </c>
      <c r="Y154" s="14">
        <v>3</v>
      </c>
      <c r="Z154" s="14">
        <v>2003181000</v>
      </c>
      <c r="AA154" s="14">
        <v>2</v>
      </c>
      <c r="AB154" s="14">
        <v>1137681000</v>
      </c>
      <c r="AC154" s="14">
        <v>2</v>
      </c>
      <c r="AD154" s="14">
        <v>1117609000</v>
      </c>
      <c r="AE154" s="14">
        <v>2</v>
      </c>
      <c r="AF154" s="14">
        <v>30179000</v>
      </c>
      <c r="AG154" s="14">
        <v>2</v>
      </c>
      <c r="AH154" s="14">
        <v>1307873000</v>
      </c>
      <c r="AI154" s="14">
        <v>0</v>
      </c>
      <c r="AJ154" s="14">
        <v>0</v>
      </c>
      <c r="AK154" s="14">
        <v>2</v>
      </c>
      <c r="AL154" s="14">
        <v>323261000</v>
      </c>
      <c r="AM154" s="14">
        <v>2</v>
      </c>
      <c r="AN154" s="14">
        <v>543704000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5">
        <v>0</v>
      </c>
      <c r="AW154" s="6"/>
      <c r="AX154" s="21">
        <v>2.0221835087055928</v>
      </c>
      <c r="AZ154" s="24">
        <f t="shared" si="60"/>
        <v>0.21100557377725052</v>
      </c>
      <c r="BA154" s="24">
        <f t="shared" si="59"/>
        <v>9.176048757949519E-2</v>
      </c>
      <c r="BB154" s="24">
        <f t="shared" si="61"/>
        <v>6.1949216030056355E-2</v>
      </c>
      <c r="BD154" s="24">
        <f t="shared" si="54"/>
        <v>9.973117174590386E-2</v>
      </c>
      <c r="BE154" s="24">
        <f t="shared" si="55"/>
        <v>0.23382323925714615</v>
      </c>
      <c r="BF154" s="24">
        <f t="shared" si="56"/>
        <v>0.41170615509828262</v>
      </c>
      <c r="BG154" s="24">
        <f t="shared" si="57"/>
        <v>0.12252608127327584</v>
      </c>
      <c r="BH154" s="25">
        <f t="shared" si="62"/>
        <v>3.2798599555684684</v>
      </c>
      <c r="BM154" s="33">
        <f t="shared" si="58"/>
        <v>0</v>
      </c>
    </row>
    <row r="155" spans="1:65" x14ac:dyDescent="0.2">
      <c r="A155" s="12">
        <v>11</v>
      </c>
      <c r="B155" s="13">
        <v>2010</v>
      </c>
      <c r="C155" s="13" t="s">
        <v>37</v>
      </c>
      <c r="D155" s="14">
        <v>6</v>
      </c>
      <c r="E155" s="14">
        <v>1</v>
      </c>
      <c r="F155" s="14">
        <v>181000</v>
      </c>
      <c r="G155" s="14">
        <v>2</v>
      </c>
      <c r="H155" s="14">
        <v>678000</v>
      </c>
      <c r="I155" s="14">
        <v>27977000</v>
      </c>
      <c r="J155" s="14">
        <v>3</v>
      </c>
      <c r="K155" s="14">
        <f t="shared" si="53"/>
        <v>5</v>
      </c>
      <c r="L155" s="14">
        <f t="shared" si="50"/>
        <v>-27299000</v>
      </c>
      <c r="M155" s="14">
        <f t="shared" si="51"/>
        <v>-5459800</v>
      </c>
      <c r="N155" s="14">
        <f t="shared" si="52"/>
        <v>1</v>
      </c>
      <c r="O155" s="14">
        <v>5</v>
      </c>
      <c r="P155" s="14">
        <v>380278000</v>
      </c>
      <c r="Q155" s="14">
        <v>5</v>
      </c>
      <c r="R155" s="14">
        <v>19442000</v>
      </c>
      <c r="S155" s="14">
        <v>5</v>
      </c>
      <c r="T155" s="14">
        <v>107620000</v>
      </c>
      <c r="U155" s="14">
        <v>2</v>
      </c>
      <c r="V155" s="14">
        <v>82705000</v>
      </c>
      <c r="W155" s="14">
        <v>0</v>
      </c>
      <c r="X155" s="14">
        <v>0</v>
      </c>
      <c r="Y155" s="14">
        <v>3</v>
      </c>
      <c r="Z155" s="14">
        <v>111469000</v>
      </c>
      <c r="AA155" s="14">
        <v>1</v>
      </c>
      <c r="AB155" s="14">
        <v>59042000</v>
      </c>
      <c r="AC155" s="14">
        <v>3</v>
      </c>
      <c r="AD155" s="14">
        <v>11639000</v>
      </c>
      <c r="AE155" s="14">
        <v>1</v>
      </c>
      <c r="AF155" s="14">
        <v>173000</v>
      </c>
      <c r="AG155" s="14">
        <v>2</v>
      </c>
      <c r="AH155" s="14">
        <v>36284000</v>
      </c>
      <c r="AI155" s="14">
        <v>1</v>
      </c>
      <c r="AJ155" s="14">
        <v>3112000</v>
      </c>
      <c r="AK155" s="14">
        <v>2</v>
      </c>
      <c r="AL155" s="14">
        <v>45612000</v>
      </c>
      <c r="AM155" s="14">
        <v>2</v>
      </c>
      <c r="AN155" s="14">
        <v>73542000</v>
      </c>
      <c r="AO155" s="14"/>
      <c r="AP155" s="14"/>
      <c r="AQ155" s="14"/>
      <c r="AR155" s="14"/>
      <c r="AS155" s="14"/>
      <c r="AT155" s="14"/>
      <c r="AU155" s="14"/>
      <c r="AV155" s="15"/>
      <c r="AW155" s="6"/>
      <c r="AX155" s="21">
        <v>2.5449374638867059</v>
      </c>
      <c r="AZ155" s="24" t="e">
        <f t="shared" si="60"/>
        <v>#DIV/0!</v>
      </c>
      <c r="BA155" s="24" t="e">
        <f t="shared" si="59"/>
        <v>#DIV/0!</v>
      </c>
      <c r="BB155" s="24" t="e">
        <f t="shared" si="61"/>
        <v>#DIV/0!</v>
      </c>
      <c r="BD155" s="24">
        <f t="shared" si="54"/>
        <v>5.1125755368440981E-2</v>
      </c>
      <c r="BE155" s="24">
        <f t="shared" si="55"/>
        <v>0.15526009919059214</v>
      </c>
      <c r="BF155" s="24">
        <f t="shared" si="56"/>
        <v>0.29312502958362041</v>
      </c>
      <c r="BG155" s="24">
        <f t="shared" si="57"/>
        <v>0.21748562893462151</v>
      </c>
      <c r="BH155" s="25">
        <f t="shared" si="62"/>
        <v>1.9523347837318294E-2</v>
      </c>
      <c r="BM155" s="33">
        <f t="shared" si="58"/>
        <v>0</v>
      </c>
    </row>
    <row r="156" spans="1:65" x14ac:dyDescent="0.2">
      <c r="A156" s="12">
        <v>11</v>
      </c>
      <c r="B156" s="13">
        <v>2011</v>
      </c>
      <c r="C156" s="13" t="s">
        <v>37</v>
      </c>
      <c r="D156" s="14">
        <v>9</v>
      </c>
      <c r="E156" s="14">
        <v>1</v>
      </c>
      <c r="F156" s="14">
        <v>8000</v>
      </c>
      <c r="G156" s="14">
        <v>1</v>
      </c>
      <c r="H156" s="14">
        <v>1323000</v>
      </c>
      <c r="I156" s="14">
        <v>39357000</v>
      </c>
      <c r="J156" s="14">
        <v>6</v>
      </c>
      <c r="K156" s="14">
        <f t="shared" si="53"/>
        <v>7</v>
      </c>
      <c r="L156" s="14">
        <f t="shared" si="50"/>
        <v>-38034000</v>
      </c>
      <c r="M156" s="14">
        <f t="shared" si="51"/>
        <v>-5433428.5714285718</v>
      </c>
      <c r="N156" s="14">
        <f t="shared" si="52"/>
        <v>2</v>
      </c>
      <c r="O156" s="14">
        <v>8</v>
      </c>
      <c r="P156" s="14">
        <v>417469000</v>
      </c>
      <c r="Q156" s="14">
        <v>7</v>
      </c>
      <c r="R156" s="14">
        <v>22016000</v>
      </c>
      <c r="S156" s="14">
        <v>6</v>
      </c>
      <c r="T156" s="14">
        <v>164989000</v>
      </c>
      <c r="U156" s="14">
        <v>2</v>
      </c>
      <c r="V156" s="14">
        <v>55798000</v>
      </c>
      <c r="W156" s="14">
        <v>0</v>
      </c>
      <c r="X156" s="14">
        <v>0</v>
      </c>
      <c r="Y156" s="14">
        <v>4</v>
      </c>
      <c r="Z156" s="14">
        <v>120976000</v>
      </c>
      <c r="AA156" s="14">
        <v>2</v>
      </c>
      <c r="AB156" s="14">
        <v>53690000</v>
      </c>
      <c r="AC156" s="14">
        <v>3</v>
      </c>
      <c r="AD156" s="14">
        <v>89321000</v>
      </c>
      <c r="AE156" s="14">
        <v>1</v>
      </c>
      <c r="AF156" s="14">
        <v>2590000</v>
      </c>
      <c r="AG156" s="14">
        <v>3</v>
      </c>
      <c r="AH156" s="14">
        <v>58074000</v>
      </c>
      <c r="AI156" s="14">
        <v>1</v>
      </c>
      <c r="AJ156" s="14">
        <v>106000</v>
      </c>
      <c r="AK156" s="14">
        <v>2</v>
      </c>
      <c r="AL156" s="14">
        <v>73542000</v>
      </c>
      <c r="AM156" s="14">
        <v>2</v>
      </c>
      <c r="AN156" s="14">
        <v>44991000</v>
      </c>
      <c r="AO156" s="14">
        <v>1</v>
      </c>
      <c r="AP156" s="14">
        <v>44000</v>
      </c>
      <c r="AQ156" s="14">
        <v>1</v>
      </c>
      <c r="AR156" s="14">
        <v>2000</v>
      </c>
      <c r="AS156" s="14">
        <v>1</v>
      </c>
      <c r="AT156" s="14">
        <v>61000</v>
      </c>
      <c r="AU156" s="14">
        <v>0</v>
      </c>
      <c r="AV156" s="15">
        <v>0</v>
      </c>
      <c r="AW156" s="6"/>
      <c r="AX156" s="21">
        <v>3.1519466350386089</v>
      </c>
      <c r="AZ156" s="24" t="e">
        <f t="shared" si="60"/>
        <v>#DIV/0!</v>
      </c>
      <c r="BA156" s="24" t="e">
        <f t="shared" si="59"/>
        <v>#DIV/0!</v>
      </c>
      <c r="BB156" s="24" t="e">
        <f t="shared" si="61"/>
        <v>#DIV/0!</v>
      </c>
      <c r="BD156" s="24">
        <f t="shared" si="54"/>
        <v>5.2736849921790598E-2</v>
      </c>
      <c r="BE156" s="24">
        <f t="shared" si="55"/>
        <v>0.12860835175785507</v>
      </c>
      <c r="BF156" s="24">
        <f t="shared" si="56"/>
        <v>0.2897843911763508</v>
      </c>
      <c r="BG156" s="24">
        <f t="shared" si="57"/>
        <v>0.13365782848546839</v>
      </c>
      <c r="BH156" s="25">
        <f t="shared" si="62"/>
        <v>1.0799951635330391</v>
      </c>
      <c r="BM156" s="33">
        <f t="shared" si="58"/>
        <v>0</v>
      </c>
    </row>
    <row r="157" spans="1:65" x14ac:dyDescent="0.2">
      <c r="A157" s="12">
        <v>11</v>
      </c>
      <c r="B157" s="13">
        <v>2012</v>
      </c>
      <c r="C157" s="13" t="s">
        <v>37</v>
      </c>
      <c r="D157" s="14">
        <v>6</v>
      </c>
      <c r="E157" s="14">
        <v>2</v>
      </c>
      <c r="F157" s="14">
        <v>53000000</v>
      </c>
      <c r="G157" s="14">
        <v>1</v>
      </c>
      <c r="H157" s="14">
        <v>3000000</v>
      </c>
      <c r="I157" s="14">
        <v>103000000</v>
      </c>
      <c r="J157" s="14">
        <v>4</v>
      </c>
      <c r="K157" s="14">
        <f t="shared" si="53"/>
        <v>5</v>
      </c>
      <c r="L157" s="14">
        <f t="shared" si="50"/>
        <v>-100000000</v>
      </c>
      <c r="M157" s="14">
        <f t="shared" si="51"/>
        <v>-20000000</v>
      </c>
      <c r="N157" s="14">
        <f t="shared" si="52"/>
        <v>1</v>
      </c>
      <c r="O157" s="14">
        <v>6</v>
      </c>
      <c r="P157" s="14">
        <v>384000000</v>
      </c>
      <c r="Q157" s="14">
        <v>6</v>
      </c>
      <c r="R157" s="14">
        <v>12000000</v>
      </c>
      <c r="S157" s="14">
        <v>5</v>
      </c>
      <c r="T157" s="14">
        <v>93000000</v>
      </c>
      <c r="U157" s="14">
        <v>2</v>
      </c>
      <c r="V157" s="14">
        <v>71000000</v>
      </c>
      <c r="W157" s="14">
        <v>2</v>
      </c>
      <c r="X157" s="14">
        <v>22000000</v>
      </c>
      <c r="Y157" s="14">
        <v>3</v>
      </c>
      <c r="Z157" s="14">
        <v>130000000</v>
      </c>
      <c r="AA157" s="14">
        <v>2</v>
      </c>
      <c r="AB157" s="14">
        <v>56000000</v>
      </c>
      <c r="AC157" s="14">
        <v>2</v>
      </c>
      <c r="AD157" s="14">
        <v>90000000</v>
      </c>
      <c r="AE157" s="14">
        <v>1</v>
      </c>
      <c r="AF157" s="14">
        <v>6000000</v>
      </c>
      <c r="AG157" s="14">
        <v>1</v>
      </c>
      <c r="AH157" s="14">
        <v>11000000</v>
      </c>
      <c r="AI157" s="14">
        <v>1</v>
      </c>
      <c r="AJ157" s="14">
        <v>89000000</v>
      </c>
      <c r="AK157" s="14">
        <v>2</v>
      </c>
      <c r="AL157" s="14">
        <v>45000000</v>
      </c>
      <c r="AM157" s="14">
        <v>2</v>
      </c>
      <c r="AN157" s="14">
        <v>61000000</v>
      </c>
      <c r="AO157" s="14">
        <v>1</v>
      </c>
      <c r="AP157" s="14">
        <v>8000000</v>
      </c>
      <c r="AQ157" s="14">
        <v>1</v>
      </c>
      <c r="AR157" s="14">
        <v>1000000</v>
      </c>
      <c r="AS157" s="14">
        <v>1</v>
      </c>
      <c r="AT157" s="14">
        <v>43000000</v>
      </c>
      <c r="AU157" s="14">
        <v>1</v>
      </c>
      <c r="AV157" s="15">
        <v>37000000</v>
      </c>
      <c r="AW157" s="6"/>
      <c r="AX157" s="21">
        <v>3.897112030084072</v>
      </c>
      <c r="AZ157" s="24" t="e">
        <f t="shared" si="60"/>
        <v>#DIV/0!</v>
      </c>
      <c r="BA157" s="24" t="e">
        <f t="shared" si="59"/>
        <v>#DIV/0!</v>
      </c>
      <c r="BB157" s="24" t="e">
        <f t="shared" si="61"/>
        <v>#DIV/0!</v>
      </c>
      <c r="BD157" s="24">
        <f t="shared" si="54"/>
        <v>3.125E-2</v>
      </c>
      <c r="BE157" s="24">
        <f t="shared" si="55"/>
        <v>0.14583333333333334</v>
      </c>
      <c r="BF157" s="24">
        <f t="shared" si="56"/>
        <v>0.33854166666666669</v>
      </c>
      <c r="BG157" s="24">
        <f t="shared" si="57"/>
        <v>0.18489583333333334</v>
      </c>
      <c r="BH157" s="25">
        <f t="shared" si="62"/>
        <v>1.612961038030037</v>
      </c>
      <c r="BM157" s="33">
        <f t="shared" si="58"/>
        <v>5645205.9448558874</v>
      </c>
    </row>
    <row r="158" spans="1:65" x14ac:dyDescent="0.2">
      <c r="A158" s="12">
        <v>11</v>
      </c>
      <c r="B158" s="13">
        <v>2013</v>
      </c>
      <c r="C158" s="13" t="s">
        <v>37</v>
      </c>
      <c r="D158" s="14">
        <v>5</v>
      </c>
      <c r="E158" s="14">
        <v>2</v>
      </c>
      <c r="F158" s="14">
        <v>16000000</v>
      </c>
      <c r="G158" s="14">
        <v>3</v>
      </c>
      <c r="H158" s="14">
        <v>34000000</v>
      </c>
      <c r="I158" s="14">
        <v>160000000</v>
      </c>
      <c r="J158" s="14">
        <v>2</v>
      </c>
      <c r="K158" s="14">
        <f t="shared" si="53"/>
        <v>5</v>
      </c>
      <c r="L158" s="14">
        <f t="shared" si="50"/>
        <v>-126000000</v>
      </c>
      <c r="M158" s="14">
        <f t="shared" si="51"/>
        <v>-25200000</v>
      </c>
      <c r="N158" s="14">
        <f t="shared" si="52"/>
        <v>0</v>
      </c>
      <c r="O158" s="14">
        <v>5</v>
      </c>
      <c r="P158" s="14">
        <v>476000000</v>
      </c>
      <c r="Q158" s="14">
        <v>5</v>
      </c>
      <c r="R158" s="14">
        <v>10000000</v>
      </c>
      <c r="S158" s="14">
        <v>5</v>
      </c>
      <c r="T158" s="14">
        <v>119000000</v>
      </c>
      <c r="U158" s="14">
        <v>1</v>
      </c>
      <c r="V158" s="14">
        <v>75000000</v>
      </c>
      <c r="W158" s="14">
        <v>2</v>
      </c>
      <c r="X158" s="14">
        <v>91000000</v>
      </c>
      <c r="Y158" s="14">
        <v>2</v>
      </c>
      <c r="Z158" s="14">
        <v>136000000</v>
      </c>
      <c r="AA158" s="14">
        <v>2</v>
      </c>
      <c r="AB158" s="14">
        <v>45000000</v>
      </c>
      <c r="AC158" s="14">
        <v>3</v>
      </c>
      <c r="AD158" s="14">
        <v>110000000</v>
      </c>
      <c r="AE158" s="14">
        <v>0</v>
      </c>
      <c r="AF158" s="14">
        <v>0</v>
      </c>
      <c r="AG158" s="14">
        <v>0</v>
      </c>
      <c r="AH158" s="14">
        <v>0</v>
      </c>
      <c r="AI158" s="14">
        <v>3</v>
      </c>
      <c r="AJ158" s="14">
        <v>103000000</v>
      </c>
      <c r="AK158" s="14">
        <v>1</v>
      </c>
      <c r="AL158" s="14">
        <v>61000000</v>
      </c>
      <c r="AM158" s="14">
        <v>1</v>
      </c>
      <c r="AN158" s="14">
        <v>54000000</v>
      </c>
      <c r="AO158" s="14">
        <v>2</v>
      </c>
      <c r="AP158" s="14">
        <v>8000000</v>
      </c>
      <c r="AQ158" s="14">
        <v>2</v>
      </c>
      <c r="AR158" s="14">
        <v>0</v>
      </c>
      <c r="AS158" s="14">
        <v>3</v>
      </c>
      <c r="AT158" s="14">
        <v>49000000</v>
      </c>
      <c r="AU158" s="14">
        <v>2</v>
      </c>
      <c r="AV158" s="15">
        <v>45000000</v>
      </c>
      <c r="AW158" s="6"/>
      <c r="AX158" s="21">
        <v>4.9066831577641361</v>
      </c>
      <c r="AZ158" s="24">
        <f t="shared" si="60"/>
        <v>-0.14875890542126732</v>
      </c>
      <c r="BA158" s="24">
        <f t="shared" si="59"/>
        <v>-0.19027301856208612</v>
      </c>
      <c r="BB158" s="24">
        <f t="shared" si="61"/>
        <v>-0.21794909398929863</v>
      </c>
      <c r="BD158" s="24">
        <f t="shared" si="54"/>
        <v>2.100840336134454E-2</v>
      </c>
      <c r="BE158" s="24">
        <f t="shared" si="55"/>
        <v>9.4537815126050417E-2</v>
      </c>
      <c r="BF158" s="24">
        <f t="shared" si="56"/>
        <v>0.2857142857142857</v>
      </c>
      <c r="BG158" s="24">
        <f t="shared" si="57"/>
        <v>0.15756302521008403</v>
      </c>
      <c r="BH158" s="25">
        <f t="shared" si="62"/>
        <v>1.5492957746478873</v>
      </c>
      <c r="BM158" s="33">
        <f t="shared" si="58"/>
        <v>18546133.319410548</v>
      </c>
    </row>
    <row r="159" spans="1:65" x14ac:dyDescent="0.2">
      <c r="A159" s="12">
        <v>11</v>
      </c>
      <c r="B159" s="13">
        <v>2014</v>
      </c>
      <c r="C159" s="13" t="s">
        <v>37</v>
      </c>
      <c r="D159" s="14">
        <v>2</v>
      </c>
      <c r="E159" s="14">
        <v>2</v>
      </c>
      <c r="F159" s="14">
        <v>42987.208813428879</v>
      </c>
      <c r="G159" s="14">
        <v>1</v>
      </c>
      <c r="H159" s="14">
        <v>380342.00668334961</v>
      </c>
      <c r="I159" s="14">
        <v>222084640.50292969</v>
      </c>
      <c r="J159" s="14">
        <v>3</v>
      </c>
      <c r="K159" s="14">
        <f t="shared" si="53"/>
        <v>4</v>
      </c>
      <c r="L159" s="14">
        <f t="shared" si="50"/>
        <v>-221704298.49624634</v>
      </c>
      <c r="M159" s="14">
        <f t="shared" si="51"/>
        <v>-55426074.624061584</v>
      </c>
      <c r="N159" s="14">
        <f t="shared" si="52"/>
        <v>-2</v>
      </c>
      <c r="O159" s="14">
        <v>2</v>
      </c>
      <c r="P159" s="14">
        <v>3010939.359664917</v>
      </c>
      <c r="Q159" s="14">
        <v>2</v>
      </c>
      <c r="R159" s="14">
        <v>2427255.6304931641</v>
      </c>
      <c r="S159" s="14">
        <v>2</v>
      </c>
      <c r="T159" s="14">
        <v>583683.78877639771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1</v>
      </c>
      <c r="AD159" s="14">
        <v>96919.998526573181</v>
      </c>
      <c r="AE159" s="14">
        <v>0</v>
      </c>
      <c r="AF159" s="14">
        <v>0</v>
      </c>
      <c r="AG159" s="14">
        <v>0</v>
      </c>
      <c r="AH159" s="14">
        <v>0</v>
      </c>
      <c r="AI159" s="14">
        <v>1</v>
      </c>
      <c r="AJ159" s="14">
        <v>96919.998526573181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1</v>
      </c>
      <c r="AT159" s="14">
        <v>96919.998526573181</v>
      </c>
      <c r="AU159" s="14">
        <v>0</v>
      </c>
      <c r="AV159" s="15">
        <v>0</v>
      </c>
      <c r="AW159" s="6"/>
      <c r="AX159" s="21">
        <v>7.001140177479483</v>
      </c>
      <c r="AZ159" s="24">
        <f t="shared" si="60"/>
        <v>-0.20383085992709385</v>
      </c>
      <c r="BA159" s="24">
        <f t="shared" si="59"/>
        <v>-0.20387039690931197</v>
      </c>
      <c r="BB159" s="24">
        <f t="shared" si="61"/>
        <v>-0.20390993389153012</v>
      </c>
      <c r="BD159" s="24">
        <f t="shared" si="54"/>
        <v>0.806145637806299</v>
      </c>
      <c r="BE159" s="24">
        <f t="shared" si="55"/>
        <v>0</v>
      </c>
      <c r="BF159" s="24">
        <f t="shared" si="56"/>
        <v>0</v>
      </c>
      <c r="BG159" s="24">
        <f t="shared" si="57"/>
        <v>0</v>
      </c>
      <c r="BH159" s="25">
        <f t="shared" si="62"/>
        <v>1.2922666470209757E-3</v>
      </c>
      <c r="BM159" s="33">
        <f t="shared" si="58"/>
        <v>0</v>
      </c>
    </row>
    <row r="160" spans="1:65" x14ac:dyDescent="0.2">
      <c r="A160" s="12">
        <v>12</v>
      </c>
      <c r="B160" s="13">
        <v>2001</v>
      </c>
      <c r="C160" s="13" t="s">
        <v>38</v>
      </c>
      <c r="D160" s="14">
        <v>50</v>
      </c>
      <c r="E160" s="14">
        <v>3</v>
      </c>
      <c r="F160" s="14">
        <v>4096.9700813293457</v>
      </c>
      <c r="G160" s="14">
        <v>12</v>
      </c>
      <c r="H160" s="14">
        <v>50368875</v>
      </c>
      <c r="I160" s="14">
        <v>10029958.984375</v>
      </c>
      <c r="J160" s="14">
        <v>29</v>
      </c>
      <c r="K160" s="14">
        <f t="shared" si="53"/>
        <v>41</v>
      </c>
      <c r="L160" s="14">
        <f t="shared" si="50"/>
        <v>40338916.015625</v>
      </c>
      <c r="M160" s="14">
        <f t="shared" si="51"/>
        <v>983876.00038109755</v>
      </c>
      <c r="N160" s="14">
        <f t="shared" si="52"/>
        <v>9</v>
      </c>
      <c r="O160" s="14">
        <v>50</v>
      </c>
      <c r="P160" s="14">
        <v>1898906125</v>
      </c>
      <c r="Q160" s="14">
        <v>41</v>
      </c>
      <c r="R160" s="14">
        <v>55061171.875</v>
      </c>
      <c r="S160" s="14">
        <v>49</v>
      </c>
      <c r="T160" s="14">
        <v>195340062.5</v>
      </c>
      <c r="U160" s="14">
        <v>10</v>
      </c>
      <c r="V160" s="14">
        <v>186982765.625</v>
      </c>
      <c r="W160" s="14">
        <v>13</v>
      </c>
      <c r="X160" s="14">
        <v>28251751.953125</v>
      </c>
      <c r="Y160" s="14">
        <v>33</v>
      </c>
      <c r="Z160" s="14">
        <v>1079210500</v>
      </c>
      <c r="AA160" s="14">
        <v>27</v>
      </c>
      <c r="AB160" s="14">
        <v>354059906.25</v>
      </c>
      <c r="AC160" s="14">
        <v>13</v>
      </c>
      <c r="AD160" s="14">
        <v>353985437.5</v>
      </c>
      <c r="AE160" s="14">
        <v>8</v>
      </c>
      <c r="AF160" s="14">
        <v>60038179.6875</v>
      </c>
      <c r="AG160" s="14">
        <v>8</v>
      </c>
      <c r="AH160" s="14">
        <v>349528437.5</v>
      </c>
      <c r="AI160" s="14">
        <v>6</v>
      </c>
      <c r="AJ160" s="14">
        <v>8208338.8671875</v>
      </c>
      <c r="AK160" s="14">
        <v>5</v>
      </c>
      <c r="AL160" s="14">
        <v>118954960.9375</v>
      </c>
      <c r="AM160" s="14">
        <v>7</v>
      </c>
      <c r="AN160" s="14">
        <v>182744484.375</v>
      </c>
      <c r="AO160" s="14"/>
      <c r="AP160" s="14"/>
      <c r="AQ160" s="14"/>
      <c r="AR160" s="14"/>
      <c r="AS160" s="14"/>
      <c r="AT160" s="14"/>
      <c r="AU160" s="14"/>
      <c r="AV160" s="15"/>
      <c r="AW160" s="6"/>
      <c r="AX160" s="21">
        <v>0.70033498957219398</v>
      </c>
      <c r="AZ160" s="24"/>
      <c r="BA160" s="24"/>
      <c r="BB160" s="24"/>
      <c r="BD160" s="24">
        <f t="shared" si="54"/>
        <v>2.8996257977207798E-2</v>
      </c>
      <c r="BE160" s="24">
        <f t="shared" si="55"/>
        <v>0.18645466544587611</v>
      </c>
      <c r="BF160" s="24">
        <f t="shared" si="56"/>
        <v>0.56833272892834552</v>
      </c>
      <c r="BG160" s="24">
        <f t="shared" si="57"/>
        <v>9.8468672654894937E-2</v>
      </c>
      <c r="BH160" s="25"/>
      <c r="BM160" s="33">
        <f t="shared" si="58"/>
        <v>40340340.51387728</v>
      </c>
    </row>
    <row r="161" spans="1:65" x14ac:dyDescent="0.2">
      <c r="A161" s="12">
        <v>12</v>
      </c>
      <c r="B161" s="13">
        <v>2002</v>
      </c>
      <c r="C161" s="13" t="s">
        <v>38</v>
      </c>
      <c r="D161" s="14">
        <v>46</v>
      </c>
      <c r="E161" s="14">
        <v>4</v>
      </c>
      <c r="F161" s="14">
        <v>126352.85186767578</v>
      </c>
      <c r="G161" s="14">
        <v>11</v>
      </c>
      <c r="H161" s="14">
        <v>10686756.8359375</v>
      </c>
      <c r="I161" s="14">
        <v>1732544000</v>
      </c>
      <c r="J161" s="14">
        <v>27</v>
      </c>
      <c r="K161" s="14">
        <f t="shared" si="53"/>
        <v>38</v>
      </c>
      <c r="L161" s="14">
        <f t="shared" si="50"/>
        <v>-1721857243.1640625</v>
      </c>
      <c r="M161" s="14">
        <f t="shared" si="51"/>
        <v>-45312032.71484375</v>
      </c>
      <c r="N161" s="14">
        <f t="shared" si="52"/>
        <v>8</v>
      </c>
      <c r="O161" s="14">
        <v>45</v>
      </c>
      <c r="P161" s="14">
        <v>4192276000</v>
      </c>
      <c r="Q161" s="14">
        <v>36</v>
      </c>
      <c r="R161" s="14">
        <v>92647734.375</v>
      </c>
      <c r="S161" s="14">
        <v>43</v>
      </c>
      <c r="T161" s="14">
        <v>582716812.5</v>
      </c>
      <c r="U161" s="14">
        <v>8</v>
      </c>
      <c r="V161" s="14">
        <v>437712281.25</v>
      </c>
      <c r="W161" s="14">
        <v>14</v>
      </c>
      <c r="X161" s="14">
        <v>434819062.5</v>
      </c>
      <c r="Y161" s="14">
        <v>29</v>
      </c>
      <c r="Z161" s="14">
        <v>2056945250</v>
      </c>
      <c r="AA161" s="14">
        <v>20</v>
      </c>
      <c r="AB161" s="14">
        <v>587434875</v>
      </c>
      <c r="AC161" s="14">
        <v>12</v>
      </c>
      <c r="AD161" s="14">
        <v>1077838625</v>
      </c>
      <c r="AE161" s="14">
        <v>6</v>
      </c>
      <c r="AF161" s="14">
        <v>134423296.875</v>
      </c>
      <c r="AG161" s="14">
        <v>8</v>
      </c>
      <c r="AH161" s="14">
        <v>783196125</v>
      </c>
      <c r="AI161" s="14">
        <v>5</v>
      </c>
      <c r="AJ161" s="14">
        <v>227929843.75</v>
      </c>
      <c r="AK161" s="14">
        <v>7</v>
      </c>
      <c r="AL161" s="14">
        <v>359206406.25</v>
      </c>
      <c r="AM161" s="14">
        <v>7</v>
      </c>
      <c r="AN161" s="14">
        <v>426917093.75</v>
      </c>
      <c r="AO161" s="14"/>
      <c r="AP161" s="14"/>
      <c r="AQ161" s="14"/>
      <c r="AR161" s="14"/>
      <c r="AS161" s="14"/>
      <c r="AT161" s="14"/>
      <c r="AU161" s="14"/>
      <c r="AV161" s="15"/>
      <c r="AW161" s="6"/>
      <c r="AX161" s="21">
        <v>0.88150113140217035</v>
      </c>
      <c r="AZ161" s="24">
        <f t="shared" ref="AZ161:AZ173" si="63">((M161+(F161/E161))/AX161)/(((R160/Q160)+(V160/U160)+(Z160/Y160)+(X160/W160))/AX160)</f>
        <v>-0.65505921916634013</v>
      </c>
      <c r="BA161" s="24">
        <f t="shared" si="59"/>
        <v>-0.65546809388608451</v>
      </c>
      <c r="BB161" s="24">
        <f t="shared" ref="BB161:BB173" si="64">(M161/AX161)/(((R160/Q160)+(V160/U160)+(Z160/Y160)+(X160/W160))/AX160)</f>
        <v>-0.65551619679428974</v>
      </c>
      <c r="BD161" s="24">
        <f t="shared" si="54"/>
        <v>2.2099626640755522E-2</v>
      </c>
      <c r="BE161" s="24">
        <f t="shared" si="55"/>
        <v>0.14012313955474306</v>
      </c>
      <c r="BF161" s="24">
        <f t="shared" si="56"/>
        <v>0.49065119996870438</v>
      </c>
      <c r="BG161" s="24">
        <f t="shared" si="57"/>
        <v>0.10440922335504628</v>
      </c>
      <c r="BH161" s="25">
        <f t="shared" ref="BH161:BH173" si="65">AD161/V160</f>
        <v>5.7643741731879201</v>
      </c>
      <c r="BJ161" s="6">
        <f t="shared" ref="BJ161:BJ173" si="66">R160+V160+Z160</f>
        <v>1321254437.5</v>
      </c>
      <c r="BK161" s="6"/>
      <c r="BL161" s="8">
        <f t="shared" ref="BL161:BL173" si="67">BJ161/AX160</f>
        <v>1886603492.8614666</v>
      </c>
      <c r="BM161" s="33">
        <f t="shared" si="58"/>
        <v>493271133.76286864</v>
      </c>
    </row>
    <row r="162" spans="1:65" x14ac:dyDescent="0.2">
      <c r="A162" s="12">
        <v>12</v>
      </c>
      <c r="B162" s="13">
        <v>2003</v>
      </c>
      <c r="C162" s="13" t="s">
        <v>38</v>
      </c>
      <c r="D162" s="14">
        <v>53</v>
      </c>
      <c r="E162" s="14">
        <v>7</v>
      </c>
      <c r="F162" s="14">
        <v>349162000</v>
      </c>
      <c r="G162" s="14">
        <v>12</v>
      </c>
      <c r="H162" s="14">
        <v>1429589750</v>
      </c>
      <c r="I162" s="14">
        <v>72847179.6875</v>
      </c>
      <c r="J162" s="14">
        <v>30</v>
      </c>
      <c r="K162" s="14">
        <f t="shared" si="53"/>
        <v>42</v>
      </c>
      <c r="L162" s="14">
        <f t="shared" si="50"/>
        <v>1356742570.3125</v>
      </c>
      <c r="M162" s="14">
        <f t="shared" si="51"/>
        <v>32303394.53125</v>
      </c>
      <c r="N162" s="14">
        <f t="shared" si="52"/>
        <v>11</v>
      </c>
      <c r="O162" s="14">
        <v>47</v>
      </c>
      <c r="P162" s="14">
        <v>4184931500</v>
      </c>
      <c r="Q162" s="14">
        <v>40</v>
      </c>
      <c r="R162" s="14">
        <v>100111718.75</v>
      </c>
      <c r="S162" s="14">
        <v>44</v>
      </c>
      <c r="T162" s="14">
        <v>872463250</v>
      </c>
      <c r="U162" s="14">
        <v>9</v>
      </c>
      <c r="V162" s="14">
        <v>348045593.75</v>
      </c>
      <c r="W162" s="14">
        <v>16</v>
      </c>
      <c r="X162" s="14">
        <v>253822390.625</v>
      </c>
      <c r="Y162" s="14">
        <v>26</v>
      </c>
      <c r="Z162" s="14">
        <v>2069977750</v>
      </c>
      <c r="AA162" s="14">
        <v>23</v>
      </c>
      <c r="AB162" s="14">
        <v>540510812.5</v>
      </c>
      <c r="AC162" s="14">
        <v>12</v>
      </c>
      <c r="AD162" s="14">
        <v>1103414250</v>
      </c>
      <c r="AE162" s="14">
        <v>6</v>
      </c>
      <c r="AF162" s="14">
        <v>227899156.25</v>
      </c>
      <c r="AG162" s="14">
        <v>7</v>
      </c>
      <c r="AH162" s="14">
        <v>914145562.5</v>
      </c>
      <c r="AI162" s="14">
        <v>5</v>
      </c>
      <c r="AJ162" s="14">
        <v>17655914.0625</v>
      </c>
      <c r="AK162" s="14">
        <v>7</v>
      </c>
      <c r="AL162" s="14">
        <v>473842343.75</v>
      </c>
      <c r="AM162" s="14">
        <v>7</v>
      </c>
      <c r="AN162" s="14">
        <v>530128687.5</v>
      </c>
      <c r="AO162" s="14"/>
      <c r="AP162" s="14"/>
      <c r="AQ162" s="14"/>
      <c r="AR162" s="14"/>
      <c r="AS162" s="14"/>
      <c r="AT162" s="14"/>
      <c r="AU162" s="14"/>
      <c r="AV162" s="15"/>
      <c r="AW162" s="6"/>
      <c r="AX162" s="21">
        <v>1</v>
      </c>
      <c r="AZ162" s="24">
        <f t="shared" si="63"/>
        <v>0.45484162942958295</v>
      </c>
      <c r="BA162" s="24">
        <f t="shared" si="59"/>
        <v>0.22479159229613319</v>
      </c>
      <c r="BB162" s="24">
        <f t="shared" si="64"/>
        <v>0.17878158486944323</v>
      </c>
      <c r="BD162" s="24">
        <f t="shared" si="54"/>
        <v>2.3921949200363255E-2</v>
      </c>
      <c r="BE162" s="24">
        <f t="shared" si="55"/>
        <v>0.12915643003953589</v>
      </c>
      <c r="BF162" s="24">
        <f t="shared" si="56"/>
        <v>0.49462643534308748</v>
      </c>
      <c r="BG162" s="24">
        <f t="shared" si="57"/>
        <v>8.3166377693398325E-2</v>
      </c>
      <c r="BH162" s="25">
        <f t="shared" si="65"/>
        <v>2.520866553821421</v>
      </c>
      <c r="BJ162" s="6">
        <f t="shared" si="66"/>
        <v>2587305265.625</v>
      </c>
      <c r="BK162" s="6"/>
      <c r="BL162" s="8">
        <f t="shared" si="67"/>
        <v>2935112813.1956811</v>
      </c>
      <c r="BM162" s="33">
        <f t="shared" si="58"/>
        <v>253822390.625</v>
      </c>
    </row>
    <row r="163" spans="1:65" x14ac:dyDescent="0.2">
      <c r="A163" s="12">
        <v>12</v>
      </c>
      <c r="B163" s="13">
        <v>2004</v>
      </c>
      <c r="C163" s="13" t="s">
        <v>38</v>
      </c>
      <c r="D163" s="14">
        <v>69</v>
      </c>
      <c r="E163" s="14">
        <v>5</v>
      </c>
      <c r="F163" s="14">
        <v>382681187.5</v>
      </c>
      <c r="G163" s="14">
        <v>14</v>
      </c>
      <c r="H163" s="14">
        <v>913779812.5</v>
      </c>
      <c r="I163" s="14">
        <v>87988648.4375</v>
      </c>
      <c r="J163" s="14">
        <v>39</v>
      </c>
      <c r="K163" s="14">
        <f t="shared" si="53"/>
        <v>53</v>
      </c>
      <c r="L163" s="14">
        <f t="shared" si="50"/>
        <v>825791164.0625</v>
      </c>
      <c r="M163" s="14">
        <f t="shared" si="51"/>
        <v>15580965.359669812</v>
      </c>
      <c r="N163" s="14">
        <f t="shared" si="52"/>
        <v>16</v>
      </c>
      <c r="O163" s="14">
        <v>64</v>
      </c>
      <c r="P163" s="14">
        <v>3933916750</v>
      </c>
      <c r="Q163" s="14">
        <v>55</v>
      </c>
      <c r="R163" s="14">
        <v>128765906.25</v>
      </c>
      <c r="S163" s="14">
        <v>63</v>
      </c>
      <c r="T163" s="14">
        <v>691098875</v>
      </c>
      <c r="U163" s="14">
        <v>12</v>
      </c>
      <c r="V163" s="14">
        <v>436965000</v>
      </c>
      <c r="W163" s="14">
        <v>14</v>
      </c>
      <c r="X163" s="14">
        <v>287940125</v>
      </c>
      <c r="Y163" s="14">
        <v>37</v>
      </c>
      <c r="Z163" s="14">
        <v>1957238750</v>
      </c>
      <c r="AA163" s="14">
        <v>30</v>
      </c>
      <c r="AB163" s="14">
        <v>431908125</v>
      </c>
      <c r="AC163" s="14">
        <v>15</v>
      </c>
      <c r="AD163" s="14">
        <v>1023360937.5</v>
      </c>
      <c r="AE163" s="14">
        <v>5</v>
      </c>
      <c r="AF163" s="14">
        <v>259590875</v>
      </c>
      <c r="AG163" s="14">
        <v>12</v>
      </c>
      <c r="AH163" s="14">
        <v>747773625</v>
      </c>
      <c r="AI163" s="14">
        <v>5</v>
      </c>
      <c r="AJ163" s="14">
        <v>29096212.890625</v>
      </c>
      <c r="AK163" s="14">
        <v>6</v>
      </c>
      <c r="AL163" s="14">
        <v>392672062.5</v>
      </c>
      <c r="AM163" s="14">
        <v>7</v>
      </c>
      <c r="AN163" s="14">
        <v>405771812.5</v>
      </c>
      <c r="AO163" s="14"/>
      <c r="AP163" s="14"/>
      <c r="AQ163" s="14"/>
      <c r="AR163" s="14"/>
      <c r="AS163" s="14"/>
      <c r="AT163" s="14"/>
      <c r="AU163" s="14"/>
      <c r="AV163" s="15"/>
      <c r="AW163" s="6"/>
      <c r="AX163" s="21">
        <v>1.0441571792341915</v>
      </c>
      <c r="AZ163" s="24">
        <f t="shared" si="63"/>
        <v>0.64558858010193076</v>
      </c>
      <c r="BA163" s="24">
        <f t="shared" si="59"/>
        <v>0.1597996951459528</v>
      </c>
      <c r="BB163" s="24">
        <f t="shared" si="64"/>
        <v>0.10919668629637175</v>
      </c>
      <c r="BD163" s="24">
        <f t="shared" si="54"/>
        <v>3.2732239758251111E-2</v>
      </c>
      <c r="BE163" s="24">
        <f t="shared" si="55"/>
        <v>0.10979086555403085</v>
      </c>
      <c r="BF163" s="24">
        <f t="shared" si="56"/>
        <v>0.49752927537167635</v>
      </c>
      <c r="BG163" s="24">
        <f t="shared" si="57"/>
        <v>0.11107632107364752</v>
      </c>
      <c r="BH163" s="25">
        <f t="shared" si="65"/>
        <v>2.9403071203225082</v>
      </c>
      <c r="BJ163" s="6">
        <f t="shared" si="66"/>
        <v>2518135062.5</v>
      </c>
      <c r="BK163" s="6"/>
      <c r="BL163" s="8">
        <f t="shared" si="67"/>
        <v>2518135062.5</v>
      </c>
      <c r="BM163" s="33">
        <f t="shared" si="58"/>
        <v>275763199.95346087</v>
      </c>
    </row>
    <row r="164" spans="1:65" x14ac:dyDescent="0.2">
      <c r="A164" s="12">
        <v>12</v>
      </c>
      <c r="B164" s="13">
        <v>2005</v>
      </c>
      <c r="C164" s="13" t="s">
        <v>38</v>
      </c>
      <c r="D164" s="14">
        <v>62</v>
      </c>
      <c r="E164" s="14">
        <v>11</v>
      </c>
      <c r="F164" s="14">
        <v>523108437.5</v>
      </c>
      <c r="G164" s="14">
        <v>21</v>
      </c>
      <c r="H164" s="14">
        <v>1237842000</v>
      </c>
      <c r="I164" s="14">
        <v>46434945.3125</v>
      </c>
      <c r="J164" s="14">
        <v>30</v>
      </c>
      <c r="K164" s="14">
        <f t="shared" si="53"/>
        <v>51</v>
      </c>
      <c r="L164" s="14">
        <f t="shared" si="50"/>
        <v>1191407054.6875</v>
      </c>
      <c r="M164" s="14">
        <f t="shared" si="51"/>
        <v>23360922.640931372</v>
      </c>
      <c r="N164" s="14">
        <f t="shared" si="52"/>
        <v>11</v>
      </c>
      <c r="O164" s="14">
        <v>60</v>
      </c>
      <c r="P164" s="14">
        <v>4524466500</v>
      </c>
      <c r="Q164" s="14">
        <v>53</v>
      </c>
      <c r="R164" s="14">
        <v>61936195.3125</v>
      </c>
      <c r="S164" s="14">
        <v>58</v>
      </c>
      <c r="T164" s="14">
        <v>992646062.5</v>
      </c>
      <c r="U164" s="14">
        <v>15</v>
      </c>
      <c r="V164" s="14">
        <v>413258156.25</v>
      </c>
      <c r="W164" s="14">
        <v>19</v>
      </c>
      <c r="X164" s="14">
        <v>553742875</v>
      </c>
      <c r="Y164" s="14">
        <v>32</v>
      </c>
      <c r="Z164" s="14">
        <v>1943981625</v>
      </c>
      <c r="AA164" s="14">
        <v>29</v>
      </c>
      <c r="AB164" s="14">
        <v>558901812.5</v>
      </c>
      <c r="AC164" s="14">
        <v>16</v>
      </c>
      <c r="AD164" s="14">
        <v>1144427125</v>
      </c>
      <c r="AE164" s="14">
        <v>6</v>
      </c>
      <c r="AF164" s="14">
        <v>382183000</v>
      </c>
      <c r="AG164" s="14">
        <v>10</v>
      </c>
      <c r="AH164" s="14">
        <v>778805750</v>
      </c>
      <c r="AI164" s="14">
        <v>8</v>
      </c>
      <c r="AJ164" s="14">
        <v>47788140.625</v>
      </c>
      <c r="AK164" s="14">
        <v>6</v>
      </c>
      <c r="AL164" s="14">
        <v>422235875</v>
      </c>
      <c r="AM164" s="14">
        <v>6</v>
      </c>
      <c r="AN164" s="14">
        <v>486585687.5</v>
      </c>
      <c r="AO164" s="14"/>
      <c r="AP164" s="14"/>
      <c r="AQ164" s="14"/>
      <c r="AR164" s="14"/>
      <c r="AS164" s="14"/>
      <c r="AT164" s="14"/>
      <c r="AU164" s="14"/>
      <c r="AV164" s="15"/>
      <c r="AW164" s="6"/>
      <c r="AX164" s="21">
        <v>1.1448312940523104</v>
      </c>
      <c r="AZ164" s="24">
        <f t="shared" si="63"/>
        <v>0.57636562685905857</v>
      </c>
      <c r="BA164" s="24">
        <f t="shared" si="59"/>
        <v>0.27322701584105907</v>
      </c>
      <c r="BB164" s="24">
        <f t="shared" si="64"/>
        <v>0.18986389781110921</v>
      </c>
      <c r="BD164" s="24">
        <f t="shared" si="54"/>
        <v>1.3689170935954549E-2</v>
      </c>
      <c r="BE164" s="24">
        <f t="shared" si="55"/>
        <v>0.12352877681821713</v>
      </c>
      <c r="BF164" s="24">
        <f t="shared" si="56"/>
        <v>0.42965985602943463</v>
      </c>
      <c r="BG164" s="24">
        <f t="shared" si="57"/>
        <v>9.1338538201133773E-2</v>
      </c>
      <c r="BH164" s="25">
        <f t="shared" si="65"/>
        <v>2.6190361356172693</v>
      </c>
      <c r="BJ164" s="6">
        <f t="shared" si="66"/>
        <v>2522969656.25</v>
      </c>
      <c r="BK164" s="6"/>
      <c r="BL164" s="8">
        <f t="shared" si="67"/>
        <v>2416273820.0970883</v>
      </c>
      <c r="BM164" s="33">
        <f t="shared" si="58"/>
        <v>483689498.9478668</v>
      </c>
    </row>
    <row r="165" spans="1:65" x14ac:dyDescent="0.2">
      <c r="A165" s="12">
        <v>12</v>
      </c>
      <c r="B165" s="13">
        <v>2006</v>
      </c>
      <c r="C165" s="13" t="s">
        <v>38</v>
      </c>
      <c r="D165" s="14">
        <v>81</v>
      </c>
      <c r="E165" s="14">
        <v>14</v>
      </c>
      <c r="F165" s="14">
        <v>1103838625</v>
      </c>
      <c r="G165" s="14">
        <v>18</v>
      </c>
      <c r="H165" s="14">
        <v>2597564750</v>
      </c>
      <c r="I165" s="14">
        <v>113409796.875</v>
      </c>
      <c r="J165" s="14">
        <v>45</v>
      </c>
      <c r="K165" s="14">
        <f t="shared" si="53"/>
        <v>63</v>
      </c>
      <c r="L165" s="14">
        <f t="shared" si="50"/>
        <v>2484154953.125</v>
      </c>
      <c r="M165" s="14">
        <f t="shared" si="51"/>
        <v>39431031.001984127</v>
      </c>
      <c r="N165" s="14">
        <f t="shared" si="52"/>
        <v>18</v>
      </c>
      <c r="O165" s="14">
        <v>76</v>
      </c>
      <c r="P165" s="14">
        <v>6381366000</v>
      </c>
      <c r="Q165" s="14">
        <v>65</v>
      </c>
      <c r="R165" s="14">
        <v>288110812.5</v>
      </c>
      <c r="S165" s="14">
        <v>75</v>
      </c>
      <c r="T165" s="14">
        <v>841090500</v>
      </c>
      <c r="U165" s="14">
        <v>14</v>
      </c>
      <c r="V165" s="14">
        <v>610387500</v>
      </c>
      <c r="W165" s="14">
        <v>22</v>
      </c>
      <c r="X165" s="14">
        <v>2010938250</v>
      </c>
      <c r="Y165" s="14">
        <v>41</v>
      </c>
      <c r="Z165" s="14">
        <v>1999436000</v>
      </c>
      <c r="AA165" s="14">
        <v>34</v>
      </c>
      <c r="AB165" s="14">
        <v>631402937.5</v>
      </c>
      <c r="AC165" s="14">
        <v>16</v>
      </c>
      <c r="AD165" s="14">
        <v>1729799625</v>
      </c>
      <c r="AE165" s="14">
        <v>7</v>
      </c>
      <c r="AF165" s="14">
        <v>530869062.5</v>
      </c>
      <c r="AG165" s="14">
        <v>7</v>
      </c>
      <c r="AH165" s="14">
        <v>118341187.5</v>
      </c>
      <c r="AI165" s="14">
        <v>8</v>
      </c>
      <c r="AJ165" s="14">
        <v>1175118250</v>
      </c>
      <c r="AK165" s="14">
        <v>7</v>
      </c>
      <c r="AL165" s="14">
        <v>466843937.5</v>
      </c>
      <c r="AM165" s="14">
        <v>7</v>
      </c>
      <c r="AN165" s="14">
        <v>561372812.5</v>
      </c>
      <c r="AO165" s="14"/>
      <c r="AP165" s="14"/>
      <c r="AQ165" s="14"/>
      <c r="AR165" s="14"/>
      <c r="AS165" s="14"/>
      <c r="AT165" s="14"/>
      <c r="AU165" s="14"/>
      <c r="AV165" s="15"/>
      <c r="AW165" s="6"/>
      <c r="AX165" s="21">
        <v>1.2695927542996235</v>
      </c>
      <c r="AZ165" s="24">
        <f t="shared" si="63"/>
        <v>0.89917452748513582</v>
      </c>
      <c r="BA165" s="24">
        <f t="shared" si="59"/>
        <v>0.43296829798783482</v>
      </c>
      <c r="BB165" s="24">
        <f t="shared" si="64"/>
        <v>0.29976651813146304</v>
      </c>
      <c r="BD165" s="24">
        <f t="shared" si="54"/>
        <v>4.5148767912700824E-2</v>
      </c>
      <c r="BE165" s="24">
        <f t="shared" si="55"/>
        <v>9.8944792933049128E-2</v>
      </c>
      <c r="BF165" s="24">
        <f t="shared" si="56"/>
        <v>0.31332413780999241</v>
      </c>
      <c r="BG165" s="24">
        <f t="shared" si="57"/>
        <v>9.5651542318682239E-2</v>
      </c>
      <c r="BH165" s="25">
        <f t="shared" si="65"/>
        <v>4.1857603990120884</v>
      </c>
      <c r="BJ165" s="6">
        <f t="shared" si="66"/>
        <v>2419175976.5625</v>
      </c>
      <c r="BK165" s="6"/>
      <c r="BL165" s="8">
        <f t="shared" si="67"/>
        <v>2113128798.2174616</v>
      </c>
      <c r="BM165" s="33">
        <f t="shared" si="58"/>
        <v>1583923855.2596679</v>
      </c>
    </row>
    <row r="166" spans="1:65" x14ac:dyDescent="0.2">
      <c r="A166" s="12">
        <v>12</v>
      </c>
      <c r="B166" s="13">
        <v>2007</v>
      </c>
      <c r="C166" s="13" t="s">
        <v>38</v>
      </c>
      <c r="D166" s="14">
        <v>76</v>
      </c>
      <c r="E166" s="14">
        <v>14</v>
      </c>
      <c r="F166" s="14">
        <v>888035250</v>
      </c>
      <c r="G166" s="14">
        <v>19</v>
      </c>
      <c r="H166" s="14">
        <v>2879385000</v>
      </c>
      <c r="I166" s="14">
        <v>122074203.125</v>
      </c>
      <c r="J166" s="14">
        <v>43</v>
      </c>
      <c r="K166" s="14">
        <f t="shared" si="53"/>
        <v>62</v>
      </c>
      <c r="L166" s="14">
        <f t="shared" si="50"/>
        <v>2757310796.875</v>
      </c>
      <c r="M166" s="14">
        <f t="shared" si="51"/>
        <v>44472754.788306452</v>
      </c>
      <c r="N166" s="14">
        <f t="shared" si="52"/>
        <v>14</v>
      </c>
      <c r="O166" s="14">
        <v>73</v>
      </c>
      <c r="P166" s="14">
        <v>8338085000</v>
      </c>
      <c r="Q166" s="14">
        <v>68</v>
      </c>
      <c r="R166" s="14">
        <v>253591046.875</v>
      </c>
      <c r="S166" s="14">
        <v>70</v>
      </c>
      <c r="T166" s="14">
        <v>2271477000</v>
      </c>
      <c r="U166" s="14">
        <v>13</v>
      </c>
      <c r="V166" s="14">
        <v>942723687.5</v>
      </c>
      <c r="W166" s="14">
        <v>28</v>
      </c>
      <c r="X166" s="14">
        <v>806135875</v>
      </c>
      <c r="Y166" s="14">
        <v>40</v>
      </c>
      <c r="Z166" s="14">
        <v>2959963500</v>
      </c>
      <c r="AA166" s="14">
        <v>36</v>
      </c>
      <c r="AB166" s="14">
        <v>1104194000</v>
      </c>
      <c r="AC166" s="14">
        <v>186</v>
      </c>
      <c r="AD166" s="14">
        <v>610373375</v>
      </c>
      <c r="AE166" s="14">
        <v>102</v>
      </c>
      <c r="AF166" s="14">
        <v>131594515.625</v>
      </c>
      <c r="AG166" s="14">
        <v>107</v>
      </c>
      <c r="AH166" s="14">
        <v>257479156.25</v>
      </c>
      <c r="AI166" s="14">
        <v>87</v>
      </c>
      <c r="AJ166" s="14">
        <v>227453015.625</v>
      </c>
      <c r="AK166" s="14">
        <v>116</v>
      </c>
      <c r="AL166" s="14">
        <v>62461257.8125</v>
      </c>
      <c r="AM166" s="14">
        <v>128</v>
      </c>
      <c r="AN166" s="14">
        <v>68614570.3125</v>
      </c>
      <c r="AO166" s="14"/>
      <c r="AP166" s="14"/>
      <c r="AQ166" s="14"/>
      <c r="AR166" s="14"/>
      <c r="AS166" s="14"/>
      <c r="AT166" s="14"/>
      <c r="AU166" s="14"/>
      <c r="AV166" s="15"/>
      <c r="AW166" s="6"/>
      <c r="AX166" s="21">
        <v>1.4356871504617181</v>
      </c>
      <c r="AZ166" s="24">
        <f t="shared" si="63"/>
        <v>0.50700391326628946</v>
      </c>
      <c r="BA166" s="24">
        <f t="shared" si="59"/>
        <v>0.27626220046785616</v>
      </c>
      <c r="BB166" s="24">
        <f t="shared" si="64"/>
        <v>0.20896253423497985</v>
      </c>
      <c r="BD166" s="24">
        <f t="shared" si="54"/>
        <v>3.0413583799517516E-2</v>
      </c>
      <c r="BE166" s="24">
        <f t="shared" si="55"/>
        <v>0.1324277696857252</v>
      </c>
      <c r="BF166" s="24">
        <f t="shared" si="56"/>
        <v>0.35499320287572028</v>
      </c>
      <c r="BG166" s="24">
        <f t="shared" si="57"/>
        <v>0.11306237433415467</v>
      </c>
      <c r="BH166" s="25">
        <f t="shared" si="65"/>
        <v>0.99997685896254429</v>
      </c>
      <c r="BJ166" s="6">
        <f t="shared" si="66"/>
        <v>2897934312.5</v>
      </c>
      <c r="BK166" s="6"/>
      <c r="BL166" s="8">
        <f t="shared" si="67"/>
        <v>2282569983.70998</v>
      </c>
      <c r="BM166" s="33">
        <f t="shared" si="58"/>
        <v>561498286.54574645</v>
      </c>
    </row>
    <row r="167" spans="1:65" x14ac:dyDescent="0.2">
      <c r="A167" s="12">
        <v>12</v>
      </c>
      <c r="B167" s="13">
        <v>2008</v>
      </c>
      <c r="C167" s="13" t="s">
        <v>38</v>
      </c>
      <c r="D167" s="14">
        <v>89</v>
      </c>
      <c r="E167" s="14">
        <v>13</v>
      </c>
      <c r="F167" s="14">
        <v>495795000</v>
      </c>
      <c r="G167" s="14">
        <v>27</v>
      </c>
      <c r="H167" s="14">
        <v>1456926000</v>
      </c>
      <c r="I167" s="14">
        <v>171967000</v>
      </c>
      <c r="J167" s="14">
        <v>49</v>
      </c>
      <c r="K167" s="14">
        <f t="shared" si="53"/>
        <v>76</v>
      </c>
      <c r="L167" s="14">
        <f t="shared" si="50"/>
        <v>1284959000</v>
      </c>
      <c r="M167" s="14">
        <f t="shared" si="51"/>
        <v>16907355.263157893</v>
      </c>
      <c r="N167" s="14">
        <f t="shared" si="52"/>
        <v>13</v>
      </c>
      <c r="O167" s="14">
        <v>84</v>
      </c>
      <c r="P167" s="14">
        <v>9700474000</v>
      </c>
      <c r="Q167" s="14">
        <v>77</v>
      </c>
      <c r="R167" s="14">
        <v>225096000</v>
      </c>
      <c r="S167" s="14">
        <v>79</v>
      </c>
      <c r="T167" s="14">
        <v>2185952000</v>
      </c>
      <c r="U167" s="14">
        <v>18</v>
      </c>
      <c r="V167" s="14">
        <v>1086355000</v>
      </c>
      <c r="W167" s="14">
        <v>29</v>
      </c>
      <c r="X167" s="14">
        <v>788155000</v>
      </c>
      <c r="Y167" s="14">
        <v>47</v>
      </c>
      <c r="Z167" s="14">
        <v>4051656000</v>
      </c>
      <c r="AA167" s="14">
        <v>34</v>
      </c>
      <c r="AB167" s="14">
        <v>1363259000</v>
      </c>
      <c r="AC167" s="14">
        <v>24</v>
      </c>
      <c r="AD167" s="14">
        <v>2670694000</v>
      </c>
      <c r="AE167" s="14">
        <v>10</v>
      </c>
      <c r="AF167" s="14">
        <v>869011000</v>
      </c>
      <c r="AG167" s="14">
        <v>8</v>
      </c>
      <c r="AH167" s="14">
        <v>930365000</v>
      </c>
      <c r="AI167" s="14">
        <v>19</v>
      </c>
      <c r="AJ167" s="14">
        <v>970371000</v>
      </c>
      <c r="AK167" s="14">
        <v>12</v>
      </c>
      <c r="AL167" s="14">
        <v>845359000</v>
      </c>
      <c r="AM167" s="14">
        <v>13</v>
      </c>
      <c r="AN167" s="14">
        <v>944413000</v>
      </c>
      <c r="AO167" s="14"/>
      <c r="AP167" s="14"/>
      <c r="AQ167" s="14"/>
      <c r="AR167" s="14"/>
      <c r="AS167" s="14"/>
      <c r="AT167" s="14"/>
      <c r="AU167" s="14"/>
      <c r="AV167" s="15"/>
      <c r="AW167" s="6"/>
      <c r="AX167" s="21">
        <v>1.7607440396079383</v>
      </c>
      <c r="AZ167" s="24">
        <f t="shared" si="63"/>
        <v>0.25069412899455895</v>
      </c>
      <c r="BA167" s="24">
        <f t="shared" si="59"/>
        <v>0.1067119887329452</v>
      </c>
      <c r="BB167" s="24">
        <f t="shared" si="64"/>
        <v>7.7001388361501111E-2</v>
      </c>
      <c r="BD167" s="24">
        <f t="shared" si="54"/>
        <v>2.3204639278451754E-2</v>
      </c>
      <c r="BE167" s="24">
        <f t="shared" si="55"/>
        <v>0.140535297553501</v>
      </c>
      <c r="BF167" s="24">
        <f t="shared" si="56"/>
        <v>0.41767608469441803</v>
      </c>
      <c r="BG167" s="24">
        <f t="shared" si="57"/>
        <v>0.11198988832916824</v>
      </c>
      <c r="BH167" s="25">
        <f t="shared" si="65"/>
        <v>2.832955228994392</v>
      </c>
      <c r="BJ167" s="6">
        <f t="shared" si="66"/>
        <v>4156278234.375</v>
      </c>
      <c r="BK167" s="6"/>
      <c r="BL167" s="8">
        <f t="shared" si="67"/>
        <v>2894974878.780755</v>
      </c>
      <c r="BM167" s="33">
        <f t="shared" si="58"/>
        <v>447626107.07204044</v>
      </c>
    </row>
    <row r="168" spans="1:65" x14ac:dyDescent="0.2">
      <c r="A168" s="12">
        <v>12</v>
      </c>
      <c r="B168" s="13">
        <v>2009</v>
      </c>
      <c r="C168" s="13" t="s">
        <v>38</v>
      </c>
      <c r="D168" s="14">
        <v>88</v>
      </c>
      <c r="E168" s="14">
        <v>14</v>
      </c>
      <c r="F168" s="14">
        <v>779923000</v>
      </c>
      <c r="G168" s="14">
        <v>26</v>
      </c>
      <c r="H168" s="14">
        <v>2407670000</v>
      </c>
      <c r="I168" s="14">
        <v>255471000</v>
      </c>
      <c r="J168" s="14">
        <v>46</v>
      </c>
      <c r="K168" s="14">
        <f t="shared" si="53"/>
        <v>72</v>
      </c>
      <c r="L168" s="14">
        <f t="shared" si="50"/>
        <v>2152199000</v>
      </c>
      <c r="M168" s="14">
        <f t="shared" si="51"/>
        <v>29891652.777777776</v>
      </c>
      <c r="N168" s="14">
        <f t="shared" si="52"/>
        <v>16</v>
      </c>
      <c r="O168" s="14">
        <v>84</v>
      </c>
      <c r="P168" s="14">
        <v>13783015000</v>
      </c>
      <c r="Q168" s="14">
        <v>74</v>
      </c>
      <c r="R168" s="14">
        <v>373502000</v>
      </c>
      <c r="S168" s="14">
        <v>76</v>
      </c>
      <c r="T168" s="14">
        <v>3197330000</v>
      </c>
      <c r="U168" s="14">
        <v>17</v>
      </c>
      <c r="V168" s="14">
        <v>1566061000</v>
      </c>
      <c r="W168" s="14">
        <v>24</v>
      </c>
      <c r="X168" s="14">
        <v>955196000</v>
      </c>
      <c r="Y168" s="14">
        <v>47</v>
      </c>
      <c r="Z168" s="14">
        <v>5730152000</v>
      </c>
      <c r="AA168" s="14">
        <v>42</v>
      </c>
      <c r="AB168" s="14">
        <v>1960774000</v>
      </c>
      <c r="AC168" s="14">
        <v>21</v>
      </c>
      <c r="AD168" s="14">
        <v>3475781000</v>
      </c>
      <c r="AE168" s="14">
        <v>8</v>
      </c>
      <c r="AF168" s="14">
        <v>983710000</v>
      </c>
      <c r="AG168" s="14">
        <v>8</v>
      </c>
      <c r="AH168" s="14">
        <v>1339511000</v>
      </c>
      <c r="AI168" s="14">
        <v>19</v>
      </c>
      <c r="AJ168" s="14">
        <v>1472513000</v>
      </c>
      <c r="AK168" s="14">
        <v>10</v>
      </c>
      <c r="AL168" s="14">
        <v>942584000</v>
      </c>
      <c r="AM168" s="14">
        <v>11</v>
      </c>
      <c r="AN168" s="14">
        <v>1262537000</v>
      </c>
      <c r="AO168" s="14">
        <v>13</v>
      </c>
      <c r="AP168" s="14">
        <v>361347008</v>
      </c>
      <c r="AQ168" s="14">
        <v>10</v>
      </c>
      <c r="AR168" s="14">
        <v>146152000</v>
      </c>
      <c r="AS168" s="14">
        <v>17</v>
      </c>
      <c r="AT168" s="14">
        <v>650192000</v>
      </c>
      <c r="AU168" s="14">
        <v>9</v>
      </c>
      <c r="AV168" s="15">
        <v>314822000</v>
      </c>
      <c r="AW168" s="6"/>
      <c r="AX168" s="21">
        <v>2.0221835087055928</v>
      </c>
      <c r="AZ168" s="24">
        <f t="shared" si="63"/>
        <v>0.42190477873184523</v>
      </c>
      <c r="BA168" s="24">
        <f t="shared" si="59"/>
        <v>0.20071877379386452</v>
      </c>
      <c r="BB168" s="24">
        <f t="shared" si="64"/>
        <v>0.1473290484640071</v>
      </c>
      <c r="BD168" s="24">
        <f t="shared" si="54"/>
        <v>2.7098715339132984E-2</v>
      </c>
      <c r="BE168" s="24">
        <f t="shared" si="55"/>
        <v>0.14226016586356469</v>
      </c>
      <c r="BF168" s="24">
        <f t="shared" si="56"/>
        <v>0.41574009750406571</v>
      </c>
      <c r="BG168" s="24">
        <f t="shared" si="57"/>
        <v>0.11362252743684891</v>
      </c>
      <c r="BH168" s="25">
        <f t="shared" si="65"/>
        <v>3.1994891172775013</v>
      </c>
      <c r="BJ168" s="6">
        <f t="shared" si="66"/>
        <v>5363107000</v>
      </c>
      <c r="BK168" s="6"/>
      <c r="BL168" s="8">
        <f t="shared" si="67"/>
        <v>3045932219.1964898</v>
      </c>
      <c r="BM168" s="33">
        <f t="shared" si="58"/>
        <v>472358713.18692756</v>
      </c>
    </row>
    <row r="169" spans="1:65" x14ac:dyDescent="0.2">
      <c r="A169" s="12">
        <v>12</v>
      </c>
      <c r="B169" s="13">
        <v>2010</v>
      </c>
      <c r="C169" s="13" t="s">
        <v>38</v>
      </c>
      <c r="D169" s="14">
        <v>97</v>
      </c>
      <c r="E169" s="14">
        <v>21</v>
      </c>
      <c r="F169" s="14">
        <v>2548112000</v>
      </c>
      <c r="G169" s="14">
        <v>26</v>
      </c>
      <c r="H169" s="14">
        <v>5804167000</v>
      </c>
      <c r="I169" s="14">
        <v>199391000</v>
      </c>
      <c r="J169" s="14">
        <v>55</v>
      </c>
      <c r="K169" s="14">
        <f t="shared" si="53"/>
        <v>81</v>
      </c>
      <c r="L169" s="14">
        <f t="shared" si="50"/>
        <v>5604776000</v>
      </c>
      <c r="M169" s="14">
        <f t="shared" si="51"/>
        <v>69194765.432098761</v>
      </c>
      <c r="N169" s="14">
        <f t="shared" si="52"/>
        <v>16</v>
      </c>
      <c r="O169" s="14">
        <v>94</v>
      </c>
      <c r="P169" s="14">
        <v>23269730000</v>
      </c>
      <c r="Q169" s="14">
        <v>86</v>
      </c>
      <c r="R169" s="14">
        <v>2011105000</v>
      </c>
      <c r="S169" s="14">
        <v>89</v>
      </c>
      <c r="T169" s="14">
        <v>5297235000</v>
      </c>
      <c r="U169" s="14">
        <v>18</v>
      </c>
      <c r="V169" s="14">
        <v>2690767000</v>
      </c>
      <c r="W169" s="14">
        <v>27</v>
      </c>
      <c r="X169" s="14">
        <v>1701621000</v>
      </c>
      <c r="Y169" s="14">
        <v>51</v>
      </c>
      <c r="Z169" s="14">
        <v>7065278000</v>
      </c>
      <c r="AA169" s="14">
        <v>48</v>
      </c>
      <c r="AB169" s="14">
        <v>4155902000</v>
      </c>
      <c r="AC169" s="14">
        <v>24</v>
      </c>
      <c r="AD169" s="14">
        <v>5809384000</v>
      </c>
      <c r="AE169" s="14">
        <v>9</v>
      </c>
      <c r="AF169" s="14">
        <v>1556506000</v>
      </c>
      <c r="AG169" s="14">
        <v>5</v>
      </c>
      <c r="AH169" s="14">
        <v>1170007000</v>
      </c>
      <c r="AI169" s="14">
        <v>21</v>
      </c>
      <c r="AJ169" s="14">
        <v>3616632000</v>
      </c>
      <c r="AK169" s="14">
        <v>14</v>
      </c>
      <c r="AL169" s="14">
        <v>1905244000</v>
      </c>
      <c r="AM169" s="14">
        <v>14</v>
      </c>
      <c r="AN169" s="14">
        <v>2439006000</v>
      </c>
      <c r="AO169" s="14"/>
      <c r="AP169" s="14"/>
      <c r="AQ169" s="14"/>
      <c r="AR169" s="14"/>
      <c r="AS169" s="14"/>
      <c r="AT169" s="14"/>
      <c r="AU169" s="14"/>
      <c r="AV169" s="15"/>
      <c r="AW169" s="6"/>
      <c r="AX169" s="21">
        <v>2.5449374638867059</v>
      </c>
      <c r="AZ169" s="24">
        <f t="shared" si="63"/>
        <v>0.58479708766301985</v>
      </c>
      <c r="BA169" s="24">
        <f t="shared" si="59"/>
        <v>0.30893027285336805</v>
      </c>
      <c r="BB169" s="24">
        <f t="shared" si="64"/>
        <v>0.21237688766998991</v>
      </c>
      <c r="BD169" s="24">
        <f t="shared" si="54"/>
        <v>8.6425798666336054E-2</v>
      </c>
      <c r="BE169" s="24">
        <f t="shared" si="55"/>
        <v>0.1785969153917987</v>
      </c>
      <c r="BF169" s="24">
        <f t="shared" si="56"/>
        <v>0.30362526767607534</v>
      </c>
      <c r="BG169" s="24">
        <f t="shared" si="57"/>
        <v>0.11563378689825796</v>
      </c>
      <c r="BH169" s="25">
        <f t="shared" si="65"/>
        <v>3.70955154364996</v>
      </c>
      <c r="BJ169" s="6">
        <f t="shared" si="66"/>
        <v>7669715000</v>
      </c>
      <c r="BK169" s="6"/>
      <c r="BL169" s="8">
        <f t="shared" si="67"/>
        <v>3792788818.1174088</v>
      </c>
      <c r="BM169" s="33">
        <f t="shared" si="58"/>
        <v>668629789.19774032</v>
      </c>
    </row>
    <row r="170" spans="1:65" x14ac:dyDescent="0.2">
      <c r="A170" s="12">
        <v>12</v>
      </c>
      <c r="B170" s="13">
        <v>2011</v>
      </c>
      <c r="C170" s="13" t="s">
        <v>38</v>
      </c>
      <c r="D170" s="14">
        <v>94</v>
      </c>
      <c r="E170" s="14">
        <v>24</v>
      </c>
      <c r="F170" s="14">
        <v>2944041000</v>
      </c>
      <c r="G170" s="14">
        <v>30</v>
      </c>
      <c r="H170" s="14">
        <v>5739428000</v>
      </c>
      <c r="I170" s="14">
        <v>235369000</v>
      </c>
      <c r="J170" s="14">
        <v>51</v>
      </c>
      <c r="K170" s="14">
        <f t="shared" si="53"/>
        <v>81</v>
      </c>
      <c r="L170" s="14">
        <f t="shared" si="50"/>
        <v>5504059000</v>
      </c>
      <c r="M170" s="14">
        <f t="shared" si="51"/>
        <v>67951345.679012343</v>
      </c>
      <c r="N170" s="14">
        <f t="shared" si="52"/>
        <v>13</v>
      </c>
      <c r="O170" s="14">
        <v>90</v>
      </c>
      <c r="P170" s="14">
        <v>24677884000</v>
      </c>
      <c r="Q170" s="14">
        <v>84</v>
      </c>
      <c r="R170" s="14">
        <v>743616000</v>
      </c>
      <c r="S170" s="14">
        <v>86</v>
      </c>
      <c r="T170" s="14">
        <v>6673888000</v>
      </c>
      <c r="U170" s="14">
        <v>16</v>
      </c>
      <c r="V170" s="14">
        <v>3468429000</v>
      </c>
      <c r="W170" s="14">
        <v>26</v>
      </c>
      <c r="X170" s="14">
        <v>1001741000</v>
      </c>
      <c r="Y170" s="14">
        <v>55</v>
      </c>
      <c r="Z170" s="14">
        <v>7682487000</v>
      </c>
      <c r="AA170" s="14">
        <v>47</v>
      </c>
      <c r="AB170" s="14">
        <v>4935156000</v>
      </c>
      <c r="AC170" s="14">
        <v>26</v>
      </c>
      <c r="AD170" s="14">
        <v>5528718000</v>
      </c>
      <c r="AE170" s="14">
        <v>8</v>
      </c>
      <c r="AF170" s="14">
        <v>2048743000</v>
      </c>
      <c r="AG170" s="14">
        <v>4</v>
      </c>
      <c r="AH170" s="14">
        <v>373318000</v>
      </c>
      <c r="AI170" s="14">
        <v>21</v>
      </c>
      <c r="AJ170" s="14">
        <v>4174153000</v>
      </c>
      <c r="AK170" s="14">
        <v>11</v>
      </c>
      <c r="AL170" s="14">
        <v>1902098000</v>
      </c>
      <c r="AM170" s="14">
        <v>11</v>
      </c>
      <c r="AN170" s="14">
        <v>2969595000</v>
      </c>
      <c r="AO170" s="14">
        <v>9</v>
      </c>
      <c r="AP170" s="14">
        <v>422800992</v>
      </c>
      <c r="AQ170" s="14">
        <v>10</v>
      </c>
      <c r="AR170" s="14">
        <v>368628000</v>
      </c>
      <c r="AS170" s="14">
        <v>20</v>
      </c>
      <c r="AT170" s="14">
        <v>2710254000</v>
      </c>
      <c r="AU170" s="14">
        <v>7</v>
      </c>
      <c r="AV170" s="15">
        <v>672470000</v>
      </c>
      <c r="AW170" s="6"/>
      <c r="AX170" s="21">
        <v>3.1519466350386089</v>
      </c>
      <c r="AZ170" s="24">
        <f t="shared" si="63"/>
        <v>0.41105090827605373</v>
      </c>
      <c r="BA170" s="24">
        <f t="shared" si="59"/>
        <v>0.22490639814161889</v>
      </c>
      <c r="BB170" s="24">
        <f t="shared" si="64"/>
        <v>0.1465297622955411</v>
      </c>
      <c r="BD170" s="24">
        <f t="shared" si="54"/>
        <v>3.0132891458603178E-2</v>
      </c>
      <c r="BE170" s="24">
        <f t="shared" si="55"/>
        <v>0.19998294829491864</v>
      </c>
      <c r="BF170" s="24">
        <f t="shared" si="56"/>
        <v>0.31131060507456798</v>
      </c>
      <c r="BG170" s="24">
        <f t="shared" si="57"/>
        <v>0.14054807130141303</v>
      </c>
      <c r="BH170" s="25">
        <f t="shared" si="65"/>
        <v>2.0546996451197743</v>
      </c>
      <c r="BJ170" s="6">
        <f t="shared" si="66"/>
        <v>11767150000</v>
      </c>
      <c r="BK170" s="6"/>
      <c r="BL170" s="8">
        <f t="shared" si="67"/>
        <v>4623748193.0219421</v>
      </c>
      <c r="BM170" s="33">
        <f t="shared" si="58"/>
        <v>317816611.76117259</v>
      </c>
    </row>
    <row r="171" spans="1:65" x14ac:dyDescent="0.2">
      <c r="A171" s="12">
        <v>12</v>
      </c>
      <c r="B171" s="13">
        <v>2012</v>
      </c>
      <c r="C171" s="13" t="s">
        <v>38</v>
      </c>
      <c r="D171" s="14">
        <v>87</v>
      </c>
      <c r="E171" s="14">
        <v>18</v>
      </c>
      <c r="F171" s="14">
        <v>2762000000</v>
      </c>
      <c r="G171" s="14">
        <v>20</v>
      </c>
      <c r="H171" s="14">
        <v>6054000000</v>
      </c>
      <c r="I171" s="14">
        <v>458000000</v>
      </c>
      <c r="J171" s="14">
        <v>53</v>
      </c>
      <c r="K171" s="14">
        <f t="shared" si="53"/>
        <v>73</v>
      </c>
      <c r="L171" s="14">
        <f t="shared" si="50"/>
        <v>5596000000</v>
      </c>
      <c r="M171" s="14">
        <f t="shared" si="51"/>
        <v>76657534.246575341</v>
      </c>
      <c r="N171" s="14">
        <f t="shared" si="52"/>
        <v>14</v>
      </c>
      <c r="O171" s="14">
        <v>84</v>
      </c>
      <c r="P171" s="14">
        <v>36159000000</v>
      </c>
      <c r="Q171" s="14">
        <v>81</v>
      </c>
      <c r="R171" s="14">
        <v>1575000000</v>
      </c>
      <c r="S171" s="14">
        <v>80</v>
      </c>
      <c r="T171" s="14">
        <v>9469000000</v>
      </c>
      <c r="U171" s="14">
        <v>18</v>
      </c>
      <c r="V171" s="14">
        <v>5021000000</v>
      </c>
      <c r="W171" s="14">
        <v>26</v>
      </c>
      <c r="X171" s="14">
        <v>2436000000</v>
      </c>
      <c r="Y171" s="14">
        <v>54</v>
      </c>
      <c r="Z171" s="14">
        <v>8511000000</v>
      </c>
      <c r="AA171" s="14">
        <v>49</v>
      </c>
      <c r="AB171" s="14">
        <v>6963000000</v>
      </c>
      <c r="AC171" s="14">
        <v>24</v>
      </c>
      <c r="AD171" s="14">
        <v>8612000000</v>
      </c>
      <c r="AE171" s="14">
        <v>13</v>
      </c>
      <c r="AF171" s="14">
        <v>2262000000</v>
      </c>
      <c r="AG171" s="14">
        <v>11</v>
      </c>
      <c r="AH171" s="14">
        <v>2377000000</v>
      </c>
      <c r="AI171" s="14">
        <v>13</v>
      </c>
      <c r="AJ171" s="14">
        <v>4871000000</v>
      </c>
      <c r="AK171" s="14">
        <v>15</v>
      </c>
      <c r="AL171" s="14">
        <v>3825000000</v>
      </c>
      <c r="AM171" s="14">
        <v>16</v>
      </c>
      <c r="AN171" s="14">
        <v>4723000000</v>
      </c>
      <c r="AO171" s="14">
        <v>7</v>
      </c>
      <c r="AP171" s="14">
        <v>432000000</v>
      </c>
      <c r="AQ171" s="14">
        <v>6</v>
      </c>
      <c r="AR171" s="14">
        <v>492000000</v>
      </c>
      <c r="AS171" s="14">
        <v>13</v>
      </c>
      <c r="AT171" s="14">
        <v>3071000000</v>
      </c>
      <c r="AU171" s="14">
        <v>5</v>
      </c>
      <c r="AV171" s="15">
        <v>877000000</v>
      </c>
      <c r="AW171" s="6"/>
      <c r="AX171" s="21">
        <v>3.897112030084072</v>
      </c>
      <c r="AZ171" s="24">
        <f t="shared" si="63"/>
        <v>0.46083723253872927</v>
      </c>
      <c r="BA171" s="24">
        <f t="shared" si="59"/>
        <v>0.22930140369254778</v>
      </c>
      <c r="BB171" s="24">
        <f t="shared" si="64"/>
        <v>0.15352604152470653</v>
      </c>
      <c r="BD171" s="24">
        <f t="shared" si="54"/>
        <v>4.3557620509416743E-2</v>
      </c>
      <c r="BE171" s="24">
        <f t="shared" si="55"/>
        <v>0.19256616609972621</v>
      </c>
      <c r="BF171" s="24">
        <f t="shared" si="56"/>
        <v>0.23537708454326722</v>
      </c>
      <c r="BG171" s="24">
        <f t="shared" si="57"/>
        <v>0.13885892862081362</v>
      </c>
      <c r="BH171" s="25">
        <f t="shared" si="65"/>
        <v>2.4829685139871684</v>
      </c>
      <c r="BJ171" s="6">
        <f t="shared" si="66"/>
        <v>11894532000</v>
      </c>
      <c r="BK171" s="6"/>
      <c r="BL171" s="8">
        <f t="shared" si="67"/>
        <v>3773709829.9109688</v>
      </c>
      <c r="BM171" s="33">
        <f t="shared" si="58"/>
        <v>625078258.25767922</v>
      </c>
    </row>
    <row r="172" spans="1:65" x14ac:dyDescent="0.2">
      <c r="A172" s="12">
        <v>12</v>
      </c>
      <c r="B172" s="13">
        <v>2013</v>
      </c>
      <c r="C172" s="13" t="s">
        <v>38</v>
      </c>
      <c r="D172" s="14">
        <v>85</v>
      </c>
      <c r="E172" s="14">
        <v>9</v>
      </c>
      <c r="F172" s="14">
        <v>1615000000</v>
      </c>
      <c r="G172" s="14">
        <v>16</v>
      </c>
      <c r="H172" s="14">
        <v>4041000000</v>
      </c>
      <c r="I172" s="14">
        <v>1354000000</v>
      </c>
      <c r="J172" s="14">
        <v>57</v>
      </c>
      <c r="K172" s="14">
        <f t="shared" si="53"/>
        <v>73</v>
      </c>
      <c r="L172" s="14">
        <f t="shared" si="50"/>
        <v>2687000000</v>
      </c>
      <c r="M172" s="14">
        <f t="shared" si="51"/>
        <v>36808219.17808219</v>
      </c>
      <c r="N172" s="14">
        <f t="shared" si="52"/>
        <v>12</v>
      </c>
      <c r="O172" s="14">
        <v>83</v>
      </c>
      <c r="P172" s="14">
        <v>49851000000</v>
      </c>
      <c r="Q172" s="14">
        <v>80</v>
      </c>
      <c r="R172" s="14">
        <v>550000000</v>
      </c>
      <c r="S172" s="14">
        <v>81</v>
      </c>
      <c r="T172" s="14">
        <v>15351000000</v>
      </c>
      <c r="U172" s="14">
        <v>16</v>
      </c>
      <c r="V172" s="14">
        <v>7620000000</v>
      </c>
      <c r="W172" s="14">
        <v>23</v>
      </c>
      <c r="X172" s="14">
        <v>1490000000</v>
      </c>
      <c r="Y172" s="14">
        <v>52</v>
      </c>
      <c r="Z172" s="14">
        <v>10579000000</v>
      </c>
      <c r="AA172" s="14">
        <v>50</v>
      </c>
      <c r="AB172" s="14">
        <v>9454000000</v>
      </c>
      <c r="AC172" s="14">
        <v>20</v>
      </c>
      <c r="AD172" s="14">
        <v>10341000000</v>
      </c>
      <c r="AE172" s="14">
        <v>9</v>
      </c>
      <c r="AF172" s="14">
        <v>3927000000</v>
      </c>
      <c r="AG172" s="14">
        <v>8</v>
      </c>
      <c r="AH172" s="14">
        <v>2157000000</v>
      </c>
      <c r="AI172" s="14">
        <v>14</v>
      </c>
      <c r="AJ172" s="14">
        <v>6294000000</v>
      </c>
      <c r="AK172" s="14">
        <v>13</v>
      </c>
      <c r="AL172" s="14">
        <v>4799000000</v>
      </c>
      <c r="AM172" s="14">
        <v>13</v>
      </c>
      <c r="AN172" s="14">
        <v>6837000000</v>
      </c>
      <c r="AO172" s="14">
        <v>7</v>
      </c>
      <c r="AP172" s="14">
        <v>653000000</v>
      </c>
      <c r="AQ172" s="14">
        <v>9</v>
      </c>
      <c r="AR172" s="14">
        <v>885000000</v>
      </c>
      <c r="AS172" s="14">
        <v>13</v>
      </c>
      <c r="AT172" s="14">
        <v>3450000000</v>
      </c>
      <c r="AU172" s="14">
        <v>8</v>
      </c>
      <c r="AV172" s="15">
        <v>1307000000</v>
      </c>
      <c r="AW172" s="6"/>
      <c r="AX172" s="21">
        <v>4.9066831577641361</v>
      </c>
      <c r="AZ172" s="24">
        <f t="shared" si="63"/>
        <v>0.31246162107092518</v>
      </c>
      <c r="BA172" s="24">
        <f t="shared" si="59"/>
        <v>8.5149629391067447E-2</v>
      </c>
      <c r="BB172" s="24">
        <f t="shared" si="64"/>
        <v>5.318388056108745E-2</v>
      </c>
      <c r="BD172" s="24">
        <f t="shared" si="54"/>
        <v>1.1032877976369581E-2</v>
      </c>
      <c r="BE172" s="24">
        <f t="shared" si="55"/>
        <v>0.18964514252472367</v>
      </c>
      <c r="BF172" s="24">
        <f t="shared" si="56"/>
        <v>0.21221239293093419</v>
      </c>
      <c r="BG172" s="24">
        <f t="shared" si="57"/>
        <v>0.15285550941806583</v>
      </c>
      <c r="BH172" s="25">
        <f t="shared" si="65"/>
        <v>2.0595498904600675</v>
      </c>
      <c r="BJ172" s="6">
        <f t="shared" si="66"/>
        <v>15107000000</v>
      </c>
      <c r="BK172" s="6"/>
      <c r="BL172" s="8">
        <f t="shared" si="67"/>
        <v>3876460282.2244496</v>
      </c>
      <c r="BM172" s="33">
        <f t="shared" si="58"/>
        <v>303667457.6474914</v>
      </c>
    </row>
    <row r="173" spans="1:65" x14ac:dyDescent="0.2">
      <c r="A173" s="12">
        <v>12</v>
      </c>
      <c r="B173" s="13">
        <v>2014</v>
      </c>
      <c r="C173" s="13" t="s">
        <v>38</v>
      </c>
      <c r="D173" s="14">
        <v>16</v>
      </c>
      <c r="E173" s="14">
        <v>18</v>
      </c>
      <c r="F173" s="14">
        <v>2166025390.625</v>
      </c>
      <c r="G173" s="14">
        <v>21</v>
      </c>
      <c r="H173" s="14">
        <v>2539998291.015625</v>
      </c>
      <c r="I173" s="14">
        <v>6616844726.5625</v>
      </c>
      <c r="J173" s="14">
        <v>47</v>
      </c>
      <c r="K173" s="14">
        <f t="shared" si="53"/>
        <v>68</v>
      </c>
      <c r="L173" s="14">
        <f t="shared" si="50"/>
        <v>-4076846435.546875</v>
      </c>
      <c r="M173" s="14">
        <f t="shared" si="51"/>
        <v>-59953624.052159928</v>
      </c>
      <c r="N173" s="14">
        <f t="shared" si="52"/>
        <v>-52</v>
      </c>
      <c r="O173" s="14">
        <v>15</v>
      </c>
      <c r="P173" s="14">
        <v>24691652343.75</v>
      </c>
      <c r="Q173" s="14">
        <v>15</v>
      </c>
      <c r="R173" s="14">
        <v>447695617.67578125</v>
      </c>
      <c r="S173" s="14">
        <v>15</v>
      </c>
      <c r="T173" s="14">
        <v>5853285156.25</v>
      </c>
      <c r="U173" s="14">
        <v>9</v>
      </c>
      <c r="V173" s="14">
        <v>6823352539.0625</v>
      </c>
      <c r="W173" s="14">
        <v>6</v>
      </c>
      <c r="X173" s="14">
        <v>1585116699.21875</v>
      </c>
      <c r="Y173" s="14">
        <v>12</v>
      </c>
      <c r="Z173" s="14">
        <v>7111582031.25</v>
      </c>
      <c r="AA173" s="14">
        <v>8</v>
      </c>
      <c r="AB173" s="14">
        <v>2428588623.046875</v>
      </c>
      <c r="AC173" s="14">
        <v>11</v>
      </c>
      <c r="AD173" s="14">
        <v>12509629882.8125</v>
      </c>
      <c r="AE173" s="14">
        <v>7</v>
      </c>
      <c r="AF173" s="14">
        <v>2685832031.25</v>
      </c>
      <c r="AG173" s="14">
        <v>6</v>
      </c>
      <c r="AH173" s="14">
        <v>2815777832.03125</v>
      </c>
      <c r="AI173" s="14">
        <v>7</v>
      </c>
      <c r="AJ173" s="14">
        <v>7953833007.8125</v>
      </c>
      <c r="AK173" s="14">
        <v>9</v>
      </c>
      <c r="AL173" s="14">
        <v>5727166503.90625</v>
      </c>
      <c r="AM173" s="14">
        <v>9</v>
      </c>
      <c r="AN173" s="14">
        <v>6672979003.90625</v>
      </c>
      <c r="AO173" s="14">
        <v>6</v>
      </c>
      <c r="AP173" s="14">
        <v>1057731712</v>
      </c>
      <c r="AQ173" s="14">
        <v>8</v>
      </c>
      <c r="AR173" s="14">
        <v>1025356323.2421875</v>
      </c>
      <c r="AS173" s="14">
        <v>10</v>
      </c>
      <c r="AT173" s="14">
        <v>5082445312.5</v>
      </c>
      <c r="AU173" s="14">
        <v>5</v>
      </c>
      <c r="AV173" s="15">
        <v>1631870605.46875</v>
      </c>
      <c r="AW173" s="6"/>
      <c r="AX173" s="21">
        <v>7.001140177479483</v>
      </c>
      <c r="AZ173" s="24">
        <f t="shared" si="63"/>
        <v>5.6322012259721062E-2</v>
      </c>
      <c r="BA173" s="24">
        <f t="shared" si="59"/>
        <v>-2.6211272308917278E-2</v>
      </c>
      <c r="BB173" s="24">
        <f t="shared" si="64"/>
        <v>-5.592325475362709E-2</v>
      </c>
      <c r="BD173" s="24">
        <f t="shared" si="54"/>
        <v>1.8131456390325488E-2</v>
      </c>
      <c r="BE173" s="24">
        <f t="shared" si="55"/>
        <v>9.8356666829613942E-2</v>
      </c>
      <c r="BF173" s="24">
        <f t="shared" si="56"/>
        <v>0.28801563914170764</v>
      </c>
      <c r="BG173" s="24">
        <f t="shared" si="57"/>
        <v>0.27634248385121302</v>
      </c>
      <c r="BH173" s="25">
        <f t="shared" si="65"/>
        <v>1.6416837116551837</v>
      </c>
      <c r="BJ173" s="6">
        <f t="shared" si="66"/>
        <v>18749000000</v>
      </c>
      <c r="BK173" s="6"/>
      <c r="BL173" s="8">
        <f t="shared" si="67"/>
        <v>3821114874.7871246</v>
      </c>
      <c r="BM173" s="33">
        <f t="shared" si="58"/>
        <v>226408364.78572211</v>
      </c>
    </row>
    <row r="174" spans="1:65" x14ac:dyDescent="0.2">
      <c r="A174" s="12">
        <v>13</v>
      </c>
      <c r="B174" s="13">
        <v>2001</v>
      </c>
      <c r="C174" s="13" t="s">
        <v>39</v>
      </c>
      <c r="D174" s="14">
        <v>166</v>
      </c>
      <c r="E174" s="14">
        <v>19</v>
      </c>
      <c r="F174" s="14">
        <v>681479.67529296875</v>
      </c>
      <c r="G174" s="14">
        <v>77</v>
      </c>
      <c r="H174" s="14">
        <v>5300121.58203125</v>
      </c>
      <c r="I174" s="14">
        <v>13084955.078125</v>
      </c>
      <c r="J174" s="14">
        <v>71</v>
      </c>
      <c r="K174" s="14">
        <f t="shared" si="53"/>
        <v>148</v>
      </c>
      <c r="L174" s="14">
        <f t="shared" si="50"/>
        <v>-7784833.49609375</v>
      </c>
      <c r="M174" s="14">
        <f t="shared" si="51"/>
        <v>-52600.226324957774</v>
      </c>
      <c r="N174" s="14">
        <f t="shared" si="52"/>
        <v>18</v>
      </c>
      <c r="O174" s="14">
        <v>154</v>
      </c>
      <c r="P174" s="14">
        <v>262957375</v>
      </c>
      <c r="Q174" s="14">
        <v>147</v>
      </c>
      <c r="R174" s="14">
        <v>11093353.515625</v>
      </c>
      <c r="S174" s="14">
        <v>150</v>
      </c>
      <c r="T174" s="14">
        <v>61154226.5625</v>
      </c>
      <c r="U174" s="14">
        <v>107</v>
      </c>
      <c r="V174" s="14">
        <v>37671097.65625</v>
      </c>
      <c r="W174" s="14">
        <v>40</v>
      </c>
      <c r="X174" s="14">
        <v>9137550.78125</v>
      </c>
      <c r="Y174" s="14">
        <v>141</v>
      </c>
      <c r="Z174" s="14">
        <v>140820140.625</v>
      </c>
      <c r="AA174" s="14">
        <v>15</v>
      </c>
      <c r="AB174" s="14">
        <v>3081004.150390625</v>
      </c>
      <c r="AC174" s="14">
        <v>129</v>
      </c>
      <c r="AD174" s="14">
        <v>91337210.9375</v>
      </c>
      <c r="AE174" s="14">
        <v>63</v>
      </c>
      <c r="AF174" s="14">
        <v>18352947.265625</v>
      </c>
      <c r="AG174" s="14">
        <v>102</v>
      </c>
      <c r="AH174" s="14">
        <v>74835289.0625</v>
      </c>
      <c r="AI174" s="14">
        <v>13</v>
      </c>
      <c r="AJ174" s="14">
        <v>1557900.87890625</v>
      </c>
      <c r="AK174" s="14">
        <v>91</v>
      </c>
      <c r="AL174" s="14">
        <v>29064992.1875</v>
      </c>
      <c r="AM174" s="14">
        <v>94</v>
      </c>
      <c r="AN174" s="14">
        <v>32473917.96875</v>
      </c>
      <c r="AO174" s="14"/>
      <c r="AP174" s="14"/>
      <c r="AQ174" s="14"/>
      <c r="AR174" s="14"/>
      <c r="AS174" s="14"/>
      <c r="AT174" s="14"/>
      <c r="AU174" s="14"/>
      <c r="AV174" s="15"/>
      <c r="AW174" s="6"/>
      <c r="AX174" s="21">
        <v>0.70033498957219398</v>
      </c>
      <c r="AZ174" s="24"/>
      <c r="BA174" s="24"/>
      <c r="BB174" s="24"/>
      <c r="BD174" s="24">
        <f t="shared" si="54"/>
        <v>4.2186888713902776E-2</v>
      </c>
      <c r="BE174" s="24">
        <f t="shared" si="55"/>
        <v>1.1716743637217343E-2</v>
      </c>
      <c r="BF174" s="24">
        <f t="shared" si="56"/>
        <v>0.53552459072501768</v>
      </c>
      <c r="BG174" s="24">
        <f t="shared" si="57"/>
        <v>0.14325933112258213</v>
      </c>
      <c r="BH174" s="25"/>
      <c r="BM174" s="33">
        <f t="shared" si="58"/>
        <v>13047400.054696335</v>
      </c>
    </row>
    <row r="175" spans="1:65" x14ac:dyDescent="0.2">
      <c r="A175" s="12">
        <v>13</v>
      </c>
      <c r="B175" s="13">
        <v>2002</v>
      </c>
      <c r="C175" s="13" t="s">
        <v>39</v>
      </c>
      <c r="D175" s="14">
        <v>163</v>
      </c>
      <c r="E175" s="14">
        <v>14</v>
      </c>
      <c r="F175" s="14">
        <v>194551.92565917969</v>
      </c>
      <c r="G175" s="14">
        <v>62</v>
      </c>
      <c r="H175" s="14">
        <v>10209183.59375</v>
      </c>
      <c r="I175" s="14">
        <v>85139148.4375</v>
      </c>
      <c r="J175" s="14">
        <v>82</v>
      </c>
      <c r="K175" s="14">
        <f t="shared" si="53"/>
        <v>144</v>
      </c>
      <c r="L175" s="14">
        <f t="shared" si="50"/>
        <v>-74929964.84375</v>
      </c>
      <c r="M175" s="14">
        <f t="shared" si="51"/>
        <v>-520346.97808159725</v>
      </c>
      <c r="N175" s="14">
        <f t="shared" si="52"/>
        <v>19</v>
      </c>
      <c r="O175" s="14">
        <v>152</v>
      </c>
      <c r="P175" s="14">
        <v>328320031.25</v>
      </c>
      <c r="Q175" s="14">
        <v>144</v>
      </c>
      <c r="R175" s="14">
        <v>9428322.265625</v>
      </c>
      <c r="S175" s="14">
        <v>142</v>
      </c>
      <c r="T175" s="14">
        <v>63215398.4375</v>
      </c>
      <c r="U175" s="14">
        <v>105</v>
      </c>
      <c r="V175" s="14">
        <v>48124000</v>
      </c>
      <c r="W175" s="14">
        <v>34</v>
      </c>
      <c r="X175" s="14">
        <v>10709633.7890625</v>
      </c>
      <c r="Y175" s="14">
        <v>139</v>
      </c>
      <c r="Z175" s="14">
        <v>191040093.75</v>
      </c>
      <c r="AA175" s="14">
        <v>14</v>
      </c>
      <c r="AB175" s="14">
        <v>5802571.77734375</v>
      </c>
      <c r="AC175" s="14">
        <v>113</v>
      </c>
      <c r="AD175" s="14">
        <v>90826773.4375</v>
      </c>
      <c r="AE175" s="14">
        <v>56</v>
      </c>
      <c r="AF175" s="14">
        <v>20207107.421875</v>
      </c>
      <c r="AG175" s="14">
        <v>94</v>
      </c>
      <c r="AH175" s="14">
        <v>66454757.8125</v>
      </c>
      <c r="AI175" s="14">
        <v>19</v>
      </c>
      <c r="AJ175" s="14">
        <v>4998390.625</v>
      </c>
      <c r="AK175" s="14">
        <v>88</v>
      </c>
      <c r="AL175" s="14">
        <v>34712062.5</v>
      </c>
      <c r="AM175" s="14">
        <v>90</v>
      </c>
      <c r="AN175" s="14">
        <v>35545539.0625</v>
      </c>
      <c r="AO175" s="14"/>
      <c r="AP175" s="14"/>
      <c r="AQ175" s="14"/>
      <c r="AR175" s="14"/>
      <c r="AS175" s="14"/>
      <c r="AT175" s="14"/>
      <c r="AU175" s="14"/>
      <c r="AV175" s="15"/>
      <c r="AW175" s="6"/>
      <c r="AX175" s="21">
        <v>0.88150113140217035</v>
      </c>
      <c r="AZ175" s="24">
        <f t="shared" ref="AZ175:AZ187" si="68">((M175+(F175/E175))/AX175)/(((R174/Q174)+(V174/U174)+(Z174/Y174)+(X174/W174))/AX174)</f>
        <v>-0.24316555585018559</v>
      </c>
      <c r="BA175" s="24">
        <f t="shared" si="59"/>
        <v>-0.24918911926911286</v>
      </c>
      <c r="BB175" s="24">
        <f t="shared" ref="BB175:BB187" si="69">(M175/AX175)/(((R174/Q174)+(V174/U174)+(Z174/Y174)+(X174/W174))/AX174)</f>
        <v>-0.24983781071422811</v>
      </c>
      <c r="BD175" s="24">
        <f t="shared" si="54"/>
        <v>2.8716865765786258E-2</v>
      </c>
      <c r="BE175" s="24">
        <f t="shared" si="55"/>
        <v>1.7673523468098629E-2</v>
      </c>
      <c r="BF175" s="24">
        <f t="shared" si="56"/>
        <v>0.58187157519040344</v>
      </c>
      <c r="BG175" s="24">
        <f t="shared" si="57"/>
        <v>0.14657649676987231</v>
      </c>
      <c r="BH175" s="25">
        <f t="shared" ref="BH175:BH187" si="70">AD175/V174</f>
        <v>2.4110466402199715</v>
      </c>
      <c r="BM175" s="33">
        <f t="shared" si="58"/>
        <v>12149313.71900464</v>
      </c>
    </row>
    <row r="176" spans="1:65" x14ac:dyDescent="0.2">
      <c r="A176" s="12">
        <v>13</v>
      </c>
      <c r="B176" s="13">
        <v>2003</v>
      </c>
      <c r="C176" s="13" t="s">
        <v>39</v>
      </c>
      <c r="D176" s="14">
        <v>177</v>
      </c>
      <c r="E176" s="14">
        <v>21</v>
      </c>
      <c r="F176" s="14">
        <v>2320242.919921875</v>
      </c>
      <c r="G176" s="14">
        <v>75</v>
      </c>
      <c r="H176" s="14">
        <v>14104916.9921875</v>
      </c>
      <c r="I176" s="14">
        <v>21479664.0625</v>
      </c>
      <c r="J176" s="14">
        <v>74</v>
      </c>
      <c r="K176" s="14">
        <f t="shared" si="53"/>
        <v>149</v>
      </c>
      <c r="L176" s="14">
        <f t="shared" si="50"/>
        <v>-7374747.0703125</v>
      </c>
      <c r="M176" s="14">
        <f t="shared" si="51"/>
        <v>-49494.946780620805</v>
      </c>
      <c r="N176" s="14">
        <f t="shared" si="52"/>
        <v>28</v>
      </c>
      <c r="O176" s="14">
        <v>158</v>
      </c>
      <c r="P176" s="14">
        <v>372770031.25</v>
      </c>
      <c r="Q176" s="14">
        <v>150</v>
      </c>
      <c r="R176" s="14">
        <v>13270995.1171875</v>
      </c>
      <c r="S176" s="14">
        <v>147</v>
      </c>
      <c r="T176" s="14">
        <v>72009601.5625</v>
      </c>
      <c r="U176" s="14">
        <v>105</v>
      </c>
      <c r="V176" s="14">
        <v>47829859.375</v>
      </c>
      <c r="W176" s="14">
        <v>32</v>
      </c>
      <c r="X176" s="14">
        <v>10689515.625</v>
      </c>
      <c r="Y176" s="14">
        <v>142</v>
      </c>
      <c r="Z176" s="14">
        <v>225053750</v>
      </c>
      <c r="AA176" s="14">
        <v>15</v>
      </c>
      <c r="AB176" s="14">
        <v>3916305.908203125</v>
      </c>
      <c r="AC176" s="14">
        <v>125</v>
      </c>
      <c r="AD176" s="14">
        <v>126297242.1875</v>
      </c>
      <c r="AE176" s="14">
        <v>58</v>
      </c>
      <c r="AF176" s="14">
        <v>29687816.40625</v>
      </c>
      <c r="AG176" s="14">
        <v>106</v>
      </c>
      <c r="AH176" s="14">
        <v>86420171.875</v>
      </c>
      <c r="AI176" s="14">
        <v>16</v>
      </c>
      <c r="AJ176" s="14">
        <v>11574226.5625</v>
      </c>
      <c r="AK176" s="14">
        <v>85</v>
      </c>
      <c r="AL176" s="14">
        <v>37223570.3125</v>
      </c>
      <c r="AM176" s="14">
        <v>90</v>
      </c>
      <c r="AN176" s="14">
        <v>38608542.96875</v>
      </c>
      <c r="AO176" s="14"/>
      <c r="AP176" s="14"/>
      <c r="AQ176" s="14"/>
      <c r="AR176" s="14"/>
      <c r="AS176" s="14"/>
      <c r="AT176" s="14"/>
      <c r="AU176" s="14"/>
      <c r="AV176" s="15"/>
      <c r="AW176" s="6"/>
      <c r="AX176" s="21">
        <v>1</v>
      </c>
      <c r="AZ176" s="24">
        <f t="shared" si="68"/>
        <v>2.4293240160128758E-2</v>
      </c>
      <c r="BA176" s="24">
        <f t="shared" si="59"/>
        <v>-1.3511360483256457E-2</v>
      </c>
      <c r="BB176" s="24">
        <f t="shared" si="69"/>
        <v>-1.9713677776311847E-2</v>
      </c>
      <c r="BD176" s="24">
        <f t="shared" si="54"/>
        <v>3.5601024773065093E-2</v>
      </c>
      <c r="BE176" s="24">
        <f t="shared" si="55"/>
        <v>1.0505956970496472E-2</v>
      </c>
      <c r="BF176" s="24">
        <f t="shared" si="56"/>
        <v>0.60373348481189093</v>
      </c>
      <c r="BG176" s="24">
        <f t="shared" si="57"/>
        <v>0.12830929357334167</v>
      </c>
      <c r="BH176" s="25">
        <f t="shared" si="70"/>
        <v>2.6244128124740254</v>
      </c>
      <c r="BM176" s="33">
        <f t="shared" si="58"/>
        <v>10689515.625</v>
      </c>
    </row>
    <row r="177" spans="1:65" x14ac:dyDescent="0.2">
      <c r="A177" s="12">
        <v>13</v>
      </c>
      <c r="B177" s="13">
        <v>2004</v>
      </c>
      <c r="C177" s="13" t="s">
        <v>39</v>
      </c>
      <c r="D177" s="14">
        <v>238</v>
      </c>
      <c r="E177" s="14">
        <v>41</v>
      </c>
      <c r="F177" s="14">
        <v>7006721.6796875</v>
      </c>
      <c r="G177" s="14">
        <v>131</v>
      </c>
      <c r="H177" s="14">
        <v>32225884.765625</v>
      </c>
      <c r="I177" s="14">
        <v>13562536.1328125</v>
      </c>
      <c r="J177" s="14">
        <v>84</v>
      </c>
      <c r="K177" s="14">
        <f t="shared" si="53"/>
        <v>215</v>
      </c>
      <c r="L177" s="14">
        <f t="shared" si="50"/>
        <v>18663348.6328125</v>
      </c>
      <c r="M177" s="14">
        <f t="shared" si="51"/>
        <v>86806.272710755817</v>
      </c>
      <c r="N177" s="14">
        <f t="shared" si="52"/>
        <v>23</v>
      </c>
      <c r="O177" s="14">
        <v>226</v>
      </c>
      <c r="P177" s="14">
        <v>470985187.5</v>
      </c>
      <c r="Q177" s="14">
        <v>219</v>
      </c>
      <c r="R177" s="14">
        <v>24761193.359375</v>
      </c>
      <c r="S177" s="14">
        <v>206</v>
      </c>
      <c r="T177" s="14">
        <v>96443546.875</v>
      </c>
      <c r="U177" s="14">
        <v>136</v>
      </c>
      <c r="V177" s="14">
        <v>57869550.78125</v>
      </c>
      <c r="W177" s="14">
        <v>38</v>
      </c>
      <c r="X177" s="14">
        <v>11714948.2421875</v>
      </c>
      <c r="Y177" s="14">
        <v>202</v>
      </c>
      <c r="Z177" s="14">
        <v>276267718.75</v>
      </c>
      <c r="AA177" s="14">
        <v>15</v>
      </c>
      <c r="AB177" s="14">
        <v>3928228.759765625</v>
      </c>
      <c r="AC177" s="14">
        <v>170</v>
      </c>
      <c r="AD177" s="14">
        <v>227161890.625</v>
      </c>
      <c r="AE177" s="14">
        <v>82</v>
      </c>
      <c r="AF177" s="14">
        <v>50399605.46875</v>
      </c>
      <c r="AG177" s="14">
        <v>122</v>
      </c>
      <c r="AH177" s="14">
        <v>149608578.125</v>
      </c>
      <c r="AI177" s="14">
        <v>36</v>
      </c>
      <c r="AJ177" s="14">
        <v>35719363.28125</v>
      </c>
      <c r="AK177" s="14">
        <v>109</v>
      </c>
      <c r="AL177" s="14">
        <v>39438769.53125</v>
      </c>
      <c r="AM177" s="14">
        <v>118</v>
      </c>
      <c r="AN177" s="14">
        <v>48004421.875</v>
      </c>
      <c r="AO177" s="14"/>
      <c r="AP177" s="14"/>
      <c r="AQ177" s="14"/>
      <c r="AR177" s="14"/>
      <c r="AS177" s="14"/>
      <c r="AT177" s="14"/>
      <c r="AU177" s="14"/>
      <c r="AV177" s="15"/>
      <c r="AW177" s="6"/>
      <c r="AX177" s="21">
        <v>1.0441571792341915</v>
      </c>
      <c r="AZ177" s="24">
        <f t="shared" si="68"/>
        <v>0.10020743416800364</v>
      </c>
      <c r="BA177" s="24">
        <f t="shared" si="59"/>
        <v>4.6427027669904808E-2</v>
      </c>
      <c r="BB177" s="24">
        <f t="shared" si="69"/>
        <v>3.3754633035295308E-2</v>
      </c>
      <c r="BD177" s="24">
        <f t="shared" si="54"/>
        <v>5.2573189171421661E-2</v>
      </c>
      <c r="BE177" s="24">
        <f t="shared" si="55"/>
        <v>8.3404507488160119E-3</v>
      </c>
      <c r="BF177" s="24">
        <f t="shared" si="56"/>
        <v>0.58657411333132425</v>
      </c>
      <c r="BG177" s="24">
        <f t="shared" si="57"/>
        <v>0.12286915240036078</v>
      </c>
      <c r="BH177" s="25">
        <f t="shared" si="70"/>
        <v>4.7493740017921597</v>
      </c>
      <c r="BM177" s="33">
        <f t="shared" si="58"/>
        <v>11219525.637681779</v>
      </c>
    </row>
    <row r="178" spans="1:65" x14ac:dyDescent="0.2">
      <c r="A178" s="12">
        <v>13</v>
      </c>
      <c r="B178" s="13">
        <v>2005</v>
      </c>
      <c r="C178" s="13" t="s">
        <v>39</v>
      </c>
      <c r="D178" s="14">
        <v>253</v>
      </c>
      <c r="E178" s="14">
        <v>62</v>
      </c>
      <c r="F178" s="14">
        <v>15120365.234375</v>
      </c>
      <c r="G178" s="14">
        <v>159</v>
      </c>
      <c r="H178" s="14">
        <v>60018648.4375</v>
      </c>
      <c r="I178" s="14">
        <v>6006294.43359375</v>
      </c>
      <c r="J178" s="14">
        <v>48</v>
      </c>
      <c r="K178" s="14">
        <f t="shared" si="53"/>
        <v>207</v>
      </c>
      <c r="L178" s="14">
        <f t="shared" si="50"/>
        <v>54012354.00390625</v>
      </c>
      <c r="M178" s="14">
        <f t="shared" si="51"/>
        <v>260929.24639568236</v>
      </c>
      <c r="N178" s="14">
        <f t="shared" si="52"/>
        <v>46</v>
      </c>
      <c r="O178" s="14">
        <v>230</v>
      </c>
      <c r="P178" s="14">
        <v>510989906.25</v>
      </c>
      <c r="Q178" s="14">
        <v>222</v>
      </c>
      <c r="R178" s="14">
        <v>39536945.3125</v>
      </c>
      <c r="S178" s="14">
        <v>210</v>
      </c>
      <c r="T178" s="14">
        <v>115069710.9375</v>
      </c>
      <c r="U178" s="14">
        <v>137</v>
      </c>
      <c r="V178" s="14">
        <v>61077941.40625</v>
      </c>
      <c r="W178" s="14">
        <v>41</v>
      </c>
      <c r="X178" s="14">
        <v>17311554.6875</v>
      </c>
      <c r="Y178" s="14">
        <v>199</v>
      </c>
      <c r="Z178" s="14">
        <v>275976312.5</v>
      </c>
      <c r="AA178" s="14">
        <v>12</v>
      </c>
      <c r="AB178" s="14">
        <v>2017449.5849609375</v>
      </c>
      <c r="AC178" s="14">
        <v>172</v>
      </c>
      <c r="AD178" s="14">
        <v>297482656.25</v>
      </c>
      <c r="AE178" s="14">
        <v>89</v>
      </c>
      <c r="AF178" s="14">
        <v>73305820.3125</v>
      </c>
      <c r="AG178" s="14">
        <v>124</v>
      </c>
      <c r="AH178" s="14">
        <v>206745531.25</v>
      </c>
      <c r="AI178" s="14">
        <v>39</v>
      </c>
      <c r="AJ178" s="14">
        <v>26616792.96875</v>
      </c>
      <c r="AK178" s="14">
        <v>117</v>
      </c>
      <c r="AL178" s="14">
        <v>46988757.8125</v>
      </c>
      <c r="AM178" s="14">
        <v>120</v>
      </c>
      <c r="AN178" s="14">
        <v>56174253.90625</v>
      </c>
      <c r="AO178" s="14"/>
      <c r="AP178" s="14"/>
      <c r="AQ178" s="14"/>
      <c r="AR178" s="14"/>
      <c r="AS178" s="14"/>
      <c r="AT178" s="14"/>
      <c r="AU178" s="14"/>
      <c r="AV178" s="15"/>
      <c r="AW178" s="6"/>
      <c r="AX178" s="21">
        <v>1.1448312940523104</v>
      </c>
      <c r="AZ178" s="24">
        <f t="shared" si="68"/>
        <v>0.20790653619577246</v>
      </c>
      <c r="BA178" s="24">
        <f t="shared" si="59"/>
        <v>0.13754881034784316</v>
      </c>
      <c r="BB178" s="24">
        <f t="shared" si="69"/>
        <v>0.10746481722665958</v>
      </c>
      <c r="BD178" s="24">
        <f t="shared" si="54"/>
        <v>7.737324128895158E-2</v>
      </c>
      <c r="BE178" s="24">
        <f t="shared" si="55"/>
        <v>3.9481202275919464E-3</v>
      </c>
      <c r="BF178" s="24">
        <f t="shared" si="56"/>
        <v>0.54008172984336711</v>
      </c>
      <c r="BG178" s="24">
        <f t="shared" si="57"/>
        <v>0.11952866516382386</v>
      </c>
      <c r="BH178" s="25">
        <f t="shared" si="70"/>
        <v>5.1405731033665765</v>
      </c>
      <c r="BM178" s="33">
        <f t="shared" si="58"/>
        <v>15121489.757869065</v>
      </c>
    </row>
    <row r="179" spans="1:65" x14ac:dyDescent="0.2">
      <c r="A179" s="12">
        <v>13</v>
      </c>
      <c r="B179" s="13">
        <v>2006</v>
      </c>
      <c r="C179" s="13" t="s">
        <v>39</v>
      </c>
      <c r="D179" s="14">
        <v>291</v>
      </c>
      <c r="E179" s="14">
        <v>75</v>
      </c>
      <c r="F179" s="14">
        <v>18210857.421875</v>
      </c>
      <c r="G179" s="14">
        <v>190</v>
      </c>
      <c r="H179" s="14">
        <v>85933046.875</v>
      </c>
      <c r="I179" s="14">
        <v>8143084.47265625</v>
      </c>
      <c r="J179" s="14">
        <v>57</v>
      </c>
      <c r="K179" s="14">
        <f t="shared" si="53"/>
        <v>247</v>
      </c>
      <c r="L179" s="14">
        <f t="shared" si="50"/>
        <v>77789962.40234375</v>
      </c>
      <c r="M179" s="14">
        <f t="shared" si="51"/>
        <v>314939.11903782893</v>
      </c>
      <c r="N179" s="14">
        <f t="shared" si="52"/>
        <v>44</v>
      </c>
      <c r="O179" s="14">
        <v>273</v>
      </c>
      <c r="P179" s="14">
        <v>687229375</v>
      </c>
      <c r="Q179" s="14">
        <v>264</v>
      </c>
      <c r="R179" s="14">
        <v>59687539.0625</v>
      </c>
      <c r="S179" s="14">
        <v>250</v>
      </c>
      <c r="T179" s="14">
        <v>163181578.125</v>
      </c>
      <c r="U179" s="14">
        <v>157</v>
      </c>
      <c r="V179" s="14">
        <v>82982484.375</v>
      </c>
      <c r="W179" s="14">
        <v>52</v>
      </c>
      <c r="X179" s="14">
        <v>27961535.15625</v>
      </c>
      <c r="Y179" s="14">
        <v>243</v>
      </c>
      <c r="Z179" s="14">
        <v>335446000</v>
      </c>
      <c r="AA179" s="14">
        <v>19</v>
      </c>
      <c r="AB179" s="14">
        <v>17970222.65625</v>
      </c>
      <c r="AC179" s="14">
        <v>204</v>
      </c>
      <c r="AD179" s="14">
        <v>460958906.25</v>
      </c>
      <c r="AE179" s="14">
        <v>99</v>
      </c>
      <c r="AF179" s="14">
        <v>121624898.4375</v>
      </c>
      <c r="AG179" s="14">
        <v>136</v>
      </c>
      <c r="AH179" s="14">
        <v>210430453.125</v>
      </c>
      <c r="AI179" s="14">
        <v>59</v>
      </c>
      <c r="AJ179" s="14">
        <v>137606125</v>
      </c>
      <c r="AK179" s="14">
        <v>123</v>
      </c>
      <c r="AL179" s="14">
        <v>59606609.375</v>
      </c>
      <c r="AM179" s="14">
        <v>128</v>
      </c>
      <c r="AN179" s="14">
        <v>68309195.3125</v>
      </c>
      <c r="AO179" s="14"/>
      <c r="AP179" s="14"/>
      <c r="AQ179" s="14"/>
      <c r="AR179" s="14"/>
      <c r="AS179" s="14"/>
      <c r="AT179" s="14"/>
      <c r="AU179" s="14"/>
      <c r="AV179" s="15"/>
      <c r="AW179" s="6"/>
      <c r="AX179" s="21">
        <v>1.2695927542996235</v>
      </c>
      <c r="AZ179" s="24">
        <f t="shared" si="68"/>
        <v>0.20671917931589665</v>
      </c>
      <c r="BA179" s="24">
        <f t="shared" si="59"/>
        <v>0.14405182092575811</v>
      </c>
      <c r="BB179" s="24">
        <f t="shared" si="69"/>
        <v>0.11672593790680234</v>
      </c>
      <c r="BD179" s="24">
        <f t="shared" si="54"/>
        <v>8.6852426909865429E-2</v>
      </c>
      <c r="BE179" s="24">
        <f t="shared" si="55"/>
        <v>2.6148798799891231E-2</v>
      </c>
      <c r="BF179" s="24">
        <f t="shared" si="56"/>
        <v>0.48811359380556163</v>
      </c>
      <c r="BG179" s="24">
        <f t="shared" si="57"/>
        <v>0.12074932678045085</v>
      </c>
      <c r="BH179" s="25">
        <f t="shared" si="70"/>
        <v>7.5470602911124125</v>
      </c>
      <c r="BM179" s="33">
        <f t="shared" si="58"/>
        <v>22024019.168000929</v>
      </c>
    </row>
    <row r="180" spans="1:65" x14ac:dyDescent="0.2">
      <c r="A180" s="12">
        <v>13</v>
      </c>
      <c r="B180" s="13">
        <v>2007</v>
      </c>
      <c r="C180" s="13" t="s">
        <v>39</v>
      </c>
      <c r="D180" s="14">
        <v>270</v>
      </c>
      <c r="E180" s="14">
        <v>90</v>
      </c>
      <c r="F180" s="14">
        <v>21162365.234375</v>
      </c>
      <c r="G180" s="14">
        <v>180</v>
      </c>
      <c r="H180" s="14">
        <v>88502328.125</v>
      </c>
      <c r="I180" s="14">
        <v>8148624.51171875</v>
      </c>
      <c r="J180" s="14">
        <v>57</v>
      </c>
      <c r="K180" s="14">
        <f t="shared" si="53"/>
        <v>237</v>
      </c>
      <c r="L180" s="14">
        <f t="shared" si="50"/>
        <v>80353703.61328125</v>
      </c>
      <c r="M180" s="14">
        <f t="shared" si="51"/>
        <v>339045.16292523732</v>
      </c>
      <c r="N180" s="14">
        <f t="shared" si="52"/>
        <v>33</v>
      </c>
      <c r="O180" s="14">
        <v>250</v>
      </c>
      <c r="P180" s="14">
        <v>771758937.5</v>
      </c>
      <c r="Q180" s="14">
        <v>243</v>
      </c>
      <c r="R180" s="14">
        <v>76390234.375</v>
      </c>
      <c r="S180" s="14">
        <v>230</v>
      </c>
      <c r="T180" s="14">
        <v>195183281.25</v>
      </c>
      <c r="U180" s="14">
        <v>147</v>
      </c>
      <c r="V180" s="14">
        <v>80304015.625</v>
      </c>
      <c r="W180" s="14">
        <v>56</v>
      </c>
      <c r="X180" s="14">
        <v>34588425.78125</v>
      </c>
      <c r="Y180" s="14">
        <v>218</v>
      </c>
      <c r="Z180" s="14">
        <v>382256437.5</v>
      </c>
      <c r="AA180" s="14">
        <v>20</v>
      </c>
      <c r="AB180" s="14">
        <v>3036552.24609375</v>
      </c>
      <c r="AC180" s="14">
        <v>125</v>
      </c>
      <c r="AD180" s="14">
        <v>563137312.5</v>
      </c>
      <c r="AE180" s="14">
        <v>61</v>
      </c>
      <c r="AF180" s="14">
        <v>172719593.75</v>
      </c>
      <c r="AG180" s="14">
        <v>67</v>
      </c>
      <c r="AH180" s="14">
        <v>173304937.5</v>
      </c>
      <c r="AI180" s="14">
        <v>55</v>
      </c>
      <c r="AJ180" s="14">
        <v>243575265.625</v>
      </c>
      <c r="AK180" s="14">
        <v>65</v>
      </c>
      <c r="AL180" s="14">
        <v>92178671.875</v>
      </c>
      <c r="AM180" s="14">
        <v>73</v>
      </c>
      <c r="AN180" s="14">
        <v>118641156.25</v>
      </c>
      <c r="AO180" s="14"/>
      <c r="AP180" s="14"/>
      <c r="AQ180" s="14"/>
      <c r="AR180" s="14"/>
      <c r="AS180" s="14"/>
      <c r="AT180" s="14"/>
      <c r="AU180" s="14"/>
      <c r="AV180" s="15"/>
      <c r="AW180" s="6"/>
      <c r="AX180" s="21">
        <v>1.4356871504617181</v>
      </c>
      <c r="AZ180" s="24">
        <f t="shared" si="68"/>
        <v>0.18997150657743658</v>
      </c>
      <c r="BA180" s="24">
        <f t="shared" si="59"/>
        <v>0.1417179689248686</v>
      </c>
      <c r="BB180" s="24">
        <f t="shared" si="69"/>
        <v>0.1121749866886025</v>
      </c>
      <c r="BD180" s="24">
        <f t="shared" si="54"/>
        <v>9.8981988627763709E-2</v>
      </c>
      <c r="BE180" s="24">
        <f t="shared" si="55"/>
        <v>3.9345864343731688E-3</v>
      </c>
      <c r="BF180" s="24">
        <f t="shared" si="56"/>
        <v>0.49530548844469974</v>
      </c>
      <c r="BG180" s="24">
        <f t="shared" si="57"/>
        <v>0.10405323699280127</v>
      </c>
      <c r="BH180" s="25">
        <f t="shared" si="70"/>
        <v>6.7862190044246908</v>
      </c>
      <c r="BM180" s="33">
        <f t="shared" si="58"/>
        <v>24091896.183737755</v>
      </c>
    </row>
    <row r="181" spans="1:65" x14ac:dyDescent="0.2">
      <c r="A181" s="12">
        <v>13</v>
      </c>
      <c r="B181" s="13">
        <v>2008</v>
      </c>
      <c r="C181" s="13" t="s">
        <v>39</v>
      </c>
      <c r="D181" s="14">
        <v>295</v>
      </c>
      <c r="E181" s="14">
        <v>92</v>
      </c>
      <c r="F181" s="14">
        <v>27304000</v>
      </c>
      <c r="G181" s="14">
        <v>188</v>
      </c>
      <c r="H181" s="14">
        <v>105122000</v>
      </c>
      <c r="I181" s="14">
        <v>12683000</v>
      </c>
      <c r="J181" s="14">
        <v>66</v>
      </c>
      <c r="K181" s="14">
        <f t="shared" si="53"/>
        <v>254</v>
      </c>
      <c r="L181" s="14">
        <f t="shared" si="50"/>
        <v>92439000</v>
      </c>
      <c r="M181" s="14">
        <f t="shared" si="51"/>
        <v>363933.07086614176</v>
      </c>
      <c r="N181" s="14">
        <f t="shared" si="52"/>
        <v>41</v>
      </c>
      <c r="O181" s="14">
        <v>276</v>
      </c>
      <c r="P181" s="14">
        <v>969802000</v>
      </c>
      <c r="Q181" s="14">
        <v>267</v>
      </c>
      <c r="R181" s="14">
        <v>93773000</v>
      </c>
      <c r="S181" s="14">
        <v>254</v>
      </c>
      <c r="T181" s="14">
        <v>258408000</v>
      </c>
      <c r="U181" s="14">
        <v>165</v>
      </c>
      <c r="V181" s="14">
        <v>111056000</v>
      </c>
      <c r="W181" s="14">
        <v>56</v>
      </c>
      <c r="X181" s="14">
        <v>26546000</v>
      </c>
      <c r="Y181" s="14">
        <v>243</v>
      </c>
      <c r="Z181" s="14">
        <v>461715000</v>
      </c>
      <c r="AA181" s="14">
        <v>24</v>
      </c>
      <c r="AB181" s="14">
        <v>18304000</v>
      </c>
      <c r="AC181" s="14">
        <v>194</v>
      </c>
      <c r="AD181" s="14">
        <v>848875000</v>
      </c>
      <c r="AE181" s="14">
        <v>112</v>
      </c>
      <c r="AF181" s="14">
        <v>232207000</v>
      </c>
      <c r="AG181" s="14">
        <v>114</v>
      </c>
      <c r="AH181" s="14">
        <v>359351000</v>
      </c>
      <c r="AI181" s="14">
        <v>87</v>
      </c>
      <c r="AJ181" s="14">
        <v>271671000</v>
      </c>
      <c r="AK181" s="14">
        <v>138</v>
      </c>
      <c r="AL181" s="14">
        <v>78634000</v>
      </c>
      <c r="AM181" s="14">
        <v>140</v>
      </c>
      <c r="AN181" s="14">
        <v>92989000</v>
      </c>
      <c r="AO181" s="14"/>
      <c r="AP181" s="14"/>
      <c r="AQ181" s="14"/>
      <c r="AR181" s="14"/>
      <c r="AS181" s="14"/>
      <c r="AT181" s="14"/>
      <c r="AU181" s="14"/>
      <c r="AV181" s="15"/>
      <c r="AW181" s="6"/>
      <c r="AX181" s="21">
        <v>1.7607440396079383</v>
      </c>
      <c r="AZ181" s="24">
        <f t="shared" si="68"/>
        <v>0.16670086412452625</v>
      </c>
      <c r="BA181" s="24">
        <f t="shared" si="59"/>
        <v>0.11894321024706395</v>
      </c>
      <c r="BB181" s="24">
        <f t="shared" si="69"/>
        <v>9.1821579649986593E-2</v>
      </c>
      <c r="BD181" s="24">
        <f t="shared" si="54"/>
        <v>9.6692933196673131E-2</v>
      </c>
      <c r="BE181" s="24">
        <f t="shared" si="55"/>
        <v>1.8873955714671653E-2</v>
      </c>
      <c r="BF181" s="24">
        <f t="shared" si="56"/>
        <v>0.47609202703232206</v>
      </c>
      <c r="BG181" s="24">
        <f t="shared" si="57"/>
        <v>0.11451409669190206</v>
      </c>
      <c r="BH181" s="25">
        <f t="shared" si="70"/>
        <v>10.57076652261124</v>
      </c>
      <c r="BM181" s="33">
        <f t="shared" si="58"/>
        <v>15076580.924227322</v>
      </c>
    </row>
    <row r="182" spans="1:65" x14ac:dyDescent="0.2">
      <c r="A182" s="12">
        <v>13</v>
      </c>
      <c r="B182" s="13">
        <v>2009</v>
      </c>
      <c r="C182" s="13" t="s">
        <v>39</v>
      </c>
      <c r="D182" s="14">
        <v>325</v>
      </c>
      <c r="E182" s="14">
        <v>107</v>
      </c>
      <c r="F182" s="14">
        <v>28805000</v>
      </c>
      <c r="G182" s="14">
        <v>207</v>
      </c>
      <c r="H182" s="14">
        <v>96950000</v>
      </c>
      <c r="I182" s="14">
        <v>10514000</v>
      </c>
      <c r="J182" s="14">
        <v>80</v>
      </c>
      <c r="K182" s="14">
        <f t="shared" si="53"/>
        <v>287</v>
      </c>
      <c r="L182" s="14">
        <f t="shared" si="50"/>
        <v>86436000</v>
      </c>
      <c r="M182" s="14">
        <f t="shared" si="51"/>
        <v>301170.73170731706</v>
      </c>
      <c r="N182" s="14">
        <f t="shared" si="52"/>
        <v>38</v>
      </c>
      <c r="O182" s="14">
        <v>303</v>
      </c>
      <c r="P182" s="14">
        <v>1041876000</v>
      </c>
      <c r="Q182" s="14">
        <v>292</v>
      </c>
      <c r="R182" s="14">
        <v>108083000</v>
      </c>
      <c r="S182" s="14">
        <v>285</v>
      </c>
      <c r="T182" s="14">
        <v>274298000</v>
      </c>
      <c r="U182" s="14">
        <v>187</v>
      </c>
      <c r="V182" s="14">
        <v>143453000</v>
      </c>
      <c r="W182" s="14">
        <v>64</v>
      </c>
      <c r="X182" s="14">
        <v>42002000</v>
      </c>
      <c r="Y182" s="14">
        <v>269</v>
      </c>
      <c r="Z182" s="14">
        <v>471483000</v>
      </c>
      <c r="AA182" s="14">
        <v>24</v>
      </c>
      <c r="AB182" s="14">
        <v>2557000</v>
      </c>
      <c r="AC182" s="14">
        <v>218</v>
      </c>
      <c r="AD182" s="14">
        <v>888623000</v>
      </c>
      <c r="AE182" s="14">
        <v>125</v>
      </c>
      <c r="AF182" s="14">
        <v>235834000</v>
      </c>
      <c r="AG182" s="14">
        <v>122</v>
      </c>
      <c r="AH182" s="14">
        <v>387806000</v>
      </c>
      <c r="AI182" s="14">
        <v>97</v>
      </c>
      <c r="AJ182" s="14">
        <v>286766000</v>
      </c>
      <c r="AK182" s="14">
        <v>145</v>
      </c>
      <c r="AL182" s="14">
        <v>98253000</v>
      </c>
      <c r="AM182" s="14">
        <v>151</v>
      </c>
      <c r="AN182" s="14">
        <v>120035000</v>
      </c>
      <c r="AO182" s="14">
        <v>75</v>
      </c>
      <c r="AP182" s="14">
        <v>19963000</v>
      </c>
      <c r="AQ182" s="14">
        <v>25</v>
      </c>
      <c r="AR182" s="14">
        <v>5846000</v>
      </c>
      <c r="AS182" s="14">
        <v>76</v>
      </c>
      <c r="AT182" s="14">
        <v>159159000</v>
      </c>
      <c r="AU182" s="14">
        <v>72</v>
      </c>
      <c r="AV182" s="15">
        <v>101798000</v>
      </c>
      <c r="AW182" s="6"/>
      <c r="AX182" s="21">
        <v>2.0221835087055928</v>
      </c>
      <c r="AZ182" s="24">
        <f t="shared" si="68"/>
        <v>0.14613895960275614</v>
      </c>
      <c r="BA182" s="24">
        <f t="shared" si="59"/>
        <v>0.10287968626427214</v>
      </c>
      <c r="BB182" s="24">
        <f t="shared" si="69"/>
        <v>7.7164451557506689E-2</v>
      </c>
      <c r="BD182" s="24">
        <f t="shared" si="54"/>
        <v>0.10373883264419183</v>
      </c>
      <c r="BE182" s="24">
        <f t="shared" si="55"/>
        <v>2.4542267985825567E-3</v>
      </c>
      <c r="BF182" s="24">
        <f t="shared" si="56"/>
        <v>0.45253273902076641</v>
      </c>
      <c r="BG182" s="24">
        <f t="shared" si="57"/>
        <v>0.13768721037820239</v>
      </c>
      <c r="BH182" s="25">
        <f t="shared" si="70"/>
        <v>8.0015757815876682</v>
      </c>
      <c r="BM182" s="33">
        <f t="shared" si="58"/>
        <v>20770617.413889226</v>
      </c>
    </row>
    <row r="183" spans="1:65" x14ac:dyDescent="0.2">
      <c r="A183" s="12">
        <v>13</v>
      </c>
      <c r="B183" s="13">
        <v>2010</v>
      </c>
      <c r="C183" s="13" t="s">
        <v>39</v>
      </c>
      <c r="D183" s="14">
        <v>311</v>
      </c>
      <c r="E183" s="14">
        <v>110</v>
      </c>
      <c r="F183" s="14">
        <v>41554000</v>
      </c>
      <c r="G183" s="14">
        <v>210</v>
      </c>
      <c r="H183" s="14">
        <v>112361000</v>
      </c>
      <c r="I183" s="14">
        <v>14837000</v>
      </c>
      <c r="J183" s="14">
        <v>70</v>
      </c>
      <c r="K183" s="14">
        <f t="shared" si="53"/>
        <v>280</v>
      </c>
      <c r="L183" s="14">
        <f t="shared" si="50"/>
        <v>97524000</v>
      </c>
      <c r="M183" s="14">
        <f t="shared" si="51"/>
        <v>348300</v>
      </c>
      <c r="N183" s="14">
        <f t="shared" si="52"/>
        <v>31</v>
      </c>
      <c r="O183" s="14">
        <v>292</v>
      </c>
      <c r="P183" s="14">
        <v>1204312000</v>
      </c>
      <c r="Q183" s="14">
        <v>283</v>
      </c>
      <c r="R183" s="14">
        <v>106817000</v>
      </c>
      <c r="S183" s="14">
        <v>276</v>
      </c>
      <c r="T183" s="14">
        <v>344403000</v>
      </c>
      <c r="U183" s="14">
        <v>188</v>
      </c>
      <c r="V183" s="14">
        <v>179621000</v>
      </c>
      <c r="W183" s="14">
        <v>56</v>
      </c>
      <c r="X183" s="14">
        <v>48530000</v>
      </c>
      <c r="Y183" s="14">
        <v>258</v>
      </c>
      <c r="Z183" s="14">
        <v>521281000</v>
      </c>
      <c r="AA183" s="14">
        <v>25</v>
      </c>
      <c r="AB183" s="14">
        <v>3020000</v>
      </c>
      <c r="AC183" s="14">
        <v>217</v>
      </c>
      <c r="AD183" s="14">
        <v>1021207000</v>
      </c>
      <c r="AE183" s="14">
        <v>118</v>
      </c>
      <c r="AF183" s="14">
        <v>289560000</v>
      </c>
      <c r="AG183" s="14">
        <v>114</v>
      </c>
      <c r="AH183" s="14">
        <v>475439000</v>
      </c>
      <c r="AI183" s="14">
        <v>101</v>
      </c>
      <c r="AJ183" s="14">
        <v>302311000</v>
      </c>
      <c r="AK183" s="14">
        <v>145</v>
      </c>
      <c r="AL183" s="14">
        <v>99676000</v>
      </c>
      <c r="AM183" s="14">
        <v>150</v>
      </c>
      <c r="AN183" s="14">
        <v>145779000</v>
      </c>
      <c r="AO183" s="14"/>
      <c r="AP183" s="14"/>
      <c r="AQ183" s="14"/>
      <c r="AR183" s="14"/>
      <c r="AS183" s="14"/>
      <c r="AT183" s="14"/>
      <c r="AU183" s="14"/>
      <c r="AV183" s="15"/>
      <c r="AW183" s="6"/>
      <c r="AX183" s="21">
        <v>2.5449374638867059</v>
      </c>
      <c r="AZ183" s="24">
        <f t="shared" si="68"/>
        <v>0.16268402074736607</v>
      </c>
      <c r="BA183" s="24">
        <f t="shared" si="59"/>
        <v>0.11129370910054213</v>
      </c>
      <c r="BB183" s="24">
        <f t="shared" si="69"/>
        <v>7.8041154505538418E-2</v>
      </c>
      <c r="BD183" s="24">
        <f t="shared" si="54"/>
        <v>8.869545433409283E-2</v>
      </c>
      <c r="BE183" s="24">
        <f t="shared" si="55"/>
        <v>2.5076558234078876E-3</v>
      </c>
      <c r="BF183" s="24">
        <f t="shared" si="56"/>
        <v>0.43284547525890299</v>
      </c>
      <c r="BG183" s="24">
        <f t="shared" si="57"/>
        <v>0.14914822736965172</v>
      </c>
      <c r="BH183" s="25">
        <f t="shared" si="70"/>
        <v>7.1187566659463375</v>
      </c>
      <c r="BM183" s="33">
        <f t="shared" si="58"/>
        <v>19069230.850915883</v>
      </c>
    </row>
    <row r="184" spans="1:65" x14ac:dyDescent="0.2">
      <c r="A184" s="12">
        <v>13</v>
      </c>
      <c r="B184" s="13">
        <v>2011</v>
      </c>
      <c r="C184" s="13" t="s">
        <v>39</v>
      </c>
      <c r="D184" s="14">
        <v>308</v>
      </c>
      <c r="E184" s="14">
        <v>122</v>
      </c>
      <c r="F184" s="14">
        <v>59607000</v>
      </c>
      <c r="G184" s="14">
        <v>215</v>
      </c>
      <c r="H184" s="14">
        <v>165729000</v>
      </c>
      <c r="I184" s="14">
        <v>10538000</v>
      </c>
      <c r="J184" s="14">
        <v>57</v>
      </c>
      <c r="K184" s="14">
        <f t="shared" si="53"/>
        <v>272</v>
      </c>
      <c r="L184" s="14">
        <f t="shared" si="50"/>
        <v>155191000</v>
      </c>
      <c r="M184" s="14">
        <f t="shared" si="51"/>
        <v>570555.1470588235</v>
      </c>
      <c r="N184" s="14">
        <f t="shared" si="52"/>
        <v>36</v>
      </c>
      <c r="O184" s="14">
        <v>290</v>
      </c>
      <c r="P184" s="14">
        <v>1470529000</v>
      </c>
      <c r="Q184" s="14">
        <v>280</v>
      </c>
      <c r="R184" s="14">
        <v>185005000</v>
      </c>
      <c r="S184" s="14">
        <v>268</v>
      </c>
      <c r="T184" s="14">
        <v>443813000</v>
      </c>
      <c r="U184" s="14">
        <v>177</v>
      </c>
      <c r="V184" s="14">
        <v>222633000</v>
      </c>
      <c r="W184" s="14">
        <v>56</v>
      </c>
      <c r="X184" s="14">
        <v>42270000</v>
      </c>
      <c r="Y184" s="14">
        <v>249</v>
      </c>
      <c r="Z184" s="14">
        <v>573820000</v>
      </c>
      <c r="AA184" s="14">
        <v>23</v>
      </c>
      <c r="AB184" s="14">
        <v>2860000</v>
      </c>
      <c r="AC184" s="14">
        <v>217</v>
      </c>
      <c r="AD184" s="14">
        <v>1364230000</v>
      </c>
      <c r="AE184" s="14">
        <v>125</v>
      </c>
      <c r="AF184" s="14">
        <v>431397000</v>
      </c>
      <c r="AG184" s="14">
        <v>106</v>
      </c>
      <c r="AH184" s="14">
        <v>569872000</v>
      </c>
      <c r="AI184" s="14">
        <v>100</v>
      </c>
      <c r="AJ184" s="14">
        <v>399673000</v>
      </c>
      <c r="AK184" s="14">
        <v>143</v>
      </c>
      <c r="AL184" s="14">
        <v>152731000</v>
      </c>
      <c r="AM184" s="14">
        <v>148</v>
      </c>
      <c r="AN184" s="14">
        <v>189443000</v>
      </c>
      <c r="AO184" s="14">
        <v>72</v>
      </c>
      <c r="AP184" s="14">
        <v>27103000</v>
      </c>
      <c r="AQ184" s="14">
        <v>26</v>
      </c>
      <c r="AR184" s="14">
        <v>5112000</v>
      </c>
      <c r="AS184" s="14">
        <v>93</v>
      </c>
      <c r="AT184" s="14">
        <v>211508000</v>
      </c>
      <c r="AU184" s="14">
        <v>70</v>
      </c>
      <c r="AV184" s="15">
        <v>155949000</v>
      </c>
      <c r="AW184" s="6"/>
      <c r="AX184" s="21">
        <v>3.1519466350386089</v>
      </c>
      <c r="AZ184" s="24">
        <f t="shared" si="68"/>
        <v>0.20264827563071747</v>
      </c>
      <c r="BA184" s="24">
        <f t="shared" si="59"/>
        <v>0.15109568260518802</v>
      </c>
      <c r="BB184" s="24">
        <f t="shared" si="69"/>
        <v>0.1091662402777574</v>
      </c>
      <c r="BD184" s="24">
        <f t="shared" si="54"/>
        <v>0.12580846756507352</v>
      </c>
      <c r="BE184" s="24">
        <f t="shared" si="55"/>
        <v>1.944878339699523E-3</v>
      </c>
      <c r="BF184" s="24">
        <f t="shared" si="56"/>
        <v>0.39021331779244067</v>
      </c>
      <c r="BG184" s="24">
        <f t="shared" si="57"/>
        <v>0.1513965382525608</v>
      </c>
      <c r="BH184" s="25">
        <f t="shared" si="70"/>
        <v>7.5950473496974187</v>
      </c>
      <c r="BM184" s="33">
        <f t="shared" si="58"/>
        <v>13410760.045904847</v>
      </c>
    </row>
    <row r="185" spans="1:65" x14ac:dyDescent="0.2">
      <c r="A185" s="12">
        <v>13</v>
      </c>
      <c r="B185" s="13">
        <v>2012</v>
      </c>
      <c r="C185" s="13" t="s">
        <v>39</v>
      </c>
      <c r="D185" s="14">
        <v>285</v>
      </c>
      <c r="E185" s="14">
        <v>134</v>
      </c>
      <c r="F185" s="14">
        <v>72000000</v>
      </c>
      <c r="G185" s="14">
        <v>216</v>
      </c>
      <c r="H185" s="14">
        <v>199000000</v>
      </c>
      <c r="I185" s="14">
        <v>18000000</v>
      </c>
      <c r="J185" s="14">
        <v>51</v>
      </c>
      <c r="K185" s="14">
        <f t="shared" si="53"/>
        <v>267</v>
      </c>
      <c r="L185" s="14">
        <f t="shared" si="50"/>
        <v>181000000</v>
      </c>
      <c r="M185" s="14">
        <f t="shared" si="51"/>
        <v>677902.62172284641</v>
      </c>
      <c r="N185" s="14">
        <f t="shared" si="52"/>
        <v>18</v>
      </c>
      <c r="O185" s="14">
        <v>274</v>
      </c>
      <c r="P185" s="14">
        <v>1881000000</v>
      </c>
      <c r="Q185" s="14">
        <v>269</v>
      </c>
      <c r="R185" s="14">
        <v>177000000</v>
      </c>
      <c r="S185" s="14">
        <v>261</v>
      </c>
      <c r="T185" s="14">
        <v>570000000</v>
      </c>
      <c r="U185" s="14">
        <v>180</v>
      </c>
      <c r="V185" s="14">
        <v>304000000</v>
      </c>
      <c r="W185" s="14">
        <v>56</v>
      </c>
      <c r="X185" s="14">
        <v>64000000</v>
      </c>
      <c r="Y185" s="14">
        <v>241</v>
      </c>
      <c r="Z185" s="14">
        <v>763000000</v>
      </c>
      <c r="AA185" s="14">
        <v>19</v>
      </c>
      <c r="AB185" s="14">
        <v>3000000</v>
      </c>
      <c r="AC185" s="14">
        <v>218</v>
      </c>
      <c r="AD185" s="14">
        <v>1651000000</v>
      </c>
      <c r="AE185" s="14">
        <v>115</v>
      </c>
      <c r="AF185" s="14">
        <v>475000000</v>
      </c>
      <c r="AG185" s="14">
        <v>102</v>
      </c>
      <c r="AH185" s="14">
        <v>579000000</v>
      </c>
      <c r="AI185" s="14">
        <v>116</v>
      </c>
      <c r="AJ185" s="14">
        <v>679000000</v>
      </c>
      <c r="AK185" s="14">
        <v>144</v>
      </c>
      <c r="AL185" s="14">
        <v>204000000</v>
      </c>
      <c r="AM185" s="14">
        <v>154</v>
      </c>
      <c r="AN185" s="14">
        <v>285000000</v>
      </c>
      <c r="AO185" s="14">
        <v>82</v>
      </c>
      <c r="AP185" s="14">
        <v>53000000</v>
      </c>
      <c r="AQ185" s="14">
        <v>29</v>
      </c>
      <c r="AR185" s="14">
        <v>10000000</v>
      </c>
      <c r="AS185" s="14">
        <v>108</v>
      </c>
      <c r="AT185" s="14">
        <v>367000000</v>
      </c>
      <c r="AU185" s="14">
        <v>79</v>
      </c>
      <c r="AV185" s="15">
        <v>249000000</v>
      </c>
      <c r="AW185" s="6"/>
      <c r="AX185" s="21">
        <v>3.897112030084072</v>
      </c>
      <c r="AZ185" s="24">
        <f t="shared" si="68"/>
        <v>0.19744509019719836</v>
      </c>
      <c r="BA185" s="24">
        <f t="shared" si="59"/>
        <v>0.15395794304856292</v>
      </c>
      <c r="BB185" s="24">
        <f t="shared" si="69"/>
        <v>0.11014382486873474</v>
      </c>
      <c r="BD185" s="24">
        <f t="shared" si="54"/>
        <v>9.4098883572567779E-2</v>
      </c>
      <c r="BE185" s="24">
        <f t="shared" si="55"/>
        <v>1.594896331738437E-3</v>
      </c>
      <c r="BF185" s="24">
        <f t="shared" si="56"/>
        <v>0.40563530037214246</v>
      </c>
      <c r="BG185" s="24">
        <f t="shared" si="57"/>
        <v>0.16161616161616163</v>
      </c>
      <c r="BH185" s="25">
        <f t="shared" si="70"/>
        <v>7.415791908656848</v>
      </c>
      <c r="BM185" s="33">
        <f t="shared" si="58"/>
        <v>16422417.294126218</v>
      </c>
    </row>
    <row r="186" spans="1:65" x14ac:dyDescent="0.2">
      <c r="A186" s="12">
        <v>13</v>
      </c>
      <c r="B186" s="13">
        <v>2013</v>
      </c>
      <c r="C186" s="13" t="s">
        <v>39</v>
      </c>
      <c r="D186" s="14">
        <v>269</v>
      </c>
      <c r="E186" s="14">
        <v>127</v>
      </c>
      <c r="F186" s="14">
        <v>90000000</v>
      </c>
      <c r="G186" s="14">
        <v>206</v>
      </c>
      <c r="H186" s="14">
        <v>277000000</v>
      </c>
      <c r="I186" s="14">
        <v>30000000</v>
      </c>
      <c r="J186" s="14">
        <v>47</v>
      </c>
      <c r="K186" s="14">
        <f t="shared" si="53"/>
        <v>253</v>
      </c>
      <c r="L186" s="14">
        <f t="shared" si="50"/>
        <v>247000000</v>
      </c>
      <c r="M186" s="14">
        <f t="shared" si="51"/>
        <v>976284.58498023718</v>
      </c>
      <c r="N186" s="14">
        <f t="shared" si="52"/>
        <v>16</v>
      </c>
      <c r="O186" s="14">
        <v>257</v>
      </c>
      <c r="P186" s="14">
        <v>2681000000</v>
      </c>
      <c r="Q186" s="14">
        <v>251</v>
      </c>
      <c r="R186" s="14">
        <v>228000000</v>
      </c>
      <c r="S186" s="14">
        <v>244</v>
      </c>
      <c r="T186" s="14">
        <v>906000000</v>
      </c>
      <c r="U186" s="14">
        <v>170</v>
      </c>
      <c r="V186" s="14">
        <v>440000000</v>
      </c>
      <c r="W186" s="14">
        <v>58</v>
      </c>
      <c r="X186" s="14">
        <v>89000000</v>
      </c>
      <c r="Y186" s="14">
        <v>227</v>
      </c>
      <c r="Z186" s="14">
        <v>1011000000</v>
      </c>
      <c r="AA186" s="14">
        <v>18</v>
      </c>
      <c r="AB186" s="14">
        <v>1000000</v>
      </c>
      <c r="AC186" s="14">
        <v>204</v>
      </c>
      <c r="AD186" s="14">
        <v>2214000000</v>
      </c>
      <c r="AE186" s="14">
        <v>101</v>
      </c>
      <c r="AF186" s="14">
        <v>529000000</v>
      </c>
      <c r="AG186" s="14">
        <v>86</v>
      </c>
      <c r="AH186" s="14">
        <v>731000000</v>
      </c>
      <c r="AI186" s="14">
        <v>119</v>
      </c>
      <c r="AJ186" s="14">
        <v>1024000000</v>
      </c>
      <c r="AK186" s="14">
        <v>135</v>
      </c>
      <c r="AL186" s="14">
        <v>272000000</v>
      </c>
      <c r="AM186" s="14">
        <v>135</v>
      </c>
      <c r="AN186" s="14">
        <v>341000000</v>
      </c>
      <c r="AO186" s="14">
        <v>84</v>
      </c>
      <c r="AP186" s="14">
        <v>63000000</v>
      </c>
      <c r="AQ186" s="14">
        <v>27</v>
      </c>
      <c r="AR186" s="14">
        <v>18000000</v>
      </c>
      <c r="AS186" s="14">
        <v>110</v>
      </c>
      <c r="AT186" s="14">
        <v>598000000</v>
      </c>
      <c r="AU186" s="14">
        <v>89</v>
      </c>
      <c r="AV186" s="15">
        <v>345000000</v>
      </c>
      <c r="AW186" s="6"/>
      <c r="AX186" s="21">
        <v>4.9066831577641361</v>
      </c>
      <c r="AZ186" s="24">
        <f t="shared" si="68"/>
        <v>0.20106951528264846</v>
      </c>
      <c r="BA186" s="24">
        <f t="shared" si="59"/>
        <v>0.15895332726097772</v>
      </c>
      <c r="BB186" s="24">
        <f t="shared" si="69"/>
        <v>0.11650288377881748</v>
      </c>
      <c r="BD186" s="24">
        <f t="shared" si="54"/>
        <v>8.5042894442372244E-2</v>
      </c>
      <c r="BE186" s="24">
        <f t="shared" si="55"/>
        <v>3.729951510630362E-4</v>
      </c>
      <c r="BF186" s="24">
        <f t="shared" si="56"/>
        <v>0.37709809772472958</v>
      </c>
      <c r="BG186" s="24">
        <f t="shared" si="57"/>
        <v>0.16411786646773591</v>
      </c>
      <c r="BH186" s="25">
        <f t="shared" si="70"/>
        <v>7.2828947368421053</v>
      </c>
      <c r="BM186" s="33">
        <f t="shared" si="58"/>
        <v>18138525.993709214</v>
      </c>
    </row>
    <row r="187" spans="1:65" x14ac:dyDescent="0.2">
      <c r="A187" s="12">
        <v>13</v>
      </c>
      <c r="B187" s="13">
        <v>2014</v>
      </c>
      <c r="C187" s="13" t="s">
        <v>39</v>
      </c>
      <c r="D187" s="14">
        <v>188</v>
      </c>
      <c r="E187" s="14">
        <v>124</v>
      </c>
      <c r="F187" s="14">
        <v>188646667.48046875</v>
      </c>
      <c r="G187" s="14">
        <v>198</v>
      </c>
      <c r="H187" s="14">
        <v>527763000.48828125</v>
      </c>
      <c r="I187" s="14">
        <v>44371730.804443359</v>
      </c>
      <c r="J187" s="14">
        <v>56</v>
      </c>
      <c r="K187" s="14">
        <f t="shared" si="53"/>
        <v>254</v>
      </c>
      <c r="L187" s="14">
        <f t="shared" si="50"/>
        <v>483391269.68383789</v>
      </c>
      <c r="M187" s="14">
        <f t="shared" si="51"/>
        <v>1903115.2349757396</v>
      </c>
      <c r="N187" s="14">
        <f t="shared" si="52"/>
        <v>-66</v>
      </c>
      <c r="O187" s="14">
        <v>188</v>
      </c>
      <c r="P187" s="14">
        <v>3154976074.21875</v>
      </c>
      <c r="Q187" s="14">
        <v>186</v>
      </c>
      <c r="R187" s="14">
        <v>436055328.36914063</v>
      </c>
      <c r="S187" s="14">
        <v>185</v>
      </c>
      <c r="T187" s="14">
        <v>1015381591.796875</v>
      </c>
      <c r="U187" s="14">
        <v>151</v>
      </c>
      <c r="V187" s="14">
        <v>443250793.45703125</v>
      </c>
      <c r="W187" s="14">
        <v>58</v>
      </c>
      <c r="X187" s="14">
        <v>168904159.54589844</v>
      </c>
      <c r="Y187" s="14">
        <v>177</v>
      </c>
      <c r="Z187" s="14">
        <v>1072319824.21875</v>
      </c>
      <c r="AA187" s="14">
        <v>17</v>
      </c>
      <c r="AB187" s="14">
        <v>5565294.2657470703</v>
      </c>
      <c r="AC187" s="14">
        <v>173</v>
      </c>
      <c r="AD187" s="14">
        <v>2835766601.5625</v>
      </c>
      <c r="AE187" s="14">
        <v>88</v>
      </c>
      <c r="AF187" s="14">
        <v>604804992.67578125</v>
      </c>
      <c r="AG187" s="14">
        <v>79</v>
      </c>
      <c r="AH187" s="14">
        <v>1041452026.3671875</v>
      </c>
      <c r="AI187" s="14">
        <v>94</v>
      </c>
      <c r="AJ187" s="14">
        <v>1291597167.96875</v>
      </c>
      <c r="AK187" s="14">
        <v>118</v>
      </c>
      <c r="AL187" s="14">
        <v>290990234.375</v>
      </c>
      <c r="AM187" s="14">
        <v>123</v>
      </c>
      <c r="AN187" s="14">
        <v>393077728.27148438</v>
      </c>
      <c r="AO187" s="14">
        <v>87</v>
      </c>
      <c r="AP187" s="14">
        <v>70285880</v>
      </c>
      <c r="AQ187" s="14">
        <v>31</v>
      </c>
      <c r="AR187" s="14">
        <v>22058700.561523438</v>
      </c>
      <c r="AS187" s="14">
        <v>112</v>
      </c>
      <c r="AT187" s="14">
        <v>936833374.0234375</v>
      </c>
      <c r="AU187" s="14">
        <v>85</v>
      </c>
      <c r="AV187" s="15">
        <v>447875946.04492188</v>
      </c>
      <c r="AW187" s="6"/>
      <c r="AX187" s="21">
        <v>7.001140177479483</v>
      </c>
      <c r="AZ187" s="24">
        <f t="shared" si="68"/>
        <v>0.25303566869437544</v>
      </c>
      <c r="BA187" s="24">
        <f t="shared" si="59"/>
        <v>0.19550137039818583</v>
      </c>
      <c r="BB187" s="24">
        <f t="shared" si="69"/>
        <v>0.14062250125412804</v>
      </c>
      <c r="BD187" s="24">
        <f t="shared" si="54"/>
        <v>0.13821192874723107</v>
      </c>
      <c r="BE187" s="24">
        <f t="shared" si="55"/>
        <v>1.7639735246249607E-3</v>
      </c>
      <c r="BF187" s="24">
        <f t="shared" si="56"/>
        <v>0.33988207802313775</v>
      </c>
      <c r="BG187" s="24">
        <f t="shared" si="57"/>
        <v>0.14049260058708721</v>
      </c>
      <c r="BH187" s="25">
        <f t="shared" si="70"/>
        <v>6.4449240944602275</v>
      </c>
      <c r="BM187" s="33">
        <f t="shared" si="58"/>
        <v>24125236.070720483</v>
      </c>
    </row>
    <row r="188" spans="1:65" x14ac:dyDescent="0.2">
      <c r="A188" s="12">
        <v>14</v>
      </c>
      <c r="B188" s="13">
        <v>2001</v>
      </c>
      <c r="C188" s="13" t="s">
        <v>40</v>
      </c>
      <c r="D188" s="14">
        <v>152</v>
      </c>
      <c r="E188" s="14">
        <v>13</v>
      </c>
      <c r="F188" s="14">
        <v>1765083.1298828125</v>
      </c>
      <c r="G188" s="14">
        <v>59</v>
      </c>
      <c r="H188" s="14">
        <v>9278957.03125</v>
      </c>
      <c r="I188" s="14">
        <v>8607350.5859375</v>
      </c>
      <c r="J188" s="14">
        <v>67</v>
      </c>
      <c r="K188" s="14">
        <f t="shared" si="53"/>
        <v>126</v>
      </c>
      <c r="L188" s="14">
        <f t="shared" si="50"/>
        <v>671606.4453125</v>
      </c>
      <c r="M188" s="14">
        <f t="shared" si="51"/>
        <v>5330.2098834325398</v>
      </c>
      <c r="N188" s="14">
        <f t="shared" si="52"/>
        <v>26</v>
      </c>
      <c r="O188" s="14">
        <v>142</v>
      </c>
      <c r="P188" s="14">
        <v>687849625</v>
      </c>
      <c r="Q188" s="14">
        <v>132</v>
      </c>
      <c r="R188" s="14">
        <v>10778197.265625</v>
      </c>
      <c r="S188" s="14">
        <v>128</v>
      </c>
      <c r="T188" s="14">
        <v>105645507.8125</v>
      </c>
      <c r="U188" s="14">
        <v>77</v>
      </c>
      <c r="V188" s="14">
        <v>46395476.5625</v>
      </c>
      <c r="W188" s="14">
        <v>40</v>
      </c>
      <c r="X188" s="14">
        <v>67063070.3125</v>
      </c>
      <c r="Y188" s="14">
        <v>111</v>
      </c>
      <c r="Z188" s="14">
        <v>214402546.875</v>
      </c>
      <c r="AA188" s="14">
        <v>39</v>
      </c>
      <c r="AB188" s="14">
        <v>243564828.125</v>
      </c>
      <c r="AC188" s="14">
        <v>90</v>
      </c>
      <c r="AD188" s="14">
        <v>115071359.375</v>
      </c>
      <c r="AE188" s="14">
        <v>46</v>
      </c>
      <c r="AF188" s="14">
        <v>27530058.59375</v>
      </c>
      <c r="AG188" s="14">
        <v>68</v>
      </c>
      <c r="AH188" s="14">
        <v>76753484.375</v>
      </c>
      <c r="AI188" s="14">
        <v>21</v>
      </c>
      <c r="AJ188" s="14">
        <v>12094458.0078125</v>
      </c>
      <c r="AK188" s="14">
        <v>60</v>
      </c>
      <c r="AL188" s="14">
        <v>34985722.65625</v>
      </c>
      <c r="AM188" s="14">
        <v>63</v>
      </c>
      <c r="AN188" s="14">
        <v>36292367.1875</v>
      </c>
      <c r="AO188" s="14"/>
      <c r="AP188" s="14"/>
      <c r="AQ188" s="14"/>
      <c r="AR188" s="14"/>
      <c r="AS188" s="14"/>
      <c r="AT188" s="14"/>
      <c r="AU188" s="14"/>
      <c r="AV188" s="15"/>
      <c r="AW188" s="6"/>
      <c r="AX188" s="21">
        <v>0.70033498957219398</v>
      </c>
      <c r="AZ188" s="24"/>
      <c r="BA188" s="24"/>
      <c r="BB188" s="24"/>
      <c r="BD188" s="24">
        <f t="shared" si="54"/>
        <v>1.5669409234067695E-2</v>
      </c>
      <c r="BE188" s="24">
        <f t="shared" si="55"/>
        <v>0.35409603970489917</v>
      </c>
      <c r="BF188" s="24">
        <f t="shared" si="56"/>
        <v>0.31169973651581184</v>
      </c>
      <c r="BG188" s="24">
        <f t="shared" si="57"/>
        <v>6.7450028140234861E-2</v>
      </c>
      <c r="BH188" s="25"/>
      <c r="BM188" s="33">
        <f t="shared" si="58"/>
        <v>95758560.27622737</v>
      </c>
    </row>
    <row r="189" spans="1:65" x14ac:dyDescent="0.2">
      <c r="A189" s="12">
        <v>14</v>
      </c>
      <c r="B189" s="13">
        <v>2002</v>
      </c>
      <c r="C189" s="13" t="s">
        <v>40</v>
      </c>
      <c r="D189" s="14">
        <v>143</v>
      </c>
      <c r="E189" s="14">
        <v>20</v>
      </c>
      <c r="F189" s="14">
        <v>5568802.734375</v>
      </c>
      <c r="G189" s="14">
        <v>51</v>
      </c>
      <c r="H189" s="14">
        <v>30688656.25</v>
      </c>
      <c r="I189" s="14">
        <v>129775835.9375</v>
      </c>
      <c r="J189" s="14">
        <v>66</v>
      </c>
      <c r="K189" s="14">
        <f t="shared" si="53"/>
        <v>117</v>
      </c>
      <c r="L189" s="14">
        <f t="shared" si="50"/>
        <v>-99087179.6875</v>
      </c>
      <c r="M189" s="14">
        <f t="shared" si="51"/>
        <v>-846898.97168803425</v>
      </c>
      <c r="N189" s="14">
        <f t="shared" si="52"/>
        <v>26</v>
      </c>
      <c r="O189" s="14">
        <v>132</v>
      </c>
      <c r="P189" s="14">
        <v>1793021000</v>
      </c>
      <c r="Q189" s="14">
        <v>121</v>
      </c>
      <c r="R189" s="14">
        <v>16926427.734375</v>
      </c>
      <c r="S189" s="14">
        <v>122</v>
      </c>
      <c r="T189" s="14">
        <v>256901265.625</v>
      </c>
      <c r="U189" s="14">
        <v>70</v>
      </c>
      <c r="V189" s="14">
        <v>78469890.625</v>
      </c>
      <c r="W189" s="14">
        <v>34</v>
      </c>
      <c r="X189" s="14">
        <v>60724382.8125</v>
      </c>
      <c r="Y189" s="14">
        <v>107</v>
      </c>
      <c r="Z189" s="14">
        <v>480603562.5</v>
      </c>
      <c r="AA189" s="14">
        <v>24</v>
      </c>
      <c r="AB189" s="14">
        <v>899395562.5</v>
      </c>
      <c r="AC189" s="14">
        <v>75</v>
      </c>
      <c r="AD189" s="14">
        <v>212468656.25</v>
      </c>
      <c r="AE189" s="14">
        <v>41</v>
      </c>
      <c r="AF189" s="14">
        <v>52581386.71875</v>
      </c>
      <c r="AG189" s="14">
        <v>56</v>
      </c>
      <c r="AH189" s="14">
        <v>118708179.6875</v>
      </c>
      <c r="AI189" s="14">
        <v>20</v>
      </c>
      <c r="AJ189" s="14">
        <v>38092269.53125</v>
      </c>
      <c r="AK189" s="14">
        <v>52</v>
      </c>
      <c r="AL189" s="14">
        <v>66016351.5625</v>
      </c>
      <c r="AM189" s="14">
        <v>53</v>
      </c>
      <c r="AN189" s="14">
        <v>62929535.15625</v>
      </c>
      <c r="AO189" s="14"/>
      <c r="AP189" s="14"/>
      <c r="AQ189" s="14"/>
      <c r="AR189" s="14"/>
      <c r="AS189" s="14"/>
      <c r="AT189" s="14"/>
      <c r="AU189" s="14"/>
      <c r="AV189" s="15"/>
      <c r="AW189" s="6"/>
      <c r="AX189" s="21">
        <v>0.88150113140217035</v>
      </c>
      <c r="AZ189" s="24">
        <f t="shared" ref="AZ189:AZ201" si="71">((M189+(F189/E189))/AX189)/(((R188/Q188)+(V188/U188)+(Z188/Y188)+(X188/W188))/AX188)</f>
        <v>-0.1052178894243765</v>
      </c>
      <c r="BA189" s="24">
        <f t="shared" si="59"/>
        <v>-0.14794546747592593</v>
      </c>
      <c r="BB189" s="24">
        <f t="shared" ref="BB189:BB201" si="72">(M189/AX189)/(((R188/Q188)+(V188/U188)+(Z188/Y188)+(X188/W188))/AX188)</f>
        <v>-0.15675527738346193</v>
      </c>
      <c r="BD189" s="24">
        <f t="shared" si="54"/>
        <v>9.4401726105689775E-3</v>
      </c>
      <c r="BE189" s="24">
        <f t="shared" si="55"/>
        <v>0.50160905114887111</v>
      </c>
      <c r="BF189" s="24">
        <f t="shared" si="56"/>
        <v>0.26804123459792162</v>
      </c>
      <c r="BG189" s="24">
        <f t="shared" si="57"/>
        <v>4.3764066692470419E-2</v>
      </c>
      <c r="BH189" s="25">
        <f t="shared" ref="BH189:BH201" si="73">AD189/V188</f>
        <v>4.5795123143908327</v>
      </c>
      <c r="BM189" s="33">
        <f t="shared" si="58"/>
        <v>68887470.077217072</v>
      </c>
    </row>
    <row r="190" spans="1:65" x14ac:dyDescent="0.2">
      <c r="A190" s="12">
        <v>14</v>
      </c>
      <c r="B190" s="13">
        <v>2003</v>
      </c>
      <c r="C190" s="13" t="s">
        <v>40</v>
      </c>
      <c r="D190" s="14">
        <v>143</v>
      </c>
      <c r="E190" s="14">
        <v>19</v>
      </c>
      <c r="F190" s="14">
        <v>8960777.34375</v>
      </c>
      <c r="G190" s="14">
        <v>60</v>
      </c>
      <c r="H190" s="14">
        <v>20323794.921875</v>
      </c>
      <c r="I190" s="14">
        <v>161728203.125</v>
      </c>
      <c r="J190" s="14">
        <v>52</v>
      </c>
      <c r="K190" s="14">
        <f t="shared" si="53"/>
        <v>112</v>
      </c>
      <c r="L190" s="14">
        <f t="shared" si="50"/>
        <v>-141404408.203125</v>
      </c>
      <c r="M190" s="14">
        <f t="shared" si="51"/>
        <v>-1262539.3589564732</v>
      </c>
      <c r="N190" s="14">
        <f t="shared" si="52"/>
        <v>31</v>
      </c>
      <c r="O190" s="14">
        <v>123</v>
      </c>
      <c r="P190" s="14">
        <v>1255170625</v>
      </c>
      <c r="Q190" s="14">
        <v>114</v>
      </c>
      <c r="R190" s="14">
        <v>15662338.8671875</v>
      </c>
      <c r="S190" s="14">
        <v>111</v>
      </c>
      <c r="T190" s="14">
        <v>136903046.875</v>
      </c>
      <c r="U190" s="14">
        <v>57</v>
      </c>
      <c r="V190" s="14">
        <v>73467390.625</v>
      </c>
      <c r="W190" s="14">
        <v>34</v>
      </c>
      <c r="X190" s="14">
        <v>65381304.6875</v>
      </c>
      <c r="Y190" s="14">
        <v>89</v>
      </c>
      <c r="Z190" s="14">
        <v>432166718.75</v>
      </c>
      <c r="AA190" s="14">
        <v>23</v>
      </c>
      <c r="AB190" s="14">
        <v>531589812.5</v>
      </c>
      <c r="AC190" s="14">
        <v>70</v>
      </c>
      <c r="AD190" s="14">
        <v>208409218.75</v>
      </c>
      <c r="AE190" s="14">
        <v>36</v>
      </c>
      <c r="AF190" s="14">
        <v>66178914.0625</v>
      </c>
      <c r="AG190" s="14">
        <v>54</v>
      </c>
      <c r="AH190" s="14">
        <v>131989671.875</v>
      </c>
      <c r="AI190" s="14">
        <v>21</v>
      </c>
      <c r="AJ190" s="14">
        <v>12795533.203125</v>
      </c>
      <c r="AK190" s="14">
        <v>45</v>
      </c>
      <c r="AL190" s="14">
        <v>60127937.5</v>
      </c>
      <c r="AM190" s="14">
        <v>46</v>
      </c>
      <c r="AN190" s="14">
        <v>62682832.03125</v>
      </c>
      <c r="AO190" s="14"/>
      <c r="AP190" s="14"/>
      <c r="AQ190" s="14"/>
      <c r="AR190" s="14"/>
      <c r="AS190" s="14"/>
      <c r="AT190" s="14"/>
      <c r="AU190" s="14"/>
      <c r="AV190" s="15"/>
      <c r="AW190" s="6"/>
      <c r="AX190" s="21">
        <v>1</v>
      </c>
      <c r="AZ190" s="24">
        <f t="shared" si="71"/>
        <v>-9.2484528687114376E-2</v>
      </c>
      <c r="BA190" s="24">
        <f t="shared" si="59"/>
        <v>-0.13827697198433986</v>
      </c>
      <c r="BB190" s="24">
        <f t="shared" si="72"/>
        <v>-0.14763241738914934</v>
      </c>
      <c r="BD190" s="24">
        <f t="shared" si="54"/>
        <v>1.2478254792799584E-2</v>
      </c>
      <c r="BE190" s="24">
        <f t="shared" si="55"/>
        <v>0.42351995968675571</v>
      </c>
      <c r="BF190" s="24">
        <f t="shared" si="56"/>
        <v>0.34430914024139148</v>
      </c>
      <c r="BG190" s="24">
        <f t="shared" si="57"/>
        <v>5.8531795726975366E-2</v>
      </c>
      <c r="BH190" s="25">
        <f t="shared" si="73"/>
        <v>2.6559132055627228</v>
      </c>
      <c r="BM190" s="33">
        <f t="shared" si="58"/>
        <v>65381304.6875</v>
      </c>
    </row>
    <row r="191" spans="1:65" x14ac:dyDescent="0.2">
      <c r="A191" s="12">
        <v>14</v>
      </c>
      <c r="B191" s="13">
        <v>2004</v>
      </c>
      <c r="C191" s="13" t="s">
        <v>40</v>
      </c>
      <c r="D191" s="14">
        <v>214</v>
      </c>
      <c r="E191" s="14">
        <v>32</v>
      </c>
      <c r="F191" s="14">
        <v>8750694.3359375</v>
      </c>
      <c r="G191" s="14">
        <v>88</v>
      </c>
      <c r="H191" s="14">
        <v>115556367.1875</v>
      </c>
      <c r="I191" s="14">
        <v>33309437.5</v>
      </c>
      <c r="J191" s="14">
        <v>79</v>
      </c>
      <c r="K191" s="14">
        <f t="shared" si="53"/>
        <v>167</v>
      </c>
      <c r="L191" s="14">
        <f t="shared" si="50"/>
        <v>82246929.6875</v>
      </c>
      <c r="M191" s="14">
        <f t="shared" si="51"/>
        <v>492496.58495508984</v>
      </c>
      <c r="N191" s="14">
        <f t="shared" si="52"/>
        <v>47</v>
      </c>
      <c r="O191" s="14">
        <v>193</v>
      </c>
      <c r="P191" s="14">
        <v>1570615750</v>
      </c>
      <c r="Q191" s="14">
        <v>177</v>
      </c>
      <c r="R191" s="14">
        <v>30477847.65625</v>
      </c>
      <c r="S191" s="14">
        <v>172</v>
      </c>
      <c r="T191" s="14">
        <v>286816625</v>
      </c>
      <c r="U191" s="14">
        <v>83</v>
      </c>
      <c r="V191" s="14">
        <v>110778875</v>
      </c>
      <c r="W191" s="14">
        <v>45</v>
      </c>
      <c r="X191" s="14">
        <v>50342105.46875</v>
      </c>
      <c r="Y191" s="14">
        <v>144</v>
      </c>
      <c r="Z191" s="14">
        <v>477845625</v>
      </c>
      <c r="AA191" s="14">
        <v>29</v>
      </c>
      <c r="AB191" s="14">
        <v>614354625</v>
      </c>
      <c r="AC191" s="14">
        <v>103</v>
      </c>
      <c r="AD191" s="14">
        <v>317717031.25</v>
      </c>
      <c r="AE191" s="14">
        <v>46</v>
      </c>
      <c r="AF191" s="14">
        <v>99439632.8125</v>
      </c>
      <c r="AG191" s="14">
        <v>75</v>
      </c>
      <c r="AH191" s="14">
        <v>197141515.625</v>
      </c>
      <c r="AI191" s="14">
        <v>27</v>
      </c>
      <c r="AJ191" s="14">
        <v>28754990.234375</v>
      </c>
      <c r="AK191" s="14">
        <v>57</v>
      </c>
      <c r="AL191" s="14">
        <v>78611343.75</v>
      </c>
      <c r="AM191" s="14">
        <v>62</v>
      </c>
      <c r="AN191" s="14">
        <v>86230445.3125</v>
      </c>
      <c r="AO191" s="14"/>
      <c r="AP191" s="14"/>
      <c r="AQ191" s="14"/>
      <c r="AR191" s="14"/>
      <c r="AS191" s="14"/>
      <c r="AT191" s="14"/>
      <c r="AU191" s="14"/>
      <c r="AV191" s="15"/>
      <c r="AW191" s="6"/>
      <c r="AX191" s="21">
        <v>1.0441571792341915</v>
      </c>
      <c r="AZ191" s="24">
        <f t="shared" si="71"/>
        <v>8.9403643365466495E-2</v>
      </c>
      <c r="BA191" s="24">
        <f t="shared" si="59"/>
        <v>6.3601169243979475E-2</v>
      </c>
      <c r="BB191" s="24">
        <f t="shared" si="72"/>
        <v>5.7485027229997376E-2</v>
      </c>
      <c r="BD191" s="24">
        <f t="shared" si="54"/>
        <v>1.9405031215464382E-2</v>
      </c>
      <c r="BE191" s="24">
        <f t="shared" si="55"/>
        <v>0.39115526824431757</v>
      </c>
      <c r="BF191" s="24">
        <f t="shared" si="56"/>
        <v>0.30424094817589853</v>
      </c>
      <c r="BG191" s="24">
        <f t="shared" si="57"/>
        <v>7.0532130471759241E-2</v>
      </c>
      <c r="BH191" s="25">
        <f t="shared" si="73"/>
        <v>4.3245993705115344</v>
      </c>
      <c r="BM191" s="33">
        <f t="shared" si="58"/>
        <v>48213148.815077856</v>
      </c>
    </row>
    <row r="192" spans="1:65" x14ac:dyDescent="0.2">
      <c r="A192" s="12">
        <v>14</v>
      </c>
      <c r="B192" s="13">
        <v>2005</v>
      </c>
      <c r="C192" s="13" t="s">
        <v>40</v>
      </c>
      <c r="D192" s="14">
        <v>215</v>
      </c>
      <c r="E192" s="14">
        <v>38</v>
      </c>
      <c r="F192" s="14">
        <v>25971390.625</v>
      </c>
      <c r="G192" s="14">
        <v>102</v>
      </c>
      <c r="H192" s="14">
        <v>90649429.6875</v>
      </c>
      <c r="I192" s="14">
        <v>25917343.75</v>
      </c>
      <c r="J192" s="14">
        <v>69</v>
      </c>
      <c r="K192" s="14">
        <f t="shared" si="53"/>
        <v>171</v>
      </c>
      <c r="L192" s="14">
        <f t="shared" si="50"/>
        <v>64732085.9375</v>
      </c>
      <c r="M192" s="14">
        <f t="shared" si="51"/>
        <v>378550.21016081871</v>
      </c>
      <c r="N192" s="14">
        <f t="shared" si="52"/>
        <v>44</v>
      </c>
      <c r="O192" s="14">
        <v>191</v>
      </c>
      <c r="P192" s="14">
        <v>1784052500</v>
      </c>
      <c r="Q192" s="14">
        <v>179</v>
      </c>
      <c r="R192" s="14">
        <v>44891917.96875</v>
      </c>
      <c r="S192" s="14">
        <v>171</v>
      </c>
      <c r="T192" s="14">
        <v>227902312.5</v>
      </c>
      <c r="U192" s="14">
        <v>79</v>
      </c>
      <c r="V192" s="14">
        <v>115915726.5625</v>
      </c>
      <c r="W192" s="14">
        <v>47</v>
      </c>
      <c r="X192" s="14">
        <v>48803355.46875</v>
      </c>
      <c r="Y192" s="14">
        <v>146</v>
      </c>
      <c r="Z192" s="14">
        <v>594074687.5</v>
      </c>
      <c r="AA192" s="14">
        <v>40</v>
      </c>
      <c r="AB192" s="14">
        <v>752464625</v>
      </c>
      <c r="AC192" s="14">
        <v>105</v>
      </c>
      <c r="AD192" s="14">
        <v>371877312.5</v>
      </c>
      <c r="AE192" s="14">
        <v>49</v>
      </c>
      <c r="AF192" s="14">
        <v>113206570.3125</v>
      </c>
      <c r="AG192" s="14">
        <v>77</v>
      </c>
      <c r="AH192" s="14">
        <v>258222968.75</v>
      </c>
      <c r="AI192" s="14">
        <v>31</v>
      </c>
      <c r="AJ192" s="14">
        <v>10202329.1015625</v>
      </c>
      <c r="AK192" s="14">
        <v>59</v>
      </c>
      <c r="AL192" s="14">
        <v>83661359.375</v>
      </c>
      <c r="AM192" s="14">
        <v>59</v>
      </c>
      <c r="AN192" s="14">
        <v>93415906.25</v>
      </c>
      <c r="AO192" s="14"/>
      <c r="AP192" s="14"/>
      <c r="AQ192" s="14"/>
      <c r="AR192" s="14"/>
      <c r="AS192" s="14"/>
      <c r="AT192" s="14"/>
      <c r="AU192" s="14"/>
      <c r="AV192" s="15"/>
      <c r="AW192" s="6"/>
      <c r="AX192" s="21">
        <v>1.1448312940523104</v>
      </c>
      <c r="AZ192" s="24">
        <f t="shared" si="71"/>
        <v>0.16295814374299394</v>
      </c>
      <c r="BA192" s="24">
        <f t="shared" si="59"/>
        <v>8.1390958263460711E-2</v>
      </c>
      <c r="BB192" s="24">
        <f t="shared" si="72"/>
        <v>5.8086048126451205E-2</v>
      </c>
      <c r="BD192" s="24">
        <f t="shared" si="54"/>
        <v>2.5162890648537529E-2</v>
      </c>
      <c r="BE192" s="24">
        <f t="shared" si="55"/>
        <v>0.42177269166686521</v>
      </c>
      <c r="BF192" s="24">
        <f t="shared" si="56"/>
        <v>0.33299170708261105</v>
      </c>
      <c r="BG192" s="24">
        <f t="shared" si="57"/>
        <v>6.4973271000993524E-2</v>
      </c>
      <c r="BH192" s="25">
        <f t="shared" si="73"/>
        <v>3.3569334631715657</v>
      </c>
      <c r="BM192" s="33">
        <f t="shared" si="58"/>
        <v>42629298.938888058</v>
      </c>
    </row>
    <row r="193" spans="1:65" x14ac:dyDescent="0.2">
      <c r="A193" s="12">
        <v>14</v>
      </c>
      <c r="B193" s="13">
        <v>2006</v>
      </c>
      <c r="C193" s="13" t="s">
        <v>40</v>
      </c>
      <c r="D193" s="14">
        <v>250</v>
      </c>
      <c r="E193" s="14">
        <v>42</v>
      </c>
      <c r="F193" s="14">
        <v>38811039.0625</v>
      </c>
      <c r="G193" s="14">
        <v>107</v>
      </c>
      <c r="H193" s="14">
        <v>112756453.125</v>
      </c>
      <c r="I193" s="14">
        <v>122457367.1875</v>
      </c>
      <c r="J193" s="14">
        <v>94</v>
      </c>
      <c r="K193" s="14">
        <f t="shared" si="53"/>
        <v>201</v>
      </c>
      <c r="L193" s="14">
        <f t="shared" si="50"/>
        <v>-9700914.0625</v>
      </c>
      <c r="M193" s="14">
        <f t="shared" si="51"/>
        <v>-48263.254042288558</v>
      </c>
      <c r="N193" s="14">
        <f t="shared" si="52"/>
        <v>49</v>
      </c>
      <c r="O193" s="14">
        <v>225</v>
      </c>
      <c r="P193" s="14">
        <v>3166795250</v>
      </c>
      <c r="Q193" s="14">
        <v>214</v>
      </c>
      <c r="R193" s="14">
        <v>331351281.25</v>
      </c>
      <c r="S193" s="14">
        <v>204</v>
      </c>
      <c r="T193" s="14">
        <v>1037051375</v>
      </c>
      <c r="U193" s="14">
        <v>88</v>
      </c>
      <c r="V193" s="14">
        <v>124583562.5</v>
      </c>
      <c r="W193" s="14">
        <v>58</v>
      </c>
      <c r="X193" s="14">
        <v>79163867.1875</v>
      </c>
      <c r="Y193" s="14">
        <v>170</v>
      </c>
      <c r="Z193" s="14">
        <v>697311750</v>
      </c>
      <c r="AA193" s="14">
        <v>53</v>
      </c>
      <c r="AB193" s="14">
        <v>897333312.5</v>
      </c>
      <c r="AC193" s="14">
        <v>122</v>
      </c>
      <c r="AD193" s="14">
        <v>499649593.75</v>
      </c>
      <c r="AE193" s="14">
        <v>60</v>
      </c>
      <c r="AF193" s="14">
        <v>138284546.875</v>
      </c>
      <c r="AG193" s="14">
        <v>85</v>
      </c>
      <c r="AH193" s="14">
        <v>238784484.375</v>
      </c>
      <c r="AI193" s="14">
        <v>39</v>
      </c>
      <c r="AJ193" s="14">
        <v>123002546.875</v>
      </c>
      <c r="AK193" s="14">
        <v>66</v>
      </c>
      <c r="AL193" s="14">
        <v>95249781.25</v>
      </c>
      <c r="AM193" s="14">
        <v>68</v>
      </c>
      <c r="AN193" s="14">
        <v>95671773.4375</v>
      </c>
      <c r="AO193" s="14"/>
      <c r="AP193" s="14"/>
      <c r="AQ193" s="14"/>
      <c r="AR193" s="14"/>
      <c r="AS193" s="14"/>
      <c r="AT193" s="14"/>
      <c r="AU193" s="14"/>
      <c r="AV193" s="15"/>
      <c r="AW193" s="6"/>
      <c r="AX193" s="21">
        <v>1.2695927542996235</v>
      </c>
      <c r="AZ193" s="24">
        <f t="shared" si="71"/>
        <v>0.1157057488854851</v>
      </c>
      <c r="BA193" s="24">
        <f t="shared" si="59"/>
        <v>1.913345920896569E-2</v>
      </c>
      <c r="BB193" s="24">
        <f t="shared" si="72"/>
        <v>-6.3762022150205613E-3</v>
      </c>
      <c r="BD193" s="24">
        <f t="shared" si="54"/>
        <v>0.10463299806010509</v>
      </c>
      <c r="BE193" s="24">
        <f t="shared" si="55"/>
        <v>0.28335690869183916</v>
      </c>
      <c r="BF193" s="24">
        <f t="shared" si="56"/>
        <v>0.22019476945975588</v>
      </c>
      <c r="BG193" s="24">
        <f t="shared" si="57"/>
        <v>3.9340580196967262E-2</v>
      </c>
      <c r="BH193" s="25">
        <f t="shared" si="73"/>
        <v>4.3104556091497779</v>
      </c>
      <c r="BM193" s="33">
        <f t="shared" si="58"/>
        <v>62353748.412160009</v>
      </c>
    </row>
    <row r="194" spans="1:65" x14ac:dyDescent="0.2">
      <c r="A194" s="12">
        <v>14</v>
      </c>
      <c r="B194" s="13">
        <v>2007</v>
      </c>
      <c r="C194" s="13" t="s">
        <v>40</v>
      </c>
      <c r="D194" s="14">
        <v>252</v>
      </c>
      <c r="E194" s="14">
        <v>50</v>
      </c>
      <c r="F194" s="14">
        <v>37776296.875</v>
      </c>
      <c r="G194" s="14">
        <v>121</v>
      </c>
      <c r="H194" s="14">
        <v>130254078.125</v>
      </c>
      <c r="I194" s="14">
        <v>83534507.8125</v>
      </c>
      <c r="J194" s="14">
        <v>93</v>
      </c>
      <c r="K194" s="14">
        <f t="shared" si="53"/>
        <v>214</v>
      </c>
      <c r="L194" s="14">
        <f t="shared" si="50"/>
        <v>46719570.3125</v>
      </c>
      <c r="M194" s="14">
        <f t="shared" si="51"/>
        <v>218315.74912383177</v>
      </c>
      <c r="N194" s="14">
        <f t="shared" si="52"/>
        <v>38</v>
      </c>
      <c r="O194" s="14">
        <v>239</v>
      </c>
      <c r="P194" s="14">
        <v>3717771500</v>
      </c>
      <c r="Q194" s="14">
        <v>227</v>
      </c>
      <c r="R194" s="14">
        <v>321438093.75</v>
      </c>
      <c r="S194" s="14">
        <v>217</v>
      </c>
      <c r="T194" s="14">
        <v>1111466125</v>
      </c>
      <c r="U194" s="14">
        <v>106</v>
      </c>
      <c r="V194" s="14">
        <v>162225515.625</v>
      </c>
      <c r="W194" s="14">
        <v>61</v>
      </c>
      <c r="X194" s="14">
        <v>88415640.625</v>
      </c>
      <c r="Y194" s="14">
        <v>178</v>
      </c>
      <c r="Z194" s="14">
        <v>872306312.5</v>
      </c>
      <c r="AA194" s="14">
        <v>63</v>
      </c>
      <c r="AB194" s="14">
        <v>1161919875</v>
      </c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5"/>
      <c r="AW194" s="6"/>
      <c r="AX194" s="21">
        <v>1.4356871504617181</v>
      </c>
      <c r="AZ194" s="24">
        <f t="shared" si="71"/>
        <v>0.10214641326136631</v>
      </c>
      <c r="BA194" s="24">
        <f t="shared" si="59"/>
        <v>4.1414884502064778E-2</v>
      </c>
      <c r="BB194" s="24">
        <f t="shared" si="72"/>
        <v>2.2899174514472837E-2</v>
      </c>
      <c r="BD194" s="24">
        <f t="shared" si="54"/>
        <v>8.6459884301657589E-2</v>
      </c>
      <c r="BE194" s="24">
        <f t="shared" si="55"/>
        <v>0.31253127713739265</v>
      </c>
      <c r="BF194" s="24">
        <f t="shared" si="56"/>
        <v>0.23463150236640418</v>
      </c>
      <c r="BG194" s="24">
        <f t="shared" si="57"/>
        <v>4.3635149611803738E-2</v>
      </c>
      <c r="BH194" s="25">
        <f t="shared" si="73"/>
        <v>0</v>
      </c>
      <c r="BM194" s="33">
        <f t="shared" si="58"/>
        <v>61584197.223305553</v>
      </c>
    </row>
    <row r="195" spans="1:65" x14ac:dyDescent="0.2">
      <c r="A195" s="12">
        <v>14</v>
      </c>
      <c r="B195" s="13">
        <v>2008</v>
      </c>
      <c r="C195" s="13" t="s">
        <v>40</v>
      </c>
      <c r="D195" s="14">
        <v>261</v>
      </c>
      <c r="E195" s="14">
        <v>51</v>
      </c>
      <c r="F195" s="14">
        <v>48456000</v>
      </c>
      <c r="G195" s="14">
        <v>125</v>
      </c>
      <c r="H195" s="14">
        <v>159786000</v>
      </c>
      <c r="I195" s="14">
        <v>163777000</v>
      </c>
      <c r="J195" s="14">
        <v>91</v>
      </c>
      <c r="K195" s="14">
        <f t="shared" si="53"/>
        <v>216</v>
      </c>
      <c r="L195" s="14">
        <f t="shared" si="50"/>
        <v>-3991000</v>
      </c>
      <c r="M195" s="14">
        <f t="shared" si="51"/>
        <v>-18476.85185185185</v>
      </c>
      <c r="N195" s="14">
        <f t="shared" si="52"/>
        <v>45</v>
      </c>
      <c r="O195" s="14">
        <v>246</v>
      </c>
      <c r="P195" s="14">
        <v>4321714000</v>
      </c>
      <c r="Q195" s="14">
        <v>234</v>
      </c>
      <c r="R195" s="14">
        <v>391840000</v>
      </c>
      <c r="S195" s="14">
        <v>228</v>
      </c>
      <c r="T195" s="14">
        <v>1068537000</v>
      </c>
      <c r="U195" s="14">
        <v>102</v>
      </c>
      <c r="V195" s="14">
        <v>199817000</v>
      </c>
      <c r="W195" s="14">
        <v>55</v>
      </c>
      <c r="X195" s="14">
        <v>86766000</v>
      </c>
      <c r="Y195" s="14">
        <v>176</v>
      </c>
      <c r="Z195" s="14">
        <v>941750000</v>
      </c>
      <c r="AA195" s="14">
        <v>62</v>
      </c>
      <c r="AB195" s="14">
        <v>1633004000</v>
      </c>
      <c r="AC195" s="14">
        <v>125</v>
      </c>
      <c r="AD195" s="14">
        <v>728472000</v>
      </c>
      <c r="AE195" s="14">
        <v>67</v>
      </c>
      <c r="AF195" s="14">
        <v>246193000</v>
      </c>
      <c r="AG195" s="14">
        <v>66</v>
      </c>
      <c r="AH195" s="14">
        <v>256557000</v>
      </c>
      <c r="AI195" s="14">
        <v>56</v>
      </c>
      <c r="AJ195" s="14">
        <v>260988000</v>
      </c>
      <c r="AK195" s="14">
        <v>78</v>
      </c>
      <c r="AL195" s="14">
        <v>136842000</v>
      </c>
      <c r="AM195" s="14">
        <v>79</v>
      </c>
      <c r="AN195" s="14">
        <v>172108000</v>
      </c>
      <c r="AO195" s="14"/>
      <c r="AP195" s="14"/>
      <c r="AQ195" s="14"/>
      <c r="AR195" s="14"/>
      <c r="AS195" s="14"/>
      <c r="AT195" s="14"/>
      <c r="AU195" s="14"/>
      <c r="AV195" s="15"/>
      <c r="AW195" s="6"/>
      <c r="AX195" s="21">
        <v>1.7607440396079383</v>
      </c>
      <c r="AZ195" s="24">
        <f t="shared" si="71"/>
        <v>8.1713359608923758E-2</v>
      </c>
      <c r="BA195" s="24">
        <f t="shared" si="59"/>
        <v>1.8055483170836328E-2</v>
      </c>
      <c r="BB195" s="24">
        <f t="shared" si="72"/>
        <v>-1.6205877282088786E-3</v>
      </c>
      <c r="BD195" s="24">
        <f t="shared" si="54"/>
        <v>9.0667730442134761E-2</v>
      </c>
      <c r="BE195" s="24">
        <f t="shared" si="55"/>
        <v>0.37786026562609187</v>
      </c>
      <c r="BF195" s="24">
        <f t="shared" si="56"/>
        <v>0.21791122688822073</v>
      </c>
      <c r="BG195" s="24">
        <f t="shared" si="57"/>
        <v>4.6235590786433349E-2</v>
      </c>
      <c r="BH195" s="25">
        <f t="shared" si="73"/>
        <v>4.4904896569041188</v>
      </c>
      <c r="BM195" s="33">
        <f t="shared" si="58"/>
        <v>49278031.359583661</v>
      </c>
    </row>
    <row r="196" spans="1:65" x14ac:dyDescent="0.2">
      <c r="A196" s="12">
        <v>14</v>
      </c>
      <c r="B196" s="13">
        <v>2009</v>
      </c>
      <c r="C196" s="13" t="s">
        <v>40</v>
      </c>
      <c r="D196" s="14">
        <v>271</v>
      </c>
      <c r="E196" s="14">
        <v>61</v>
      </c>
      <c r="F196" s="14">
        <v>41666000</v>
      </c>
      <c r="G196" s="14">
        <v>118</v>
      </c>
      <c r="H196" s="14">
        <v>141011000</v>
      </c>
      <c r="I196" s="14">
        <v>168292000</v>
      </c>
      <c r="J196" s="14">
        <v>105</v>
      </c>
      <c r="K196" s="14">
        <f t="shared" si="53"/>
        <v>223</v>
      </c>
      <c r="L196" s="14">
        <f t="shared" si="50"/>
        <v>-27281000</v>
      </c>
      <c r="M196" s="14">
        <f t="shared" si="51"/>
        <v>-122336.32286995515</v>
      </c>
      <c r="N196" s="14">
        <f t="shared" si="52"/>
        <v>48</v>
      </c>
      <c r="O196" s="14">
        <v>255</v>
      </c>
      <c r="P196" s="14">
        <v>5429051000</v>
      </c>
      <c r="Q196" s="14">
        <v>245</v>
      </c>
      <c r="R196" s="14">
        <v>225181000</v>
      </c>
      <c r="S196" s="14">
        <v>234</v>
      </c>
      <c r="T196" s="14">
        <v>1213873000</v>
      </c>
      <c r="U196" s="14">
        <v>103</v>
      </c>
      <c r="V196" s="14">
        <v>223109000</v>
      </c>
      <c r="W196" s="14">
        <v>57</v>
      </c>
      <c r="X196" s="14">
        <v>110012000</v>
      </c>
      <c r="Y196" s="14">
        <v>190</v>
      </c>
      <c r="Z196" s="14">
        <v>1579377000</v>
      </c>
      <c r="AA196" s="14">
        <v>60</v>
      </c>
      <c r="AB196" s="14">
        <v>2077500000</v>
      </c>
      <c r="AC196" s="14">
        <v>137</v>
      </c>
      <c r="AD196" s="14">
        <v>709797000</v>
      </c>
      <c r="AE196" s="14">
        <v>70</v>
      </c>
      <c r="AF196" s="14">
        <v>246680000</v>
      </c>
      <c r="AG196" s="14">
        <v>69</v>
      </c>
      <c r="AH196" s="14">
        <v>245287000</v>
      </c>
      <c r="AI196" s="14">
        <v>74</v>
      </c>
      <c r="AJ196" s="14">
        <v>238070000</v>
      </c>
      <c r="AK196" s="14">
        <v>79</v>
      </c>
      <c r="AL196" s="14">
        <v>174810000</v>
      </c>
      <c r="AM196" s="14">
        <v>80</v>
      </c>
      <c r="AN196" s="14">
        <v>195050000</v>
      </c>
      <c r="AO196" s="14">
        <v>51</v>
      </c>
      <c r="AP196" s="14">
        <v>36458000</v>
      </c>
      <c r="AQ196" s="14">
        <v>28</v>
      </c>
      <c r="AR196" s="14">
        <v>7298000</v>
      </c>
      <c r="AS196" s="14">
        <v>63</v>
      </c>
      <c r="AT196" s="14">
        <v>139514000</v>
      </c>
      <c r="AU196" s="14">
        <v>44</v>
      </c>
      <c r="AV196" s="15">
        <v>54800000</v>
      </c>
      <c r="AW196" s="6"/>
      <c r="AX196" s="21">
        <v>2.0221835087055928</v>
      </c>
      <c r="AZ196" s="24">
        <f t="shared" si="71"/>
        <v>4.6224545008643127E-2</v>
      </c>
      <c r="BA196" s="24">
        <f t="shared" si="59"/>
        <v>5.3178628612312231E-3</v>
      </c>
      <c r="BB196" s="24">
        <f t="shared" si="72"/>
        <v>-1.0085270539954743E-2</v>
      </c>
      <c r="BD196" s="24">
        <f t="shared" si="54"/>
        <v>4.1477046356720539E-2</v>
      </c>
      <c r="BE196" s="24">
        <f t="shared" si="55"/>
        <v>0.38266356311627941</v>
      </c>
      <c r="BF196" s="24">
        <f t="shared" si="56"/>
        <v>0.29091216862762942</v>
      </c>
      <c r="BG196" s="24">
        <f t="shared" si="57"/>
        <v>4.10953958620024E-2</v>
      </c>
      <c r="BH196" s="25">
        <f t="shared" si="73"/>
        <v>3.552235295295195</v>
      </c>
      <c r="BM196" s="33">
        <f t="shared" si="58"/>
        <v>54402579.947068743</v>
      </c>
    </row>
    <row r="197" spans="1:65" x14ac:dyDescent="0.2">
      <c r="A197" s="12">
        <v>14</v>
      </c>
      <c r="B197" s="13">
        <v>2010</v>
      </c>
      <c r="C197" s="13" t="s">
        <v>40</v>
      </c>
      <c r="D197" s="14">
        <v>277</v>
      </c>
      <c r="E197" s="14">
        <v>75</v>
      </c>
      <c r="F197" s="14">
        <v>55997000</v>
      </c>
      <c r="G197" s="14">
        <v>128</v>
      </c>
      <c r="H197" s="14">
        <v>219605000</v>
      </c>
      <c r="I197" s="14">
        <v>141367000</v>
      </c>
      <c r="J197" s="14">
        <v>99</v>
      </c>
      <c r="K197" s="14">
        <f t="shared" si="53"/>
        <v>227</v>
      </c>
      <c r="L197" s="14">
        <f t="shared" si="50"/>
        <v>78238000</v>
      </c>
      <c r="M197" s="14">
        <f t="shared" si="51"/>
        <v>344660.79295154184</v>
      </c>
      <c r="N197" s="14">
        <f t="shared" si="52"/>
        <v>50</v>
      </c>
      <c r="O197" s="14">
        <v>257</v>
      </c>
      <c r="P197" s="14">
        <v>10215661000</v>
      </c>
      <c r="Q197" s="14">
        <v>247</v>
      </c>
      <c r="R197" s="14">
        <v>173536000</v>
      </c>
      <c r="S197" s="14">
        <v>242</v>
      </c>
      <c r="T197" s="14">
        <v>2834477000</v>
      </c>
      <c r="U197" s="14">
        <v>99</v>
      </c>
      <c r="V197" s="14">
        <v>244650000</v>
      </c>
      <c r="W197" s="14">
        <v>59</v>
      </c>
      <c r="X197" s="14">
        <v>316165000</v>
      </c>
      <c r="Y197" s="14">
        <v>189</v>
      </c>
      <c r="Z197" s="14">
        <v>2177700000</v>
      </c>
      <c r="AA197" s="14">
        <v>61</v>
      </c>
      <c r="AB197" s="14">
        <v>2864535000</v>
      </c>
      <c r="AC197" s="14">
        <v>136</v>
      </c>
      <c r="AD197" s="14">
        <v>904162000</v>
      </c>
      <c r="AE197" s="14">
        <v>62</v>
      </c>
      <c r="AF197" s="14">
        <v>286871000</v>
      </c>
      <c r="AG197" s="14">
        <v>60</v>
      </c>
      <c r="AH197" s="14">
        <v>338068000</v>
      </c>
      <c r="AI197" s="14">
        <v>74</v>
      </c>
      <c r="AJ197" s="14">
        <v>291087000</v>
      </c>
      <c r="AK197" s="14">
        <v>72</v>
      </c>
      <c r="AL197" s="14">
        <v>187285000</v>
      </c>
      <c r="AM197" s="14">
        <v>75</v>
      </c>
      <c r="AN197" s="14">
        <v>199148000</v>
      </c>
      <c r="AO197" s="14"/>
      <c r="AP197" s="14"/>
      <c r="AQ197" s="14"/>
      <c r="AR197" s="14"/>
      <c r="AS197" s="14"/>
      <c r="AT197" s="14"/>
      <c r="AU197" s="14"/>
      <c r="AV197" s="15"/>
      <c r="AW197" s="6"/>
      <c r="AX197" s="21">
        <v>2.5449374638867059</v>
      </c>
      <c r="AZ197" s="24">
        <f t="shared" si="71"/>
        <v>6.5061713688638126E-2</v>
      </c>
      <c r="BA197" s="24">
        <f t="shared" si="59"/>
        <v>3.525544846890491E-2</v>
      </c>
      <c r="BB197" s="24">
        <f t="shared" si="72"/>
        <v>2.0548409709168113E-2</v>
      </c>
      <c r="BD197" s="24">
        <f t="shared" si="54"/>
        <v>1.6987251241011227E-2</v>
      </c>
      <c r="BE197" s="24">
        <f t="shared" si="55"/>
        <v>0.28040623117779651</v>
      </c>
      <c r="BF197" s="24">
        <f t="shared" si="56"/>
        <v>0.21317269631402216</v>
      </c>
      <c r="BG197" s="24">
        <f t="shared" si="57"/>
        <v>2.3948523742124958E-2</v>
      </c>
      <c r="BH197" s="25">
        <f t="shared" si="73"/>
        <v>4.0525572702132138</v>
      </c>
      <c r="BM197" s="33">
        <f t="shared" si="58"/>
        <v>124232915.14485514</v>
      </c>
    </row>
    <row r="198" spans="1:65" x14ac:dyDescent="0.2">
      <c r="A198" s="12">
        <v>14</v>
      </c>
      <c r="B198" s="13">
        <v>2011</v>
      </c>
      <c r="C198" s="13" t="s">
        <v>40</v>
      </c>
      <c r="D198" s="14">
        <v>277</v>
      </c>
      <c r="E198" s="14">
        <v>81</v>
      </c>
      <c r="F198" s="14">
        <v>63461000</v>
      </c>
      <c r="G198" s="14">
        <v>141</v>
      </c>
      <c r="H198" s="14">
        <v>214729000</v>
      </c>
      <c r="I198" s="14">
        <v>315609000</v>
      </c>
      <c r="J198" s="14">
        <v>100</v>
      </c>
      <c r="K198" s="14">
        <f t="shared" si="53"/>
        <v>241</v>
      </c>
      <c r="L198" s="14">
        <f t="shared" ref="L198:L261" si="74">H198-I198</f>
        <v>-100880000</v>
      </c>
      <c r="M198" s="14">
        <f t="shared" ref="M198:M261" si="75">L198/K198</f>
        <v>-418589.21161825728</v>
      </c>
      <c r="N198" s="14">
        <f t="shared" ref="N198:N261" si="76">D198-K198</f>
        <v>36</v>
      </c>
      <c r="O198" s="14">
        <v>261</v>
      </c>
      <c r="P198" s="14">
        <v>16908097000</v>
      </c>
      <c r="Q198" s="14">
        <v>248</v>
      </c>
      <c r="R198" s="14">
        <v>236300000</v>
      </c>
      <c r="S198" s="14">
        <v>246</v>
      </c>
      <c r="T198" s="14">
        <v>3251767000</v>
      </c>
      <c r="U198" s="14">
        <v>99</v>
      </c>
      <c r="V198" s="14">
        <v>346824000</v>
      </c>
      <c r="W198" s="14">
        <v>64</v>
      </c>
      <c r="X198" s="14">
        <v>168849000</v>
      </c>
      <c r="Y198" s="14">
        <v>196</v>
      </c>
      <c r="Z198" s="14">
        <v>4253420000</v>
      </c>
      <c r="AA198" s="14">
        <v>69</v>
      </c>
      <c r="AB198" s="14">
        <v>3782614000</v>
      </c>
      <c r="AC198" s="14">
        <v>138</v>
      </c>
      <c r="AD198" s="14">
        <v>1316891000</v>
      </c>
      <c r="AE198" s="14">
        <v>69</v>
      </c>
      <c r="AF198" s="14">
        <v>332887000</v>
      </c>
      <c r="AG198" s="14">
        <v>54</v>
      </c>
      <c r="AH198" s="14">
        <v>569821000</v>
      </c>
      <c r="AI198" s="14">
        <v>80</v>
      </c>
      <c r="AJ198" s="14">
        <v>506038000</v>
      </c>
      <c r="AK198" s="14">
        <v>70</v>
      </c>
      <c r="AL198" s="14">
        <v>203134000</v>
      </c>
      <c r="AM198" s="14">
        <v>74</v>
      </c>
      <c r="AN198" s="14">
        <v>294990000</v>
      </c>
      <c r="AO198" s="14">
        <v>56</v>
      </c>
      <c r="AP198" s="14">
        <v>49211000</v>
      </c>
      <c r="AQ198" s="14">
        <v>27</v>
      </c>
      <c r="AR198" s="14">
        <v>13581000</v>
      </c>
      <c r="AS198" s="14">
        <v>71</v>
      </c>
      <c r="AT198" s="14">
        <v>316656000</v>
      </c>
      <c r="AU198" s="14">
        <v>49</v>
      </c>
      <c r="AV198" s="15">
        <v>126590000</v>
      </c>
      <c r="AW198" s="6"/>
      <c r="AX198" s="21">
        <v>3.1519466350386089</v>
      </c>
      <c r="AZ198" s="24">
        <f t="shared" si="71"/>
        <v>1.4690319258305076E-2</v>
      </c>
      <c r="BA198" s="24">
        <f t="shared" si="59"/>
        <v>-6.2510993274220899E-3</v>
      </c>
      <c r="BB198" s="24">
        <f t="shared" si="72"/>
        <v>-1.6852692486446469E-2</v>
      </c>
      <c r="BD198" s="24">
        <f t="shared" si="54"/>
        <v>1.397555265977005E-2</v>
      </c>
      <c r="BE198" s="24">
        <f t="shared" si="55"/>
        <v>0.22371612843243091</v>
      </c>
      <c r="BF198" s="24">
        <f t="shared" si="56"/>
        <v>0.25156113074108816</v>
      </c>
      <c r="BG198" s="24">
        <f t="shared" si="57"/>
        <v>2.0512302478510741E-2</v>
      </c>
      <c r="BH198" s="25">
        <f t="shared" si="73"/>
        <v>5.382754956059677</v>
      </c>
      <c r="BM198" s="33">
        <f t="shared" si="58"/>
        <v>53569752.140785128</v>
      </c>
    </row>
    <row r="199" spans="1:65" x14ac:dyDescent="0.2">
      <c r="A199" s="12">
        <v>14</v>
      </c>
      <c r="B199" s="13">
        <v>2012</v>
      </c>
      <c r="C199" s="13" t="s">
        <v>40</v>
      </c>
      <c r="D199" s="14">
        <v>268</v>
      </c>
      <c r="E199" s="14">
        <v>79</v>
      </c>
      <c r="F199" s="14">
        <v>131000000</v>
      </c>
      <c r="G199" s="14">
        <v>130</v>
      </c>
      <c r="H199" s="14">
        <v>303000000</v>
      </c>
      <c r="I199" s="14">
        <v>263000000</v>
      </c>
      <c r="J199" s="14">
        <v>106</v>
      </c>
      <c r="K199" s="14">
        <f t="shared" ref="K199:K262" si="77">J199+G199</f>
        <v>236</v>
      </c>
      <c r="L199" s="14">
        <f t="shared" si="74"/>
        <v>40000000</v>
      </c>
      <c r="M199" s="14">
        <f t="shared" si="75"/>
        <v>169491.5254237288</v>
      </c>
      <c r="N199" s="14">
        <f t="shared" si="76"/>
        <v>32</v>
      </c>
      <c r="O199" s="14">
        <v>252</v>
      </c>
      <c r="P199" s="14">
        <v>35807000000</v>
      </c>
      <c r="Q199" s="14">
        <v>241</v>
      </c>
      <c r="R199" s="14">
        <v>287000000</v>
      </c>
      <c r="S199" s="14">
        <v>240</v>
      </c>
      <c r="T199" s="14">
        <v>7903000000</v>
      </c>
      <c r="U199" s="14">
        <v>98</v>
      </c>
      <c r="V199" s="14">
        <v>446000000</v>
      </c>
      <c r="W199" s="14">
        <v>58</v>
      </c>
      <c r="X199" s="14">
        <v>235000000</v>
      </c>
      <c r="Y199" s="14">
        <v>193</v>
      </c>
      <c r="Z199" s="14">
        <v>1798000000</v>
      </c>
      <c r="AA199" s="14">
        <v>61</v>
      </c>
      <c r="AB199" s="14">
        <v>5029000000</v>
      </c>
      <c r="AC199" s="14">
        <v>138</v>
      </c>
      <c r="AD199" s="14">
        <v>1749000000</v>
      </c>
      <c r="AE199" s="14">
        <v>66</v>
      </c>
      <c r="AF199" s="14">
        <v>271000000</v>
      </c>
      <c r="AG199" s="14">
        <v>59</v>
      </c>
      <c r="AH199" s="14">
        <v>442000000</v>
      </c>
      <c r="AI199" s="14">
        <v>82</v>
      </c>
      <c r="AJ199" s="14">
        <v>1104000000</v>
      </c>
      <c r="AK199" s="14">
        <v>73</v>
      </c>
      <c r="AL199" s="14">
        <v>251000000</v>
      </c>
      <c r="AM199" s="14">
        <v>74</v>
      </c>
      <c r="AN199" s="14">
        <v>320000000</v>
      </c>
      <c r="AO199" s="14">
        <v>56</v>
      </c>
      <c r="AP199" s="14">
        <v>79000000</v>
      </c>
      <c r="AQ199" s="14">
        <v>28</v>
      </c>
      <c r="AR199" s="14">
        <v>26000000</v>
      </c>
      <c r="AS199" s="14">
        <v>75</v>
      </c>
      <c r="AT199" s="14">
        <v>849000000</v>
      </c>
      <c r="AU199" s="14">
        <v>47</v>
      </c>
      <c r="AV199" s="15">
        <v>151000000</v>
      </c>
      <c r="AW199" s="6"/>
      <c r="AX199" s="21">
        <v>3.897112030084072</v>
      </c>
      <c r="AZ199" s="24">
        <f t="shared" si="71"/>
        <v>5.1335891373285154E-2</v>
      </c>
      <c r="BA199" s="24">
        <f t="shared" si="59"/>
        <v>2.0351466033622177E-2</v>
      </c>
      <c r="BB199" s="24">
        <f t="shared" si="72"/>
        <v>4.7605768499700994E-3</v>
      </c>
      <c r="BD199" s="24">
        <f t="shared" ref="BD199:BD262" si="78">R199/P199</f>
        <v>8.0151925601139439E-3</v>
      </c>
      <c r="BE199" s="24">
        <f t="shared" ref="BE199:BE262" si="79">AB199/P199</f>
        <v>0.1404473985533555</v>
      </c>
      <c r="BF199" s="24">
        <f t="shared" ref="BF199:BF262" si="80">Z199/P199</f>
        <v>5.0213645376602341E-2</v>
      </c>
      <c r="BG199" s="24">
        <f t="shared" ref="BG199:BG262" si="81">V199/P199</f>
        <v>1.2455665093417488E-2</v>
      </c>
      <c r="BH199" s="25">
        <f t="shared" si="73"/>
        <v>5.0429036052868312</v>
      </c>
      <c r="BM199" s="33">
        <f t="shared" ref="BM199:BM262" si="82">X199/AX199</f>
        <v>60301063.501869708</v>
      </c>
    </row>
    <row r="200" spans="1:65" x14ac:dyDescent="0.2">
      <c r="A200" s="12">
        <v>14</v>
      </c>
      <c r="B200" s="13">
        <v>2013</v>
      </c>
      <c r="C200" s="13" t="s">
        <v>40</v>
      </c>
      <c r="D200" s="14">
        <v>280</v>
      </c>
      <c r="E200" s="14">
        <v>80</v>
      </c>
      <c r="F200" s="14">
        <v>48000000</v>
      </c>
      <c r="G200" s="14">
        <v>136</v>
      </c>
      <c r="H200" s="14">
        <v>331000000</v>
      </c>
      <c r="I200" s="14">
        <v>40271000000</v>
      </c>
      <c r="J200" s="14">
        <v>114</v>
      </c>
      <c r="K200" s="14">
        <f t="shared" si="77"/>
        <v>250</v>
      </c>
      <c r="L200" s="14">
        <f t="shared" si="74"/>
        <v>-39940000000</v>
      </c>
      <c r="M200" s="14">
        <f t="shared" si="75"/>
        <v>-159760000</v>
      </c>
      <c r="N200" s="14">
        <f t="shared" si="76"/>
        <v>30</v>
      </c>
      <c r="O200" s="14">
        <v>270</v>
      </c>
      <c r="P200" s="14">
        <v>32582000000</v>
      </c>
      <c r="Q200" s="14">
        <v>257</v>
      </c>
      <c r="R200" s="14">
        <v>279000000</v>
      </c>
      <c r="S200" s="14">
        <v>259</v>
      </c>
      <c r="T200" s="14">
        <v>5621000000</v>
      </c>
      <c r="U200" s="14">
        <v>97</v>
      </c>
      <c r="V200" s="14">
        <v>465000000</v>
      </c>
      <c r="W200" s="14">
        <v>63</v>
      </c>
      <c r="X200" s="14">
        <v>364000000</v>
      </c>
      <c r="Y200" s="14">
        <v>196</v>
      </c>
      <c r="Z200" s="14">
        <v>20157000000</v>
      </c>
      <c r="AA200" s="14">
        <v>75</v>
      </c>
      <c r="AB200" s="14">
        <v>5180000000</v>
      </c>
      <c r="AC200" s="14">
        <v>137</v>
      </c>
      <c r="AD200" s="14">
        <v>1410000000</v>
      </c>
      <c r="AE200" s="14">
        <v>66</v>
      </c>
      <c r="AF200" s="14">
        <v>271000000</v>
      </c>
      <c r="AG200" s="14">
        <v>54</v>
      </c>
      <c r="AH200" s="14">
        <v>323000000</v>
      </c>
      <c r="AI200" s="14">
        <v>76</v>
      </c>
      <c r="AJ200" s="14">
        <v>837000000</v>
      </c>
      <c r="AK200" s="14">
        <v>67</v>
      </c>
      <c r="AL200" s="14">
        <v>208000000</v>
      </c>
      <c r="AM200" s="14">
        <v>71</v>
      </c>
      <c r="AN200" s="14">
        <v>230000000</v>
      </c>
      <c r="AO200" s="14">
        <v>54</v>
      </c>
      <c r="AP200" s="14">
        <v>26000000</v>
      </c>
      <c r="AQ200" s="14">
        <v>23</v>
      </c>
      <c r="AR200" s="14">
        <v>17000000</v>
      </c>
      <c r="AS200" s="14">
        <v>69</v>
      </c>
      <c r="AT200" s="14">
        <v>656000000</v>
      </c>
      <c r="AU200" s="14">
        <v>45</v>
      </c>
      <c r="AV200" s="15">
        <v>138000000</v>
      </c>
      <c r="AW200" s="6"/>
      <c r="AX200" s="21">
        <v>4.9066831577641361</v>
      </c>
      <c r="AZ200" s="24">
        <f t="shared" si="71"/>
        <v>-6.615085089574757</v>
      </c>
      <c r="BA200" s="24">
        <f t="shared" ref="BA200:BA263" si="83">((M200+(F200/K200))/AX200)/(((R199/Q199)+(V199/U199)+(Z199/Y199)+(X199/W199))/AX199)</f>
        <v>-6.6320425833957328</v>
      </c>
      <c r="BB200" s="24">
        <f t="shared" si="72"/>
        <v>-6.6400225804879565</v>
      </c>
      <c r="BD200" s="24">
        <f t="shared" si="78"/>
        <v>8.5630102510588675E-3</v>
      </c>
      <c r="BE200" s="24">
        <f t="shared" si="79"/>
        <v>0.15898348781535818</v>
      </c>
      <c r="BF200" s="24">
        <f t="shared" si="80"/>
        <v>0.61865447179424227</v>
      </c>
      <c r="BG200" s="24">
        <f t="shared" si="81"/>
        <v>1.4271683751764777E-2</v>
      </c>
      <c r="BH200" s="25">
        <f t="shared" si="73"/>
        <v>3.1614349775784754</v>
      </c>
      <c r="BM200" s="33">
        <f t="shared" si="82"/>
        <v>74184533.27764219</v>
      </c>
    </row>
    <row r="201" spans="1:65" x14ac:dyDescent="0.2">
      <c r="A201" s="12">
        <v>14</v>
      </c>
      <c r="B201" s="13">
        <v>2014</v>
      </c>
      <c r="C201" s="13" t="s">
        <v>40</v>
      </c>
      <c r="D201" s="14">
        <v>107</v>
      </c>
      <c r="E201" s="14">
        <v>77</v>
      </c>
      <c r="F201" s="14">
        <v>95595130.920410156</v>
      </c>
      <c r="G201" s="14">
        <v>131</v>
      </c>
      <c r="H201" s="14">
        <v>316652954.1015625</v>
      </c>
      <c r="I201" s="14">
        <v>6218354980.46875</v>
      </c>
      <c r="J201" s="14">
        <v>108</v>
      </c>
      <c r="K201" s="14">
        <f t="shared" si="77"/>
        <v>239</v>
      </c>
      <c r="L201" s="14">
        <f t="shared" si="74"/>
        <v>-5901702026.3671875</v>
      </c>
      <c r="M201" s="14">
        <f t="shared" si="75"/>
        <v>-24693313.917854343</v>
      </c>
      <c r="N201" s="14">
        <f t="shared" si="76"/>
        <v>-132</v>
      </c>
      <c r="O201" s="14">
        <v>107</v>
      </c>
      <c r="P201" s="14">
        <v>12675702148.4375</v>
      </c>
      <c r="Q201" s="14">
        <v>107</v>
      </c>
      <c r="R201" s="14">
        <v>177493270.87402344</v>
      </c>
      <c r="S201" s="14">
        <v>107</v>
      </c>
      <c r="T201" s="14">
        <v>3931479248.046875</v>
      </c>
      <c r="U201" s="14">
        <v>72</v>
      </c>
      <c r="V201" s="14">
        <v>303032714.84375</v>
      </c>
      <c r="W201" s="14">
        <v>31</v>
      </c>
      <c r="X201" s="14">
        <v>397488677.97851563</v>
      </c>
      <c r="Y201" s="14">
        <v>95</v>
      </c>
      <c r="Z201" s="14">
        <v>7226051269.53125</v>
      </c>
      <c r="AA201" s="14">
        <v>20</v>
      </c>
      <c r="AB201" s="14">
        <v>637330505.37109375</v>
      </c>
      <c r="AC201" s="14">
        <v>90</v>
      </c>
      <c r="AD201" s="14">
        <v>1332291992.1875</v>
      </c>
      <c r="AE201" s="14">
        <v>50</v>
      </c>
      <c r="AF201" s="14">
        <v>335286590.57617188</v>
      </c>
      <c r="AG201" s="14">
        <v>31</v>
      </c>
      <c r="AH201" s="14">
        <v>348278686.5234375</v>
      </c>
      <c r="AI201" s="14">
        <v>49</v>
      </c>
      <c r="AJ201" s="14">
        <v>675182556.15234375</v>
      </c>
      <c r="AK201" s="14">
        <v>53</v>
      </c>
      <c r="AL201" s="14">
        <v>160861557.00683594</v>
      </c>
      <c r="AM201" s="14">
        <v>57</v>
      </c>
      <c r="AN201" s="14">
        <v>187317382.8125</v>
      </c>
      <c r="AO201" s="14">
        <v>48</v>
      </c>
      <c r="AP201" s="14">
        <v>27747214</v>
      </c>
      <c r="AQ201" s="14">
        <v>21</v>
      </c>
      <c r="AR201" s="14">
        <v>19249383.926391602</v>
      </c>
      <c r="AS201" s="14">
        <v>64</v>
      </c>
      <c r="AT201" s="14">
        <v>480354370.1171875</v>
      </c>
      <c r="AU201" s="14">
        <v>37</v>
      </c>
      <c r="AV201" s="15">
        <v>168756134.03320313</v>
      </c>
      <c r="AW201" s="6"/>
      <c r="AX201" s="21">
        <v>7.001140177479483</v>
      </c>
      <c r="AZ201" s="24">
        <f t="shared" si="71"/>
        <v>-0.14354694518126163</v>
      </c>
      <c r="BA201" s="24">
        <f t="shared" si="83"/>
        <v>-0.14869780329782814</v>
      </c>
      <c r="BB201" s="24">
        <f t="shared" si="72"/>
        <v>-0.15114605067422085</v>
      </c>
      <c r="BD201" s="24">
        <f t="shared" si="78"/>
        <v>1.4002638180947047E-2</v>
      </c>
      <c r="BE201" s="24">
        <f t="shared" si="79"/>
        <v>5.0279700320163788E-2</v>
      </c>
      <c r="BF201" s="24">
        <f t="shared" si="80"/>
        <v>0.57007108441893972</v>
      </c>
      <c r="BG201" s="24">
        <f t="shared" si="81"/>
        <v>2.3906582159719178E-2</v>
      </c>
      <c r="BH201" s="25">
        <f t="shared" si="73"/>
        <v>2.8651440692204302</v>
      </c>
      <c r="BM201" s="33">
        <f t="shared" si="82"/>
        <v>56774849.224861197</v>
      </c>
    </row>
    <row r="202" spans="1:65" x14ac:dyDescent="0.2">
      <c r="A202" s="12">
        <v>15</v>
      </c>
      <c r="B202" s="13">
        <v>2001</v>
      </c>
      <c r="C202" s="13" t="s">
        <v>41</v>
      </c>
      <c r="D202" s="14">
        <v>21627</v>
      </c>
      <c r="E202" s="14">
        <v>4193</v>
      </c>
      <c r="F202" s="14">
        <v>824734437.5</v>
      </c>
      <c r="G202" s="14">
        <v>11450</v>
      </c>
      <c r="H202" s="14">
        <v>2979421000</v>
      </c>
      <c r="I202" s="14">
        <v>5532626000</v>
      </c>
      <c r="J202" s="14">
        <v>7956</v>
      </c>
      <c r="K202" s="14">
        <f t="shared" si="77"/>
        <v>19406</v>
      </c>
      <c r="L202" s="14">
        <f t="shared" si="74"/>
        <v>-2553205000</v>
      </c>
      <c r="M202" s="14">
        <f t="shared" si="75"/>
        <v>-131567.81407812017</v>
      </c>
      <c r="N202" s="14">
        <f t="shared" si="76"/>
        <v>2221</v>
      </c>
      <c r="O202" s="14">
        <v>20152</v>
      </c>
      <c r="P202" s="14">
        <v>104704072000</v>
      </c>
      <c r="Q202" s="14">
        <v>19498</v>
      </c>
      <c r="R202" s="14">
        <v>2986581000</v>
      </c>
      <c r="S202" s="14">
        <v>19434</v>
      </c>
      <c r="T202" s="14">
        <v>31967188000</v>
      </c>
      <c r="U202" s="14">
        <v>16936</v>
      </c>
      <c r="V202" s="14">
        <v>14718604000</v>
      </c>
      <c r="W202" s="14">
        <v>3889</v>
      </c>
      <c r="X202" s="14">
        <v>12294070000</v>
      </c>
      <c r="Y202" s="14">
        <v>18021</v>
      </c>
      <c r="Z202" s="14">
        <v>38949392000</v>
      </c>
      <c r="AA202" s="14">
        <v>3226</v>
      </c>
      <c r="AB202" s="14">
        <v>3788239250</v>
      </c>
      <c r="AC202" s="14">
        <v>17941</v>
      </c>
      <c r="AD202" s="14">
        <v>61183220000</v>
      </c>
      <c r="AE202" s="14">
        <v>16281</v>
      </c>
      <c r="AF202" s="14">
        <v>42683132000</v>
      </c>
      <c r="AG202" s="14">
        <v>12987</v>
      </c>
      <c r="AH202" s="14">
        <v>16142635000</v>
      </c>
      <c r="AI202" s="14">
        <v>2030</v>
      </c>
      <c r="AJ202" s="14">
        <v>1837264250</v>
      </c>
      <c r="AK202" s="14">
        <v>15549</v>
      </c>
      <c r="AL202" s="14">
        <v>14387122000</v>
      </c>
      <c r="AM202" s="14">
        <v>16101</v>
      </c>
      <c r="AN202" s="14">
        <v>13866933000</v>
      </c>
      <c r="AO202" s="14"/>
      <c r="AP202" s="14"/>
      <c r="AQ202" s="14"/>
      <c r="AR202" s="14"/>
      <c r="AS202" s="14"/>
      <c r="AT202" s="14"/>
      <c r="AU202" s="14"/>
      <c r="AV202" s="15"/>
      <c r="AW202" s="6"/>
      <c r="AX202" s="21">
        <v>0.70033498957219398</v>
      </c>
      <c r="AZ202" s="24"/>
      <c r="BA202" s="24"/>
      <c r="BB202" s="24"/>
      <c r="BD202" s="24">
        <f t="shared" si="78"/>
        <v>2.8524019581588001E-2</v>
      </c>
      <c r="BE202" s="24">
        <f t="shared" si="79"/>
        <v>3.6180438617516235E-2</v>
      </c>
      <c r="BF202" s="24">
        <f t="shared" si="80"/>
        <v>0.37199500703277327</v>
      </c>
      <c r="BG202" s="24">
        <f t="shared" si="81"/>
        <v>0.14057336757638231</v>
      </c>
      <c r="BH202" s="25"/>
      <c r="BM202" s="33">
        <f t="shared" si="82"/>
        <v>17554556295.280842</v>
      </c>
    </row>
    <row r="203" spans="1:65" x14ac:dyDescent="0.2">
      <c r="A203" s="12">
        <v>15</v>
      </c>
      <c r="B203" s="13">
        <v>2002</v>
      </c>
      <c r="C203" s="13" t="s">
        <v>41</v>
      </c>
      <c r="D203" s="14">
        <v>21788</v>
      </c>
      <c r="E203" s="14">
        <v>3549</v>
      </c>
      <c r="F203" s="14">
        <v>2261483750</v>
      </c>
      <c r="G203" s="14">
        <v>9643</v>
      </c>
      <c r="H203" s="14">
        <v>7689819500</v>
      </c>
      <c r="I203" s="14">
        <v>33575244000</v>
      </c>
      <c r="J203" s="14">
        <v>9295</v>
      </c>
      <c r="K203" s="14">
        <f t="shared" si="77"/>
        <v>18938</v>
      </c>
      <c r="L203" s="14">
        <f t="shared" si="74"/>
        <v>-25885424500</v>
      </c>
      <c r="M203" s="14">
        <f t="shared" si="75"/>
        <v>-1366851.0138346183</v>
      </c>
      <c r="N203" s="14">
        <f t="shared" si="76"/>
        <v>2850</v>
      </c>
      <c r="O203" s="14">
        <v>19662</v>
      </c>
      <c r="P203" s="14">
        <v>176202656000</v>
      </c>
      <c r="Q203" s="14">
        <v>19007</v>
      </c>
      <c r="R203" s="14">
        <v>5970063000</v>
      </c>
      <c r="S203" s="14">
        <v>18831</v>
      </c>
      <c r="T203" s="14">
        <v>45278068000</v>
      </c>
      <c r="U203" s="14">
        <v>16334</v>
      </c>
      <c r="V203" s="14">
        <v>25217134000</v>
      </c>
      <c r="W203" s="14">
        <v>3669</v>
      </c>
      <c r="X203" s="14">
        <v>25545168000</v>
      </c>
      <c r="Y203" s="14">
        <v>17306</v>
      </c>
      <c r="Z203" s="14">
        <v>68446920000</v>
      </c>
      <c r="AA203" s="14">
        <v>2931</v>
      </c>
      <c r="AB203" s="14">
        <v>5745298500</v>
      </c>
      <c r="AC203" s="14">
        <v>17192</v>
      </c>
      <c r="AD203" s="14">
        <v>106085064000</v>
      </c>
      <c r="AE203" s="14">
        <v>15524</v>
      </c>
      <c r="AF203" s="14">
        <v>79810768000</v>
      </c>
      <c r="AG203" s="14">
        <v>12038</v>
      </c>
      <c r="AH203" s="14">
        <v>22987370000</v>
      </c>
      <c r="AI203" s="14">
        <v>2150</v>
      </c>
      <c r="AJ203" s="14">
        <v>4327786500</v>
      </c>
      <c r="AK203" s="14">
        <v>14868</v>
      </c>
      <c r="AL203" s="14">
        <v>22753546000</v>
      </c>
      <c r="AM203" s="14">
        <v>15402</v>
      </c>
      <c r="AN203" s="14">
        <v>23794410000</v>
      </c>
      <c r="AO203" s="14"/>
      <c r="AP203" s="14"/>
      <c r="AQ203" s="14"/>
      <c r="AR203" s="14"/>
      <c r="AS203" s="14"/>
      <c r="AT203" s="14"/>
      <c r="AU203" s="14"/>
      <c r="AV203" s="15"/>
      <c r="AW203" s="6"/>
      <c r="AX203" s="21">
        <v>0.88150113140217035</v>
      </c>
      <c r="AZ203" s="24">
        <f t="shared" ref="AZ203:AZ215" si="84">((M203+(F203/E203))/AX203)/(((R202/Q202)+(V202/U202)+(Z202/Y202)+(X202/W202))/AX202)</f>
        <v>-9.1362616005478903E-2</v>
      </c>
      <c r="BA203" s="24">
        <f t="shared" si="83"/>
        <v>-0.15620027377265377</v>
      </c>
      <c r="BB203" s="24">
        <f t="shared" ref="BB203:BB215" si="85">(M203/AX203)/(((R202/Q202)+(V202/U202)+(Z202/Y202)+(X202/W202))/AX202)</f>
        <v>-0.17115308730281839</v>
      </c>
      <c r="BD203" s="24">
        <f t="shared" si="78"/>
        <v>3.3881799148362438E-2</v>
      </c>
      <c r="BE203" s="24">
        <f t="shared" si="79"/>
        <v>3.2606196923615043E-2</v>
      </c>
      <c r="BF203" s="24">
        <f t="shared" si="80"/>
        <v>0.38845566550370275</v>
      </c>
      <c r="BG203" s="24">
        <f t="shared" si="81"/>
        <v>0.1431143807503106</v>
      </c>
      <c r="BH203" s="25">
        <f t="shared" ref="BH203:BH215" si="86">AD203/V202</f>
        <v>7.2075493029094337</v>
      </c>
      <c r="BM203" s="33">
        <f t="shared" si="82"/>
        <v>28979166435.51696</v>
      </c>
    </row>
    <row r="204" spans="1:65" x14ac:dyDescent="0.2">
      <c r="A204" s="12">
        <v>15</v>
      </c>
      <c r="B204" s="13">
        <v>2003</v>
      </c>
      <c r="C204" s="13" t="s">
        <v>41</v>
      </c>
      <c r="D204" s="14">
        <v>21976</v>
      </c>
      <c r="E204" s="14">
        <v>4624</v>
      </c>
      <c r="F204" s="14">
        <v>4210137000</v>
      </c>
      <c r="G204" s="14">
        <v>12591</v>
      </c>
      <c r="H204" s="14">
        <v>14889600000</v>
      </c>
      <c r="I204" s="14">
        <v>4801439500</v>
      </c>
      <c r="J204" s="14">
        <v>6330</v>
      </c>
      <c r="K204" s="14">
        <f t="shared" si="77"/>
        <v>18921</v>
      </c>
      <c r="L204" s="14">
        <f t="shared" si="74"/>
        <v>10088160500</v>
      </c>
      <c r="M204" s="14">
        <f t="shared" si="75"/>
        <v>533172.69171819673</v>
      </c>
      <c r="N204" s="14">
        <f t="shared" si="76"/>
        <v>3055</v>
      </c>
      <c r="O204" s="14">
        <v>19675</v>
      </c>
      <c r="P204" s="14">
        <v>173512112000</v>
      </c>
      <c r="Q204" s="14">
        <v>19065</v>
      </c>
      <c r="R204" s="14">
        <v>6746338500</v>
      </c>
      <c r="S204" s="14">
        <v>18825</v>
      </c>
      <c r="T204" s="14">
        <v>42532756000</v>
      </c>
      <c r="U204" s="14">
        <v>16196</v>
      </c>
      <c r="V204" s="14">
        <v>26324252000</v>
      </c>
      <c r="W204" s="14">
        <v>3490</v>
      </c>
      <c r="X204" s="14">
        <v>26545332000</v>
      </c>
      <c r="Y204" s="14">
        <v>17092</v>
      </c>
      <c r="Z204" s="14">
        <v>68068080000</v>
      </c>
      <c r="AA204" s="14">
        <v>2722</v>
      </c>
      <c r="AB204" s="14">
        <v>3295351000</v>
      </c>
      <c r="AC204" s="14">
        <v>17066</v>
      </c>
      <c r="AD204" s="14">
        <v>125757456000</v>
      </c>
      <c r="AE204" s="14">
        <v>15394</v>
      </c>
      <c r="AF204" s="14">
        <v>92743192000</v>
      </c>
      <c r="AG204" s="14">
        <v>11800</v>
      </c>
      <c r="AH204" s="14">
        <v>24478228000</v>
      </c>
      <c r="AI204" s="14">
        <v>2031</v>
      </c>
      <c r="AJ204" s="14">
        <v>8099066000</v>
      </c>
      <c r="AK204" s="14">
        <v>14138</v>
      </c>
      <c r="AL204" s="14">
        <v>24484450000</v>
      </c>
      <c r="AM204" s="14">
        <v>15191</v>
      </c>
      <c r="AN204" s="14">
        <v>24047476000</v>
      </c>
      <c r="AO204" s="14"/>
      <c r="AP204" s="14"/>
      <c r="AQ204" s="14"/>
      <c r="AR204" s="14"/>
      <c r="AS204" s="14"/>
      <c r="AT204" s="14"/>
      <c r="AU204" s="14"/>
      <c r="AV204" s="15"/>
      <c r="AW204" s="6"/>
      <c r="AX204" s="21">
        <v>1</v>
      </c>
      <c r="AZ204" s="24">
        <f t="shared" si="84"/>
        <v>9.9612462313351399E-2</v>
      </c>
      <c r="BA204" s="24">
        <f t="shared" si="83"/>
        <v>5.2141816056817045E-2</v>
      </c>
      <c r="BB204" s="24">
        <f t="shared" si="85"/>
        <v>3.6788646280625191E-2</v>
      </c>
      <c r="BD204" s="24">
        <f t="shared" si="78"/>
        <v>3.8881081108620243E-2</v>
      </c>
      <c r="BE204" s="24">
        <f t="shared" si="79"/>
        <v>1.8992051690316581E-2</v>
      </c>
      <c r="BF204" s="24">
        <f t="shared" si="80"/>
        <v>0.39229584157214337</v>
      </c>
      <c r="BG204" s="24">
        <f t="shared" si="81"/>
        <v>0.15171420425105539</v>
      </c>
      <c r="BH204" s="25">
        <f t="shared" si="86"/>
        <v>4.9869844844382394</v>
      </c>
      <c r="BM204" s="33">
        <f t="shared" si="82"/>
        <v>26545332000</v>
      </c>
    </row>
    <row r="205" spans="1:65" x14ac:dyDescent="0.2">
      <c r="A205" s="12">
        <v>15</v>
      </c>
      <c r="B205" s="13">
        <v>2004</v>
      </c>
      <c r="C205" s="13" t="s">
        <v>41</v>
      </c>
      <c r="D205" s="14">
        <v>27724</v>
      </c>
      <c r="E205" s="14">
        <v>6840</v>
      </c>
      <c r="F205" s="14">
        <v>5462655000</v>
      </c>
      <c r="G205" s="14">
        <v>17734</v>
      </c>
      <c r="H205" s="14">
        <v>16166929000</v>
      </c>
      <c r="I205" s="14">
        <v>2958479000</v>
      </c>
      <c r="J205" s="14">
        <v>6310</v>
      </c>
      <c r="K205" s="14">
        <f t="shared" si="77"/>
        <v>24044</v>
      </c>
      <c r="L205" s="14">
        <f t="shared" si="74"/>
        <v>13208450000</v>
      </c>
      <c r="M205" s="14">
        <f t="shared" si="75"/>
        <v>549344.95092330722</v>
      </c>
      <c r="N205" s="14">
        <f t="shared" si="76"/>
        <v>3680</v>
      </c>
      <c r="O205" s="14">
        <v>25345</v>
      </c>
      <c r="P205" s="14">
        <v>190554432000</v>
      </c>
      <c r="Q205" s="14">
        <v>24555</v>
      </c>
      <c r="R205" s="14">
        <v>8271247500</v>
      </c>
      <c r="S205" s="14">
        <v>24036</v>
      </c>
      <c r="T205" s="14">
        <v>51209116000</v>
      </c>
      <c r="U205" s="14">
        <v>20581</v>
      </c>
      <c r="V205" s="14">
        <v>34862496000</v>
      </c>
      <c r="W205" s="14">
        <v>3943</v>
      </c>
      <c r="X205" s="14">
        <v>24333352000</v>
      </c>
      <c r="Y205" s="14">
        <v>21701</v>
      </c>
      <c r="Z205" s="14">
        <v>68648416000</v>
      </c>
      <c r="AA205" s="14">
        <v>3267</v>
      </c>
      <c r="AB205" s="14">
        <v>3229806250</v>
      </c>
      <c r="AC205" s="14">
        <v>21717</v>
      </c>
      <c r="AD205" s="14">
        <v>166667600000</v>
      </c>
      <c r="AE205" s="14">
        <v>19504</v>
      </c>
      <c r="AF205" s="14">
        <v>133045904000</v>
      </c>
      <c r="AG205" s="14">
        <v>14951</v>
      </c>
      <c r="AH205" s="14">
        <v>32810878000</v>
      </c>
      <c r="AI205" s="14">
        <v>2792</v>
      </c>
      <c r="AJ205" s="14">
        <v>6561317500</v>
      </c>
      <c r="AK205" s="14">
        <v>17671</v>
      </c>
      <c r="AL205" s="14">
        <v>25714232000</v>
      </c>
      <c r="AM205" s="14">
        <v>19200</v>
      </c>
      <c r="AN205" s="14">
        <v>31464732000</v>
      </c>
      <c r="AO205" s="14"/>
      <c r="AP205" s="14"/>
      <c r="AQ205" s="14"/>
      <c r="AR205" s="14"/>
      <c r="AS205" s="14"/>
      <c r="AT205" s="14"/>
      <c r="AU205" s="14"/>
      <c r="AV205" s="15"/>
      <c r="AW205" s="6"/>
      <c r="AX205" s="21">
        <v>1.0441571792341915</v>
      </c>
      <c r="AZ205" s="24">
        <f t="shared" si="84"/>
        <v>9.5149906708041534E-2</v>
      </c>
      <c r="BA205" s="24">
        <f t="shared" si="83"/>
        <v>5.4813638549108396E-2</v>
      </c>
      <c r="BB205" s="24">
        <f t="shared" si="85"/>
        <v>3.8776666088802501E-2</v>
      </c>
      <c r="BD205" s="24">
        <f t="shared" si="78"/>
        <v>4.3406219489032928E-2</v>
      </c>
      <c r="BE205" s="24">
        <f t="shared" si="79"/>
        <v>1.6949520491866595E-2</v>
      </c>
      <c r="BF205" s="24">
        <f t="shared" si="80"/>
        <v>0.36025620228030175</v>
      </c>
      <c r="BG205" s="24">
        <f t="shared" si="81"/>
        <v>0.18295295278149185</v>
      </c>
      <c r="BH205" s="25">
        <f t="shared" si="86"/>
        <v>6.3313327953250109</v>
      </c>
      <c r="BM205" s="33">
        <f t="shared" si="82"/>
        <v>23304299854.401836</v>
      </c>
    </row>
    <row r="206" spans="1:65" x14ac:dyDescent="0.2">
      <c r="A206" s="12">
        <v>15</v>
      </c>
      <c r="B206" s="13">
        <v>2005</v>
      </c>
      <c r="C206" s="13" t="s">
        <v>41</v>
      </c>
      <c r="D206" s="14">
        <v>28321</v>
      </c>
      <c r="E206" s="14">
        <v>7970</v>
      </c>
      <c r="F206" s="14">
        <v>7316299000</v>
      </c>
      <c r="G206" s="14">
        <v>18615</v>
      </c>
      <c r="H206" s="14">
        <v>19658854000</v>
      </c>
      <c r="I206" s="14">
        <v>2792432250</v>
      </c>
      <c r="J206" s="14">
        <v>5537</v>
      </c>
      <c r="K206" s="14">
        <f t="shared" si="77"/>
        <v>24152</v>
      </c>
      <c r="L206" s="14">
        <f t="shared" si="74"/>
        <v>16866421750</v>
      </c>
      <c r="M206" s="14">
        <f t="shared" si="75"/>
        <v>698344.72300430608</v>
      </c>
      <c r="N206" s="14">
        <f t="shared" si="76"/>
        <v>4169</v>
      </c>
      <c r="O206" s="14">
        <v>25525</v>
      </c>
      <c r="P206" s="14">
        <v>216741888000</v>
      </c>
      <c r="Q206" s="14">
        <v>24780</v>
      </c>
      <c r="R206" s="14">
        <v>9997915000</v>
      </c>
      <c r="S206" s="14">
        <v>24266</v>
      </c>
      <c r="T206" s="14">
        <v>58249996000</v>
      </c>
      <c r="U206" s="14">
        <v>20715</v>
      </c>
      <c r="V206" s="14">
        <v>40755212000</v>
      </c>
      <c r="W206" s="14">
        <v>3853</v>
      </c>
      <c r="X206" s="14">
        <v>31549382000</v>
      </c>
      <c r="Y206" s="14">
        <v>21882</v>
      </c>
      <c r="Z206" s="14">
        <v>72833528000</v>
      </c>
      <c r="AA206" s="14">
        <v>3228</v>
      </c>
      <c r="AB206" s="14">
        <v>3355867750</v>
      </c>
      <c r="AC206" s="14">
        <v>21882</v>
      </c>
      <c r="AD206" s="14">
        <v>197612032000</v>
      </c>
      <c r="AE206" s="14">
        <v>19671</v>
      </c>
      <c r="AF206" s="14">
        <v>150373008000</v>
      </c>
      <c r="AG206" s="14">
        <v>14716</v>
      </c>
      <c r="AH206" s="14">
        <v>38482648000</v>
      </c>
      <c r="AI206" s="14">
        <v>3291</v>
      </c>
      <c r="AJ206" s="14">
        <v>12263135000</v>
      </c>
      <c r="AK206" s="14">
        <v>18088</v>
      </c>
      <c r="AL206" s="14">
        <v>33096990000</v>
      </c>
      <c r="AM206" s="14">
        <v>19345</v>
      </c>
      <c r="AN206" s="14">
        <v>36603748000</v>
      </c>
      <c r="AO206" s="14"/>
      <c r="AP206" s="14"/>
      <c r="AQ206" s="14"/>
      <c r="AR206" s="14"/>
      <c r="AS206" s="14"/>
      <c r="AT206" s="14"/>
      <c r="AU206" s="14"/>
      <c r="AV206" s="15"/>
      <c r="AW206" s="6"/>
      <c r="AX206" s="21">
        <v>1.1448312940523104</v>
      </c>
      <c r="AZ206" s="24">
        <f t="shared" si="84"/>
        <v>0.12970824560140776</v>
      </c>
      <c r="BA206" s="24">
        <f t="shared" si="83"/>
        <v>8.0350962638881862E-2</v>
      </c>
      <c r="BB206" s="24">
        <f t="shared" si="85"/>
        <v>5.6041387480599114E-2</v>
      </c>
      <c r="BD206" s="24">
        <f t="shared" si="78"/>
        <v>4.612820849839603E-2</v>
      </c>
      <c r="BE206" s="24">
        <f t="shared" si="79"/>
        <v>1.5483244983083289E-2</v>
      </c>
      <c r="BF206" s="24">
        <f t="shared" si="80"/>
        <v>0.33603808046555356</v>
      </c>
      <c r="BG206" s="24">
        <f t="shared" si="81"/>
        <v>0.1880356970960777</v>
      </c>
      <c r="BH206" s="25">
        <f t="shared" si="86"/>
        <v>5.6683271329740705</v>
      </c>
      <c r="BM206" s="33">
        <f t="shared" si="82"/>
        <v>27558105865.822376</v>
      </c>
    </row>
    <row r="207" spans="1:65" x14ac:dyDescent="0.2">
      <c r="A207" s="12">
        <v>15</v>
      </c>
      <c r="B207" s="13">
        <v>2006</v>
      </c>
      <c r="C207" s="13" t="s">
        <v>41</v>
      </c>
      <c r="D207" s="14">
        <v>31121</v>
      </c>
      <c r="E207" s="14">
        <v>9553</v>
      </c>
      <c r="F207" s="14">
        <v>8880165000</v>
      </c>
      <c r="G207" s="14">
        <v>21100</v>
      </c>
      <c r="H207" s="14">
        <v>22614364000</v>
      </c>
      <c r="I207" s="14">
        <v>2835117250</v>
      </c>
      <c r="J207" s="14">
        <v>5887</v>
      </c>
      <c r="K207" s="14">
        <f t="shared" si="77"/>
        <v>26987</v>
      </c>
      <c r="L207" s="14">
        <f t="shared" si="74"/>
        <v>19779246750</v>
      </c>
      <c r="M207" s="14">
        <f t="shared" si="75"/>
        <v>732917.58068699739</v>
      </c>
      <c r="N207" s="14">
        <f t="shared" si="76"/>
        <v>4134</v>
      </c>
      <c r="O207" s="14">
        <v>28507</v>
      </c>
      <c r="P207" s="14">
        <v>241240576000</v>
      </c>
      <c r="Q207" s="14">
        <v>27734</v>
      </c>
      <c r="R207" s="14">
        <v>10281279000</v>
      </c>
      <c r="S207" s="14">
        <v>27059</v>
      </c>
      <c r="T207" s="14">
        <v>70602168000</v>
      </c>
      <c r="U207" s="14">
        <v>23081</v>
      </c>
      <c r="V207" s="14">
        <v>50537208000</v>
      </c>
      <c r="W207" s="14">
        <v>4164</v>
      </c>
      <c r="X207" s="14">
        <v>31280868000</v>
      </c>
      <c r="Y207" s="14">
        <v>24453</v>
      </c>
      <c r="Z207" s="14">
        <v>75103792000</v>
      </c>
      <c r="AA207" s="14">
        <v>3509</v>
      </c>
      <c r="AB207" s="14">
        <v>3435264000</v>
      </c>
      <c r="AC207" s="14">
        <v>24404</v>
      </c>
      <c r="AD207" s="14">
        <v>241913824000</v>
      </c>
      <c r="AE207" s="14">
        <v>22023</v>
      </c>
      <c r="AF207" s="14">
        <v>189079008000</v>
      </c>
      <c r="AG207" s="14">
        <v>14536</v>
      </c>
      <c r="AH207" s="14">
        <v>39802600000</v>
      </c>
      <c r="AI207" s="14">
        <v>6093</v>
      </c>
      <c r="AJ207" s="14">
        <v>17858490000</v>
      </c>
      <c r="AK207" s="14">
        <v>20165</v>
      </c>
      <c r="AL207" s="14">
        <v>41030564000</v>
      </c>
      <c r="AM207" s="14">
        <v>21541</v>
      </c>
      <c r="AN207" s="14">
        <v>45856844000</v>
      </c>
      <c r="AO207" s="14"/>
      <c r="AP207" s="14"/>
      <c r="AQ207" s="14"/>
      <c r="AR207" s="14"/>
      <c r="AS207" s="14"/>
      <c r="AT207" s="14"/>
      <c r="AU207" s="14"/>
      <c r="AV207" s="15"/>
      <c r="AW207" s="6"/>
      <c r="AX207" s="21">
        <v>1.2695927542996235</v>
      </c>
      <c r="AZ207" s="24">
        <f t="shared" si="84"/>
        <v>0.10794612189567208</v>
      </c>
      <c r="BA207" s="24">
        <f t="shared" si="83"/>
        <v>6.8954365772473186E-2</v>
      </c>
      <c r="BB207" s="24">
        <f t="shared" si="85"/>
        <v>4.7588744214315616E-2</v>
      </c>
      <c r="BD207" s="24">
        <f t="shared" si="78"/>
        <v>4.2618365328393179E-2</v>
      </c>
      <c r="BE207" s="24">
        <f t="shared" si="79"/>
        <v>1.4239992529283299E-2</v>
      </c>
      <c r="BF207" s="24">
        <f t="shared" si="80"/>
        <v>0.31132321620721054</v>
      </c>
      <c r="BG207" s="24">
        <f t="shared" si="81"/>
        <v>0.20948883822927036</v>
      </c>
      <c r="BH207" s="25">
        <f t="shared" si="86"/>
        <v>5.9357763615608228</v>
      </c>
      <c r="BM207" s="33">
        <f t="shared" si="82"/>
        <v>24638505453.078323</v>
      </c>
    </row>
    <row r="208" spans="1:65" x14ac:dyDescent="0.2">
      <c r="A208" s="12">
        <v>15</v>
      </c>
      <c r="B208" s="13">
        <v>2007</v>
      </c>
      <c r="C208" s="13" t="s">
        <v>41</v>
      </c>
      <c r="D208" s="14">
        <v>27786</v>
      </c>
      <c r="E208" s="14">
        <v>10018</v>
      </c>
      <c r="F208" s="14">
        <v>11033873000</v>
      </c>
      <c r="G208" s="14">
        <v>20078</v>
      </c>
      <c r="H208" s="14">
        <v>28086364000</v>
      </c>
      <c r="I208" s="14">
        <v>2752441250</v>
      </c>
      <c r="J208" s="14">
        <v>4765</v>
      </c>
      <c r="K208" s="14">
        <f t="shared" si="77"/>
        <v>24843</v>
      </c>
      <c r="L208" s="14">
        <f t="shared" si="74"/>
        <v>25333922750</v>
      </c>
      <c r="M208" s="14">
        <f t="shared" si="75"/>
        <v>1019761.0091373827</v>
      </c>
      <c r="N208" s="14">
        <f t="shared" si="76"/>
        <v>2943</v>
      </c>
      <c r="O208" s="14">
        <v>25972</v>
      </c>
      <c r="P208" s="14">
        <v>275081920000</v>
      </c>
      <c r="Q208" s="14">
        <v>25444</v>
      </c>
      <c r="R208" s="14">
        <v>12217104000</v>
      </c>
      <c r="S208" s="14">
        <v>24794</v>
      </c>
      <c r="T208" s="14">
        <v>83037728000</v>
      </c>
      <c r="U208" s="14">
        <v>21254</v>
      </c>
      <c r="V208" s="14">
        <v>61668420000</v>
      </c>
      <c r="W208" s="14">
        <v>3902</v>
      </c>
      <c r="X208" s="14">
        <v>35121656000</v>
      </c>
      <c r="Y208" s="14">
        <v>22602</v>
      </c>
      <c r="Z208" s="14">
        <v>79402104000</v>
      </c>
      <c r="AA208" s="14">
        <v>3248</v>
      </c>
      <c r="AB208" s="14">
        <v>3634907500</v>
      </c>
      <c r="AC208" s="14">
        <v>22615</v>
      </c>
      <c r="AD208" s="14">
        <v>290615872000</v>
      </c>
      <c r="AE208" s="14">
        <v>20501</v>
      </c>
      <c r="AF208" s="14">
        <v>233914592000</v>
      </c>
      <c r="AG208" s="14">
        <v>11391</v>
      </c>
      <c r="AH208" s="14">
        <v>34521208000</v>
      </c>
      <c r="AI208" s="14">
        <v>8280</v>
      </c>
      <c r="AJ208" s="14">
        <v>33723580000</v>
      </c>
      <c r="AK208" s="14">
        <v>18838</v>
      </c>
      <c r="AL208" s="14">
        <v>45122844000</v>
      </c>
      <c r="AM208" s="14">
        <v>19926</v>
      </c>
      <c r="AN208" s="14">
        <v>56666340000</v>
      </c>
      <c r="AO208" s="14"/>
      <c r="AP208" s="14"/>
      <c r="AQ208" s="14"/>
      <c r="AR208" s="14"/>
      <c r="AS208" s="14"/>
      <c r="AT208" s="14"/>
      <c r="AU208" s="14"/>
      <c r="AV208" s="15"/>
      <c r="AW208" s="6"/>
      <c r="AX208" s="21">
        <v>1.4356871504617181</v>
      </c>
      <c r="AZ208" s="24">
        <f t="shared" si="84"/>
        <v>0.14271086255268078</v>
      </c>
      <c r="BA208" s="24">
        <f t="shared" si="83"/>
        <v>9.8490730517688363E-2</v>
      </c>
      <c r="BB208" s="24">
        <f t="shared" si="85"/>
        <v>6.8608957652490796E-2</v>
      </c>
      <c r="BD208" s="24">
        <f t="shared" si="78"/>
        <v>4.4412602616704142E-2</v>
      </c>
      <c r="BE208" s="24">
        <f t="shared" si="79"/>
        <v>1.3213909151135779E-2</v>
      </c>
      <c r="BF208" s="24">
        <f t="shared" si="80"/>
        <v>0.2886489377418916</v>
      </c>
      <c r="BG208" s="24">
        <f t="shared" si="81"/>
        <v>0.22418201821479217</v>
      </c>
      <c r="BH208" s="25">
        <f t="shared" si="86"/>
        <v>5.7505327955592636</v>
      </c>
      <c r="BM208" s="33">
        <f t="shared" si="82"/>
        <v>24463307335.936558</v>
      </c>
    </row>
    <row r="209" spans="1:65" x14ac:dyDescent="0.2">
      <c r="A209" s="12">
        <v>15</v>
      </c>
      <c r="B209" s="13">
        <v>2008</v>
      </c>
      <c r="C209" s="13" t="s">
        <v>41</v>
      </c>
      <c r="D209" s="14">
        <v>30778</v>
      </c>
      <c r="E209" s="14">
        <v>11508</v>
      </c>
      <c r="F209" s="14">
        <v>13775423000</v>
      </c>
      <c r="G209" s="14">
        <v>22319</v>
      </c>
      <c r="H209" s="14">
        <v>32306153000</v>
      </c>
      <c r="I209" s="14">
        <v>4826443000</v>
      </c>
      <c r="J209" s="14">
        <v>5419</v>
      </c>
      <c r="K209" s="14">
        <f t="shared" si="77"/>
        <v>27738</v>
      </c>
      <c r="L209" s="14">
        <f t="shared" si="74"/>
        <v>27479710000</v>
      </c>
      <c r="M209" s="14">
        <f t="shared" si="75"/>
        <v>990688.22553897183</v>
      </c>
      <c r="N209" s="14">
        <f t="shared" si="76"/>
        <v>3040</v>
      </c>
      <c r="O209" s="14">
        <v>28930</v>
      </c>
      <c r="P209" s="14">
        <v>333556536000</v>
      </c>
      <c r="Q209" s="14">
        <v>28405</v>
      </c>
      <c r="R209" s="14">
        <v>16285716000</v>
      </c>
      <c r="S209" s="14">
        <v>27539</v>
      </c>
      <c r="T209" s="14">
        <v>106301608000</v>
      </c>
      <c r="U209" s="14">
        <v>23670</v>
      </c>
      <c r="V209" s="14">
        <v>81328770000</v>
      </c>
      <c r="W209" s="14">
        <v>4179</v>
      </c>
      <c r="X209" s="14">
        <v>33553975000</v>
      </c>
      <c r="Y209" s="14">
        <v>25138</v>
      </c>
      <c r="Z209" s="14">
        <v>92081460000</v>
      </c>
      <c r="AA209" s="14">
        <v>3474</v>
      </c>
      <c r="AB209" s="14">
        <v>4005007000</v>
      </c>
      <c r="AC209" s="14">
        <v>25262</v>
      </c>
      <c r="AD209" s="14">
        <v>382913050000</v>
      </c>
      <c r="AE209" s="14">
        <v>22836</v>
      </c>
      <c r="AF209" s="14">
        <v>308409282000</v>
      </c>
      <c r="AG209" s="14">
        <v>11381</v>
      </c>
      <c r="AH209" s="14">
        <v>42810838000</v>
      </c>
      <c r="AI209" s="14">
        <v>10314</v>
      </c>
      <c r="AJ209" s="14">
        <v>48145195000</v>
      </c>
      <c r="AK209" s="14">
        <v>21056</v>
      </c>
      <c r="AL209" s="14">
        <v>60399268000</v>
      </c>
      <c r="AM209" s="14">
        <v>22064</v>
      </c>
      <c r="AN209" s="14">
        <v>76851533000</v>
      </c>
      <c r="AO209" s="14"/>
      <c r="AP209" s="14"/>
      <c r="AQ209" s="14"/>
      <c r="AR209" s="14"/>
      <c r="AS209" s="14"/>
      <c r="AT209" s="14"/>
      <c r="AU209" s="14"/>
      <c r="AV209" s="15"/>
      <c r="AW209" s="6"/>
      <c r="AX209" s="21">
        <v>1.7607440396079383</v>
      </c>
      <c r="AZ209" s="24">
        <f t="shared" si="84"/>
        <v>0.11222168526897584</v>
      </c>
      <c r="BA209" s="24">
        <f t="shared" si="83"/>
        <v>7.629361946615712E-2</v>
      </c>
      <c r="BB209" s="24">
        <f t="shared" si="85"/>
        <v>5.081856208730081E-2</v>
      </c>
      <c r="BD209" s="24">
        <f t="shared" si="78"/>
        <v>4.882445475450075E-2</v>
      </c>
      <c r="BE209" s="24">
        <f t="shared" si="79"/>
        <v>1.2006981029446834E-2</v>
      </c>
      <c r="BF209" s="24">
        <f t="shared" si="80"/>
        <v>0.27605952833135311</v>
      </c>
      <c r="BG209" s="24">
        <f t="shared" si="81"/>
        <v>0.24382304413906014</v>
      </c>
      <c r="BH209" s="25">
        <f t="shared" si="86"/>
        <v>6.2092242674613685</v>
      </c>
      <c r="BM209" s="33">
        <f t="shared" si="82"/>
        <v>19056702306.072495</v>
      </c>
    </row>
    <row r="210" spans="1:65" x14ac:dyDescent="0.2">
      <c r="A210" s="12">
        <v>15</v>
      </c>
      <c r="B210" s="13">
        <v>2009</v>
      </c>
      <c r="C210" s="13" t="s">
        <v>41</v>
      </c>
      <c r="D210" s="14">
        <v>32334</v>
      </c>
      <c r="E210" s="14">
        <v>12186</v>
      </c>
      <c r="F210" s="14">
        <v>11592126000</v>
      </c>
      <c r="G210" s="14">
        <v>22711</v>
      </c>
      <c r="H210" s="14">
        <v>26647145000</v>
      </c>
      <c r="I210" s="14">
        <v>7611494000</v>
      </c>
      <c r="J210" s="14">
        <v>6603</v>
      </c>
      <c r="K210" s="14">
        <f t="shared" si="77"/>
        <v>29314</v>
      </c>
      <c r="L210" s="14">
        <f t="shared" si="74"/>
        <v>19035651000</v>
      </c>
      <c r="M210" s="14">
        <f t="shared" si="75"/>
        <v>649370.6420140547</v>
      </c>
      <c r="N210" s="14">
        <f t="shared" si="76"/>
        <v>3020</v>
      </c>
      <c r="O210" s="14">
        <v>30522</v>
      </c>
      <c r="P210" s="14">
        <v>363418149000</v>
      </c>
      <c r="Q210" s="14">
        <v>29969</v>
      </c>
      <c r="R210" s="14">
        <v>20182730000</v>
      </c>
      <c r="S210" s="14">
        <v>29100</v>
      </c>
      <c r="T210" s="14">
        <v>117575041000</v>
      </c>
      <c r="U210" s="14">
        <v>25048</v>
      </c>
      <c r="V210" s="14">
        <v>79575936000</v>
      </c>
      <c r="W210" s="14">
        <v>4332</v>
      </c>
      <c r="X210" s="14">
        <v>40755949000</v>
      </c>
      <c r="Y210" s="14">
        <v>26451</v>
      </c>
      <c r="Z210" s="14">
        <v>101273438000</v>
      </c>
      <c r="AA210" s="14">
        <v>3514</v>
      </c>
      <c r="AB210" s="14">
        <v>4055053000</v>
      </c>
      <c r="AC210" s="14">
        <v>26696</v>
      </c>
      <c r="AD210" s="14">
        <v>378900296000</v>
      </c>
      <c r="AE210" s="14">
        <v>24006</v>
      </c>
      <c r="AF210" s="14">
        <v>276191457000</v>
      </c>
      <c r="AG210" s="14">
        <v>11602</v>
      </c>
      <c r="AH210" s="14">
        <v>46877256000</v>
      </c>
      <c r="AI210" s="14">
        <v>11305</v>
      </c>
      <c r="AJ210" s="14">
        <v>53105875000</v>
      </c>
      <c r="AK210" s="14">
        <v>22300</v>
      </c>
      <c r="AL210" s="14">
        <v>76444772000</v>
      </c>
      <c r="AM210" s="14">
        <v>23295</v>
      </c>
      <c r="AN210" s="14">
        <v>73719064000</v>
      </c>
      <c r="AO210" s="14">
        <v>7744</v>
      </c>
      <c r="AP210" s="14">
        <v>4484797952</v>
      </c>
      <c r="AQ210" s="14">
        <v>3361</v>
      </c>
      <c r="AR210" s="14">
        <v>2497465000</v>
      </c>
      <c r="AS210" s="14">
        <v>9214</v>
      </c>
      <c r="AT210" s="14">
        <v>26251716000</v>
      </c>
      <c r="AU210" s="14">
        <v>8910</v>
      </c>
      <c r="AV210" s="15">
        <v>19871896000</v>
      </c>
      <c r="AW210" s="6"/>
      <c r="AX210" s="21">
        <v>2.0221835087055928</v>
      </c>
      <c r="AZ210" s="24">
        <f t="shared" si="84"/>
        <v>8.8761983482288698E-2</v>
      </c>
      <c r="BA210" s="24">
        <f t="shared" si="83"/>
        <v>5.7939490191679391E-2</v>
      </c>
      <c r="BB210" s="24">
        <f t="shared" si="85"/>
        <v>3.6010315551361499E-2</v>
      </c>
      <c r="BD210" s="24">
        <f t="shared" si="78"/>
        <v>5.5535834012516529E-2</v>
      </c>
      <c r="BE210" s="24">
        <f t="shared" si="79"/>
        <v>1.1158091611984959E-2</v>
      </c>
      <c r="BF210" s="24">
        <f t="shared" si="80"/>
        <v>0.27866918115858874</v>
      </c>
      <c r="BG210" s="24">
        <f t="shared" si="81"/>
        <v>0.21896522289534859</v>
      </c>
      <c r="BH210" s="25">
        <f t="shared" si="86"/>
        <v>4.658871589967486</v>
      </c>
      <c r="BM210" s="33">
        <f t="shared" si="82"/>
        <v>20154426551.568523</v>
      </c>
    </row>
    <row r="211" spans="1:65" x14ac:dyDescent="0.2">
      <c r="A211" s="12">
        <v>15</v>
      </c>
      <c r="B211" s="13">
        <v>2010</v>
      </c>
      <c r="C211" s="13" t="s">
        <v>41</v>
      </c>
      <c r="D211" s="14">
        <v>32071</v>
      </c>
      <c r="E211" s="14">
        <v>13030</v>
      </c>
      <c r="F211" s="14">
        <v>15661561000</v>
      </c>
      <c r="G211" s="14">
        <v>23553</v>
      </c>
      <c r="H211" s="14">
        <v>38912695000</v>
      </c>
      <c r="I211" s="14">
        <v>5075113000</v>
      </c>
      <c r="J211" s="14">
        <v>5714</v>
      </c>
      <c r="K211" s="14">
        <f t="shared" si="77"/>
        <v>29267</v>
      </c>
      <c r="L211" s="14">
        <f t="shared" si="74"/>
        <v>33837582000</v>
      </c>
      <c r="M211" s="14">
        <f t="shared" si="75"/>
        <v>1156168.4491065021</v>
      </c>
      <c r="N211" s="14">
        <f t="shared" si="76"/>
        <v>2804</v>
      </c>
      <c r="O211" s="14">
        <v>30443</v>
      </c>
      <c r="P211" s="14">
        <v>439741638000</v>
      </c>
      <c r="Q211" s="14">
        <v>29934</v>
      </c>
      <c r="R211" s="14">
        <v>23174780000</v>
      </c>
      <c r="S211" s="14">
        <v>29151</v>
      </c>
      <c r="T211" s="14">
        <v>147457289000</v>
      </c>
      <c r="U211" s="14">
        <v>24924</v>
      </c>
      <c r="V211" s="14">
        <v>106825982000</v>
      </c>
      <c r="W211" s="14">
        <v>4333</v>
      </c>
      <c r="X211" s="14">
        <v>48510497000</v>
      </c>
      <c r="Y211" s="14">
        <v>26382</v>
      </c>
      <c r="Z211" s="14">
        <v>108210621000</v>
      </c>
      <c r="AA211" s="14">
        <v>3483</v>
      </c>
      <c r="AB211" s="14">
        <v>4243953000</v>
      </c>
      <c r="AC211" s="14">
        <v>26741</v>
      </c>
      <c r="AD211" s="14">
        <v>493234827000</v>
      </c>
      <c r="AE211" s="14">
        <v>24008</v>
      </c>
      <c r="AF211" s="14">
        <v>385014642000</v>
      </c>
      <c r="AG211" s="14">
        <v>11221</v>
      </c>
      <c r="AH211" s="14">
        <v>57241456000</v>
      </c>
      <c r="AI211" s="14">
        <v>11742</v>
      </c>
      <c r="AJ211" s="14">
        <v>75006314000</v>
      </c>
      <c r="AK211" s="14">
        <v>22483</v>
      </c>
      <c r="AL211" s="14">
        <v>74546606000</v>
      </c>
      <c r="AM211" s="14">
        <v>23258</v>
      </c>
      <c r="AN211" s="14">
        <v>98574191000</v>
      </c>
      <c r="AO211" s="14"/>
      <c r="AP211" s="14"/>
      <c r="AQ211" s="14"/>
      <c r="AR211" s="14"/>
      <c r="AS211" s="14"/>
      <c r="AT211" s="14"/>
      <c r="AU211" s="14"/>
      <c r="AV211" s="15"/>
      <c r="AW211" s="6"/>
      <c r="AX211" s="21">
        <v>2.5449374638867059</v>
      </c>
      <c r="AZ211" s="24">
        <f t="shared" si="84"/>
        <v>0.10965784673483606</v>
      </c>
      <c r="BA211" s="24">
        <f t="shared" si="83"/>
        <v>7.8648675735776274E-2</v>
      </c>
      <c r="BB211" s="24">
        <f t="shared" si="85"/>
        <v>5.3764183642547918E-2</v>
      </c>
      <c r="BD211" s="24">
        <f t="shared" si="78"/>
        <v>5.270089979516563E-2</v>
      </c>
      <c r="BE211" s="24">
        <f t="shared" si="79"/>
        <v>9.6510146714830769E-3</v>
      </c>
      <c r="BF211" s="24">
        <f t="shared" si="80"/>
        <v>0.24607772302881176</v>
      </c>
      <c r="BG211" s="24">
        <f t="shared" si="81"/>
        <v>0.24292896730420602</v>
      </c>
      <c r="BH211" s="25">
        <f t="shared" si="86"/>
        <v>6.19829123970342</v>
      </c>
      <c r="BM211" s="33">
        <f t="shared" si="82"/>
        <v>19061567401.311817</v>
      </c>
    </row>
    <row r="212" spans="1:65" x14ac:dyDescent="0.2">
      <c r="A212" s="12">
        <v>15</v>
      </c>
      <c r="B212" s="13">
        <v>2011</v>
      </c>
      <c r="C212" s="13" t="s">
        <v>41</v>
      </c>
      <c r="D212" s="14">
        <v>32116</v>
      </c>
      <c r="E212" s="14">
        <v>14155</v>
      </c>
      <c r="F212" s="14">
        <v>19067529000</v>
      </c>
      <c r="G212" s="14">
        <v>24460</v>
      </c>
      <c r="H212" s="14">
        <v>48204928000</v>
      </c>
      <c r="I212" s="14">
        <v>5895010000</v>
      </c>
      <c r="J212" s="14">
        <v>5142</v>
      </c>
      <c r="K212" s="14">
        <f t="shared" si="77"/>
        <v>29602</v>
      </c>
      <c r="L212" s="14">
        <f t="shared" si="74"/>
        <v>42309918000</v>
      </c>
      <c r="M212" s="14">
        <f t="shared" si="75"/>
        <v>1429292.5478008243</v>
      </c>
      <c r="N212" s="14">
        <f t="shared" si="76"/>
        <v>2514</v>
      </c>
      <c r="O212" s="14">
        <v>30759</v>
      </c>
      <c r="P212" s="14">
        <v>543919553000</v>
      </c>
      <c r="Q212" s="14">
        <v>30241</v>
      </c>
      <c r="R212" s="14">
        <v>30513108000</v>
      </c>
      <c r="S212" s="14">
        <v>29512</v>
      </c>
      <c r="T212" s="14">
        <v>187824570000</v>
      </c>
      <c r="U212" s="14">
        <v>25283</v>
      </c>
      <c r="V212" s="14">
        <v>140009800000</v>
      </c>
      <c r="W212" s="14">
        <v>4491</v>
      </c>
      <c r="X212" s="14">
        <v>55271481000</v>
      </c>
      <c r="Y212" s="14">
        <v>26717</v>
      </c>
      <c r="Z212" s="14">
        <v>121151712000</v>
      </c>
      <c r="AA212" s="14">
        <v>3482</v>
      </c>
      <c r="AB212" s="14">
        <v>4445686000</v>
      </c>
      <c r="AC212" s="14">
        <v>27117</v>
      </c>
      <c r="AD212" s="14">
        <v>669417625000</v>
      </c>
      <c r="AE212" s="14">
        <v>24402</v>
      </c>
      <c r="AF212" s="14">
        <v>525049733000</v>
      </c>
      <c r="AG212" s="14">
        <v>11033</v>
      </c>
      <c r="AH212" s="14">
        <v>68528262000</v>
      </c>
      <c r="AI212" s="14">
        <v>12558</v>
      </c>
      <c r="AJ212" s="14">
        <v>105759050000</v>
      </c>
      <c r="AK212" s="14">
        <v>22728</v>
      </c>
      <c r="AL212" s="14">
        <v>105990074000</v>
      </c>
      <c r="AM212" s="14">
        <v>23652</v>
      </c>
      <c r="AN212" s="14">
        <v>135909493000</v>
      </c>
      <c r="AO212" s="14">
        <v>8699</v>
      </c>
      <c r="AP212" s="14">
        <v>6417000960</v>
      </c>
      <c r="AQ212" s="14">
        <v>3890</v>
      </c>
      <c r="AR212" s="14">
        <v>5831069000</v>
      </c>
      <c r="AS212" s="14">
        <v>10730</v>
      </c>
      <c r="AT212" s="14">
        <v>51774917000</v>
      </c>
      <c r="AU212" s="14">
        <v>9844</v>
      </c>
      <c r="AV212" s="15">
        <v>41736063000</v>
      </c>
      <c r="AW212" s="6"/>
      <c r="AX212" s="21">
        <v>3.1519466350386089</v>
      </c>
      <c r="AZ212" s="24">
        <f t="shared" si="84"/>
        <v>0.11011498259944207</v>
      </c>
      <c r="BA212" s="24">
        <f t="shared" si="83"/>
        <v>8.2235763863821365E-2</v>
      </c>
      <c r="BB212" s="24">
        <f t="shared" si="85"/>
        <v>5.6688386301659711E-2</v>
      </c>
      <c r="BD212" s="24">
        <f t="shared" si="78"/>
        <v>5.6098567943925343E-2</v>
      </c>
      <c r="BE212" s="24">
        <f t="shared" si="79"/>
        <v>8.1734256021496615E-3</v>
      </c>
      <c r="BF212" s="24">
        <f t="shared" si="80"/>
        <v>0.22273829159438216</v>
      </c>
      <c r="BG212" s="24">
        <f t="shared" si="81"/>
        <v>0.25740902166096608</v>
      </c>
      <c r="BH212" s="25">
        <f t="shared" si="86"/>
        <v>6.2664308108115492</v>
      </c>
      <c r="BM212" s="33">
        <f t="shared" si="82"/>
        <v>17535665225.284809</v>
      </c>
    </row>
    <row r="213" spans="1:65" x14ac:dyDescent="0.2">
      <c r="A213" s="12">
        <v>15</v>
      </c>
      <c r="B213" s="13">
        <v>2012</v>
      </c>
      <c r="C213" s="13" t="s">
        <v>41</v>
      </c>
      <c r="D213" s="14">
        <v>32203</v>
      </c>
      <c r="E213" s="14">
        <v>15168</v>
      </c>
      <c r="F213" s="14">
        <v>20695000000</v>
      </c>
      <c r="G213" s="14">
        <v>25437</v>
      </c>
      <c r="H213" s="14">
        <v>53414000000</v>
      </c>
      <c r="I213" s="14">
        <v>10621000000</v>
      </c>
      <c r="J213" s="14">
        <v>5060</v>
      </c>
      <c r="K213" s="14">
        <f t="shared" si="77"/>
        <v>30497</v>
      </c>
      <c r="L213" s="14">
        <f t="shared" si="74"/>
        <v>42793000000</v>
      </c>
      <c r="M213" s="14">
        <f t="shared" si="75"/>
        <v>1403187.1987408597</v>
      </c>
      <c r="N213" s="14">
        <f t="shared" si="76"/>
        <v>1706</v>
      </c>
      <c r="O213" s="14">
        <v>31215</v>
      </c>
      <c r="P213" s="14">
        <v>668702000000</v>
      </c>
      <c r="Q213" s="14">
        <v>30811</v>
      </c>
      <c r="R213" s="14">
        <v>37404000000</v>
      </c>
      <c r="S213" s="14">
        <v>30197</v>
      </c>
      <c r="T213" s="14">
        <v>233515000000</v>
      </c>
      <c r="U213" s="14">
        <v>26158</v>
      </c>
      <c r="V213" s="14">
        <v>170378000000</v>
      </c>
      <c r="W213" s="14">
        <v>4599</v>
      </c>
      <c r="X213" s="14">
        <v>69824000000</v>
      </c>
      <c r="Y213" s="14">
        <v>27425</v>
      </c>
      <c r="Z213" s="14">
        <v>143968000000</v>
      </c>
      <c r="AA213" s="14">
        <v>3476</v>
      </c>
      <c r="AB213" s="14">
        <v>5045000000</v>
      </c>
      <c r="AC213" s="14">
        <v>28208</v>
      </c>
      <c r="AD213" s="14">
        <v>779645000000</v>
      </c>
      <c r="AE213" s="14">
        <v>25220</v>
      </c>
      <c r="AF213" s="14">
        <v>572444000000</v>
      </c>
      <c r="AG213" s="14">
        <v>11052</v>
      </c>
      <c r="AH213" s="14">
        <v>92859000000</v>
      </c>
      <c r="AI213" s="14">
        <v>13320</v>
      </c>
      <c r="AJ213" s="14">
        <v>134766000000</v>
      </c>
      <c r="AK213" s="14">
        <v>23575</v>
      </c>
      <c r="AL213" s="14">
        <v>129387000000</v>
      </c>
      <c r="AM213" s="14">
        <v>24450</v>
      </c>
      <c r="AN213" s="14">
        <v>149810000000</v>
      </c>
      <c r="AO213" s="14">
        <v>9096</v>
      </c>
      <c r="AP213" s="14">
        <v>7696000000</v>
      </c>
      <c r="AQ213" s="14">
        <v>3950</v>
      </c>
      <c r="AR213" s="14">
        <v>7540000000</v>
      </c>
      <c r="AS213" s="14">
        <v>11476</v>
      </c>
      <c r="AT213" s="14">
        <v>64536000000</v>
      </c>
      <c r="AU213" s="14">
        <v>9887</v>
      </c>
      <c r="AV213" s="15">
        <v>54994000000</v>
      </c>
      <c r="AW213" s="6"/>
      <c r="AX213" s="21">
        <v>3.897112030084072</v>
      </c>
      <c r="AZ213" s="24">
        <f t="shared" si="84"/>
        <v>9.5704566691362736E-2</v>
      </c>
      <c r="BA213" s="24">
        <f t="shared" si="83"/>
        <v>7.1989331768543163E-2</v>
      </c>
      <c r="BB213" s="24">
        <f t="shared" si="85"/>
        <v>4.8523177204688565E-2</v>
      </c>
      <c r="BD213" s="24">
        <f t="shared" si="78"/>
        <v>5.5935229743592808E-2</v>
      </c>
      <c r="BE213" s="24">
        <f t="shared" si="79"/>
        <v>7.5444667430335189E-3</v>
      </c>
      <c r="BF213" s="24">
        <f t="shared" si="80"/>
        <v>0.2152947052648265</v>
      </c>
      <c r="BG213" s="24">
        <f t="shared" si="81"/>
        <v>0.25478912878980475</v>
      </c>
      <c r="BH213" s="25">
        <f t="shared" si="86"/>
        <v>5.5685030619285225</v>
      </c>
      <c r="BM213" s="33">
        <f t="shared" si="82"/>
        <v>17916857267.891705</v>
      </c>
    </row>
    <row r="214" spans="1:65" x14ac:dyDescent="0.2">
      <c r="A214" s="12">
        <v>15</v>
      </c>
      <c r="B214" s="13">
        <v>2013</v>
      </c>
      <c r="C214" s="13" t="s">
        <v>41</v>
      </c>
      <c r="D214" s="14">
        <v>30662</v>
      </c>
      <c r="E214" s="14">
        <v>15296</v>
      </c>
      <c r="F214" s="14">
        <v>27128000000</v>
      </c>
      <c r="G214" s="14">
        <v>24624</v>
      </c>
      <c r="H214" s="14">
        <v>67353000000</v>
      </c>
      <c r="I214" s="14">
        <v>14732000000</v>
      </c>
      <c r="J214" s="14">
        <v>4507</v>
      </c>
      <c r="K214" s="14">
        <f t="shared" si="77"/>
        <v>29131</v>
      </c>
      <c r="L214" s="14">
        <f t="shared" si="74"/>
        <v>52621000000</v>
      </c>
      <c r="M214" s="14">
        <f t="shared" si="75"/>
        <v>1806357.4885860423</v>
      </c>
      <c r="N214" s="14">
        <f t="shared" si="76"/>
        <v>1531</v>
      </c>
      <c r="O214" s="14">
        <v>29810</v>
      </c>
      <c r="P214" s="14">
        <v>815947000000</v>
      </c>
      <c r="Q214" s="14">
        <v>29432</v>
      </c>
      <c r="R214" s="14">
        <v>46175000000</v>
      </c>
      <c r="S214" s="14">
        <v>28929</v>
      </c>
      <c r="T214" s="14">
        <v>286452000000</v>
      </c>
      <c r="U214" s="14">
        <v>25387</v>
      </c>
      <c r="V214" s="14">
        <v>212364000000</v>
      </c>
      <c r="W214" s="14">
        <v>4430</v>
      </c>
      <c r="X214" s="14">
        <v>85487000000</v>
      </c>
      <c r="Y214" s="14">
        <v>26282</v>
      </c>
      <c r="Z214" s="14">
        <v>169341000000</v>
      </c>
      <c r="AA214" s="14">
        <v>3232</v>
      </c>
      <c r="AB214" s="14">
        <v>4883000000</v>
      </c>
      <c r="AC214" s="14">
        <v>27182</v>
      </c>
      <c r="AD214" s="14">
        <v>951302000000</v>
      </c>
      <c r="AE214" s="14">
        <v>24566</v>
      </c>
      <c r="AF214" s="14">
        <v>678797000000</v>
      </c>
      <c r="AG214" s="14">
        <v>10561</v>
      </c>
      <c r="AH214" s="14">
        <v>141833000000</v>
      </c>
      <c r="AI214" s="14">
        <v>13097</v>
      </c>
      <c r="AJ214" s="14">
        <v>168119000000</v>
      </c>
      <c r="AK214" s="14">
        <v>22960</v>
      </c>
      <c r="AL214" s="14">
        <v>147170000000</v>
      </c>
      <c r="AM214" s="14">
        <v>23759</v>
      </c>
      <c r="AN214" s="14">
        <v>184617000000</v>
      </c>
      <c r="AO214" s="14">
        <v>8876</v>
      </c>
      <c r="AP214" s="14">
        <v>8590999552</v>
      </c>
      <c r="AQ214" s="14">
        <v>3737</v>
      </c>
      <c r="AR214" s="14">
        <v>9906000000</v>
      </c>
      <c r="AS214" s="14">
        <v>11334</v>
      </c>
      <c r="AT214" s="14">
        <v>81204000000</v>
      </c>
      <c r="AU214" s="14">
        <v>9903</v>
      </c>
      <c r="AV214" s="15">
        <v>68417000000</v>
      </c>
      <c r="AW214" s="6"/>
      <c r="AX214" s="21">
        <v>4.9066831577641361</v>
      </c>
      <c r="AZ214" s="24">
        <f t="shared" si="84"/>
        <v>0.10097231853223584</v>
      </c>
      <c r="BA214" s="24">
        <f t="shared" si="83"/>
        <v>7.7215080549656451E-2</v>
      </c>
      <c r="BB214" s="24">
        <f t="shared" si="85"/>
        <v>5.0949037023705269E-2</v>
      </c>
      <c r="BD214" s="24">
        <f t="shared" si="78"/>
        <v>5.6590685424420951E-2</v>
      </c>
      <c r="BE214" s="24">
        <f t="shared" si="79"/>
        <v>5.9844573238212774E-3</v>
      </c>
      <c r="BF214" s="24">
        <f t="shared" si="80"/>
        <v>0.20753921516961274</v>
      </c>
      <c r="BG214" s="24">
        <f t="shared" si="81"/>
        <v>0.2602669045906168</v>
      </c>
      <c r="BH214" s="25">
        <f t="shared" si="86"/>
        <v>5.5834790876756388</v>
      </c>
      <c r="BM214" s="33">
        <f t="shared" si="82"/>
        <v>17422563726.11483</v>
      </c>
    </row>
    <row r="215" spans="1:65" x14ac:dyDescent="0.2">
      <c r="A215" s="12">
        <v>15</v>
      </c>
      <c r="B215" s="13">
        <v>2014</v>
      </c>
      <c r="C215" s="13" t="s">
        <v>41</v>
      </c>
      <c r="D215" s="14">
        <v>24230</v>
      </c>
      <c r="E215" s="14">
        <v>16330</v>
      </c>
      <c r="F215" s="14">
        <v>36753632812.5</v>
      </c>
      <c r="G215" s="14">
        <v>25875</v>
      </c>
      <c r="H215" s="14">
        <v>93724640625</v>
      </c>
      <c r="I215" s="14">
        <v>24479783203.125</v>
      </c>
      <c r="J215" s="14">
        <v>4423</v>
      </c>
      <c r="K215" s="14">
        <f t="shared" si="77"/>
        <v>30298</v>
      </c>
      <c r="L215" s="14">
        <f t="shared" si="74"/>
        <v>69244857421.875</v>
      </c>
      <c r="M215" s="14">
        <f t="shared" si="75"/>
        <v>2285459.681228959</v>
      </c>
      <c r="N215" s="14">
        <f t="shared" si="76"/>
        <v>-6068</v>
      </c>
      <c r="O215" s="14">
        <v>24222</v>
      </c>
      <c r="P215" s="14">
        <v>769473187500</v>
      </c>
      <c r="Q215" s="14">
        <v>24143</v>
      </c>
      <c r="R215" s="14">
        <v>49717062500</v>
      </c>
      <c r="S215" s="14">
        <v>23899</v>
      </c>
      <c r="T215" s="14">
        <v>267347031250</v>
      </c>
      <c r="U215" s="14">
        <v>22186</v>
      </c>
      <c r="V215" s="14">
        <v>196436546875</v>
      </c>
      <c r="W215" s="14">
        <v>3932</v>
      </c>
      <c r="X215" s="14">
        <v>92905804687.5</v>
      </c>
      <c r="Y215" s="14">
        <v>22336</v>
      </c>
      <c r="Z215" s="14">
        <v>148407718750</v>
      </c>
      <c r="AA215" s="14">
        <v>2474</v>
      </c>
      <c r="AB215" s="14">
        <v>3274505371.09375</v>
      </c>
      <c r="AC215" s="14">
        <v>23607</v>
      </c>
      <c r="AD215" s="14">
        <v>897362375000</v>
      </c>
      <c r="AE215" s="14">
        <v>21709</v>
      </c>
      <c r="AF215" s="14">
        <v>652125625000</v>
      </c>
      <c r="AG215" s="14">
        <v>9102</v>
      </c>
      <c r="AH215" s="14">
        <v>126805273437.5</v>
      </c>
      <c r="AI215" s="14">
        <v>11336</v>
      </c>
      <c r="AJ215" s="14">
        <v>158800328125</v>
      </c>
      <c r="AK215" s="14">
        <v>20248</v>
      </c>
      <c r="AL215" s="14">
        <v>138763609375</v>
      </c>
      <c r="AM215" s="14">
        <v>21031</v>
      </c>
      <c r="AN215" s="14">
        <v>179132468750</v>
      </c>
      <c r="AO215" s="14">
        <v>9004</v>
      </c>
      <c r="AP215" s="14">
        <v>10570018816</v>
      </c>
      <c r="AQ215" s="14">
        <v>3742</v>
      </c>
      <c r="AR215" s="14">
        <v>12919848632.8125</v>
      </c>
      <c r="AS215" s="14">
        <v>11783</v>
      </c>
      <c r="AT215" s="14">
        <v>104283445312.5</v>
      </c>
      <c r="AU215" s="14">
        <v>10315</v>
      </c>
      <c r="AV215" s="15">
        <v>90325210937.5</v>
      </c>
      <c r="AW215" s="6"/>
      <c r="AX215" s="21">
        <v>7.001140177479483</v>
      </c>
      <c r="AZ215" s="24">
        <f t="shared" si="84"/>
        <v>8.9114505071032676E-2</v>
      </c>
      <c r="BA215" s="24">
        <f t="shared" si="83"/>
        <v>6.8730187995364025E-2</v>
      </c>
      <c r="BB215" s="24">
        <f t="shared" si="85"/>
        <v>4.4898866557386563E-2</v>
      </c>
      <c r="BD215" s="24">
        <f t="shared" si="78"/>
        <v>6.4611819238990703E-2</v>
      </c>
      <c r="BE215" s="24">
        <f t="shared" si="79"/>
        <v>4.2555158831882626E-3</v>
      </c>
      <c r="BF215" s="24">
        <f t="shared" si="80"/>
        <v>0.19286925283540177</v>
      </c>
      <c r="BG215" s="24">
        <f t="shared" si="81"/>
        <v>0.25528705881645813</v>
      </c>
      <c r="BH215" s="25">
        <f t="shared" si="86"/>
        <v>4.2255861398353769</v>
      </c>
      <c r="BM215" s="33">
        <f t="shared" si="82"/>
        <v>13270096346.070807</v>
      </c>
    </row>
    <row r="216" spans="1:65" x14ac:dyDescent="0.2">
      <c r="A216" s="12">
        <v>16</v>
      </c>
      <c r="B216" s="13">
        <v>2001</v>
      </c>
      <c r="C216" s="13" t="s">
        <v>42</v>
      </c>
      <c r="D216" s="14">
        <v>297</v>
      </c>
      <c r="E216" s="14">
        <v>79</v>
      </c>
      <c r="F216" s="14">
        <v>317647187.5</v>
      </c>
      <c r="G216" s="14">
        <v>171</v>
      </c>
      <c r="H216" s="14">
        <v>724118000</v>
      </c>
      <c r="I216" s="14">
        <v>129903453.125</v>
      </c>
      <c r="J216" s="14">
        <v>99</v>
      </c>
      <c r="K216" s="14">
        <f t="shared" si="77"/>
        <v>270</v>
      </c>
      <c r="L216" s="14">
        <f t="shared" si="74"/>
        <v>594214546.875</v>
      </c>
      <c r="M216" s="14">
        <f t="shared" si="75"/>
        <v>2200794.6180555555</v>
      </c>
      <c r="N216" s="14">
        <f t="shared" si="76"/>
        <v>27</v>
      </c>
      <c r="O216" s="14">
        <v>280</v>
      </c>
      <c r="P216" s="14">
        <v>26037462000</v>
      </c>
      <c r="Q216" s="14">
        <v>271</v>
      </c>
      <c r="R216" s="14">
        <v>297288125</v>
      </c>
      <c r="S216" s="14">
        <v>275</v>
      </c>
      <c r="T216" s="14">
        <v>4275603000</v>
      </c>
      <c r="U216" s="14">
        <v>162</v>
      </c>
      <c r="V216" s="14">
        <v>313627593.75</v>
      </c>
      <c r="W216" s="14">
        <v>149</v>
      </c>
      <c r="X216" s="14">
        <v>836038375</v>
      </c>
      <c r="Y216" s="14">
        <v>251</v>
      </c>
      <c r="Z216" s="14">
        <v>18148822000</v>
      </c>
      <c r="AA216" s="14">
        <v>86</v>
      </c>
      <c r="AB216" s="14">
        <v>2166083750</v>
      </c>
      <c r="AC216" s="14">
        <v>222</v>
      </c>
      <c r="AD216" s="14">
        <v>5923036500</v>
      </c>
      <c r="AE216" s="14">
        <v>115</v>
      </c>
      <c r="AF216" s="14">
        <v>2557299250</v>
      </c>
      <c r="AG216" s="14">
        <v>107</v>
      </c>
      <c r="AH216" s="14">
        <v>2206048500</v>
      </c>
      <c r="AI216" s="14">
        <v>82</v>
      </c>
      <c r="AJ216" s="14">
        <v>1160749875</v>
      </c>
      <c r="AK216" s="14">
        <v>87</v>
      </c>
      <c r="AL216" s="14">
        <v>111985398.4375</v>
      </c>
      <c r="AM216" s="14">
        <v>88</v>
      </c>
      <c r="AN216" s="14">
        <v>113046179.6875</v>
      </c>
      <c r="AO216" s="14"/>
      <c r="AP216" s="14"/>
      <c r="AQ216" s="14"/>
      <c r="AR216" s="14"/>
      <c r="AS216" s="14"/>
      <c r="AT216" s="14"/>
      <c r="AU216" s="14"/>
      <c r="AV216" s="15"/>
      <c r="AW216" s="6"/>
      <c r="AX216" s="21">
        <v>0.70033498957219398</v>
      </c>
      <c r="AZ216" s="24"/>
      <c r="BA216" s="24"/>
      <c r="BB216" s="24"/>
      <c r="BD216" s="24">
        <f t="shared" si="78"/>
        <v>1.1417707493917802E-2</v>
      </c>
      <c r="BE216" s="24">
        <f t="shared" si="79"/>
        <v>8.3191047960050793E-2</v>
      </c>
      <c r="BF216" s="24">
        <f t="shared" si="80"/>
        <v>0.69702730627124876</v>
      </c>
      <c r="BG216" s="24">
        <f t="shared" si="81"/>
        <v>1.2045244415527135E-2</v>
      </c>
      <c r="BH216" s="25"/>
      <c r="BM216" s="33">
        <f t="shared" si="82"/>
        <v>1193769249.64252</v>
      </c>
    </row>
    <row r="217" spans="1:65" x14ac:dyDescent="0.2">
      <c r="A217" s="12">
        <v>16</v>
      </c>
      <c r="B217" s="13">
        <v>2002</v>
      </c>
      <c r="C217" s="13" t="s">
        <v>42</v>
      </c>
      <c r="D217" s="14">
        <v>270</v>
      </c>
      <c r="E217" s="14">
        <v>56</v>
      </c>
      <c r="F217" s="14">
        <v>180007171.875</v>
      </c>
      <c r="G217" s="14">
        <v>122</v>
      </c>
      <c r="H217" s="14">
        <v>427835906.25</v>
      </c>
      <c r="I217" s="14">
        <v>7053882500</v>
      </c>
      <c r="J217" s="14">
        <v>146</v>
      </c>
      <c r="K217" s="14">
        <f t="shared" si="77"/>
        <v>268</v>
      </c>
      <c r="L217" s="14">
        <f t="shared" si="74"/>
        <v>-6626046593.75</v>
      </c>
      <c r="M217" s="14">
        <f t="shared" si="75"/>
        <v>-24724054.454291046</v>
      </c>
      <c r="N217" s="14">
        <f t="shared" si="76"/>
        <v>2</v>
      </c>
      <c r="O217" s="14">
        <v>256</v>
      </c>
      <c r="P217" s="14">
        <v>47353340000</v>
      </c>
      <c r="Q217" s="14">
        <v>250</v>
      </c>
      <c r="R217" s="14">
        <v>920517500</v>
      </c>
      <c r="S217" s="14">
        <v>251</v>
      </c>
      <c r="T217" s="14">
        <v>4771467500</v>
      </c>
      <c r="U217" s="14">
        <v>146</v>
      </c>
      <c r="V217" s="14">
        <v>748931937.5</v>
      </c>
      <c r="W217" s="14">
        <v>140</v>
      </c>
      <c r="X217" s="14">
        <v>1725437125</v>
      </c>
      <c r="Y217" s="14">
        <v>233</v>
      </c>
      <c r="Z217" s="14">
        <v>35486016000</v>
      </c>
      <c r="AA217" s="14">
        <v>73</v>
      </c>
      <c r="AB217" s="14">
        <v>3700967750</v>
      </c>
      <c r="AC217" s="14">
        <v>212</v>
      </c>
      <c r="AD217" s="14">
        <v>7728145500</v>
      </c>
      <c r="AE217" s="14">
        <v>108</v>
      </c>
      <c r="AF217" s="14">
        <v>2857344500</v>
      </c>
      <c r="AG217" s="14">
        <v>106</v>
      </c>
      <c r="AH217" s="14">
        <v>3376915250</v>
      </c>
      <c r="AI217" s="14">
        <v>77</v>
      </c>
      <c r="AJ217" s="14">
        <v>1270863125</v>
      </c>
      <c r="AK217" s="14">
        <v>79</v>
      </c>
      <c r="AL217" s="14">
        <v>336983625</v>
      </c>
      <c r="AM217" s="14">
        <v>80</v>
      </c>
      <c r="AN217" s="14">
        <v>113961179.6875</v>
      </c>
      <c r="AO217" s="14"/>
      <c r="AP217" s="14"/>
      <c r="AQ217" s="14"/>
      <c r="AR217" s="14"/>
      <c r="AS217" s="14"/>
      <c r="AT217" s="14"/>
      <c r="AU217" s="14"/>
      <c r="AV217" s="15"/>
      <c r="AW217" s="6"/>
      <c r="AX217" s="21">
        <v>0.88150113140217035</v>
      </c>
      <c r="AZ217" s="24">
        <f t="shared" ref="AZ217:AZ229" si="87">((M217+(F217/E217))/AX217)/(((R216/Q216)+(V216/U216)+(Z216/Y216)+(X216/W216))/AX216)</f>
        <v>-0.21110526126245538</v>
      </c>
      <c r="BA217" s="24">
        <f t="shared" si="83"/>
        <v>-0.23606090346397446</v>
      </c>
      <c r="BB217" s="24">
        <f t="shared" ref="BB217:BB229" si="88">(M217/AX217)/(((R216/Q216)+(V216/U216)+(Z216/Y216)+(X216/W216))/AX216)</f>
        <v>-0.24265295989456445</v>
      </c>
      <c r="BD217" s="24">
        <f t="shared" si="78"/>
        <v>1.9439336274906901E-2</v>
      </c>
      <c r="BE217" s="24">
        <f t="shared" si="79"/>
        <v>7.815642465769046E-2</v>
      </c>
      <c r="BF217" s="24">
        <f t="shared" si="80"/>
        <v>0.74938781509393004</v>
      </c>
      <c r="BG217" s="24">
        <f t="shared" si="81"/>
        <v>1.5815820753087323E-2</v>
      </c>
      <c r="BH217" s="25">
        <f t="shared" ref="BH217:BH229" si="89">AD217/V216</f>
        <v>24.641152927890293</v>
      </c>
      <c r="BM217" s="33">
        <f t="shared" si="82"/>
        <v>1957385037.3344533</v>
      </c>
    </row>
    <row r="218" spans="1:65" x14ac:dyDescent="0.2">
      <c r="A218" s="12">
        <v>16</v>
      </c>
      <c r="B218" s="13">
        <v>2003</v>
      </c>
      <c r="C218" s="13" t="s">
        <v>42</v>
      </c>
      <c r="D218" s="14">
        <v>263</v>
      </c>
      <c r="E218" s="14">
        <v>65</v>
      </c>
      <c r="F218" s="14">
        <v>455434562.5</v>
      </c>
      <c r="G218" s="14">
        <v>143</v>
      </c>
      <c r="H218" s="14">
        <v>1543324000</v>
      </c>
      <c r="I218" s="14">
        <v>596890937.5</v>
      </c>
      <c r="J218" s="14">
        <v>113</v>
      </c>
      <c r="K218" s="14">
        <f t="shared" si="77"/>
        <v>256</v>
      </c>
      <c r="L218" s="14">
        <f t="shared" si="74"/>
        <v>946433062.5</v>
      </c>
      <c r="M218" s="14">
        <f t="shared" si="75"/>
        <v>3697004.150390625</v>
      </c>
      <c r="N218" s="14">
        <f t="shared" si="76"/>
        <v>7</v>
      </c>
      <c r="O218" s="14">
        <v>244</v>
      </c>
      <c r="P218" s="14">
        <v>45119180000</v>
      </c>
      <c r="Q218" s="14">
        <v>242</v>
      </c>
      <c r="R218" s="14">
        <v>1021572375</v>
      </c>
      <c r="S218" s="14">
        <v>240</v>
      </c>
      <c r="T218" s="14">
        <v>5036220000</v>
      </c>
      <c r="U218" s="14">
        <v>133</v>
      </c>
      <c r="V218" s="14">
        <v>335295156.25</v>
      </c>
      <c r="W218" s="14">
        <v>141</v>
      </c>
      <c r="X218" s="14">
        <v>2197499000</v>
      </c>
      <c r="Y218" s="14">
        <v>229</v>
      </c>
      <c r="Z218" s="14">
        <v>33161302000</v>
      </c>
      <c r="AA218" s="14">
        <v>66</v>
      </c>
      <c r="AB218" s="14">
        <v>3367289500</v>
      </c>
      <c r="AC218" s="14">
        <v>204</v>
      </c>
      <c r="AD218" s="14">
        <v>7444626000</v>
      </c>
      <c r="AE218" s="14">
        <v>107</v>
      </c>
      <c r="AF218" s="14">
        <v>3097710500</v>
      </c>
      <c r="AG218" s="14">
        <v>92</v>
      </c>
      <c r="AH218" s="14">
        <v>2984374000</v>
      </c>
      <c r="AI218" s="14">
        <v>81</v>
      </c>
      <c r="AJ218" s="14">
        <v>1308373125</v>
      </c>
      <c r="AK218" s="14">
        <v>70</v>
      </c>
      <c r="AL218" s="14">
        <v>154691625</v>
      </c>
      <c r="AM218" s="14">
        <v>71</v>
      </c>
      <c r="AN218" s="14">
        <v>100523421.875</v>
      </c>
      <c r="AO218" s="14"/>
      <c r="AP218" s="14"/>
      <c r="AQ218" s="14"/>
      <c r="AR218" s="14"/>
      <c r="AS218" s="14"/>
      <c r="AT218" s="14"/>
      <c r="AU218" s="14"/>
      <c r="AV218" s="15"/>
      <c r="AW218" s="6"/>
      <c r="AX218" s="21">
        <v>1</v>
      </c>
      <c r="AZ218" s="24">
        <f t="shared" si="87"/>
        <v>5.4402036783497185E-2</v>
      </c>
      <c r="BA218" s="24">
        <f t="shared" si="83"/>
        <v>2.7832273862649328E-2</v>
      </c>
      <c r="BB218" s="24">
        <f t="shared" si="88"/>
        <v>1.8790207947177541E-2</v>
      </c>
      <c r="BD218" s="24">
        <f t="shared" si="78"/>
        <v>2.2641643199189349E-2</v>
      </c>
      <c r="BE218" s="24">
        <f t="shared" si="79"/>
        <v>7.4630999499547643E-2</v>
      </c>
      <c r="BF218" s="24">
        <f t="shared" si="80"/>
        <v>0.7349712915881893</v>
      </c>
      <c r="BG218" s="24">
        <f t="shared" si="81"/>
        <v>7.4313220286804857E-3</v>
      </c>
      <c r="BH218" s="25">
        <f t="shared" si="89"/>
        <v>9.9403238495220396</v>
      </c>
      <c r="BM218" s="33">
        <f t="shared" si="82"/>
        <v>2197499000</v>
      </c>
    </row>
    <row r="219" spans="1:65" x14ac:dyDescent="0.2">
      <c r="A219" s="12">
        <v>16</v>
      </c>
      <c r="B219" s="13">
        <v>2004</v>
      </c>
      <c r="C219" s="13" t="s">
        <v>42</v>
      </c>
      <c r="D219" s="14">
        <v>830</v>
      </c>
      <c r="E219" s="14">
        <v>73</v>
      </c>
      <c r="F219" s="14">
        <v>502398656.25</v>
      </c>
      <c r="G219" s="14">
        <v>341</v>
      </c>
      <c r="H219" s="14">
        <v>695576187.5</v>
      </c>
      <c r="I219" s="14">
        <v>1196712250</v>
      </c>
      <c r="J219" s="14">
        <v>457</v>
      </c>
      <c r="K219" s="14">
        <f t="shared" si="77"/>
        <v>798</v>
      </c>
      <c r="L219" s="14">
        <f t="shared" si="74"/>
        <v>-501136062.5</v>
      </c>
      <c r="M219" s="14">
        <f t="shared" si="75"/>
        <v>-627990.05325814534</v>
      </c>
      <c r="N219" s="14">
        <f t="shared" si="76"/>
        <v>32</v>
      </c>
      <c r="O219" s="14">
        <v>802</v>
      </c>
      <c r="P219" s="14">
        <v>54026428000</v>
      </c>
      <c r="Q219" s="14">
        <v>796</v>
      </c>
      <c r="R219" s="14">
        <v>1175121875</v>
      </c>
      <c r="S219" s="14">
        <v>794</v>
      </c>
      <c r="T219" s="14">
        <v>7321806000</v>
      </c>
      <c r="U219" s="14">
        <v>590</v>
      </c>
      <c r="V219" s="14">
        <v>1046052312.5</v>
      </c>
      <c r="W219" s="14">
        <v>586</v>
      </c>
      <c r="X219" s="14">
        <v>2618642000</v>
      </c>
      <c r="Y219" s="14">
        <v>773</v>
      </c>
      <c r="Z219" s="14">
        <v>38687860000</v>
      </c>
      <c r="AA219" s="14">
        <v>133</v>
      </c>
      <c r="AB219" s="14">
        <v>3176949000</v>
      </c>
      <c r="AC219" s="14">
        <v>651</v>
      </c>
      <c r="AD219" s="14">
        <v>10858057000</v>
      </c>
      <c r="AE219" s="14">
        <v>311</v>
      </c>
      <c r="AF219" s="14">
        <v>4353189000</v>
      </c>
      <c r="AG219" s="14">
        <v>311</v>
      </c>
      <c r="AH219" s="14">
        <v>3867121500</v>
      </c>
      <c r="AI219" s="14">
        <v>241</v>
      </c>
      <c r="AJ219" s="14">
        <v>2624727250</v>
      </c>
      <c r="AK219" s="14">
        <v>168</v>
      </c>
      <c r="AL219" s="14">
        <v>252784671.875</v>
      </c>
      <c r="AM219" s="14">
        <v>168</v>
      </c>
      <c r="AN219" s="14">
        <v>239764953.125</v>
      </c>
      <c r="AO219" s="14"/>
      <c r="AP219" s="14"/>
      <c r="AQ219" s="14"/>
      <c r="AR219" s="14"/>
      <c r="AS219" s="14"/>
      <c r="AT219" s="14"/>
      <c r="AU219" s="14"/>
      <c r="AV219" s="15"/>
      <c r="AW219" s="6"/>
      <c r="AX219" s="21">
        <v>1.0441571792341915</v>
      </c>
      <c r="AZ219" s="24">
        <f t="shared" si="87"/>
        <v>3.5837110696651173E-2</v>
      </c>
      <c r="BA219" s="24">
        <f t="shared" si="83"/>
        <v>9.0661546938720505E-6</v>
      </c>
      <c r="BB219" s="24">
        <f t="shared" si="88"/>
        <v>-3.5984472957376907E-3</v>
      </c>
      <c r="BD219" s="24">
        <f t="shared" si="78"/>
        <v>2.1750871166237383E-2</v>
      </c>
      <c r="BE219" s="24">
        <f t="shared" si="79"/>
        <v>5.8803609966588948E-2</v>
      </c>
      <c r="BF219" s="24">
        <f t="shared" si="80"/>
        <v>0.71609139142050993</v>
      </c>
      <c r="BG219" s="24">
        <f t="shared" si="81"/>
        <v>1.9361863281059412E-2</v>
      </c>
      <c r="BH219" s="25">
        <f t="shared" si="89"/>
        <v>32.38357846095488</v>
      </c>
      <c r="BM219" s="33">
        <f t="shared" si="82"/>
        <v>2507900201.3093195</v>
      </c>
    </row>
    <row r="220" spans="1:65" x14ac:dyDescent="0.2">
      <c r="A220" s="12">
        <v>16</v>
      </c>
      <c r="B220" s="13">
        <v>2005</v>
      </c>
      <c r="C220" s="13" t="s">
        <v>42</v>
      </c>
      <c r="D220" s="14">
        <v>787</v>
      </c>
      <c r="E220" s="14">
        <v>70</v>
      </c>
      <c r="F220" s="14">
        <v>407900156.25</v>
      </c>
      <c r="G220" s="14">
        <v>339</v>
      </c>
      <c r="H220" s="14">
        <v>1445204500</v>
      </c>
      <c r="I220" s="14">
        <v>1486832625</v>
      </c>
      <c r="J220" s="14">
        <v>421</v>
      </c>
      <c r="K220" s="14">
        <f t="shared" si="77"/>
        <v>760</v>
      </c>
      <c r="L220" s="14">
        <f t="shared" si="74"/>
        <v>-41628125</v>
      </c>
      <c r="M220" s="14">
        <f t="shared" si="75"/>
        <v>-54773.848684210527</v>
      </c>
      <c r="N220" s="14">
        <f t="shared" si="76"/>
        <v>27</v>
      </c>
      <c r="O220" s="14">
        <v>762</v>
      </c>
      <c r="P220" s="14">
        <v>53888836000</v>
      </c>
      <c r="Q220" s="14">
        <v>757</v>
      </c>
      <c r="R220" s="14">
        <v>1325537875</v>
      </c>
      <c r="S220" s="14">
        <v>755</v>
      </c>
      <c r="T220" s="14">
        <v>7688678500</v>
      </c>
      <c r="U220" s="14">
        <v>560</v>
      </c>
      <c r="V220" s="14">
        <v>1074907125</v>
      </c>
      <c r="W220" s="14">
        <v>554</v>
      </c>
      <c r="X220" s="14">
        <v>2842498250</v>
      </c>
      <c r="Y220" s="14">
        <v>735</v>
      </c>
      <c r="Z220" s="14">
        <v>37997972000</v>
      </c>
      <c r="AA220" s="14">
        <v>134</v>
      </c>
      <c r="AB220" s="14">
        <v>2959243000</v>
      </c>
      <c r="AC220" s="14">
        <v>615</v>
      </c>
      <c r="AD220" s="14">
        <v>12372203000</v>
      </c>
      <c r="AE220" s="14">
        <v>288</v>
      </c>
      <c r="AF220" s="14">
        <v>4612288000</v>
      </c>
      <c r="AG220" s="14">
        <v>281</v>
      </c>
      <c r="AH220" s="14">
        <v>3692442000</v>
      </c>
      <c r="AI220" s="14">
        <v>235</v>
      </c>
      <c r="AJ220" s="14">
        <v>4019013500</v>
      </c>
      <c r="AK220" s="14">
        <v>156</v>
      </c>
      <c r="AL220" s="14">
        <v>281794500</v>
      </c>
      <c r="AM220" s="14">
        <v>154</v>
      </c>
      <c r="AN220" s="14">
        <v>233334906.25</v>
      </c>
      <c r="AO220" s="14"/>
      <c r="AP220" s="14"/>
      <c r="AQ220" s="14"/>
      <c r="AR220" s="14"/>
      <c r="AS220" s="14"/>
      <c r="AT220" s="14"/>
      <c r="AU220" s="14"/>
      <c r="AV220" s="15"/>
      <c r="AW220" s="6"/>
      <c r="AX220" s="21">
        <v>1.1448312940523104</v>
      </c>
      <c r="AZ220" s="24">
        <f t="shared" si="87"/>
        <v>9.1138011225169721E-2</v>
      </c>
      <c r="BA220" s="24">
        <f t="shared" si="83"/>
        <v>7.6091379508166409E-3</v>
      </c>
      <c r="BB220" s="24">
        <f t="shared" si="88"/>
        <v>-8.6480571469743899E-4</v>
      </c>
      <c r="BD220" s="24">
        <f t="shared" si="78"/>
        <v>2.4597634192729641E-2</v>
      </c>
      <c r="BE220" s="24">
        <f t="shared" si="79"/>
        <v>5.4913841523687765E-2</v>
      </c>
      <c r="BF220" s="24">
        <f t="shared" si="80"/>
        <v>0.70511769821860693</v>
      </c>
      <c r="BG220" s="24">
        <f t="shared" si="81"/>
        <v>1.9946749731243035E-2</v>
      </c>
      <c r="BH220" s="25">
        <f t="shared" si="89"/>
        <v>11.827518425375118</v>
      </c>
      <c r="BM220" s="33">
        <f t="shared" si="82"/>
        <v>2482897056.3326674</v>
      </c>
    </row>
    <row r="221" spans="1:65" x14ac:dyDescent="0.2">
      <c r="A221" s="12">
        <v>16</v>
      </c>
      <c r="B221" s="13">
        <v>2006</v>
      </c>
      <c r="C221" s="13" t="s">
        <v>42</v>
      </c>
      <c r="D221" s="14">
        <v>796</v>
      </c>
      <c r="E221" s="14">
        <v>91</v>
      </c>
      <c r="F221" s="14">
        <v>807244312.5</v>
      </c>
      <c r="G221" s="14">
        <v>395</v>
      </c>
      <c r="H221" s="14">
        <v>2124888500</v>
      </c>
      <c r="I221" s="14">
        <v>899189437.5</v>
      </c>
      <c r="J221" s="14">
        <v>373</v>
      </c>
      <c r="K221" s="14">
        <f t="shared" si="77"/>
        <v>768</v>
      </c>
      <c r="L221" s="14">
        <f t="shared" si="74"/>
        <v>1225699062.5</v>
      </c>
      <c r="M221" s="14">
        <f t="shared" si="75"/>
        <v>1595962.3209635417</v>
      </c>
      <c r="N221" s="14">
        <f t="shared" si="76"/>
        <v>28</v>
      </c>
      <c r="O221" s="14">
        <v>768</v>
      </c>
      <c r="P221" s="14">
        <v>56843680000</v>
      </c>
      <c r="Q221" s="14">
        <v>762</v>
      </c>
      <c r="R221" s="14">
        <v>1077776875</v>
      </c>
      <c r="S221" s="14">
        <v>758</v>
      </c>
      <c r="T221" s="14">
        <v>12493762000</v>
      </c>
      <c r="U221" s="14">
        <v>547</v>
      </c>
      <c r="V221" s="14">
        <v>1253694750</v>
      </c>
      <c r="W221" s="14">
        <v>531</v>
      </c>
      <c r="X221" s="14">
        <v>3288926750</v>
      </c>
      <c r="Y221" s="14">
        <v>736</v>
      </c>
      <c r="Z221" s="14">
        <v>36004136000</v>
      </c>
      <c r="AA221" s="14">
        <v>134</v>
      </c>
      <c r="AB221" s="14">
        <v>2725381500</v>
      </c>
      <c r="AC221" s="14">
        <v>625</v>
      </c>
      <c r="AD221" s="14">
        <v>14992212000</v>
      </c>
      <c r="AE221" s="14">
        <v>281</v>
      </c>
      <c r="AF221" s="14">
        <v>6017561500</v>
      </c>
      <c r="AG221" s="14">
        <v>260</v>
      </c>
      <c r="AH221" s="14">
        <v>3953798750</v>
      </c>
      <c r="AI221" s="14">
        <v>282</v>
      </c>
      <c r="AJ221" s="14">
        <v>5081191000</v>
      </c>
      <c r="AK221" s="14">
        <v>158</v>
      </c>
      <c r="AL221" s="14">
        <v>285459281.25</v>
      </c>
      <c r="AM221" s="14">
        <v>160</v>
      </c>
      <c r="AN221" s="14">
        <v>345799125</v>
      </c>
      <c r="AO221" s="14"/>
      <c r="AP221" s="14"/>
      <c r="AQ221" s="14"/>
      <c r="AR221" s="14"/>
      <c r="AS221" s="14"/>
      <c r="AT221" s="14"/>
      <c r="AU221" s="14"/>
      <c r="AV221" s="15"/>
      <c r="AW221" s="6"/>
      <c r="AX221" s="21">
        <v>1.2695927542996235</v>
      </c>
      <c r="AZ221" s="24">
        <f t="shared" si="87"/>
        <v>0.15600544046255113</v>
      </c>
      <c r="BA221" s="24">
        <f t="shared" si="83"/>
        <v>3.9453974004933841E-2</v>
      </c>
      <c r="BB221" s="24">
        <f t="shared" si="88"/>
        <v>2.3787528735150717E-2</v>
      </c>
      <c r="BD221" s="24">
        <f t="shared" si="78"/>
        <v>1.8960364195280813E-2</v>
      </c>
      <c r="BE221" s="24">
        <f t="shared" si="79"/>
        <v>4.7945198129325899E-2</v>
      </c>
      <c r="BF221" s="24">
        <f t="shared" si="80"/>
        <v>0.633388549087603</v>
      </c>
      <c r="BG221" s="24">
        <f t="shared" si="81"/>
        <v>2.205512996343657E-2</v>
      </c>
      <c r="BH221" s="25">
        <f t="shared" si="89"/>
        <v>13.947448715627408</v>
      </c>
      <c r="BM221" s="33">
        <f t="shared" si="82"/>
        <v>2590536799.1914473</v>
      </c>
    </row>
    <row r="222" spans="1:65" x14ac:dyDescent="0.2">
      <c r="A222" s="12">
        <v>16</v>
      </c>
      <c r="B222" s="13">
        <v>2007</v>
      </c>
      <c r="C222" s="13" t="s">
        <v>42</v>
      </c>
      <c r="D222" s="14">
        <v>654</v>
      </c>
      <c r="E222" s="14">
        <v>96</v>
      </c>
      <c r="F222" s="14">
        <v>1422838375</v>
      </c>
      <c r="G222" s="14">
        <v>358</v>
      </c>
      <c r="H222" s="14">
        <v>3023696750</v>
      </c>
      <c r="I222" s="14">
        <v>848525375</v>
      </c>
      <c r="J222" s="14">
        <v>266</v>
      </c>
      <c r="K222" s="14">
        <f t="shared" si="77"/>
        <v>624</v>
      </c>
      <c r="L222" s="14">
        <f t="shared" si="74"/>
        <v>2175171375</v>
      </c>
      <c r="M222" s="14">
        <f t="shared" si="75"/>
        <v>3485851.5625</v>
      </c>
      <c r="N222" s="14">
        <f t="shared" si="76"/>
        <v>30</v>
      </c>
      <c r="O222" s="14">
        <v>633</v>
      </c>
      <c r="P222" s="14">
        <v>63356256000</v>
      </c>
      <c r="Q222" s="14">
        <v>628</v>
      </c>
      <c r="R222" s="14">
        <v>1052396250</v>
      </c>
      <c r="S222" s="14">
        <v>628</v>
      </c>
      <c r="T222" s="14">
        <v>16037098000</v>
      </c>
      <c r="U222" s="14">
        <v>448</v>
      </c>
      <c r="V222" s="14">
        <v>944189312.5</v>
      </c>
      <c r="W222" s="14">
        <v>423</v>
      </c>
      <c r="X222" s="14">
        <v>3846391750</v>
      </c>
      <c r="Y222" s="14">
        <v>604</v>
      </c>
      <c r="Z222" s="14">
        <v>38857272000</v>
      </c>
      <c r="AA222" s="14">
        <v>113</v>
      </c>
      <c r="AB222" s="14">
        <v>2618908750</v>
      </c>
      <c r="AC222" s="14">
        <v>521</v>
      </c>
      <c r="AD222" s="14">
        <v>17759886000</v>
      </c>
      <c r="AE222" s="14">
        <v>254</v>
      </c>
      <c r="AF222" s="14">
        <v>8250398000</v>
      </c>
      <c r="AG222" s="14">
        <v>192</v>
      </c>
      <c r="AH222" s="14">
        <v>2295413500</v>
      </c>
      <c r="AI222" s="14">
        <v>248</v>
      </c>
      <c r="AJ222" s="14">
        <v>6997506000</v>
      </c>
      <c r="AK222" s="14">
        <v>135</v>
      </c>
      <c r="AL222" s="14">
        <v>597765375</v>
      </c>
      <c r="AM222" s="14">
        <v>137</v>
      </c>
      <c r="AN222" s="14">
        <v>381197062.5</v>
      </c>
      <c r="AO222" s="14"/>
      <c r="AP222" s="14"/>
      <c r="AQ222" s="14"/>
      <c r="AR222" s="14"/>
      <c r="AS222" s="14"/>
      <c r="AT222" s="14"/>
      <c r="AU222" s="14"/>
      <c r="AV222" s="15"/>
      <c r="AW222" s="6"/>
      <c r="AX222" s="21">
        <v>1.4356871504617181</v>
      </c>
      <c r="AZ222" s="24">
        <f t="shared" si="87"/>
        <v>0.27523729278546327</v>
      </c>
      <c r="BA222" s="24">
        <f t="shared" si="83"/>
        <v>8.6689367518404017E-2</v>
      </c>
      <c r="BB222" s="24">
        <f t="shared" si="88"/>
        <v>5.2407926560756879E-2</v>
      </c>
      <c r="BD222" s="24">
        <f t="shared" si="78"/>
        <v>1.6610770844792344E-2</v>
      </c>
      <c r="BE222" s="24">
        <f t="shared" si="79"/>
        <v>4.1336229685036946E-2</v>
      </c>
      <c r="BF222" s="24">
        <f t="shared" si="80"/>
        <v>0.61331389279063464</v>
      </c>
      <c r="BG222" s="24">
        <f t="shared" si="81"/>
        <v>1.490285840912064E-2</v>
      </c>
      <c r="BH222" s="25">
        <f t="shared" si="89"/>
        <v>14.166036828342785</v>
      </c>
      <c r="BM222" s="33">
        <f t="shared" si="82"/>
        <v>2679129466.8640013</v>
      </c>
    </row>
    <row r="223" spans="1:65" x14ac:dyDescent="0.2">
      <c r="A223" s="12">
        <v>16</v>
      </c>
      <c r="B223" s="13">
        <v>2008</v>
      </c>
      <c r="C223" s="13" t="s">
        <v>42</v>
      </c>
      <c r="D223" s="14">
        <v>795</v>
      </c>
      <c r="E223" s="14">
        <v>95</v>
      </c>
      <c r="F223" s="14">
        <v>918611000</v>
      </c>
      <c r="G223" s="14">
        <v>434</v>
      </c>
      <c r="H223" s="14">
        <v>1549471000</v>
      </c>
      <c r="I223" s="14">
        <v>1551986000</v>
      </c>
      <c r="J223" s="14">
        <v>322</v>
      </c>
      <c r="K223" s="14">
        <f t="shared" si="77"/>
        <v>756</v>
      </c>
      <c r="L223" s="14">
        <f t="shared" si="74"/>
        <v>-2515000</v>
      </c>
      <c r="M223" s="14">
        <f t="shared" si="75"/>
        <v>-3326.7195767195767</v>
      </c>
      <c r="N223" s="14">
        <f t="shared" si="76"/>
        <v>39</v>
      </c>
      <c r="O223" s="14">
        <v>765</v>
      </c>
      <c r="P223" s="14">
        <v>75810349000</v>
      </c>
      <c r="Q223" s="14">
        <v>761</v>
      </c>
      <c r="R223" s="14">
        <v>1784666000</v>
      </c>
      <c r="S223" s="14">
        <v>751</v>
      </c>
      <c r="T223" s="14">
        <v>17708821000</v>
      </c>
      <c r="U223" s="14">
        <v>548</v>
      </c>
      <c r="V223" s="14">
        <v>1498371000</v>
      </c>
      <c r="W223" s="14">
        <v>532</v>
      </c>
      <c r="X223" s="14">
        <v>4954719000</v>
      </c>
      <c r="Y223" s="14">
        <v>726</v>
      </c>
      <c r="Z223" s="14">
        <v>47288880000</v>
      </c>
      <c r="AA223" s="14">
        <v>137</v>
      </c>
      <c r="AB223" s="14">
        <v>2574892000</v>
      </c>
      <c r="AC223" s="14">
        <v>626</v>
      </c>
      <c r="AD223" s="14">
        <v>20879644000</v>
      </c>
      <c r="AE223" s="14">
        <v>308</v>
      </c>
      <c r="AF223" s="14">
        <v>9015751000</v>
      </c>
      <c r="AG223" s="14">
        <v>210</v>
      </c>
      <c r="AH223" s="14">
        <v>4063429000</v>
      </c>
      <c r="AI223" s="14">
        <v>291</v>
      </c>
      <c r="AJ223" s="14">
        <v>7468845000</v>
      </c>
      <c r="AK223" s="14">
        <v>158</v>
      </c>
      <c r="AL223" s="14">
        <v>612087000</v>
      </c>
      <c r="AM223" s="14">
        <v>154</v>
      </c>
      <c r="AN223" s="14">
        <v>280468000</v>
      </c>
      <c r="AO223" s="14"/>
      <c r="AP223" s="14"/>
      <c r="AQ223" s="14"/>
      <c r="AR223" s="14"/>
      <c r="AS223" s="14"/>
      <c r="AT223" s="14"/>
      <c r="AU223" s="14"/>
      <c r="AV223" s="15"/>
      <c r="AW223" s="6"/>
      <c r="AX223" s="21">
        <v>1.7607440396079383</v>
      </c>
      <c r="AZ223" s="24">
        <f t="shared" si="87"/>
        <v>0.10208225369336814</v>
      </c>
      <c r="BA223" s="24">
        <f t="shared" si="83"/>
        <v>1.2797078813427069E-2</v>
      </c>
      <c r="BB223" s="24">
        <f t="shared" si="88"/>
        <v>-3.5132402298197002E-5</v>
      </c>
      <c r="BD223" s="24">
        <f t="shared" si="78"/>
        <v>2.3541192245401747E-2</v>
      </c>
      <c r="BE223" s="24">
        <f t="shared" si="79"/>
        <v>3.3964914209800037E-2</v>
      </c>
      <c r="BF223" s="24">
        <f t="shared" si="80"/>
        <v>0.62377868752457533</v>
      </c>
      <c r="BG223" s="24">
        <f t="shared" si="81"/>
        <v>1.9764728955409504E-2</v>
      </c>
      <c r="BH223" s="25">
        <f t="shared" si="89"/>
        <v>22.113832177061418</v>
      </c>
      <c r="BM223" s="33">
        <f t="shared" si="82"/>
        <v>2813991635.6628747</v>
      </c>
    </row>
    <row r="224" spans="1:65" x14ac:dyDescent="0.2">
      <c r="A224" s="12">
        <v>16</v>
      </c>
      <c r="B224" s="13">
        <v>2009</v>
      </c>
      <c r="C224" s="13" t="s">
        <v>42</v>
      </c>
      <c r="D224" s="14">
        <v>816</v>
      </c>
      <c r="E224" s="14">
        <v>104</v>
      </c>
      <c r="F224" s="14">
        <v>1098049000</v>
      </c>
      <c r="G224" s="14">
        <v>471</v>
      </c>
      <c r="H224" s="14">
        <v>2148422000</v>
      </c>
      <c r="I224" s="14">
        <v>1629909000</v>
      </c>
      <c r="J224" s="14">
        <v>306</v>
      </c>
      <c r="K224" s="14">
        <f t="shared" si="77"/>
        <v>777</v>
      </c>
      <c r="L224" s="14">
        <f t="shared" si="74"/>
        <v>518513000</v>
      </c>
      <c r="M224" s="14">
        <f t="shared" si="75"/>
        <v>667326.89832689834</v>
      </c>
      <c r="N224" s="14">
        <f t="shared" si="76"/>
        <v>39</v>
      </c>
      <c r="O224" s="14">
        <v>789</v>
      </c>
      <c r="P224" s="14">
        <v>86972284000</v>
      </c>
      <c r="Q224" s="14">
        <v>780</v>
      </c>
      <c r="R224" s="14">
        <v>1375475000</v>
      </c>
      <c r="S224" s="14">
        <v>776</v>
      </c>
      <c r="T224" s="14">
        <v>22603699000</v>
      </c>
      <c r="U224" s="14">
        <v>556</v>
      </c>
      <c r="V224" s="14">
        <v>1823815000</v>
      </c>
      <c r="W224" s="14">
        <v>538</v>
      </c>
      <c r="X224" s="14">
        <v>4004864000</v>
      </c>
      <c r="Y224" s="14">
        <v>736</v>
      </c>
      <c r="Z224" s="14">
        <v>54377505000</v>
      </c>
      <c r="AA224" s="14">
        <v>138</v>
      </c>
      <c r="AB224" s="14">
        <v>2786926000</v>
      </c>
      <c r="AC224" s="14">
        <v>629</v>
      </c>
      <c r="AD224" s="14">
        <v>26419300000</v>
      </c>
      <c r="AE224" s="14">
        <v>317</v>
      </c>
      <c r="AF224" s="14">
        <v>10356989000</v>
      </c>
      <c r="AG224" s="14">
        <v>221</v>
      </c>
      <c r="AH224" s="14">
        <v>4835503000</v>
      </c>
      <c r="AI224" s="14">
        <v>289</v>
      </c>
      <c r="AJ224" s="14">
        <v>9717388000</v>
      </c>
      <c r="AK224" s="14">
        <v>158</v>
      </c>
      <c r="AL224" s="14">
        <v>1871416000</v>
      </c>
      <c r="AM224" s="14">
        <v>154</v>
      </c>
      <c r="AN224" s="14">
        <v>361996000</v>
      </c>
      <c r="AO224" s="14">
        <v>207</v>
      </c>
      <c r="AP224" s="14">
        <v>1519555968</v>
      </c>
      <c r="AQ224" s="14">
        <v>144</v>
      </c>
      <c r="AR224" s="14">
        <v>555785000</v>
      </c>
      <c r="AS224" s="14">
        <v>254</v>
      </c>
      <c r="AT224" s="14">
        <v>5539450000</v>
      </c>
      <c r="AU224" s="14">
        <v>196</v>
      </c>
      <c r="AV224" s="15">
        <v>2102596000</v>
      </c>
      <c r="AW224" s="6"/>
      <c r="AX224" s="21">
        <v>2.0221835087055928</v>
      </c>
      <c r="AZ224" s="24">
        <f t="shared" si="87"/>
        <v>0.12290102437583228</v>
      </c>
      <c r="BA224" s="24">
        <f t="shared" si="83"/>
        <v>2.277831153586856E-2</v>
      </c>
      <c r="BB224" s="24">
        <f t="shared" si="88"/>
        <v>7.3061538310301823E-3</v>
      </c>
      <c r="BD224" s="24">
        <f t="shared" si="78"/>
        <v>1.5815095760851813E-2</v>
      </c>
      <c r="BE224" s="24">
        <f t="shared" si="79"/>
        <v>3.2043840541200456E-2</v>
      </c>
      <c r="BF224" s="24">
        <f t="shared" si="80"/>
        <v>0.6252279749258971</v>
      </c>
      <c r="BG224" s="24">
        <f t="shared" si="81"/>
        <v>2.0970071339048657E-2</v>
      </c>
      <c r="BH224" s="25">
        <f t="shared" si="89"/>
        <v>17.632015034994669</v>
      </c>
      <c r="BM224" s="33">
        <f t="shared" si="82"/>
        <v>1980465166.8648651</v>
      </c>
    </row>
    <row r="225" spans="1:65" x14ac:dyDescent="0.2">
      <c r="A225" s="12">
        <v>16</v>
      </c>
      <c r="B225" s="13">
        <v>2010</v>
      </c>
      <c r="C225" s="13" t="s">
        <v>42</v>
      </c>
      <c r="D225" s="14">
        <v>811</v>
      </c>
      <c r="E225" s="14">
        <v>105</v>
      </c>
      <c r="F225" s="14">
        <v>1339915000</v>
      </c>
      <c r="G225" s="14">
        <v>466</v>
      </c>
      <c r="H225" s="14">
        <v>2537388000</v>
      </c>
      <c r="I225" s="14">
        <v>2085594000</v>
      </c>
      <c r="J225" s="14">
        <v>298</v>
      </c>
      <c r="K225" s="14">
        <f t="shared" si="77"/>
        <v>764</v>
      </c>
      <c r="L225" s="14">
        <f t="shared" si="74"/>
        <v>451794000</v>
      </c>
      <c r="M225" s="14">
        <f t="shared" si="75"/>
        <v>591353.40314136131</v>
      </c>
      <c r="N225" s="14">
        <f t="shared" si="76"/>
        <v>47</v>
      </c>
      <c r="O225" s="14">
        <v>776</v>
      </c>
      <c r="P225" s="14">
        <v>101008638000</v>
      </c>
      <c r="Q225" s="14">
        <v>766</v>
      </c>
      <c r="R225" s="14">
        <v>1853938000</v>
      </c>
      <c r="S225" s="14">
        <v>764</v>
      </c>
      <c r="T225" s="14">
        <v>27469211000</v>
      </c>
      <c r="U225" s="14">
        <v>558</v>
      </c>
      <c r="V225" s="14">
        <v>2220188000</v>
      </c>
      <c r="W225" s="14">
        <v>529</v>
      </c>
      <c r="X225" s="14">
        <v>4905191000</v>
      </c>
      <c r="Y225" s="14">
        <v>723</v>
      </c>
      <c r="Z225" s="14">
        <v>58097778000</v>
      </c>
      <c r="AA225" s="14">
        <v>142</v>
      </c>
      <c r="AB225" s="14">
        <v>2431302000</v>
      </c>
      <c r="AC225" s="14">
        <v>629</v>
      </c>
      <c r="AD225" s="14">
        <v>35434284000</v>
      </c>
      <c r="AE225" s="14">
        <v>316</v>
      </c>
      <c r="AF225" s="14">
        <v>14526391000</v>
      </c>
      <c r="AG225" s="14">
        <v>218</v>
      </c>
      <c r="AH225" s="14">
        <v>5551843000</v>
      </c>
      <c r="AI225" s="14">
        <v>297</v>
      </c>
      <c r="AJ225" s="14">
        <v>13488382000</v>
      </c>
      <c r="AK225" s="14">
        <v>164</v>
      </c>
      <c r="AL225" s="14">
        <v>2246795000</v>
      </c>
      <c r="AM225" s="14">
        <v>162</v>
      </c>
      <c r="AN225" s="14">
        <v>379127000</v>
      </c>
      <c r="AO225" s="14"/>
      <c r="AP225" s="14"/>
      <c r="AQ225" s="14"/>
      <c r="AR225" s="14"/>
      <c r="AS225" s="14"/>
      <c r="AT225" s="14"/>
      <c r="AU225" s="14"/>
      <c r="AV225" s="15"/>
      <c r="AW225" s="6"/>
      <c r="AX225" s="21">
        <v>2.5449374638867059</v>
      </c>
      <c r="AZ225" s="24">
        <f t="shared" si="87"/>
        <v>0.12284026843459739</v>
      </c>
      <c r="BA225" s="24">
        <f t="shared" si="83"/>
        <v>2.1575156630347935E-2</v>
      </c>
      <c r="BB225" s="24">
        <f t="shared" si="88"/>
        <v>5.4403512594128935E-3</v>
      </c>
      <c r="BD225" s="24">
        <f t="shared" si="78"/>
        <v>1.8354252039315688E-2</v>
      </c>
      <c r="BE225" s="24">
        <f t="shared" si="79"/>
        <v>2.4070238428519353E-2</v>
      </c>
      <c r="BF225" s="24">
        <f t="shared" si="80"/>
        <v>0.57517633293897097</v>
      </c>
      <c r="BG225" s="24">
        <f t="shared" si="81"/>
        <v>2.1980179556524662E-2</v>
      </c>
      <c r="BH225" s="25">
        <f t="shared" si="89"/>
        <v>19.428661349972447</v>
      </c>
      <c r="BM225" s="33">
        <f t="shared" si="82"/>
        <v>1927430858.1668026</v>
      </c>
    </row>
    <row r="226" spans="1:65" x14ac:dyDescent="0.2">
      <c r="A226" s="12">
        <v>16</v>
      </c>
      <c r="B226" s="13">
        <v>2011</v>
      </c>
      <c r="C226" s="13" t="s">
        <v>42</v>
      </c>
      <c r="D226" s="14">
        <v>816</v>
      </c>
      <c r="E226" s="14">
        <v>112</v>
      </c>
      <c r="F226" s="14">
        <v>1410800000</v>
      </c>
      <c r="G226" s="14">
        <v>467</v>
      </c>
      <c r="H226" s="14">
        <v>3004606000</v>
      </c>
      <c r="I226" s="14">
        <v>3039756000</v>
      </c>
      <c r="J226" s="14">
        <v>305</v>
      </c>
      <c r="K226" s="14">
        <f t="shared" si="77"/>
        <v>772</v>
      </c>
      <c r="L226" s="14">
        <f t="shared" si="74"/>
        <v>-35150000</v>
      </c>
      <c r="M226" s="14">
        <f t="shared" si="75"/>
        <v>-45531.088082901551</v>
      </c>
      <c r="N226" s="14">
        <f t="shared" si="76"/>
        <v>44</v>
      </c>
      <c r="O226" s="14">
        <v>784</v>
      </c>
      <c r="P226" s="14">
        <v>118282829000</v>
      </c>
      <c r="Q226" s="14">
        <v>776</v>
      </c>
      <c r="R226" s="14">
        <v>2272982000</v>
      </c>
      <c r="S226" s="14">
        <v>770</v>
      </c>
      <c r="T226" s="14">
        <v>31524374000</v>
      </c>
      <c r="U226" s="14">
        <v>555</v>
      </c>
      <c r="V226" s="14">
        <v>2379306000</v>
      </c>
      <c r="W226" s="14">
        <v>539</v>
      </c>
      <c r="X226" s="14">
        <v>5077740000</v>
      </c>
      <c r="Y226" s="14">
        <v>721</v>
      </c>
      <c r="Z226" s="14">
        <v>68423254000</v>
      </c>
      <c r="AA226" s="14">
        <v>141</v>
      </c>
      <c r="AB226" s="14">
        <v>2076386000</v>
      </c>
      <c r="AC226" s="14">
        <v>641</v>
      </c>
      <c r="AD226" s="14">
        <v>42733404000</v>
      </c>
      <c r="AE226" s="14">
        <v>321</v>
      </c>
      <c r="AF226" s="14">
        <v>18073542000</v>
      </c>
      <c r="AG226" s="14">
        <v>213</v>
      </c>
      <c r="AH226" s="14">
        <v>5352941000</v>
      </c>
      <c r="AI226" s="14">
        <v>317</v>
      </c>
      <c r="AJ226" s="14">
        <v>19361233000</v>
      </c>
      <c r="AK226" s="14">
        <v>163</v>
      </c>
      <c r="AL226" s="14">
        <v>394646000</v>
      </c>
      <c r="AM226" s="14">
        <v>158</v>
      </c>
      <c r="AN226" s="14">
        <v>448957000</v>
      </c>
      <c r="AO226" s="14">
        <v>223</v>
      </c>
      <c r="AP226" s="14">
        <v>2000242944</v>
      </c>
      <c r="AQ226" s="14">
        <v>158</v>
      </c>
      <c r="AR226" s="14">
        <v>1021770000</v>
      </c>
      <c r="AS226" s="14">
        <v>296</v>
      </c>
      <c r="AT226" s="14">
        <v>11548857000</v>
      </c>
      <c r="AU226" s="14">
        <v>211</v>
      </c>
      <c r="AV226" s="15">
        <v>4790362000</v>
      </c>
      <c r="AW226" s="6"/>
      <c r="AX226" s="21">
        <v>3.1519466350386089</v>
      </c>
      <c r="AZ226" s="24">
        <f t="shared" si="87"/>
        <v>0.10552955938694315</v>
      </c>
      <c r="BA226" s="24">
        <f t="shared" si="83"/>
        <v>1.4982696932689891E-2</v>
      </c>
      <c r="BB226" s="24">
        <f t="shared" si="88"/>
        <v>-3.8283124136520889E-4</v>
      </c>
      <c r="BD226" s="24">
        <f t="shared" si="78"/>
        <v>1.9216500139677923E-2</v>
      </c>
      <c r="BE226" s="24">
        <f t="shared" si="79"/>
        <v>1.7554416119012508E-2</v>
      </c>
      <c r="BF226" s="24">
        <f t="shared" si="80"/>
        <v>0.57847157172745678</v>
      </c>
      <c r="BG226" s="24">
        <f t="shared" si="81"/>
        <v>2.0115396462152591E-2</v>
      </c>
      <c r="BH226" s="25">
        <f t="shared" si="89"/>
        <v>19.247651099816771</v>
      </c>
      <c r="BM226" s="33">
        <f t="shared" si="82"/>
        <v>1610985396.6286461</v>
      </c>
    </row>
    <row r="227" spans="1:65" x14ac:dyDescent="0.2">
      <c r="A227" s="12">
        <v>16</v>
      </c>
      <c r="B227" s="13">
        <v>2012</v>
      </c>
      <c r="C227" s="13" t="s">
        <v>42</v>
      </c>
      <c r="D227" s="14">
        <v>815</v>
      </c>
      <c r="E227" s="14">
        <v>108</v>
      </c>
      <c r="F227" s="14">
        <v>913000000</v>
      </c>
      <c r="G227" s="14">
        <v>456</v>
      </c>
      <c r="H227" s="14">
        <v>3229000000</v>
      </c>
      <c r="I227" s="14">
        <v>6047000000</v>
      </c>
      <c r="J227" s="14">
        <v>325</v>
      </c>
      <c r="K227" s="14">
        <f t="shared" si="77"/>
        <v>781</v>
      </c>
      <c r="L227" s="14">
        <f t="shared" si="74"/>
        <v>-2818000000</v>
      </c>
      <c r="M227" s="14">
        <f t="shared" si="75"/>
        <v>-3608194.6222791295</v>
      </c>
      <c r="N227" s="14">
        <f t="shared" si="76"/>
        <v>34</v>
      </c>
      <c r="O227" s="14">
        <v>796</v>
      </c>
      <c r="P227" s="14">
        <v>135770000000</v>
      </c>
      <c r="Q227" s="14">
        <v>786</v>
      </c>
      <c r="R227" s="14">
        <v>2605000000</v>
      </c>
      <c r="S227" s="14">
        <v>780</v>
      </c>
      <c r="T227" s="14">
        <v>36451000000</v>
      </c>
      <c r="U227" s="14">
        <v>568</v>
      </c>
      <c r="V227" s="14">
        <v>2700000000</v>
      </c>
      <c r="W227" s="14">
        <v>529</v>
      </c>
      <c r="X227" s="14">
        <v>6520000000</v>
      </c>
      <c r="Y227" s="14">
        <v>730</v>
      </c>
      <c r="Z227" s="14">
        <v>75785000000</v>
      </c>
      <c r="AA227" s="14">
        <v>153</v>
      </c>
      <c r="AB227" s="14">
        <v>2723000000</v>
      </c>
      <c r="AC227" s="14">
        <v>655</v>
      </c>
      <c r="AD227" s="14">
        <v>51401000000</v>
      </c>
      <c r="AE227" s="14">
        <v>326</v>
      </c>
      <c r="AF227" s="14">
        <v>17462000000</v>
      </c>
      <c r="AG227" s="14">
        <v>209</v>
      </c>
      <c r="AH227" s="14">
        <v>7854000000</v>
      </c>
      <c r="AI227" s="14">
        <v>325</v>
      </c>
      <c r="AJ227" s="14">
        <v>26040000000</v>
      </c>
      <c r="AK227" s="14">
        <v>163</v>
      </c>
      <c r="AL227" s="14">
        <v>541000000</v>
      </c>
      <c r="AM227" s="14">
        <v>159</v>
      </c>
      <c r="AN227" s="14">
        <v>497000000</v>
      </c>
      <c r="AO227" s="14">
        <v>230</v>
      </c>
      <c r="AP227" s="14">
        <v>2263000064</v>
      </c>
      <c r="AQ227" s="14">
        <v>158</v>
      </c>
      <c r="AR227" s="14">
        <v>1193000000</v>
      </c>
      <c r="AS227" s="14">
        <v>310</v>
      </c>
      <c r="AT227" s="14">
        <v>16262000000</v>
      </c>
      <c r="AU227" s="14">
        <v>210</v>
      </c>
      <c r="AV227" s="15">
        <v>6322000000</v>
      </c>
      <c r="AW227" s="6"/>
      <c r="AX227" s="21">
        <v>3.897112030084072</v>
      </c>
      <c r="AZ227" s="24">
        <f t="shared" si="87"/>
        <v>3.5136238037835235E-2</v>
      </c>
      <c r="BA227" s="24">
        <f t="shared" si="83"/>
        <v>-1.768722884473849E-2</v>
      </c>
      <c r="BB227" s="24">
        <f t="shared" si="88"/>
        <v>-2.6164100201823127E-2</v>
      </c>
      <c r="BD227" s="24">
        <f t="shared" si="78"/>
        <v>1.9186860131104072E-2</v>
      </c>
      <c r="BE227" s="24">
        <f t="shared" si="79"/>
        <v>2.0055977019960227E-2</v>
      </c>
      <c r="BF227" s="24">
        <f t="shared" si="80"/>
        <v>0.55818663916918321</v>
      </c>
      <c r="BG227" s="24">
        <f t="shared" si="81"/>
        <v>1.9886572880606909E-2</v>
      </c>
      <c r="BH227" s="25">
        <f t="shared" si="89"/>
        <v>21.603358290190499</v>
      </c>
      <c r="BM227" s="33">
        <f t="shared" si="82"/>
        <v>1673033761.8391085</v>
      </c>
    </row>
    <row r="228" spans="1:65" x14ac:dyDescent="0.2">
      <c r="A228" s="12">
        <v>16</v>
      </c>
      <c r="B228" s="13">
        <v>2013</v>
      </c>
      <c r="C228" s="13" t="s">
        <v>42</v>
      </c>
      <c r="D228" s="14"/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f t="shared" si="77"/>
        <v>0</v>
      </c>
      <c r="L228" s="14">
        <f t="shared" si="74"/>
        <v>0</v>
      </c>
      <c r="M228" s="14" t="e">
        <f t="shared" si="75"/>
        <v>#DIV/0!</v>
      </c>
      <c r="N228" s="14">
        <f t="shared" si="76"/>
        <v>0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5"/>
      <c r="AW228" s="6"/>
      <c r="AX228" s="21">
        <v>4.9066831577641361</v>
      </c>
      <c r="AZ228" s="24" t="e">
        <f t="shared" si="87"/>
        <v>#DIV/0!</v>
      </c>
      <c r="BA228" s="24" t="e">
        <f t="shared" si="83"/>
        <v>#DIV/0!</v>
      </c>
      <c r="BB228" s="24" t="e">
        <f t="shared" si="88"/>
        <v>#DIV/0!</v>
      </c>
      <c r="BD228" s="24" t="e">
        <f t="shared" si="78"/>
        <v>#DIV/0!</v>
      </c>
      <c r="BE228" s="24" t="e">
        <f t="shared" si="79"/>
        <v>#DIV/0!</v>
      </c>
      <c r="BF228" s="24" t="e">
        <f t="shared" si="80"/>
        <v>#DIV/0!</v>
      </c>
      <c r="BG228" s="24" t="e">
        <f t="shared" si="81"/>
        <v>#DIV/0!</v>
      </c>
      <c r="BH228" s="25">
        <f t="shared" si="89"/>
        <v>0</v>
      </c>
      <c r="BM228" s="33">
        <f t="shared" si="82"/>
        <v>0</v>
      </c>
    </row>
    <row r="229" spans="1:65" x14ac:dyDescent="0.2">
      <c r="A229" s="12">
        <v>16</v>
      </c>
      <c r="B229" s="13">
        <v>2014</v>
      </c>
      <c r="C229" s="13" t="s">
        <v>42</v>
      </c>
      <c r="D229" s="14"/>
      <c r="E229" s="14">
        <v>100</v>
      </c>
      <c r="F229" s="14">
        <v>2787831787.109375</v>
      </c>
      <c r="G229" s="14">
        <v>337</v>
      </c>
      <c r="H229" s="14">
        <v>10458369140.625</v>
      </c>
      <c r="I229" s="14">
        <v>6982908203.125</v>
      </c>
      <c r="J229" s="14">
        <v>258</v>
      </c>
      <c r="K229" s="14">
        <f t="shared" si="77"/>
        <v>595</v>
      </c>
      <c r="L229" s="14">
        <f t="shared" si="74"/>
        <v>3475460937.5</v>
      </c>
      <c r="M229" s="14">
        <f t="shared" si="75"/>
        <v>5841110.8193277307</v>
      </c>
      <c r="N229" s="14">
        <f t="shared" si="76"/>
        <v>-595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5"/>
      <c r="AW229" s="6"/>
      <c r="AX229" s="21">
        <v>7.001140177479483</v>
      </c>
      <c r="AZ229" s="24" t="e">
        <f t="shared" si="87"/>
        <v>#DIV/0!</v>
      </c>
      <c r="BA229" s="24" t="e">
        <f t="shared" si="83"/>
        <v>#DIV/0!</v>
      </c>
      <c r="BB229" s="24" t="e">
        <f t="shared" si="88"/>
        <v>#DIV/0!</v>
      </c>
      <c r="BD229" s="24" t="e">
        <f t="shared" si="78"/>
        <v>#DIV/0!</v>
      </c>
      <c r="BE229" s="24" t="e">
        <f t="shared" si="79"/>
        <v>#DIV/0!</v>
      </c>
      <c r="BF229" s="24" t="e">
        <f t="shared" si="80"/>
        <v>#DIV/0!</v>
      </c>
      <c r="BG229" s="24" t="e">
        <f t="shared" si="81"/>
        <v>#DIV/0!</v>
      </c>
      <c r="BH229" s="25" t="e">
        <f t="shared" si="89"/>
        <v>#DIV/0!</v>
      </c>
      <c r="BM229" s="33">
        <f t="shared" si="82"/>
        <v>0</v>
      </c>
    </row>
    <row r="230" spans="1:65" x14ac:dyDescent="0.2">
      <c r="A230" s="12">
        <v>17</v>
      </c>
      <c r="B230" s="13">
        <v>2001</v>
      </c>
      <c r="C230" s="13" t="s">
        <v>43</v>
      </c>
      <c r="D230" s="14">
        <v>8595</v>
      </c>
      <c r="E230" s="14">
        <v>1490</v>
      </c>
      <c r="F230" s="14">
        <v>111265578.125</v>
      </c>
      <c r="G230" s="14">
        <v>4258</v>
      </c>
      <c r="H230" s="14">
        <v>576095687.5</v>
      </c>
      <c r="I230" s="14">
        <v>715089500</v>
      </c>
      <c r="J230" s="14">
        <v>3090</v>
      </c>
      <c r="K230" s="14">
        <f t="shared" si="77"/>
        <v>7348</v>
      </c>
      <c r="L230" s="14">
        <f t="shared" si="74"/>
        <v>-138993812.5</v>
      </c>
      <c r="M230" s="14">
        <f t="shared" si="75"/>
        <v>-18915.86996461622</v>
      </c>
      <c r="N230" s="14">
        <f t="shared" si="76"/>
        <v>1247</v>
      </c>
      <c r="O230" s="14">
        <v>7946</v>
      </c>
      <c r="P230" s="14">
        <v>18567830000</v>
      </c>
      <c r="Q230" s="14">
        <v>7514</v>
      </c>
      <c r="R230" s="14">
        <v>531158687.5</v>
      </c>
      <c r="S230" s="14">
        <v>7596</v>
      </c>
      <c r="T230" s="14">
        <v>5712152000</v>
      </c>
      <c r="U230" s="14">
        <v>4573</v>
      </c>
      <c r="V230" s="14">
        <v>3608434750</v>
      </c>
      <c r="W230" s="14">
        <v>1580</v>
      </c>
      <c r="X230" s="14">
        <v>4004031500</v>
      </c>
      <c r="Y230" s="14">
        <v>5644</v>
      </c>
      <c r="Z230" s="14">
        <v>4486608500</v>
      </c>
      <c r="AA230" s="14">
        <v>467</v>
      </c>
      <c r="AB230" s="14">
        <v>225444890.625</v>
      </c>
      <c r="AC230" s="14">
        <v>5449</v>
      </c>
      <c r="AD230" s="14">
        <v>6945745500</v>
      </c>
      <c r="AE230" s="14">
        <v>3286</v>
      </c>
      <c r="AF230" s="14">
        <v>1958571375</v>
      </c>
      <c r="AG230" s="14">
        <v>2746</v>
      </c>
      <c r="AH230" s="14">
        <v>3002402250</v>
      </c>
      <c r="AI230" s="14">
        <v>1590</v>
      </c>
      <c r="AJ230" s="14">
        <v>1762184125</v>
      </c>
      <c r="AK230" s="14">
        <v>3131</v>
      </c>
      <c r="AL230" s="14">
        <v>2655427500</v>
      </c>
      <c r="AM230" s="14">
        <v>3187</v>
      </c>
      <c r="AN230" s="14">
        <v>2432839500</v>
      </c>
      <c r="AO230" s="14"/>
      <c r="AP230" s="14"/>
      <c r="AQ230" s="14"/>
      <c r="AR230" s="14"/>
      <c r="AS230" s="14"/>
      <c r="AT230" s="14"/>
      <c r="AU230" s="14"/>
      <c r="AV230" s="15"/>
      <c r="AW230" s="6"/>
      <c r="AX230" s="21">
        <v>0.70033498957219398</v>
      </c>
      <c r="AZ230" s="24"/>
      <c r="BA230" s="24"/>
      <c r="BB230" s="24"/>
      <c r="BD230" s="24">
        <f t="shared" si="78"/>
        <v>2.8606395443086241E-2</v>
      </c>
      <c r="BE230" s="24">
        <f t="shared" si="79"/>
        <v>1.2141692950926415E-2</v>
      </c>
      <c r="BF230" s="24">
        <f t="shared" si="80"/>
        <v>0.24163343266283674</v>
      </c>
      <c r="BG230" s="24">
        <f t="shared" si="81"/>
        <v>0.19433798941502589</v>
      </c>
      <c r="BH230" s="25"/>
      <c r="BM230" s="33">
        <f t="shared" si="82"/>
        <v>5717308944.4608488</v>
      </c>
    </row>
    <row r="231" spans="1:65" x14ac:dyDescent="0.2">
      <c r="A231" s="12">
        <v>17</v>
      </c>
      <c r="B231" s="13">
        <v>2002</v>
      </c>
      <c r="C231" s="13" t="s">
        <v>43</v>
      </c>
      <c r="D231" s="14">
        <v>8269</v>
      </c>
      <c r="E231" s="14">
        <v>1212</v>
      </c>
      <c r="F231" s="14">
        <v>132486734.375</v>
      </c>
      <c r="G231" s="14">
        <v>3395</v>
      </c>
      <c r="H231" s="14">
        <v>1749503500</v>
      </c>
      <c r="I231" s="14">
        <v>4670063000</v>
      </c>
      <c r="J231" s="14">
        <v>3470</v>
      </c>
      <c r="K231" s="14">
        <f t="shared" si="77"/>
        <v>6865</v>
      </c>
      <c r="L231" s="14">
        <f t="shared" si="74"/>
        <v>-2920559500</v>
      </c>
      <c r="M231" s="14">
        <f t="shared" si="75"/>
        <v>-425427.45812090312</v>
      </c>
      <c r="N231" s="14">
        <f t="shared" si="76"/>
        <v>1404</v>
      </c>
      <c r="O231" s="14">
        <v>7401</v>
      </c>
      <c r="P231" s="14">
        <v>26474828000</v>
      </c>
      <c r="Q231" s="14">
        <v>6983</v>
      </c>
      <c r="R231" s="14">
        <v>693539625</v>
      </c>
      <c r="S231" s="14">
        <v>7021</v>
      </c>
      <c r="T231" s="14">
        <v>6676377500</v>
      </c>
      <c r="U231" s="14">
        <v>4016</v>
      </c>
      <c r="V231" s="14">
        <v>5250318500</v>
      </c>
      <c r="W231" s="14">
        <v>1403</v>
      </c>
      <c r="X231" s="14">
        <v>7913541500</v>
      </c>
      <c r="Y231" s="14">
        <v>5144</v>
      </c>
      <c r="Z231" s="14">
        <v>5647784500</v>
      </c>
      <c r="AA231" s="14">
        <v>396</v>
      </c>
      <c r="AB231" s="14">
        <v>293266625</v>
      </c>
      <c r="AC231" s="14">
        <v>4849</v>
      </c>
      <c r="AD231" s="14">
        <v>7143635000</v>
      </c>
      <c r="AE231" s="14">
        <v>2803</v>
      </c>
      <c r="AF231" s="14">
        <v>1745237750</v>
      </c>
      <c r="AG231" s="14">
        <v>2432</v>
      </c>
      <c r="AH231" s="14">
        <v>2371204750</v>
      </c>
      <c r="AI231" s="14">
        <v>1422</v>
      </c>
      <c r="AJ231" s="14">
        <v>2706809750</v>
      </c>
      <c r="AK231" s="14">
        <v>2776</v>
      </c>
      <c r="AL231" s="14">
        <v>3978917000</v>
      </c>
      <c r="AM231" s="14">
        <v>2729</v>
      </c>
      <c r="AN231" s="14">
        <v>3658533750</v>
      </c>
      <c r="AO231" s="14"/>
      <c r="AP231" s="14"/>
      <c r="AQ231" s="14"/>
      <c r="AR231" s="14"/>
      <c r="AS231" s="14"/>
      <c r="AT231" s="14"/>
      <c r="AU231" s="14"/>
      <c r="AV231" s="15"/>
      <c r="AW231" s="6"/>
      <c r="AX231" s="21">
        <v>0.88150113140217035</v>
      </c>
      <c r="AZ231" s="24">
        <f t="shared" ref="AZ231:AZ243" si="90">((M231+(F231/E231))/AX231)/(((R230/Q230)+(V230/U230)+(Z230/Y230)+(X230/W230))/AX230)</f>
        <v>-5.9955441254255171E-2</v>
      </c>
      <c r="BA231" s="24">
        <f t="shared" si="83"/>
        <v>-7.7027730449265683E-2</v>
      </c>
      <c r="BB231" s="24">
        <f t="shared" ref="BB231:BB243" si="91">(M231/AX231)/(((R230/Q230)+(V230/U230)+(Z230/Y230)+(X230/W230))/AX230)</f>
        <v>-8.0688019588546184E-2</v>
      </c>
      <c r="BD231" s="24">
        <f t="shared" si="78"/>
        <v>2.6196190018684919E-2</v>
      </c>
      <c r="BE231" s="24">
        <f t="shared" si="79"/>
        <v>1.1077187168128156E-2</v>
      </c>
      <c r="BF231" s="24">
        <f t="shared" si="80"/>
        <v>0.21332657949656936</v>
      </c>
      <c r="BG231" s="24">
        <f t="shared" si="81"/>
        <v>0.19831360188628988</v>
      </c>
      <c r="BH231" s="25">
        <f t="shared" ref="BH231:BH243" si="92">AD231/V230</f>
        <v>1.979704635091434</v>
      </c>
      <c r="BM231" s="33">
        <f t="shared" si="82"/>
        <v>8977346957.4704113</v>
      </c>
    </row>
    <row r="232" spans="1:65" x14ac:dyDescent="0.2">
      <c r="A232" s="12">
        <v>17</v>
      </c>
      <c r="B232" s="13">
        <v>2003</v>
      </c>
      <c r="C232" s="13" t="s">
        <v>43</v>
      </c>
      <c r="D232" s="14">
        <v>8151</v>
      </c>
      <c r="E232" s="14">
        <v>1257</v>
      </c>
      <c r="F232" s="14">
        <v>168317109.375</v>
      </c>
      <c r="G232" s="14">
        <v>3628</v>
      </c>
      <c r="H232" s="14">
        <v>1348222875</v>
      </c>
      <c r="I232" s="14">
        <v>1723024125</v>
      </c>
      <c r="J232" s="14">
        <v>3071</v>
      </c>
      <c r="K232" s="14">
        <f t="shared" si="77"/>
        <v>6699</v>
      </c>
      <c r="L232" s="14">
        <f t="shared" si="74"/>
        <v>-374801250</v>
      </c>
      <c r="M232" s="14">
        <f t="shared" si="75"/>
        <v>-55948.835647111511</v>
      </c>
      <c r="N232" s="14">
        <f t="shared" si="76"/>
        <v>1452</v>
      </c>
      <c r="O232" s="14">
        <v>7258</v>
      </c>
      <c r="P232" s="14">
        <v>26269016000</v>
      </c>
      <c r="Q232" s="14">
        <v>6842</v>
      </c>
      <c r="R232" s="14">
        <v>890361062.5</v>
      </c>
      <c r="S232" s="14">
        <v>6847</v>
      </c>
      <c r="T232" s="14">
        <v>5783794000</v>
      </c>
      <c r="U232" s="14">
        <v>3857</v>
      </c>
      <c r="V232" s="14">
        <v>5225061500</v>
      </c>
      <c r="W232" s="14">
        <v>1324</v>
      </c>
      <c r="X232" s="14">
        <v>8657282000</v>
      </c>
      <c r="Y232" s="14">
        <v>4962</v>
      </c>
      <c r="Z232" s="14">
        <v>4983611500</v>
      </c>
      <c r="AA232" s="14">
        <v>361</v>
      </c>
      <c r="AB232" s="14">
        <v>728779562.5</v>
      </c>
      <c r="AC232" s="14">
        <v>4553</v>
      </c>
      <c r="AD232" s="14">
        <v>6937296500</v>
      </c>
      <c r="AE232" s="14">
        <v>2686</v>
      </c>
      <c r="AF232" s="14">
        <v>2056186875</v>
      </c>
      <c r="AG232" s="14">
        <v>2252</v>
      </c>
      <c r="AH232" s="14">
        <v>2227297750</v>
      </c>
      <c r="AI232" s="14">
        <v>1291</v>
      </c>
      <c r="AJ232" s="14">
        <v>2412993500</v>
      </c>
      <c r="AK232" s="14">
        <v>2544</v>
      </c>
      <c r="AL232" s="14">
        <v>4372027500</v>
      </c>
      <c r="AM232" s="14">
        <v>2591</v>
      </c>
      <c r="AN232" s="14">
        <v>4131236750</v>
      </c>
      <c r="AO232" s="14"/>
      <c r="AP232" s="14"/>
      <c r="AQ232" s="14"/>
      <c r="AR232" s="14"/>
      <c r="AS232" s="14"/>
      <c r="AT232" s="14"/>
      <c r="AU232" s="14"/>
      <c r="AV232" s="15"/>
      <c r="AW232" s="6"/>
      <c r="AX232" s="21">
        <v>1</v>
      </c>
      <c r="AZ232" s="24">
        <f t="shared" si="90"/>
        <v>8.4367107120671327E-3</v>
      </c>
      <c r="BA232" s="24">
        <f t="shared" si="83"/>
        <v>-3.335845729723127E-3</v>
      </c>
      <c r="BB232" s="24">
        <f t="shared" si="91"/>
        <v>-6.055085613466302E-3</v>
      </c>
      <c r="BD232" s="24">
        <f t="shared" si="78"/>
        <v>3.3893963234100585E-2</v>
      </c>
      <c r="BE232" s="24">
        <f t="shared" si="79"/>
        <v>2.7742933442958046E-2</v>
      </c>
      <c r="BF232" s="24">
        <f t="shared" si="80"/>
        <v>0.18971443391712883</v>
      </c>
      <c r="BG232" s="24">
        <f t="shared" si="81"/>
        <v>0.19890587070334115</v>
      </c>
      <c r="BH232" s="25">
        <f t="shared" si="92"/>
        <v>1.3213096500717052</v>
      </c>
      <c r="BM232" s="33">
        <f t="shared" si="82"/>
        <v>8657282000</v>
      </c>
    </row>
    <row r="233" spans="1:65" x14ac:dyDescent="0.2">
      <c r="A233" s="12">
        <v>17</v>
      </c>
      <c r="B233" s="13">
        <v>2004</v>
      </c>
      <c r="C233" s="13" t="s">
        <v>43</v>
      </c>
      <c r="D233" s="14">
        <v>11036</v>
      </c>
      <c r="E233" s="14">
        <v>1837</v>
      </c>
      <c r="F233" s="14">
        <v>239984375</v>
      </c>
      <c r="G233" s="14">
        <v>5297</v>
      </c>
      <c r="H233" s="14">
        <v>1706960750</v>
      </c>
      <c r="I233" s="14">
        <v>812710562.5</v>
      </c>
      <c r="J233" s="14">
        <v>3594</v>
      </c>
      <c r="K233" s="14">
        <f t="shared" si="77"/>
        <v>8891</v>
      </c>
      <c r="L233" s="14">
        <f t="shared" si="74"/>
        <v>894250187.5</v>
      </c>
      <c r="M233" s="14">
        <f t="shared" si="75"/>
        <v>100579.25851985153</v>
      </c>
      <c r="N233" s="14">
        <f t="shared" si="76"/>
        <v>2145</v>
      </c>
      <c r="O233" s="14">
        <v>9994</v>
      </c>
      <c r="P233" s="14">
        <v>28629394000</v>
      </c>
      <c r="Q233" s="14">
        <v>9433</v>
      </c>
      <c r="R233" s="14">
        <v>1302249250</v>
      </c>
      <c r="S233" s="14">
        <v>9293</v>
      </c>
      <c r="T233" s="14">
        <v>6686742500</v>
      </c>
      <c r="U233" s="14">
        <v>5261</v>
      </c>
      <c r="V233" s="14">
        <v>5890215000</v>
      </c>
      <c r="W233" s="14">
        <v>1676</v>
      </c>
      <c r="X233" s="14">
        <v>8618560000</v>
      </c>
      <c r="Y233" s="14">
        <v>6636</v>
      </c>
      <c r="Z233" s="14">
        <v>5458178000</v>
      </c>
      <c r="AA233" s="14">
        <v>451</v>
      </c>
      <c r="AB233" s="14">
        <v>673450250</v>
      </c>
      <c r="AC233" s="14">
        <v>6140</v>
      </c>
      <c r="AD233" s="14">
        <v>10303675000</v>
      </c>
      <c r="AE233" s="14">
        <v>3706</v>
      </c>
      <c r="AF233" s="14">
        <v>3871401250</v>
      </c>
      <c r="AG233" s="14">
        <v>3090</v>
      </c>
      <c r="AH233" s="14">
        <v>3511670000</v>
      </c>
      <c r="AI233" s="14">
        <v>1789</v>
      </c>
      <c r="AJ233" s="14">
        <v>2987594250</v>
      </c>
      <c r="AK233" s="14">
        <v>3194</v>
      </c>
      <c r="AL233" s="14">
        <v>2189356000</v>
      </c>
      <c r="AM233" s="14">
        <v>3408</v>
      </c>
      <c r="AN233" s="14">
        <v>2256346250</v>
      </c>
      <c r="AO233" s="14"/>
      <c r="AP233" s="14"/>
      <c r="AQ233" s="14"/>
      <c r="AR233" s="14"/>
      <c r="AS233" s="14"/>
      <c r="AT233" s="14"/>
      <c r="AU233" s="14"/>
      <c r="AV233" s="15"/>
      <c r="AW233" s="6"/>
      <c r="AX233" s="21">
        <v>1.0441571792341915</v>
      </c>
      <c r="AZ233" s="24">
        <f t="shared" si="90"/>
        <v>2.4528404905900657E-2</v>
      </c>
      <c r="BA233" s="24">
        <f t="shared" si="83"/>
        <v>1.3533150254726877E-2</v>
      </c>
      <c r="BB233" s="24">
        <f t="shared" si="91"/>
        <v>1.0669770215854432E-2</v>
      </c>
      <c r="BD233" s="24">
        <f t="shared" si="78"/>
        <v>4.5486441312729151E-2</v>
      </c>
      <c r="BE233" s="24">
        <f t="shared" si="79"/>
        <v>2.3523035450907552E-2</v>
      </c>
      <c r="BF233" s="24">
        <f t="shared" si="80"/>
        <v>0.19064944231791983</v>
      </c>
      <c r="BG233" s="24">
        <f t="shared" si="81"/>
        <v>0.20574012149890425</v>
      </c>
      <c r="BH233" s="25">
        <f t="shared" si="92"/>
        <v>1.9719720045400422</v>
      </c>
      <c r="BM233" s="33">
        <f t="shared" si="82"/>
        <v>8254082978.5042963</v>
      </c>
    </row>
    <row r="234" spans="1:65" x14ac:dyDescent="0.2">
      <c r="A234" s="12">
        <v>17</v>
      </c>
      <c r="B234" s="13">
        <v>2005</v>
      </c>
      <c r="C234" s="13" t="s">
        <v>43</v>
      </c>
      <c r="D234" s="14">
        <v>12039</v>
      </c>
      <c r="E234" s="14">
        <v>2276</v>
      </c>
      <c r="F234" s="14">
        <v>495035875</v>
      </c>
      <c r="G234" s="14">
        <v>5963</v>
      </c>
      <c r="H234" s="14">
        <v>2046609625</v>
      </c>
      <c r="I234" s="14">
        <v>630455687.5</v>
      </c>
      <c r="J234" s="14">
        <v>3417</v>
      </c>
      <c r="K234" s="14">
        <f t="shared" si="77"/>
        <v>9380</v>
      </c>
      <c r="L234" s="14">
        <f t="shared" si="74"/>
        <v>1416153937.5</v>
      </c>
      <c r="M234" s="14">
        <f t="shared" si="75"/>
        <v>150975.89952025586</v>
      </c>
      <c r="N234" s="14">
        <f t="shared" si="76"/>
        <v>2659</v>
      </c>
      <c r="O234" s="14">
        <v>10684</v>
      </c>
      <c r="P234" s="14">
        <v>32738792000</v>
      </c>
      <c r="Q234" s="14">
        <v>10126</v>
      </c>
      <c r="R234" s="14">
        <v>1890100750</v>
      </c>
      <c r="S234" s="14">
        <v>9816</v>
      </c>
      <c r="T234" s="14">
        <v>7778068500</v>
      </c>
      <c r="U234" s="14">
        <v>5640</v>
      </c>
      <c r="V234" s="14">
        <v>6820059000</v>
      </c>
      <c r="W234" s="14">
        <v>1725</v>
      </c>
      <c r="X234" s="14">
        <v>7779341000</v>
      </c>
      <c r="Y234" s="14">
        <v>6961</v>
      </c>
      <c r="Z234" s="14">
        <v>7816922500</v>
      </c>
      <c r="AA234" s="14">
        <v>468</v>
      </c>
      <c r="AB234" s="14">
        <v>654299250</v>
      </c>
      <c r="AC234" s="14">
        <v>6447</v>
      </c>
      <c r="AD234" s="14">
        <v>15182074000</v>
      </c>
      <c r="AE234" s="14">
        <v>3896</v>
      </c>
      <c r="AF234" s="14">
        <v>5948753500</v>
      </c>
      <c r="AG234" s="14">
        <v>3137</v>
      </c>
      <c r="AH234" s="14">
        <v>4824684000</v>
      </c>
      <c r="AI234" s="14">
        <v>2091</v>
      </c>
      <c r="AJ234" s="14">
        <v>4643603000</v>
      </c>
      <c r="AK234" s="14">
        <v>3305</v>
      </c>
      <c r="AL234" s="14">
        <v>4085048000</v>
      </c>
      <c r="AM234" s="14">
        <v>3562</v>
      </c>
      <c r="AN234" s="14">
        <v>4320014000</v>
      </c>
      <c r="AO234" s="14"/>
      <c r="AP234" s="14"/>
      <c r="AQ234" s="14"/>
      <c r="AR234" s="14"/>
      <c r="AS234" s="14"/>
      <c r="AT234" s="14"/>
      <c r="AU234" s="14"/>
      <c r="AV234" s="15"/>
      <c r="AW234" s="6"/>
      <c r="AX234" s="21">
        <v>1.1448312940523104</v>
      </c>
      <c r="AZ234" s="24">
        <f t="shared" si="90"/>
        <v>4.6531695090548629E-2</v>
      </c>
      <c r="BA234" s="24">
        <f t="shared" si="83"/>
        <v>2.5729877997003419E-2</v>
      </c>
      <c r="BB234" s="24">
        <f t="shared" si="91"/>
        <v>1.9065331867370972E-2</v>
      </c>
      <c r="BD234" s="24">
        <f t="shared" si="78"/>
        <v>5.7732757824418203E-2</v>
      </c>
      <c r="BE234" s="24">
        <f t="shared" si="79"/>
        <v>1.9985442651640904E-2</v>
      </c>
      <c r="BF234" s="24">
        <f t="shared" si="80"/>
        <v>0.23876636926615985</v>
      </c>
      <c r="BG234" s="24">
        <f t="shared" si="81"/>
        <v>0.2083173685822006</v>
      </c>
      <c r="BH234" s="25">
        <f t="shared" si="92"/>
        <v>2.5775076122009128</v>
      </c>
      <c r="BM234" s="33">
        <f t="shared" si="82"/>
        <v>6795185491.8848343</v>
      </c>
    </row>
    <row r="235" spans="1:65" x14ac:dyDescent="0.2">
      <c r="A235" s="12">
        <v>17</v>
      </c>
      <c r="B235" s="13">
        <v>2006</v>
      </c>
      <c r="C235" s="13" t="s">
        <v>43</v>
      </c>
      <c r="D235" s="14">
        <v>15119</v>
      </c>
      <c r="E235" s="14">
        <v>3104</v>
      </c>
      <c r="F235" s="14">
        <v>740587062.5</v>
      </c>
      <c r="G235" s="14">
        <v>7666</v>
      </c>
      <c r="H235" s="14">
        <v>2772520250</v>
      </c>
      <c r="I235" s="14">
        <v>910996562.5</v>
      </c>
      <c r="J235" s="14">
        <v>4095</v>
      </c>
      <c r="K235" s="14">
        <f t="shared" si="77"/>
        <v>11761</v>
      </c>
      <c r="L235" s="14">
        <f t="shared" si="74"/>
        <v>1861523687.5</v>
      </c>
      <c r="M235" s="14">
        <f t="shared" si="75"/>
        <v>158279.37143950345</v>
      </c>
      <c r="N235" s="14">
        <f t="shared" si="76"/>
        <v>3358</v>
      </c>
      <c r="O235" s="14">
        <v>13590</v>
      </c>
      <c r="P235" s="14">
        <v>39440648000</v>
      </c>
      <c r="Q235" s="14">
        <v>12860</v>
      </c>
      <c r="R235" s="14">
        <v>2441356250</v>
      </c>
      <c r="S235" s="14">
        <v>12465</v>
      </c>
      <c r="T235" s="14">
        <v>10683911000</v>
      </c>
      <c r="U235" s="14">
        <v>7125</v>
      </c>
      <c r="V235" s="14">
        <v>8944293000</v>
      </c>
      <c r="W235" s="14">
        <v>2113</v>
      </c>
      <c r="X235" s="14">
        <v>8021221000</v>
      </c>
      <c r="Y235" s="14">
        <v>8626</v>
      </c>
      <c r="Z235" s="14">
        <v>8685691000</v>
      </c>
      <c r="AA235" s="14">
        <v>562</v>
      </c>
      <c r="AB235" s="14">
        <v>664175000</v>
      </c>
      <c r="AC235" s="14">
        <v>8000</v>
      </c>
      <c r="AD235" s="14">
        <v>22443652000</v>
      </c>
      <c r="AE235" s="14">
        <v>4849</v>
      </c>
      <c r="AF235" s="14">
        <v>8532219000</v>
      </c>
      <c r="AG235" s="14">
        <v>3532</v>
      </c>
      <c r="AH235" s="14">
        <v>5965246000</v>
      </c>
      <c r="AI235" s="14">
        <v>3072</v>
      </c>
      <c r="AJ235" s="14">
        <v>8339582000</v>
      </c>
      <c r="AK235" s="14">
        <v>3954</v>
      </c>
      <c r="AL235" s="14">
        <v>4607679500</v>
      </c>
      <c r="AM235" s="14">
        <v>4219</v>
      </c>
      <c r="AN235" s="14">
        <v>5001075000</v>
      </c>
      <c r="AO235" s="14"/>
      <c r="AP235" s="14"/>
      <c r="AQ235" s="14"/>
      <c r="AR235" s="14"/>
      <c r="AS235" s="14"/>
      <c r="AT235" s="14"/>
      <c r="AU235" s="14"/>
      <c r="AV235" s="15"/>
      <c r="AW235" s="6"/>
      <c r="AX235" s="21">
        <v>1.2695927542996235</v>
      </c>
      <c r="AZ235" s="24">
        <f t="shared" si="90"/>
        <v>5.0916252503710083E-2</v>
      </c>
      <c r="BA235" s="24">
        <f t="shared" si="83"/>
        <v>2.8385011195052878E-2</v>
      </c>
      <c r="BB235" s="24">
        <f t="shared" si="91"/>
        <v>2.0306349646933213E-2</v>
      </c>
      <c r="BD235" s="24">
        <f t="shared" si="78"/>
        <v>6.1899496428151991E-2</v>
      </c>
      <c r="BE235" s="24">
        <f t="shared" si="79"/>
        <v>1.6839860237590418E-2</v>
      </c>
      <c r="BF235" s="24">
        <f t="shared" si="80"/>
        <v>0.22022181278563172</v>
      </c>
      <c r="BG235" s="24">
        <f t="shared" si="81"/>
        <v>0.22677855090007648</v>
      </c>
      <c r="BH235" s="25">
        <f t="shared" si="92"/>
        <v>3.2908295954624438</v>
      </c>
      <c r="BM235" s="33">
        <f t="shared" si="82"/>
        <v>6317947997.7616463</v>
      </c>
    </row>
    <row r="236" spans="1:65" x14ac:dyDescent="0.2">
      <c r="A236" s="12">
        <v>17</v>
      </c>
      <c r="B236" s="13">
        <v>2007</v>
      </c>
      <c r="C236" s="13" t="s">
        <v>43</v>
      </c>
      <c r="D236" s="14">
        <v>14444</v>
      </c>
      <c r="E236" s="14">
        <v>3545</v>
      </c>
      <c r="F236" s="14">
        <v>1086533250</v>
      </c>
      <c r="G236" s="14">
        <v>7649</v>
      </c>
      <c r="H236" s="14">
        <v>3740802000</v>
      </c>
      <c r="I236" s="14">
        <v>891346937.5</v>
      </c>
      <c r="J236" s="14">
        <v>3895</v>
      </c>
      <c r="K236" s="14">
        <f t="shared" si="77"/>
        <v>11544</v>
      </c>
      <c r="L236" s="14">
        <f t="shared" si="74"/>
        <v>2849455062.5</v>
      </c>
      <c r="M236" s="14">
        <f t="shared" si="75"/>
        <v>246834.29162335413</v>
      </c>
      <c r="N236" s="14">
        <f t="shared" si="76"/>
        <v>2900</v>
      </c>
      <c r="O236" s="14">
        <v>13263</v>
      </c>
      <c r="P236" s="14">
        <v>49941376000</v>
      </c>
      <c r="Q236" s="14">
        <v>12691</v>
      </c>
      <c r="R236" s="14">
        <v>3465006750</v>
      </c>
      <c r="S236" s="14">
        <v>12240</v>
      </c>
      <c r="T236" s="14">
        <v>14668089000</v>
      </c>
      <c r="U236" s="14">
        <v>7030</v>
      </c>
      <c r="V236" s="14">
        <v>11330449000</v>
      </c>
      <c r="W236" s="14">
        <v>2137</v>
      </c>
      <c r="X236" s="14">
        <v>10414285000</v>
      </c>
      <c r="Y236" s="14">
        <v>8396</v>
      </c>
      <c r="Z236" s="14">
        <v>9412412000</v>
      </c>
      <c r="AA236" s="14">
        <v>583</v>
      </c>
      <c r="AB236" s="14">
        <v>651134312.5</v>
      </c>
      <c r="AC236" s="14">
        <v>7757</v>
      </c>
      <c r="AD236" s="14">
        <v>29338762000</v>
      </c>
      <c r="AE236" s="14">
        <v>4832</v>
      </c>
      <c r="AF236" s="14">
        <v>10951107000</v>
      </c>
      <c r="AG236" s="14">
        <v>2863</v>
      </c>
      <c r="AH236" s="14">
        <v>6310662000</v>
      </c>
      <c r="AI236" s="14">
        <v>3538</v>
      </c>
      <c r="AJ236" s="14">
        <v>12341884000</v>
      </c>
      <c r="AK236" s="14">
        <v>3832</v>
      </c>
      <c r="AL236" s="14">
        <v>5460252500</v>
      </c>
      <c r="AM236" s="14">
        <v>4059</v>
      </c>
      <c r="AN236" s="14">
        <v>5725144000</v>
      </c>
      <c r="AO236" s="14"/>
      <c r="AP236" s="14"/>
      <c r="AQ236" s="14"/>
      <c r="AR236" s="14"/>
      <c r="AS236" s="14"/>
      <c r="AT236" s="14"/>
      <c r="AU236" s="14"/>
      <c r="AV236" s="15"/>
      <c r="AW236" s="6"/>
      <c r="AX236" s="21">
        <v>1.4356871504617181</v>
      </c>
      <c r="AZ236" s="24">
        <f t="shared" si="90"/>
        <v>7.8312877815566007E-2</v>
      </c>
      <c r="BA236" s="24">
        <f t="shared" si="83"/>
        <v>4.8255312024985265E-2</v>
      </c>
      <c r="BB236" s="24">
        <f t="shared" si="91"/>
        <v>3.4934388068539629E-2</v>
      </c>
      <c r="BD236" s="24">
        <f t="shared" si="78"/>
        <v>6.9381483401658783E-2</v>
      </c>
      <c r="BE236" s="24">
        <f t="shared" si="79"/>
        <v>1.3037973012597811E-2</v>
      </c>
      <c r="BF236" s="24">
        <f t="shared" si="80"/>
        <v>0.18846921638682923</v>
      </c>
      <c r="BG236" s="24">
        <f t="shared" si="81"/>
        <v>0.22687498638403555</v>
      </c>
      <c r="BH236" s="25">
        <f t="shared" si="92"/>
        <v>3.2801655759711807</v>
      </c>
      <c r="BM236" s="33">
        <f t="shared" si="82"/>
        <v>7253867945.151392</v>
      </c>
    </row>
    <row r="237" spans="1:65" x14ac:dyDescent="0.2">
      <c r="A237" s="12">
        <v>17</v>
      </c>
      <c r="B237" s="13">
        <v>2008</v>
      </c>
      <c r="C237" s="13" t="s">
        <v>43</v>
      </c>
      <c r="D237" s="14">
        <v>17365</v>
      </c>
      <c r="E237" s="14">
        <v>4408</v>
      </c>
      <c r="F237" s="14">
        <v>1575734000</v>
      </c>
      <c r="G237" s="14">
        <v>9425</v>
      </c>
      <c r="H237" s="14">
        <v>5326407000</v>
      </c>
      <c r="I237" s="14">
        <v>1430548000</v>
      </c>
      <c r="J237" s="14">
        <v>4494</v>
      </c>
      <c r="K237" s="14">
        <f t="shared" si="77"/>
        <v>13919</v>
      </c>
      <c r="L237" s="14">
        <f t="shared" si="74"/>
        <v>3895859000</v>
      </c>
      <c r="M237" s="14">
        <f t="shared" si="75"/>
        <v>279895.03556289966</v>
      </c>
      <c r="N237" s="14">
        <f t="shared" si="76"/>
        <v>3446</v>
      </c>
      <c r="O237" s="14">
        <v>15901</v>
      </c>
      <c r="P237" s="14">
        <v>63743873000</v>
      </c>
      <c r="Q237" s="14">
        <v>15267</v>
      </c>
      <c r="R237" s="14">
        <v>4854859000</v>
      </c>
      <c r="S237" s="14">
        <v>14686</v>
      </c>
      <c r="T237" s="14">
        <v>21317987000</v>
      </c>
      <c r="U237" s="14">
        <v>8352</v>
      </c>
      <c r="V237" s="14">
        <v>14953309000</v>
      </c>
      <c r="W237" s="14">
        <v>2413</v>
      </c>
      <c r="X237" s="14">
        <v>10004080000</v>
      </c>
      <c r="Y237" s="14">
        <v>10049</v>
      </c>
      <c r="Z237" s="14">
        <v>11877037000</v>
      </c>
      <c r="AA237" s="14">
        <v>650</v>
      </c>
      <c r="AB237" s="14">
        <v>736601000</v>
      </c>
      <c r="AC237" s="14">
        <v>9569</v>
      </c>
      <c r="AD237" s="14">
        <v>41925332000</v>
      </c>
      <c r="AE237" s="14">
        <v>5950</v>
      </c>
      <c r="AF237" s="14">
        <v>14845617000</v>
      </c>
      <c r="AG237" s="14">
        <v>3165</v>
      </c>
      <c r="AH237" s="14">
        <v>9211527000</v>
      </c>
      <c r="AI237" s="14">
        <v>4608</v>
      </c>
      <c r="AJ237" s="14">
        <v>18172304000</v>
      </c>
      <c r="AK237" s="14">
        <v>4695</v>
      </c>
      <c r="AL237" s="14">
        <v>6985560000</v>
      </c>
      <c r="AM237" s="14">
        <v>4854</v>
      </c>
      <c r="AN237" s="14">
        <v>7289676000</v>
      </c>
      <c r="AO237" s="14"/>
      <c r="AP237" s="14"/>
      <c r="AQ237" s="14"/>
      <c r="AR237" s="14"/>
      <c r="AS237" s="14"/>
      <c r="AT237" s="14"/>
      <c r="AU237" s="14"/>
      <c r="AV237" s="15"/>
      <c r="AW237" s="6"/>
      <c r="AX237" s="21">
        <v>1.7607440396079383</v>
      </c>
      <c r="AZ237" s="24">
        <f t="shared" si="90"/>
        <v>6.5959019464587529E-2</v>
      </c>
      <c r="BA237" s="24">
        <f t="shared" si="83"/>
        <v>4.0680917698365314E-2</v>
      </c>
      <c r="BB237" s="24">
        <f t="shared" si="91"/>
        <v>2.8965443764445889E-2</v>
      </c>
      <c r="BD237" s="24">
        <f t="shared" si="78"/>
        <v>7.6161970892480918E-2</v>
      </c>
      <c r="BE237" s="24">
        <f t="shared" si="79"/>
        <v>1.1555636100115849E-2</v>
      </c>
      <c r="BF237" s="24">
        <f t="shared" si="80"/>
        <v>0.18632437034379759</v>
      </c>
      <c r="BG237" s="24">
        <f t="shared" si="81"/>
        <v>0.23458425565073523</v>
      </c>
      <c r="BH237" s="25">
        <f t="shared" si="92"/>
        <v>3.700235709988192</v>
      </c>
      <c r="BM237" s="33">
        <f t="shared" si="82"/>
        <v>5681734411.6795025</v>
      </c>
    </row>
    <row r="238" spans="1:65" x14ac:dyDescent="0.2">
      <c r="A238" s="12">
        <v>17</v>
      </c>
      <c r="B238" s="13">
        <v>2009</v>
      </c>
      <c r="C238" s="13" t="s">
        <v>43</v>
      </c>
      <c r="D238" s="14">
        <v>18918</v>
      </c>
      <c r="E238" s="14">
        <v>4894</v>
      </c>
      <c r="F238" s="14">
        <v>2036629000</v>
      </c>
      <c r="G238" s="14">
        <v>10020</v>
      </c>
      <c r="H238" s="14">
        <v>6804004000</v>
      </c>
      <c r="I238" s="14">
        <v>1580315000</v>
      </c>
      <c r="J238" s="14">
        <v>5208</v>
      </c>
      <c r="K238" s="14">
        <f t="shared" si="77"/>
        <v>15228</v>
      </c>
      <c r="L238" s="14">
        <f t="shared" si="74"/>
        <v>5223689000</v>
      </c>
      <c r="M238" s="14">
        <f t="shared" si="75"/>
        <v>343031.84922511165</v>
      </c>
      <c r="N238" s="14">
        <f t="shared" si="76"/>
        <v>3690</v>
      </c>
      <c r="O238" s="14">
        <v>17358</v>
      </c>
      <c r="P238" s="14">
        <v>75087215000</v>
      </c>
      <c r="Q238" s="14">
        <v>16643</v>
      </c>
      <c r="R238" s="14">
        <v>6136698000</v>
      </c>
      <c r="S238" s="14">
        <v>16001</v>
      </c>
      <c r="T238" s="14">
        <v>25677094000</v>
      </c>
      <c r="U238" s="14">
        <v>8982</v>
      </c>
      <c r="V238" s="14">
        <v>18008135000</v>
      </c>
      <c r="W238" s="14">
        <v>2709</v>
      </c>
      <c r="X238" s="14">
        <v>11947910000</v>
      </c>
      <c r="Y238" s="14">
        <v>10799</v>
      </c>
      <c r="Z238" s="14">
        <v>12706611000</v>
      </c>
      <c r="AA238" s="14">
        <v>640</v>
      </c>
      <c r="AB238" s="14">
        <v>610767000</v>
      </c>
      <c r="AC238" s="14">
        <v>10374</v>
      </c>
      <c r="AD238" s="14">
        <v>51442375000</v>
      </c>
      <c r="AE238" s="14">
        <v>6399</v>
      </c>
      <c r="AF238" s="14">
        <v>17423555000</v>
      </c>
      <c r="AG238" s="14">
        <v>3258</v>
      </c>
      <c r="AH238" s="14">
        <v>10606199000</v>
      </c>
      <c r="AI238" s="14">
        <v>5117</v>
      </c>
      <c r="AJ238" s="14">
        <v>23215816000</v>
      </c>
      <c r="AK238" s="14">
        <v>5152</v>
      </c>
      <c r="AL238" s="14">
        <v>9045684000</v>
      </c>
      <c r="AM238" s="14">
        <v>5231</v>
      </c>
      <c r="AN238" s="14">
        <v>8848880000</v>
      </c>
      <c r="AO238" s="14">
        <v>2608</v>
      </c>
      <c r="AP238" s="14">
        <v>691360000</v>
      </c>
      <c r="AQ238" s="14">
        <v>1717</v>
      </c>
      <c r="AR238" s="14">
        <v>2818166000</v>
      </c>
      <c r="AS238" s="14">
        <v>4221</v>
      </c>
      <c r="AT238" s="14">
        <v>13006290000</v>
      </c>
      <c r="AU238" s="14">
        <v>3172</v>
      </c>
      <c r="AV238" s="15">
        <v>6700000000</v>
      </c>
      <c r="AW238" s="6"/>
      <c r="AX238" s="21">
        <v>2.0221835087055928</v>
      </c>
      <c r="AZ238" s="24">
        <f t="shared" si="90"/>
        <v>8.8893300421521215E-2</v>
      </c>
      <c r="BA238" s="24">
        <f t="shared" si="83"/>
        <v>5.5826069679073956E-2</v>
      </c>
      <c r="BB238" s="24">
        <f t="shared" si="91"/>
        <v>4.0166012851752794E-2</v>
      </c>
      <c r="BD238" s="24">
        <f t="shared" si="78"/>
        <v>8.1727601696240826E-2</v>
      </c>
      <c r="BE238" s="24">
        <f t="shared" si="79"/>
        <v>8.1341011249385139E-3</v>
      </c>
      <c r="BF238" s="24">
        <f t="shared" si="80"/>
        <v>0.16922469424388692</v>
      </c>
      <c r="BG238" s="24">
        <f t="shared" si="81"/>
        <v>0.23982957684607159</v>
      </c>
      <c r="BH238" s="25">
        <f t="shared" si="92"/>
        <v>3.4402000921668909</v>
      </c>
      <c r="BM238" s="33">
        <f t="shared" si="82"/>
        <v>5908420253.9303179</v>
      </c>
    </row>
    <row r="239" spans="1:65" x14ac:dyDescent="0.2">
      <c r="A239" s="12">
        <v>17</v>
      </c>
      <c r="B239" s="13">
        <v>2010</v>
      </c>
      <c r="C239" s="13" t="s">
        <v>43</v>
      </c>
      <c r="D239" s="14">
        <v>19585</v>
      </c>
      <c r="E239" s="14">
        <v>5520</v>
      </c>
      <c r="F239" s="14">
        <v>2209829000</v>
      </c>
      <c r="G239" s="14">
        <v>10683</v>
      </c>
      <c r="H239" s="14">
        <v>8159610000</v>
      </c>
      <c r="I239" s="14">
        <v>1653440000</v>
      </c>
      <c r="J239" s="14">
        <v>5115</v>
      </c>
      <c r="K239" s="14">
        <f t="shared" si="77"/>
        <v>15798</v>
      </c>
      <c r="L239" s="14">
        <f t="shared" si="74"/>
        <v>6506170000</v>
      </c>
      <c r="M239" s="14">
        <f t="shared" si="75"/>
        <v>411835.04241043172</v>
      </c>
      <c r="N239" s="14">
        <f t="shared" si="76"/>
        <v>3787</v>
      </c>
      <c r="O239" s="14">
        <v>18095</v>
      </c>
      <c r="P239" s="14">
        <v>91942991000</v>
      </c>
      <c r="Q239" s="14">
        <v>17393</v>
      </c>
      <c r="R239" s="14">
        <v>7403902000</v>
      </c>
      <c r="S239" s="14">
        <v>16735</v>
      </c>
      <c r="T239" s="14">
        <v>33177988000</v>
      </c>
      <c r="U239" s="14">
        <v>9254</v>
      </c>
      <c r="V239" s="14">
        <v>21049723000</v>
      </c>
      <c r="W239" s="14">
        <v>2847</v>
      </c>
      <c r="X239" s="14">
        <v>14559023000</v>
      </c>
      <c r="Y239" s="14">
        <v>11135</v>
      </c>
      <c r="Z239" s="14">
        <v>14648456000</v>
      </c>
      <c r="AA239" s="14">
        <v>644</v>
      </c>
      <c r="AB239" s="14">
        <v>616757000</v>
      </c>
      <c r="AC239" s="14">
        <v>10816</v>
      </c>
      <c r="AD239" s="14">
        <v>59951613000</v>
      </c>
      <c r="AE239" s="14">
        <v>6600</v>
      </c>
      <c r="AF239" s="14">
        <v>20248792000</v>
      </c>
      <c r="AG239" s="14">
        <v>3325</v>
      </c>
      <c r="AH239" s="14">
        <v>11403629000</v>
      </c>
      <c r="AI239" s="14">
        <v>5459</v>
      </c>
      <c r="AJ239" s="14">
        <v>28053349000</v>
      </c>
      <c r="AK239" s="14">
        <v>5432</v>
      </c>
      <c r="AL239" s="14">
        <v>10382884000</v>
      </c>
      <c r="AM239" s="14">
        <v>5509</v>
      </c>
      <c r="AN239" s="14">
        <v>10137040000</v>
      </c>
      <c r="AO239" s="14"/>
      <c r="AP239" s="14"/>
      <c r="AQ239" s="14"/>
      <c r="AR239" s="14"/>
      <c r="AS239" s="14"/>
      <c r="AT239" s="14"/>
      <c r="AU239" s="14"/>
      <c r="AV239" s="15"/>
      <c r="AW239" s="6"/>
      <c r="AX239" s="21">
        <v>2.5449374638867059</v>
      </c>
      <c r="AZ239" s="24">
        <f t="shared" si="90"/>
        <v>8.1065339774488682E-2</v>
      </c>
      <c r="BA239" s="24">
        <f t="shared" si="83"/>
        <v>5.5068755286746533E-2</v>
      </c>
      <c r="BB239" s="24">
        <f t="shared" si="91"/>
        <v>4.1106783466126104E-2</v>
      </c>
      <c r="BD239" s="24">
        <f t="shared" si="78"/>
        <v>8.0527095317140598E-2</v>
      </c>
      <c r="BE239" s="24">
        <f t="shared" si="79"/>
        <v>6.7080371575033923E-3</v>
      </c>
      <c r="BF239" s="24">
        <f t="shared" si="80"/>
        <v>0.15932107320720076</v>
      </c>
      <c r="BG239" s="24">
        <f t="shared" si="81"/>
        <v>0.22894320459946751</v>
      </c>
      <c r="BH239" s="25">
        <f t="shared" si="92"/>
        <v>3.3291405800767264</v>
      </c>
      <c r="BM239" s="33">
        <f t="shared" si="82"/>
        <v>5720778292.8249311</v>
      </c>
    </row>
    <row r="240" spans="1:65" x14ac:dyDescent="0.2">
      <c r="A240" s="12">
        <v>17</v>
      </c>
      <c r="B240" s="13">
        <v>2011</v>
      </c>
      <c r="C240" s="13" t="s">
        <v>43</v>
      </c>
      <c r="D240" s="14">
        <v>20607</v>
      </c>
      <c r="E240" s="14">
        <v>6126</v>
      </c>
      <c r="F240" s="14">
        <v>2900098000</v>
      </c>
      <c r="G240" s="14">
        <v>11321</v>
      </c>
      <c r="H240" s="14">
        <v>9509087000</v>
      </c>
      <c r="I240" s="14">
        <v>1286760000</v>
      </c>
      <c r="J240" s="14">
        <v>5208</v>
      </c>
      <c r="K240" s="14">
        <f t="shared" si="77"/>
        <v>16529</v>
      </c>
      <c r="L240" s="14">
        <f t="shared" si="74"/>
        <v>8222327000</v>
      </c>
      <c r="M240" s="14">
        <f t="shared" si="75"/>
        <v>497448.54498154757</v>
      </c>
      <c r="N240" s="14">
        <f t="shared" si="76"/>
        <v>4078</v>
      </c>
      <c r="O240" s="14">
        <v>19111</v>
      </c>
      <c r="P240" s="14">
        <v>113152429000</v>
      </c>
      <c r="Q240" s="14">
        <v>18359</v>
      </c>
      <c r="R240" s="14">
        <v>9068270000</v>
      </c>
      <c r="S240" s="14">
        <v>17667</v>
      </c>
      <c r="T240" s="14">
        <v>42714853000</v>
      </c>
      <c r="U240" s="14">
        <v>9548</v>
      </c>
      <c r="V240" s="14">
        <v>25284783000</v>
      </c>
      <c r="W240" s="14">
        <v>2932</v>
      </c>
      <c r="X240" s="14">
        <v>15588183000</v>
      </c>
      <c r="Y240" s="14">
        <v>11610</v>
      </c>
      <c r="Z240" s="14">
        <v>16451460000</v>
      </c>
      <c r="AA240" s="14">
        <v>651</v>
      </c>
      <c r="AB240" s="14">
        <v>2156592000</v>
      </c>
      <c r="AC240" s="14">
        <v>11252</v>
      </c>
      <c r="AD240" s="14">
        <v>79440404000</v>
      </c>
      <c r="AE240" s="14">
        <v>6871</v>
      </c>
      <c r="AF240" s="14">
        <v>26159043000</v>
      </c>
      <c r="AG240" s="14">
        <v>3380</v>
      </c>
      <c r="AH240" s="14">
        <v>16074595000</v>
      </c>
      <c r="AI240" s="14">
        <v>5849</v>
      </c>
      <c r="AJ240" s="14">
        <v>38474948000</v>
      </c>
      <c r="AK240" s="14">
        <v>5616</v>
      </c>
      <c r="AL240" s="14">
        <v>11958575000</v>
      </c>
      <c r="AM240" s="14">
        <v>5678</v>
      </c>
      <c r="AN240" s="14">
        <v>13226757000</v>
      </c>
      <c r="AO240" s="14">
        <v>3025</v>
      </c>
      <c r="AP240" s="14">
        <v>969198976</v>
      </c>
      <c r="AQ240" s="14">
        <v>2088</v>
      </c>
      <c r="AR240" s="14">
        <v>4552304000</v>
      </c>
      <c r="AS240" s="14">
        <v>4903</v>
      </c>
      <c r="AT240" s="14">
        <v>20889728000</v>
      </c>
      <c r="AU240" s="14">
        <v>3617</v>
      </c>
      <c r="AV240" s="15">
        <v>12063717000</v>
      </c>
      <c r="AW240" s="6"/>
      <c r="AX240" s="21">
        <v>3.1519466350386089</v>
      </c>
      <c r="AZ240" s="24">
        <f t="shared" si="90"/>
        <v>8.5861278104883781E-2</v>
      </c>
      <c r="BA240" s="24">
        <f t="shared" si="83"/>
        <v>5.9510712406108723E-2</v>
      </c>
      <c r="BB240" s="24">
        <f t="shared" si="91"/>
        <v>4.3993691789873404E-2</v>
      </c>
      <c r="BD240" s="24">
        <f t="shared" si="78"/>
        <v>8.0142071011131369E-2</v>
      </c>
      <c r="BE240" s="24">
        <f t="shared" si="79"/>
        <v>1.9059175477355417E-2</v>
      </c>
      <c r="BF240" s="24">
        <f t="shared" si="80"/>
        <v>0.145392018053806</v>
      </c>
      <c r="BG240" s="24">
        <f t="shared" si="81"/>
        <v>0.22345771295815489</v>
      </c>
      <c r="BH240" s="25">
        <f t="shared" si="92"/>
        <v>3.773940588196814</v>
      </c>
      <c r="BM240" s="33">
        <f t="shared" si="82"/>
        <v>4945573261.5247965</v>
      </c>
    </row>
    <row r="241" spans="1:65" x14ac:dyDescent="0.2">
      <c r="A241" s="12">
        <v>17</v>
      </c>
      <c r="B241" s="13">
        <v>2012</v>
      </c>
      <c r="C241" s="13" t="s">
        <v>43</v>
      </c>
      <c r="D241" s="14">
        <v>21442</v>
      </c>
      <c r="E241" s="14">
        <v>6827</v>
      </c>
      <c r="F241" s="14">
        <v>3157000000</v>
      </c>
      <c r="G241" s="14">
        <v>12309</v>
      </c>
      <c r="H241" s="14">
        <v>10242000000</v>
      </c>
      <c r="I241" s="14">
        <v>1880000000</v>
      </c>
      <c r="J241" s="14">
        <v>5123</v>
      </c>
      <c r="K241" s="14">
        <f t="shared" si="77"/>
        <v>17432</v>
      </c>
      <c r="L241" s="14">
        <f t="shared" si="74"/>
        <v>8362000000</v>
      </c>
      <c r="M241" s="14">
        <f t="shared" si="75"/>
        <v>479692.51950435981</v>
      </c>
      <c r="N241" s="14">
        <f t="shared" si="76"/>
        <v>4010</v>
      </c>
      <c r="O241" s="14">
        <v>19994</v>
      </c>
      <c r="P241" s="14">
        <v>137975000000</v>
      </c>
      <c r="Q241" s="14">
        <v>19146</v>
      </c>
      <c r="R241" s="14">
        <v>10385000000</v>
      </c>
      <c r="S241" s="14">
        <v>18528</v>
      </c>
      <c r="T241" s="14">
        <v>52786000000</v>
      </c>
      <c r="U241" s="14">
        <v>9945</v>
      </c>
      <c r="V241" s="14">
        <v>29721000000</v>
      </c>
      <c r="W241" s="14">
        <v>3097</v>
      </c>
      <c r="X241" s="14">
        <v>19066000000</v>
      </c>
      <c r="Y241" s="14">
        <v>12212</v>
      </c>
      <c r="Z241" s="14">
        <v>20284000000</v>
      </c>
      <c r="AA241" s="14">
        <v>669</v>
      </c>
      <c r="AB241" s="14">
        <v>2704000000</v>
      </c>
      <c r="AC241" s="14">
        <v>12044</v>
      </c>
      <c r="AD241" s="14">
        <v>96595000000</v>
      </c>
      <c r="AE241" s="14">
        <v>7310</v>
      </c>
      <c r="AF241" s="14">
        <v>27373000000</v>
      </c>
      <c r="AG241" s="14">
        <v>3471</v>
      </c>
      <c r="AH241" s="14">
        <v>19482000000</v>
      </c>
      <c r="AI241" s="14">
        <v>6437</v>
      </c>
      <c r="AJ241" s="14">
        <v>50760000000</v>
      </c>
      <c r="AK241" s="14">
        <v>5941</v>
      </c>
      <c r="AL241" s="14">
        <v>14749000000</v>
      </c>
      <c r="AM241" s="14">
        <v>6064</v>
      </c>
      <c r="AN241" s="14">
        <v>15770000000</v>
      </c>
      <c r="AO241" s="14">
        <v>3277</v>
      </c>
      <c r="AP241" s="14">
        <v>1079000064</v>
      </c>
      <c r="AQ241" s="14">
        <v>2197</v>
      </c>
      <c r="AR241" s="14">
        <v>4744000000</v>
      </c>
      <c r="AS241" s="14">
        <v>5496</v>
      </c>
      <c r="AT241" s="14">
        <v>28504000000</v>
      </c>
      <c r="AU241" s="14">
        <v>3668</v>
      </c>
      <c r="AV241" s="15">
        <v>16433000000</v>
      </c>
      <c r="AW241" s="6"/>
      <c r="AX241" s="21">
        <v>3.897112030084072</v>
      </c>
      <c r="AZ241" s="24">
        <f t="shared" si="90"/>
        <v>7.7156947290581229E-2</v>
      </c>
      <c r="BA241" s="24">
        <f t="shared" si="83"/>
        <v>5.4117267696593627E-2</v>
      </c>
      <c r="BB241" s="24">
        <f t="shared" si="91"/>
        <v>3.928540606640471E-2</v>
      </c>
      <c r="BD241" s="24">
        <f t="shared" si="78"/>
        <v>7.526725856133358E-2</v>
      </c>
      <c r="BE241" s="24">
        <f t="shared" si="79"/>
        <v>1.9597753216162347E-2</v>
      </c>
      <c r="BF241" s="24">
        <f t="shared" si="80"/>
        <v>0.14701213988041312</v>
      </c>
      <c r="BG241" s="24">
        <f t="shared" si="81"/>
        <v>0.21540858851241168</v>
      </c>
      <c r="BH241" s="25">
        <f t="shared" si="92"/>
        <v>3.8202819458644357</v>
      </c>
      <c r="BM241" s="33">
        <f t="shared" si="82"/>
        <v>4892340752.0282888</v>
      </c>
    </row>
    <row r="242" spans="1:65" x14ac:dyDescent="0.2">
      <c r="A242" s="12">
        <v>17</v>
      </c>
      <c r="B242" s="13">
        <v>2013</v>
      </c>
      <c r="C242" s="13" t="s">
        <v>43</v>
      </c>
      <c r="D242" s="14">
        <v>21462</v>
      </c>
      <c r="E242" s="14">
        <v>7261</v>
      </c>
      <c r="F242" s="14">
        <v>4054000000</v>
      </c>
      <c r="G242" s="14">
        <v>12548</v>
      </c>
      <c r="H242" s="14">
        <v>12281000000</v>
      </c>
      <c r="I242" s="14">
        <v>2401000000</v>
      </c>
      <c r="J242" s="14">
        <v>4973</v>
      </c>
      <c r="K242" s="14">
        <f t="shared" si="77"/>
        <v>17521</v>
      </c>
      <c r="L242" s="14">
        <f t="shared" si="74"/>
        <v>9880000000</v>
      </c>
      <c r="M242" s="14">
        <f t="shared" si="75"/>
        <v>563894.7548655899</v>
      </c>
      <c r="N242" s="14">
        <f t="shared" si="76"/>
        <v>3941</v>
      </c>
      <c r="O242" s="14">
        <v>20290</v>
      </c>
      <c r="P242" s="14">
        <v>155965000000</v>
      </c>
      <c r="Q242" s="14">
        <v>19577</v>
      </c>
      <c r="R242" s="14">
        <v>12721000000</v>
      </c>
      <c r="S242" s="14">
        <v>18532</v>
      </c>
      <c r="T242" s="14">
        <v>59762000000</v>
      </c>
      <c r="U242" s="14">
        <v>9966</v>
      </c>
      <c r="V242" s="14">
        <v>33223000000</v>
      </c>
      <c r="W242" s="14">
        <v>3119</v>
      </c>
      <c r="X242" s="14">
        <v>22080000000</v>
      </c>
      <c r="Y242" s="14">
        <v>12242</v>
      </c>
      <c r="Z242" s="14">
        <v>22147000000</v>
      </c>
      <c r="AA242" s="14">
        <v>648</v>
      </c>
      <c r="AB242" s="14">
        <v>1592000000</v>
      </c>
      <c r="AC242" s="14">
        <v>12406</v>
      </c>
      <c r="AD242" s="14">
        <v>110857000000</v>
      </c>
      <c r="AE242" s="14">
        <v>7471</v>
      </c>
      <c r="AF242" s="14">
        <v>32540000000</v>
      </c>
      <c r="AG242" s="14">
        <v>3570</v>
      </c>
      <c r="AH242" s="14">
        <v>23103000000</v>
      </c>
      <c r="AI242" s="14">
        <v>6697</v>
      </c>
      <c r="AJ242" s="14">
        <v>57043000000</v>
      </c>
      <c r="AK242" s="14">
        <v>6084</v>
      </c>
      <c r="AL242" s="14">
        <v>14404000000</v>
      </c>
      <c r="AM242" s="14">
        <v>6208</v>
      </c>
      <c r="AN242" s="14">
        <v>16234000000</v>
      </c>
      <c r="AO242" s="14">
        <v>3255</v>
      </c>
      <c r="AP242" s="14">
        <v>1210000000</v>
      </c>
      <c r="AQ242" s="14">
        <v>2234</v>
      </c>
      <c r="AR242" s="14">
        <v>5368000000</v>
      </c>
      <c r="AS242" s="14">
        <v>5724</v>
      </c>
      <c r="AT242" s="14">
        <v>31102000000</v>
      </c>
      <c r="AU242" s="14">
        <v>3841</v>
      </c>
      <c r="AV242" s="15">
        <v>19364000000</v>
      </c>
      <c r="AW242" s="6"/>
      <c r="AX242" s="21">
        <v>4.9066831577641361</v>
      </c>
      <c r="AZ242" s="24">
        <f t="shared" si="90"/>
        <v>7.8542596709636536E-2</v>
      </c>
      <c r="BA242" s="24">
        <f t="shared" si="83"/>
        <v>5.5660121064468736E-2</v>
      </c>
      <c r="BB242" s="24">
        <f t="shared" si="91"/>
        <v>3.9466197510905056E-2</v>
      </c>
      <c r="BD242" s="24">
        <f t="shared" si="78"/>
        <v>8.1563171224313141E-2</v>
      </c>
      <c r="BE242" s="24">
        <f t="shared" si="79"/>
        <v>1.0207418331035809E-2</v>
      </c>
      <c r="BF242" s="24">
        <f t="shared" si="80"/>
        <v>0.14199980764915204</v>
      </c>
      <c r="BG242" s="24">
        <f t="shared" si="81"/>
        <v>0.21301574071105697</v>
      </c>
      <c r="BH242" s="25">
        <f t="shared" si="92"/>
        <v>3.7299216042528851</v>
      </c>
      <c r="BM242" s="33">
        <f t="shared" si="82"/>
        <v>4499984875.742691</v>
      </c>
    </row>
    <row r="243" spans="1:65" x14ac:dyDescent="0.2">
      <c r="A243" s="12">
        <v>17</v>
      </c>
      <c r="B243" s="13">
        <v>2014</v>
      </c>
      <c r="C243" s="13" t="s">
        <v>43</v>
      </c>
      <c r="D243" s="14">
        <v>11791</v>
      </c>
      <c r="E243" s="14">
        <v>7727</v>
      </c>
      <c r="F243" s="14">
        <v>5174242187.5</v>
      </c>
      <c r="G243" s="14">
        <v>12934</v>
      </c>
      <c r="H243" s="14">
        <v>15676889648.4375</v>
      </c>
      <c r="I243" s="14">
        <v>4220371582.03125</v>
      </c>
      <c r="J243" s="14">
        <v>5076</v>
      </c>
      <c r="K243" s="14">
        <f t="shared" si="77"/>
        <v>18010</v>
      </c>
      <c r="L243" s="14">
        <f t="shared" si="74"/>
        <v>11456518066.40625</v>
      </c>
      <c r="M243" s="14">
        <f t="shared" si="75"/>
        <v>636119.82600812044</v>
      </c>
      <c r="N243" s="14">
        <f t="shared" si="76"/>
        <v>-6219</v>
      </c>
      <c r="O243" s="14">
        <v>11775</v>
      </c>
      <c r="P243" s="14">
        <v>136453359375</v>
      </c>
      <c r="Q243" s="14">
        <v>11649</v>
      </c>
      <c r="R243" s="14">
        <v>13440214843.75</v>
      </c>
      <c r="S243" s="14">
        <v>11517</v>
      </c>
      <c r="T243" s="14">
        <v>58565390625</v>
      </c>
      <c r="U243" s="14">
        <v>6867</v>
      </c>
      <c r="V243" s="14">
        <v>22235425781.25</v>
      </c>
      <c r="W243" s="14">
        <v>2204</v>
      </c>
      <c r="X243" s="14">
        <v>16584689453.125</v>
      </c>
      <c r="Y243" s="14">
        <v>9206</v>
      </c>
      <c r="Z243" s="14">
        <v>22396630859.375</v>
      </c>
      <c r="AA243" s="14">
        <v>375</v>
      </c>
      <c r="AB243" s="14">
        <v>1090444702.1484375</v>
      </c>
      <c r="AC243" s="14">
        <v>10106</v>
      </c>
      <c r="AD243" s="14">
        <v>129970882812.5</v>
      </c>
      <c r="AE243" s="14">
        <v>6473</v>
      </c>
      <c r="AF243" s="14">
        <v>41536285156.25</v>
      </c>
      <c r="AG243" s="14">
        <v>2845</v>
      </c>
      <c r="AH243" s="14">
        <v>26686736328.125</v>
      </c>
      <c r="AI243" s="14">
        <v>5427</v>
      </c>
      <c r="AJ243" s="14">
        <v>64139195312.5</v>
      </c>
      <c r="AK243" s="14">
        <v>5165</v>
      </c>
      <c r="AL243" s="14">
        <v>12798089843.75</v>
      </c>
      <c r="AM243" s="14">
        <v>5301</v>
      </c>
      <c r="AN243" s="14">
        <v>15189418945.3125</v>
      </c>
      <c r="AO243" s="14">
        <v>3330</v>
      </c>
      <c r="AP243" s="14">
        <v>1524947840</v>
      </c>
      <c r="AQ243" s="14">
        <v>2279</v>
      </c>
      <c r="AR243" s="14">
        <v>6291095214.84375</v>
      </c>
      <c r="AS243" s="14">
        <v>5983</v>
      </c>
      <c r="AT243" s="14">
        <v>44916902343.75</v>
      </c>
      <c r="AU243" s="14">
        <v>4025</v>
      </c>
      <c r="AV243" s="15">
        <v>25732875000</v>
      </c>
      <c r="AW243" s="6"/>
      <c r="AX243" s="21">
        <v>7.001140177479483</v>
      </c>
      <c r="AZ243" s="24">
        <f t="shared" si="90"/>
        <v>7.1095667727224282E-2</v>
      </c>
      <c r="BA243" s="24">
        <f t="shared" si="83"/>
        <v>5.0278356121797325E-2</v>
      </c>
      <c r="BB243" s="24">
        <f t="shared" si="91"/>
        <v>3.4635511934776604E-2</v>
      </c>
      <c r="BD243" s="24">
        <f t="shared" si="78"/>
        <v>9.8496767725693823E-2</v>
      </c>
      <c r="BE243" s="24">
        <f t="shared" si="79"/>
        <v>7.9913364327783704E-3</v>
      </c>
      <c r="BF243" s="24">
        <f t="shared" si="80"/>
        <v>0.16413396461588581</v>
      </c>
      <c r="BG243" s="24">
        <f t="shared" si="81"/>
        <v>0.16295257136281113</v>
      </c>
      <c r="BH243" s="25">
        <f t="shared" si="92"/>
        <v>3.9120754541281642</v>
      </c>
      <c r="BM243" s="33">
        <f t="shared" si="82"/>
        <v>2368855505.3465219</v>
      </c>
    </row>
    <row r="244" spans="1:65" x14ac:dyDescent="0.2">
      <c r="A244" s="12">
        <v>18</v>
      </c>
      <c r="B244" s="13">
        <v>2001</v>
      </c>
      <c r="C244" s="13" t="s">
        <v>44</v>
      </c>
      <c r="D244" s="14">
        <v>29226</v>
      </c>
      <c r="E244" s="14">
        <v>5217</v>
      </c>
      <c r="F244" s="14">
        <v>278414625</v>
      </c>
      <c r="G244" s="14">
        <v>15811</v>
      </c>
      <c r="H244" s="14">
        <v>1307242125</v>
      </c>
      <c r="I244" s="14">
        <v>1927686875</v>
      </c>
      <c r="J244" s="14">
        <v>9862</v>
      </c>
      <c r="K244" s="14">
        <f t="shared" si="77"/>
        <v>25673</v>
      </c>
      <c r="L244" s="14">
        <f t="shared" si="74"/>
        <v>-620444750</v>
      </c>
      <c r="M244" s="14">
        <f t="shared" si="75"/>
        <v>-24167.208740700346</v>
      </c>
      <c r="N244" s="14">
        <f t="shared" si="76"/>
        <v>3553</v>
      </c>
      <c r="O244" s="14">
        <v>26946</v>
      </c>
      <c r="P244" s="14">
        <v>36938428000</v>
      </c>
      <c r="Q244" s="14">
        <v>25932</v>
      </c>
      <c r="R244" s="14">
        <v>2412175750</v>
      </c>
      <c r="S244" s="14">
        <v>25685</v>
      </c>
      <c r="T244" s="14">
        <v>12810324000</v>
      </c>
      <c r="U244" s="14">
        <v>21960</v>
      </c>
      <c r="V244" s="14">
        <v>8675267000</v>
      </c>
      <c r="W244" s="14">
        <v>3953</v>
      </c>
      <c r="X244" s="14">
        <v>1744167500</v>
      </c>
      <c r="Y244" s="14">
        <v>22602</v>
      </c>
      <c r="Z244" s="14">
        <v>9633383000</v>
      </c>
      <c r="AA244" s="14">
        <v>2353</v>
      </c>
      <c r="AB244" s="14">
        <v>1663112625</v>
      </c>
      <c r="AC244" s="14">
        <v>23102</v>
      </c>
      <c r="AD244" s="14">
        <v>45586116000</v>
      </c>
      <c r="AE244" s="14">
        <v>21639</v>
      </c>
      <c r="AF244" s="14">
        <v>40764924000</v>
      </c>
      <c r="AG244" s="14">
        <v>4640</v>
      </c>
      <c r="AH244" s="14">
        <v>1723288875</v>
      </c>
      <c r="AI244" s="14">
        <v>3432</v>
      </c>
      <c r="AJ244" s="14">
        <v>2896010250</v>
      </c>
      <c r="AK244" s="14">
        <v>19709</v>
      </c>
      <c r="AL244" s="14">
        <v>8225555000</v>
      </c>
      <c r="AM244" s="14">
        <v>20884</v>
      </c>
      <c r="AN244" s="14">
        <v>8023662000</v>
      </c>
      <c r="AO244" s="14"/>
      <c r="AP244" s="14"/>
      <c r="AQ244" s="14"/>
      <c r="AR244" s="14"/>
      <c r="AS244" s="14"/>
      <c r="AT244" s="14"/>
      <c r="AU244" s="14"/>
      <c r="AV244" s="15"/>
      <c r="AW244" s="6"/>
      <c r="AX244" s="21">
        <v>0.70033498957219398</v>
      </c>
      <c r="AZ244" s="24"/>
      <c r="BA244" s="24"/>
      <c r="BB244" s="24"/>
      <c r="BD244" s="24">
        <f t="shared" si="78"/>
        <v>6.5302609791624056E-2</v>
      </c>
      <c r="BE244" s="24">
        <f t="shared" si="79"/>
        <v>4.5023914526086492E-2</v>
      </c>
      <c r="BF244" s="24">
        <f t="shared" si="80"/>
        <v>0.26079569493320071</v>
      </c>
      <c r="BG244" s="24">
        <f t="shared" si="81"/>
        <v>0.23485750395225266</v>
      </c>
      <c r="BH244" s="25"/>
      <c r="BM244" s="33">
        <f t="shared" si="82"/>
        <v>2490476023.574719</v>
      </c>
    </row>
    <row r="245" spans="1:65" x14ac:dyDescent="0.2">
      <c r="A245" s="12">
        <v>18</v>
      </c>
      <c r="B245" s="13">
        <v>2002</v>
      </c>
      <c r="C245" s="13" t="s">
        <v>44</v>
      </c>
      <c r="D245" s="14">
        <v>29483</v>
      </c>
      <c r="E245" s="14">
        <v>4610</v>
      </c>
      <c r="F245" s="14">
        <v>592763750</v>
      </c>
      <c r="G245" s="14">
        <v>13763</v>
      </c>
      <c r="H245" s="14">
        <v>2684975500</v>
      </c>
      <c r="I245" s="14">
        <v>11956137000</v>
      </c>
      <c r="J245" s="14">
        <v>11116</v>
      </c>
      <c r="K245" s="14">
        <f t="shared" si="77"/>
        <v>24879</v>
      </c>
      <c r="L245" s="14">
        <f t="shared" si="74"/>
        <v>-9271161500</v>
      </c>
      <c r="M245" s="14">
        <f t="shared" si="75"/>
        <v>-372650.08641826437</v>
      </c>
      <c r="N245" s="14">
        <f t="shared" si="76"/>
        <v>4604</v>
      </c>
      <c r="O245" s="14">
        <v>26234</v>
      </c>
      <c r="P245" s="14">
        <v>47430728000</v>
      </c>
      <c r="Q245" s="14">
        <v>25150</v>
      </c>
      <c r="R245" s="14">
        <v>3751217250</v>
      </c>
      <c r="S245" s="14">
        <v>24773</v>
      </c>
      <c r="T245" s="14">
        <v>13277162000</v>
      </c>
      <c r="U245" s="14">
        <v>20993</v>
      </c>
      <c r="V245" s="14">
        <v>11324826000</v>
      </c>
      <c r="W245" s="14">
        <v>3610</v>
      </c>
      <c r="X245" s="14">
        <v>2757287000</v>
      </c>
      <c r="Y245" s="14">
        <v>21392</v>
      </c>
      <c r="Z245" s="14">
        <v>14880963000</v>
      </c>
      <c r="AA245" s="14">
        <v>2080</v>
      </c>
      <c r="AB245" s="14">
        <v>1439273000</v>
      </c>
      <c r="AC245" s="14">
        <v>22001</v>
      </c>
      <c r="AD245" s="14">
        <v>60074540000</v>
      </c>
      <c r="AE245" s="14">
        <v>20405</v>
      </c>
      <c r="AF245" s="14">
        <v>52726688000</v>
      </c>
      <c r="AG245" s="14">
        <v>4419</v>
      </c>
      <c r="AH245" s="14">
        <v>2801877500</v>
      </c>
      <c r="AI245" s="14">
        <v>3551</v>
      </c>
      <c r="AJ245" s="14">
        <v>3549293000</v>
      </c>
      <c r="AK245" s="14">
        <v>18875</v>
      </c>
      <c r="AL245" s="14">
        <v>11434380000</v>
      </c>
      <c r="AM245" s="14">
        <v>19807</v>
      </c>
      <c r="AN245" s="14">
        <v>10437696000</v>
      </c>
      <c r="AO245" s="14"/>
      <c r="AP245" s="14"/>
      <c r="AQ245" s="14"/>
      <c r="AR245" s="14"/>
      <c r="AS245" s="14"/>
      <c r="AT245" s="14"/>
      <c r="AU245" s="14"/>
      <c r="AV245" s="15"/>
      <c r="AW245" s="6"/>
      <c r="AX245" s="21">
        <v>0.88150113140217035</v>
      </c>
      <c r="AZ245" s="24">
        <f t="shared" ref="AZ245:AZ257" si="93">((M245+(F245/E245))/AX245)/(((R244/Q244)+(V244/U244)+(Z244/Y244)+(X244/W244))/AX244)</f>
        <v>-0.14305076974075259</v>
      </c>
      <c r="BA245" s="24">
        <f t="shared" si="83"/>
        <v>-0.20444952951834369</v>
      </c>
      <c r="BB245" s="24">
        <f t="shared" ref="BB245:BB257" si="94">(M245/AX245)/(((R244/Q244)+(V244/U244)+(Z244/Y244)+(X244/W244))/AX244)</f>
        <v>-0.21841411990635959</v>
      </c>
      <c r="BD245" s="24">
        <f t="shared" si="78"/>
        <v>7.9088333832868854E-2</v>
      </c>
      <c r="BE245" s="24">
        <f t="shared" si="79"/>
        <v>3.034473769831237E-2</v>
      </c>
      <c r="BF245" s="24">
        <f t="shared" si="80"/>
        <v>0.31374097821142444</v>
      </c>
      <c r="BG245" s="24">
        <f t="shared" si="81"/>
        <v>0.23876559516438373</v>
      </c>
      <c r="BH245" s="25">
        <f t="shared" ref="BH245:BH257" si="95">AD245/V244</f>
        <v>6.9248058878187839</v>
      </c>
      <c r="BM245" s="33">
        <f t="shared" si="82"/>
        <v>3127944935.9459</v>
      </c>
    </row>
    <row r="246" spans="1:65" x14ac:dyDescent="0.2">
      <c r="A246" s="12">
        <v>18</v>
      </c>
      <c r="B246" s="13">
        <v>2003</v>
      </c>
      <c r="C246" s="13" t="s">
        <v>44</v>
      </c>
      <c r="D246" s="14">
        <v>29589</v>
      </c>
      <c r="E246" s="14">
        <v>5324</v>
      </c>
      <c r="F246" s="14">
        <v>840604562.5</v>
      </c>
      <c r="G246" s="14">
        <v>16414</v>
      </c>
      <c r="H246" s="14">
        <v>3855521250</v>
      </c>
      <c r="I246" s="14">
        <v>2465054250</v>
      </c>
      <c r="J246" s="14">
        <v>8217</v>
      </c>
      <c r="K246" s="14">
        <f t="shared" si="77"/>
        <v>24631</v>
      </c>
      <c r="L246" s="14">
        <f t="shared" si="74"/>
        <v>1390467000</v>
      </c>
      <c r="M246" s="14">
        <f t="shared" si="75"/>
        <v>56451.91019447038</v>
      </c>
      <c r="N246" s="14">
        <f t="shared" si="76"/>
        <v>4958</v>
      </c>
      <c r="O246" s="14">
        <v>26030</v>
      </c>
      <c r="P246" s="14">
        <v>49665456000</v>
      </c>
      <c r="Q246" s="14">
        <v>24983</v>
      </c>
      <c r="R246" s="14">
        <v>3901801750</v>
      </c>
      <c r="S246" s="14">
        <v>24486</v>
      </c>
      <c r="T246" s="14">
        <v>14133433000</v>
      </c>
      <c r="U246" s="14">
        <v>20523</v>
      </c>
      <c r="V246" s="14">
        <v>11784593000</v>
      </c>
      <c r="W246" s="14">
        <v>3465</v>
      </c>
      <c r="X246" s="14">
        <v>3023658000</v>
      </c>
      <c r="Y246" s="14">
        <v>20892</v>
      </c>
      <c r="Z246" s="14">
        <v>15885768000</v>
      </c>
      <c r="AA246" s="14">
        <v>1914</v>
      </c>
      <c r="AB246" s="14">
        <v>936200562.5</v>
      </c>
      <c r="AC246" s="14">
        <v>21515</v>
      </c>
      <c r="AD246" s="14">
        <v>69401624000</v>
      </c>
      <c r="AE246" s="14">
        <v>19885</v>
      </c>
      <c r="AF246" s="14">
        <v>63721692000</v>
      </c>
      <c r="AG246" s="14">
        <v>4311</v>
      </c>
      <c r="AH246" s="14">
        <v>2868095500</v>
      </c>
      <c r="AI246" s="14">
        <v>3236</v>
      </c>
      <c r="AJ246" s="14">
        <v>2512204250</v>
      </c>
      <c r="AK246" s="14">
        <v>17740</v>
      </c>
      <c r="AL246" s="14">
        <v>11179939000</v>
      </c>
      <c r="AM246" s="14">
        <v>19270</v>
      </c>
      <c r="AN246" s="14">
        <v>10880308000</v>
      </c>
      <c r="AO246" s="14"/>
      <c r="AP246" s="14"/>
      <c r="AQ246" s="14"/>
      <c r="AR246" s="14"/>
      <c r="AS246" s="14"/>
      <c r="AT246" s="14"/>
      <c r="AU246" s="14"/>
      <c r="AV246" s="15"/>
      <c r="AW246" s="6"/>
      <c r="AX246" s="21">
        <v>1</v>
      </c>
      <c r="AZ246" s="24">
        <f t="shared" si="93"/>
        <v>8.7960566598147508E-2</v>
      </c>
      <c r="BA246" s="24">
        <f t="shared" si="83"/>
        <v>3.7171754650122624E-2</v>
      </c>
      <c r="BB246" s="24">
        <f t="shared" si="94"/>
        <v>2.3166490506999166E-2</v>
      </c>
      <c r="BD246" s="24">
        <f t="shared" si="78"/>
        <v>7.8561681785424456E-2</v>
      </c>
      <c r="BE246" s="24">
        <f t="shared" si="79"/>
        <v>1.8850135242893973E-2</v>
      </c>
      <c r="BF246" s="24">
        <f t="shared" si="80"/>
        <v>0.31985547459787744</v>
      </c>
      <c r="BG246" s="24">
        <f t="shared" si="81"/>
        <v>0.23727946844986181</v>
      </c>
      <c r="BH246" s="25">
        <f t="shared" si="95"/>
        <v>6.1282728758923097</v>
      </c>
      <c r="BM246" s="33">
        <f t="shared" si="82"/>
        <v>3023658000</v>
      </c>
    </row>
    <row r="247" spans="1:65" x14ac:dyDescent="0.2">
      <c r="A247" s="12">
        <v>18</v>
      </c>
      <c r="B247" s="13">
        <v>2004</v>
      </c>
      <c r="C247" s="13" t="s">
        <v>44</v>
      </c>
      <c r="D247" s="14">
        <v>38359</v>
      </c>
      <c r="E247" s="14">
        <v>8072</v>
      </c>
      <c r="F247" s="14">
        <v>1306475125</v>
      </c>
      <c r="G247" s="14">
        <v>23682</v>
      </c>
      <c r="H247" s="14">
        <v>5356617500</v>
      </c>
      <c r="I247" s="14">
        <v>1808818000</v>
      </c>
      <c r="J247" s="14">
        <v>8715</v>
      </c>
      <c r="K247" s="14">
        <f t="shared" si="77"/>
        <v>32397</v>
      </c>
      <c r="L247" s="14">
        <f t="shared" si="74"/>
        <v>3547799500</v>
      </c>
      <c r="M247" s="14">
        <f t="shared" si="75"/>
        <v>109510.12439423404</v>
      </c>
      <c r="N247" s="14">
        <f t="shared" si="76"/>
        <v>5962</v>
      </c>
      <c r="O247" s="14">
        <v>34620</v>
      </c>
      <c r="P247" s="14">
        <v>68560304000</v>
      </c>
      <c r="Q247" s="14">
        <v>33334</v>
      </c>
      <c r="R247" s="14">
        <v>5587585500</v>
      </c>
      <c r="S247" s="14">
        <v>32332</v>
      </c>
      <c r="T247" s="14">
        <v>21083804000</v>
      </c>
      <c r="U247" s="14">
        <v>27166</v>
      </c>
      <c r="V247" s="14">
        <v>17631190000</v>
      </c>
      <c r="W247" s="14">
        <v>4060</v>
      </c>
      <c r="X247" s="14">
        <v>4786870000</v>
      </c>
      <c r="Y247" s="14">
        <v>27304</v>
      </c>
      <c r="Z247" s="14">
        <v>18494086000</v>
      </c>
      <c r="AA247" s="14">
        <v>2407</v>
      </c>
      <c r="AB247" s="14">
        <v>976770812.5</v>
      </c>
      <c r="AC247" s="14">
        <v>28534</v>
      </c>
      <c r="AD247" s="14">
        <v>104546568000</v>
      </c>
      <c r="AE247" s="14">
        <v>26444</v>
      </c>
      <c r="AF247" s="14">
        <v>97990752000</v>
      </c>
      <c r="AG247" s="14">
        <v>5784</v>
      </c>
      <c r="AH247" s="14">
        <v>4432283500</v>
      </c>
      <c r="AI247" s="14">
        <v>4458</v>
      </c>
      <c r="AJ247" s="14">
        <v>4988486000</v>
      </c>
      <c r="AK247" s="14">
        <v>22798</v>
      </c>
      <c r="AL247" s="14">
        <v>13151747000</v>
      </c>
      <c r="AM247" s="14">
        <v>25423</v>
      </c>
      <c r="AN247" s="14">
        <v>16016699000</v>
      </c>
      <c r="AO247" s="14"/>
      <c r="AP247" s="14"/>
      <c r="AQ247" s="14"/>
      <c r="AR247" s="14"/>
      <c r="AS247" s="14"/>
      <c r="AT247" s="14"/>
      <c r="AU247" s="14"/>
      <c r="AV247" s="15"/>
      <c r="AW247" s="6"/>
      <c r="AX247" s="21">
        <v>1.0441571792341915</v>
      </c>
      <c r="AZ247" s="24">
        <f t="shared" si="93"/>
        <v>0.10996333938706934</v>
      </c>
      <c r="BA247" s="24">
        <f t="shared" si="83"/>
        <v>6.0717948561416914E-2</v>
      </c>
      <c r="BB247" s="24">
        <f t="shared" si="94"/>
        <v>4.4376374265644412E-2</v>
      </c>
      <c r="BD247" s="24">
        <f t="shared" si="78"/>
        <v>8.1498843704076923E-2</v>
      </c>
      <c r="BE247" s="24">
        <f t="shared" si="79"/>
        <v>1.4246885668709987E-2</v>
      </c>
      <c r="BF247" s="24">
        <f t="shared" si="80"/>
        <v>0.26974918314247848</v>
      </c>
      <c r="BG247" s="24">
        <f t="shared" si="81"/>
        <v>0.25716324128317752</v>
      </c>
      <c r="BH247" s="25">
        <f t="shared" si="95"/>
        <v>8.8714619164191753</v>
      </c>
      <c r="BM247" s="33">
        <f t="shared" si="82"/>
        <v>4584434312.3808222</v>
      </c>
    </row>
    <row r="248" spans="1:65" x14ac:dyDescent="0.2">
      <c r="A248" s="12">
        <v>18</v>
      </c>
      <c r="B248" s="13">
        <v>2005</v>
      </c>
      <c r="C248" s="13" t="s">
        <v>44</v>
      </c>
      <c r="D248" s="14">
        <v>39174</v>
      </c>
      <c r="E248" s="14">
        <v>9487</v>
      </c>
      <c r="F248" s="14">
        <v>1623117625</v>
      </c>
      <c r="G248" s="14">
        <v>24840</v>
      </c>
      <c r="H248" s="14">
        <v>6407015000</v>
      </c>
      <c r="I248" s="14">
        <v>1283351625</v>
      </c>
      <c r="J248" s="14">
        <v>7875</v>
      </c>
      <c r="K248" s="14">
        <f t="shared" si="77"/>
        <v>32715</v>
      </c>
      <c r="L248" s="14">
        <f t="shared" si="74"/>
        <v>5123663375</v>
      </c>
      <c r="M248" s="14">
        <f t="shared" si="75"/>
        <v>156615.11156961639</v>
      </c>
      <c r="N248" s="14">
        <f t="shared" si="76"/>
        <v>6459</v>
      </c>
      <c r="O248" s="14">
        <v>34893</v>
      </c>
      <c r="P248" s="14">
        <v>76706048000</v>
      </c>
      <c r="Q248" s="14">
        <v>33765</v>
      </c>
      <c r="R248" s="14">
        <v>6097589500</v>
      </c>
      <c r="S248" s="14">
        <v>32756</v>
      </c>
      <c r="T248" s="14">
        <v>24295010000</v>
      </c>
      <c r="U248" s="14">
        <v>27393</v>
      </c>
      <c r="V248" s="14">
        <v>20760836000</v>
      </c>
      <c r="W248" s="14">
        <v>4047</v>
      </c>
      <c r="X248" s="14">
        <v>5486521000</v>
      </c>
      <c r="Y248" s="14">
        <v>27797</v>
      </c>
      <c r="Z248" s="14">
        <v>19162406000</v>
      </c>
      <c r="AA248" s="14">
        <v>2415</v>
      </c>
      <c r="AB248" s="14">
        <v>903684687.5</v>
      </c>
      <c r="AC248" s="14">
        <v>28835</v>
      </c>
      <c r="AD248" s="14">
        <v>123815224000</v>
      </c>
      <c r="AE248" s="14">
        <v>26751</v>
      </c>
      <c r="AF248" s="14">
        <v>117147664000</v>
      </c>
      <c r="AG248" s="14">
        <v>5736</v>
      </c>
      <c r="AH248" s="14">
        <v>4478079500</v>
      </c>
      <c r="AI248" s="14">
        <v>4601</v>
      </c>
      <c r="AJ248" s="14">
        <v>5476926000</v>
      </c>
      <c r="AK248" s="14">
        <v>23568</v>
      </c>
      <c r="AL248" s="14">
        <v>15618640000</v>
      </c>
      <c r="AM248" s="14">
        <v>25686</v>
      </c>
      <c r="AN248" s="14">
        <v>18906080000</v>
      </c>
      <c r="AO248" s="14"/>
      <c r="AP248" s="14"/>
      <c r="AQ248" s="14"/>
      <c r="AR248" s="14"/>
      <c r="AS248" s="14"/>
      <c r="AT248" s="14"/>
      <c r="AU248" s="14"/>
      <c r="AV248" s="15"/>
      <c r="AW248" s="6"/>
      <c r="AX248" s="21">
        <v>1.1448312940523104</v>
      </c>
      <c r="AZ248" s="24">
        <f t="shared" si="93"/>
        <v>0.11181619653548552</v>
      </c>
      <c r="BA248" s="24">
        <f t="shared" si="83"/>
        <v>7.0367647662800556E-2</v>
      </c>
      <c r="BB248" s="24">
        <f t="shared" si="94"/>
        <v>5.3438838331167936E-2</v>
      </c>
      <c r="BD248" s="24">
        <f t="shared" si="78"/>
        <v>7.9492942981497366E-2</v>
      </c>
      <c r="BE248" s="24">
        <f t="shared" si="79"/>
        <v>1.1781139963044375E-2</v>
      </c>
      <c r="BF248" s="24">
        <f t="shared" si="80"/>
        <v>0.24981610315786312</v>
      </c>
      <c r="BG248" s="24">
        <f t="shared" si="81"/>
        <v>0.27065448607129389</v>
      </c>
      <c r="BH248" s="25">
        <f t="shared" si="95"/>
        <v>7.0225109025539396</v>
      </c>
      <c r="BM248" s="33">
        <f t="shared" si="82"/>
        <v>4792427520.5472383</v>
      </c>
    </row>
    <row r="249" spans="1:65" x14ac:dyDescent="0.2">
      <c r="A249" s="12">
        <v>18</v>
      </c>
      <c r="B249" s="13">
        <v>2006</v>
      </c>
      <c r="C249" s="13" t="s">
        <v>44</v>
      </c>
      <c r="D249" s="14">
        <v>43590</v>
      </c>
      <c r="E249" s="14">
        <v>11770</v>
      </c>
      <c r="F249" s="14">
        <v>2090437875</v>
      </c>
      <c r="G249" s="14">
        <v>28579</v>
      </c>
      <c r="H249" s="14">
        <v>8087193500</v>
      </c>
      <c r="I249" s="14">
        <v>1114843500</v>
      </c>
      <c r="J249" s="14">
        <v>8262</v>
      </c>
      <c r="K249" s="14">
        <f t="shared" si="77"/>
        <v>36841</v>
      </c>
      <c r="L249" s="14">
        <f t="shared" si="74"/>
        <v>6972350000</v>
      </c>
      <c r="M249" s="14">
        <f t="shared" si="75"/>
        <v>189255.17765532967</v>
      </c>
      <c r="N249" s="14">
        <f t="shared" si="76"/>
        <v>6749</v>
      </c>
      <c r="O249" s="14">
        <v>39408</v>
      </c>
      <c r="P249" s="14">
        <v>95112864000</v>
      </c>
      <c r="Q249" s="14">
        <v>38121</v>
      </c>
      <c r="R249" s="14">
        <v>7588971000</v>
      </c>
      <c r="S249" s="14">
        <v>36895</v>
      </c>
      <c r="T249" s="14">
        <v>30730256000</v>
      </c>
      <c r="U249" s="14">
        <v>30895</v>
      </c>
      <c r="V249" s="14">
        <v>27276316000</v>
      </c>
      <c r="W249" s="14">
        <v>4344</v>
      </c>
      <c r="X249" s="14">
        <v>6510131500</v>
      </c>
      <c r="Y249" s="14">
        <v>31261</v>
      </c>
      <c r="Z249" s="14">
        <v>22082344000</v>
      </c>
      <c r="AA249" s="14">
        <v>2606</v>
      </c>
      <c r="AB249" s="14">
        <v>924843062.5</v>
      </c>
      <c r="AC249" s="14">
        <v>32434</v>
      </c>
      <c r="AD249" s="14">
        <v>154699472000</v>
      </c>
      <c r="AE249" s="14">
        <v>30160</v>
      </c>
      <c r="AF249" s="14">
        <v>146719120000</v>
      </c>
      <c r="AG249" s="14">
        <v>5896</v>
      </c>
      <c r="AH249" s="14">
        <v>4919621500</v>
      </c>
      <c r="AI249" s="14">
        <v>6184</v>
      </c>
      <c r="AJ249" s="14">
        <v>7219987000</v>
      </c>
      <c r="AK249" s="14">
        <v>26663</v>
      </c>
      <c r="AL249" s="14">
        <v>20955994000</v>
      </c>
      <c r="AM249" s="14">
        <v>28829</v>
      </c>
      <c r="AN249" s="14">
        <v>25115248000</v>
      </c>
      <c r="AO249" s="14"/>
      <c r="AP249" s="14"/>
      <c r="AQ249" s="14"/>
      <c r="AR249" s="14"/>
      <c r="AS249" s="14"/>
      <c r="AT249" s="14"/>
      <c r="AU249" s="14"/>
      <c r="AV249" s="15"/>
      <c r="AW249" s="6"/>
      <c r="AX249" s="21">
        <v>1.2695927542996235</v>
      </c>
      <c r="AZ249" s="24">
        <f t="shared" si="93"/>
        <v>0.11087850278850894</v>
      </c>
      <c r="BA249" s="24">
        <f t="shared" si="83"/>
        <v>7.434888634291037E-2</v>
      </c>
      <c r="BB249" s="24">
        <f t="shared" si="94"/>
        <v>5.7199447327127367E-2</v>
      </c>
      <c r="BD249" s="24">
        <f t="shared" si="78"/>
        <v>7.9789112438039933E-2</v>
      </c>
      <c r="BE249" s="24">
        <f t="shared" si="79"/>
        <v>9.7236380401708854E-3</v>
      </c>
      <c r="BF249" s="24">
        <f t="shared" si="80"/>
        <v>0.23216989870055854</v>
      </c>
      <c r="BG249" s="24">
        <f t="shared" si="81"/>
        <v>0.28677841096236995</v>
      </c>
      <c r="BH249" s="25">
        <f t="shared" si="95"/>
        <v>7.4515049393964672</v>
      </c>
      <c r="BM249" s="33">
        <f t="shared" si="82"/>
        <v>5127732084.1290903</v>
      </c>
    </row>
    <row r="250" spans="1:65" x14ac:dyDescent="0.2">
      <c r="A250" s="12">
        <v>18</v>
      </c>
      <c r="B250" s="13">
        <v>2007</v>
      </c>
      <c r="C250" s="13" t="s">
        <v>44</v>
      </c>
      <c r="D250" s="14">
        <v>38837</v>
      </c>
      <c r="E250" s="14">
        <v>12527</v>
      </c>
      <c r="F250" s="14">
        <v>2839394250</v>
      </c>
      <c r="G250" s="14">
        <v>27140</v>
      </c>
      <c r="H250" s="14">
        <v>10169439000</v>
      </c>
      <c r="I250" s="14">
        <v>1035400437.5</v>
      </c>
      <c r="J250" s="14">
        <v>6889</v>
      </c>
      <c r="K250" s="14">
        <f t="shared" si="77"/>
        <v>34029</v>
      </c>
      <c r="L250" s="14">
        <f t="shared" si="74"/>
        <v>9134038562.5</v>
      </c>
      <c r="M250" s="14">
        <f t="shared" si="75"/>
        <v>268419.24718622351</v>
      </c>
      <c r="N250" s="14">
        <f t="shared" si="76"/>
        <v>4808</v>
      </c>
      <c r="O250" s="14">
        <v>35930</v>
      </c>
      <c r="P250" s="14">
        <v>114761216000</v>
      </c>
      <c r="Q250" s="14">
        <v>35004</v>
      </c>
      <c r="R250" s="14">
        <v>9607619000</v>
      </c>
      <c r="S250" s="14">
        <v>33793</v>
      </c>
      <c r="T250" s="14">
        <v>39379156000</v>
      </c>
      <c r="U250" s="14">
        <v>28336</v>
      </c>
      <c r="V250" s="14">
        <v>34308200000</v>
      </c>
      <c r="W250" s="14">
        <v>4037</v>
      </c>
      <c r="X250" s="14">
        <v>6262937000</v>
      </c>
      <c r="Y250" s="14">
        <v>28829</v>
      </c>
      <c r="Z250" s="14">
        <v>24191776000</v>
      </c>
      <c r="AA250" s="14">
        <v>2488</v>
      </c>
      <c r="AB250" s="14">
        <v>1011529250</v>
      </c>
      <c r="AC250" s="14">
        <v>29937</v>
      </c>
      <c r="AD250" s="14">
        <v>187376816000</v>
      </c>
      <c r="AE250" s="14">
        <v>27972</v>
      </c>
      <c r="AF250" s="14">
        <v>181594896000</v>
      </c>
      <c r="AG250" s="14">
        <v>4593</v>
      </c>
      <c r="AH250" s="14">
        <v>5008947000</v>
      </c>
      <c r="AI250" s="14">
        <v>6860</v>
      </c>
      <c r="AJ250" s="14">
        <v>8430248000</v>
      </c>
      <c r="AK250" s="14">
        <v>24617</v>
      </c>
      <c r="AL250" s="14">
        <v>23658116000</v>
      </c>
      <c r="AM250" s="14">
        <v>26567</v>
      </c>
      <c r="AN250" s="14">
        <v>31315390000</v>
      </c>
      <c r="AO250" s="14"/>
      <c r="AP250" s="14"/>
      <c r="AQ250" s="14"/>
      <c r="AR250" s="14"/>
      <c r="AS250" s="14"/>
      <c r="AT250" s="14"/>
      <c r="AU250" s="14"/>
      <c r="AV250" s="15"/>
      <c r="AW250" s="6"/>
      <c r="AX250" s="21">
        <v>1.4356871504617181</v>
      </c>
      <c r="AZ250" s="24">
        <f t="shared" si="93"/>
        <v>0.13319368093200026</v>
      </c>
      <c r="BA250" s="24">
        <f t="shared" si="83"/>
        <v>9.4662219585259125E-2</v>
      </c>
      <c r="BB250" s="24">
        <f t="shared" si="94"/>
        <v>7.2213907042675829E-2</v>
      </c>
      <c r="BD250" s="24">
        <f t="shared" si="78"/>
        <v>8.3718344357731442E-2</v>
      </c>
      <c r="BE250" s="24">
        <f t="shared" si="79"/>
        <v>8.8142081903349653E-3</v>
      </c>
      <c r="BF250" s="24">
        <f t="shared" si="80"/>
        <v>0.2108009730395328</v>
      </c>
      <c r="BG250" s="24">
        <f t="shared" si="81"/>
        <v>0.29895291454562489</v>
      </c>
      <c r="BH250" s="25">
        <f t="shared" si="95"/>
        <v>6.8695793082907528</v>
      </c>
      <c r="BM250" s="33">
        <f t="shared" si="82"/>
        <v>4362327125.3669958</v>
      </c>
    </row>
    <row r="251" spans="1:65" x14ac:dyDescent="0.2">
      <c r="A251" s="12">
        <v>18</v>
      </c>
      <c r="B251" s="13">
        <v>2008</v>
      </c>
      <c r="C251" s="13" t="s">
        <v>44</v>
      </c>
      <c r="D251" s="14">
        <v>43803</v>
      </c>
      <c r="E251" s="14">
        <v>14969</v>
      </c>
      <c r="F251" s="14">
        <v>3879922000</v>
      </c>
      <c r="G251" s="14">
        <v>31202</v>
      </c>
      <c r="H251" s="14">
        <v>12772953000</v>
      </c>
      <c r="I251" s="14">
        <v>1712126000</v>
      </c>
      <c r="J251" s="14">
        <v>7565</v>
      </c>
      <c r="K251" s="14">
        <f t="shared" si="77"/>
        <v>38767</v>
      </c>
      <c r="L251" s="14">
        <f t="shared" si="74"/>
        <v>11060827000</v>
      </c>
      <c r="M251" s="14">
        <f t="shared" si="75"/>
        <v>285315.52609177912</v>
      </c>
      <c r="N251" s="14">
        <f t="shared" si="76"/>
        <v>5036</v>
      </c>
      <c r="O251" s="14">
        <v>40812</v>
      </c>
      <c r="P251" s="14">
        <v>145809591000</v>
      </c>
      <c r="Q251" s="14">
        <v>39883</v>
      </c>
      <c r="R251" s="14">
        <v>12180300000</v>
      </c>
      <c r="S251" s="14">
        <v>38468</v>
      </c>
      <c r="T251" s="14">
        <v>51330823000</v>
      </c>
      <c r="U251" s="14">
        <v>32373</v>
      </c>
      <c r="V251" s="14">
        <v>46529512000</v>
      </c>
      <c r="W251" s="14">
        <v>4436</v>
      </c>
      <c r="X251" s="14">
        <v>7245279000</v>
      </c>
      <c r="Y251" s="14">
        <v>32803</v>
      </c>
      <c r="Z251" s="14">
        <v>27555594000</v>
      </c>
      <c r="AA251" s="14">
        <v>2692</v>
      </c>
      <c r="AB251" s="14">
        <v>968083000</v>
      </c>
      <c r="AC251" s="14">
        <v>34355</v>
      </c>
      <c r="AD251" s="14">
        <v>260217516000</v>
      </c>
      <c r="AE251" s="14">
        <v>32146</v>
      </c>
      <c r="AF251" s="14">
        <v>251405387000</v>
      </c>
      <c r="AG251" s="14">
        <v>4668</v>
      </c>
      <c r="AH251" s="14">
        <v>7053640000</v>
      </c>
      <c r="AI251" s="14">
        <v>8425</v>
      </c>
      <c r="AJ251" s="14">
        <v>11116335000</v>
      </c>
      <c r="AK251" s="14">
        <v>28320</v>
      </c>
      <c r="AL251" s="14">
        <v>33716321000</v>
      </c>
      <c r="AM251" s="14">
        <v>30311</v>
      </c>
      <c r="AN251" s="14">
        <v>43074167000</v>
      </c>
      <c r="AO251" s="14"/>
      <c r="AP251" s="14"/>
      <c r="AQ251" s="14"/>
      <c r="AR251" s="14"/>
      <c r="AS251" s="14"/>
      <c r="AT251" s="14"/>
      <c r="AU251" s="14"/>
      <c r="AV251" s="15"/>
      <c r="AW251" s="6"/>
      <c r="AX251" s="21">
        <v>1.7607440396079383</v>
      </c>
      <c r="AZ251" s="24">
        <f t="shared" si="93"/>
        <v>0.11455496629077422</v>
      </c>
      <c r="BA251" s="24">
        <f t="shared" si="83"/>
        <v>8.1080442521180199E-2</v>
      </c>
      <c r="BB251" s="24">
        <f t="shared" si="94"/>
        <v>6.0024885486679294E-2</v>
      </c>
      <c r="BD251" s="24">
        <f t="shared" si="78"/>
        <v>8.3535657129715155E-2</v>
      </c>
      <c r="BE251" s="24">
        <f t="shared" si="79"/>
        <v>6.6393643474385719E-3</v>
      </c>
      <c r="BF251" s="24">
        <f t="shared" si="80"/>
        <v>0.18898341193481571</v>
      </c>
      <c r="BG251" s="24">
        <f t="shared" si="81"/>
        <v>0.31911146366222232</v>
      </c>
      <c r="BH251" s="25">
        <f t="shared" si="95"/>
        <v>7.5847032487860044</v>
      </c>
      <c r="BM251" s="33">
        <f t="shared" si="82"/>
        <v>4114896223.9924965</v>
      </c>
    </row>
    <row r="252" spans="1:65" x14ac:dyDescent="0.2">
      <c r="A252" s="12">
        <v>18</v>
      </c>
      <c r="B252" s="13">
        <v>2009</v>
      </c>
      <c r="C252" s="13" t="s">
        <v>44</v>
      </c>
      <c r="D252" s="14">
        <v>46653</v>
      </c>
      <c r="E252" s="14">
        <v>16589</v>
      </c>
      <c r="F252" s="14">
        <v>3973127000</v>
      </c>
      <c r="G252" s="14">
        <v>32779</v>
      </c>
      <c r="H252" s="14">
        <v>12618175000</v>
      </c>
      <c r="I252" s="14">
        <v>2878093000</v>
      </c>
      <c r="J252" s="14">
        <v>8920</v>
      </c>
      <c r="K252" s="14">
        <f t="shared" si="77"/>
        <v>41699</v>
      </c>
      <c r="L252" s="14">
        <f t="shared" si="74"/>
        <v>9740082000</v>
      </c>
      <c r="M252" s="14">
        <f t="shared" si="75"/>
        <v>233580.70936952924</v>
      </c>
      <c r="N252" s="14">
        <f t="shared" si="76"/>
        <v>4954</v>
      </c>
      <c r="O252" s="14">
        <v>43829</v>
      </c>
      <c r="P252" s="14">
        <v>165182133000</v>
      </c>
      <c r="Q252" s="14">
        <v>42891</v>
      </c>
      <c r="R252" s="14">
        <v>15142720000</v>
      </c>
      <c r="S252" s="14">
        <v>41376</v>
      </c>
      <c r="T252" s="14">
        <v>59661324000</v>
      </c>
      <c r="U252" s="14">
        <v>34997</v>
      </c>
      <c r="V252" s="14">
        <v>49759759000</v>
      </c>
      <c r="W252" s="14">
        <v>4659</v>
      </c>
      <c r="X252" s="14">
        <v>9697563000</v>
      </c>
      <c r="Y252" s="14">
        <v>34943</v>
      </c>
      <c r="Z252" s="14">
        <v>29991960000</v>
      </c>
      <c r="AA252" s="14">
        <v>2866</v>
      </c>
      <c r="AB252" s="14">
        <v>928807000</v>
      </c>
      <c r="AC252" s="14">
        <v>37020</v>
      </c>
      <c r="AD252" s="14">
        <v>278117392000</v>
      </c>
      <c r="AE252" s="14">
        <v>34582</v>
      </c>
      <c r="AF252" s="14">
        <v>258821691000</v>
      </c>
      <c r="AG252" s="14">
        <v>4794</v>
      </c>
      <c r="AH252" s="14">
        <v>7103581000</v>
      </c>
      <c r="AI252" s="14">
        <v>9242</v>
      </c>
      <c r="AJ252" s="14">
        <v>13792948000</v>
      </c>
      <c r="AK252" s="14">
        <v>30798</v>
      </c>
      <c r="AL252" s="14">
        <v>44779582000</v>
      </c>
      <c r="AM252" s="14">
        <v>32674</v>
      </c>
      <c r="AN252" s="14">
        <v>46380409000</v>
      </c>
      <c r="AO252" s="14">
        <v>3963</v>
      </c>
      <c r="AP252" s="14">
        <v>432675008</v>
      </c>
      <c r="AQ252" s="14">
        <v>2112</v>
      </c>
      <c r="AR252" s="14">
        <v>567409000</v>
      </c>
      <c r="AS252" s="14">
        <v>8012</v>
      </c>
      <c r="AT252" s="14">
        <v>10276478000</v>
      </c>
      <c r="AU252" s="14">
        <v>4671</v>
      </c>
      <c r="AV252" s="15">
        <v>2516385000</v>
      </c>
      <c r="AW252" s="6"/>
      <c r="AX252" s="21">
        <v>2.0221835087055928</v>
      </c>
      <c r="AZ252" s="24">
        <f t="shared" si="93"/>
        <v>9.7703880236590962E-2</v>
      </c>
      <c r="BA252" s="24">
        <f t="shared" si="83"/>
        <v>6.7918271390343898E-2</v>
      </c>
      <c r="BB252" s="24">
        <f t="shared" si="94"/>
        <v>4.8240315788974239E-2</v>
      </c>
      <c r="BD252" s="24">
        <f t="shared" si="78"/>
        <v>9.1672868759964499E-2</v>
      </c>
      <c r="BE252" s="24">
        <f t="shared" si="79"/>
        <v>5.6229265425456155E-3</v>
      </c>
      <c r="BF252" s="24">
        <f t="shared" si="80"/>
        <v>0.18156903204537261</v>
      </c>
      <c r="BG252" s="24">
        <f t="shared" si="81"/>
        <v>0.30124177534382607</v>
      </c>
      <c r="BH252" s="25">
        <f t="shared" si="95"/>
        <v>5.9772256369247971</v>
      </c>
      <c r="BM252" s="33">
        <f t="shared" si="82"/>
        <v>4795589993.8119097</v>
      </c>
    </row>
    <row r="253" spans="1:65" x14ac:dyDescent="0.2">
      <c r="A253" s="12">
        <v>18</v>
      </c>
      <c r="B253" s="13">
        <v>2010</v>
      </c>
      <c r="C253" s="13" t="s">
        <v>44</v>
      </c>
      <c r="D253" s="14">
        <v>47176</v>
      </c>
      <c r="E253" s="14">
        <v>18176</v>
      </c>
      <c r="F253" s="14">
        <v>5854857000</v>
      </c>
      <c r="G253" s="14">
        <v>34627</v>
      </c>
      <c r="H253" s="14">
        <v>17571858000</v>
      </c>
      <c r="I253" s="14">
        <v>2301092000</v>
      </c>
      <c r="J253" s="14">
        <v>7847</v>
      </c>
      <c r="K253" s="14">
        <f t="shared" si="77"/>
        <v>42474</v>
      </c>
      <c r="L253" s="14">
        <f t="shared" si="74"/>
        <v>15270766000</v>
      </c>
      <c r="M253" s="14">
        <f t="shared" si="75"/>
        <v>359532.09021989926</v>
      </c>
      <c r="N253" s="14">
        <f t="shared" si="76"/>
        <v>4702</v>
      </c>
      <c r="O253" s="14">
        <v>44552</v>
      </c>
      <c r="P253" s="14">
        <v>208314339000</v>
      </c>
      <c r="Q253" s="14">
        <v>43652</v>
      </c>
      <c r="R253" s="14">
        <v>19044400000</v>
      </c>
      <c r="S253" s="14">
        <v>42204</v>
      </c>
      <c r="T253" s="14">
        <v>77391261000</v>
      </c>
      <c r="U253" s="14">
        <v>35742</v>
      </c>
      <c r="V253" s="14">
        <v>65984163000</v>
      </c>
      <c r="W253" s="14">
        <v>4768</v>
      </c>
      <c r="X253" s="14">
        <v>11618789000</v>
      </c>
      <c r="Y253" s="14">
        <v>35395</v>
      </c>
      <c r="Z253" s="14">
        <v>33139355000</v>
      </c>
      <c r="AA253" s="14">
        <v>2843</v>
      </c>
      <c r="AB253" s="14">
        <v>974486000</v>
      </c>
      <c r="AC253" s="14">
        <v>37809</v>
      </c>
      <c r="AD253" s="14">
        <v>348231159000</v>
      </c>
      <c r="AE253" s="14">
        <v>35292</v>
      </c>
      <c r="AF253" s="14">
        <v>336799988000</v>
      </c>
      <c r="AG253" s="14">
        <v>4750</v>
      </c>
      <c r="AH253" s="14">
        <v>8896841000</v>
      </c>
      <c r="AI253" s="14">
        <v>9675</v>
      </c>
      <c r="AJ253" s="14">
        <v>16898744000</v>
      </c>
      <c r="AK253" s="14">
        <v>31587</v>
      </c>
      <c r="AL253" s="14">
        <v>46638597000</v>
      </c>
      <c r="AM253" s="14">
        <v>33435</v>
      </c>
      <c r="AN253" s="14">
        <v>61003010000</v>
      </c>
      <c r="AO253" s="14"/>
      <c r="AP253" s="14"/>
      <c r="AQ253" s="14"/>
      <c r="AR253" s="14"/>
      <c r="AS253" s="14"/>
      <c r="AT253" s="14"/>
      <c r="AU253" s="14"/>
      <c r="AV253" s="15"/>
      <c r="AW253" s="6"/>
      <c r="AX253" s="21">
        <v>2.5449374638867059</v>
      </c>
      <c r="AZ253" s="24">
        <f t="shared" si="93"/>
        <v>0.11488304980386774</v>
      </c>
      <c r="BA253" s="24">
        <f t="shared" si="83"/>
        <v>8.3826129132262922E-2</v>
      </c>
      <c r="BB253" s="24">
        <f t="shared" si="94"/>
        <v>6.0594151598017724E-2</v>
      </c>
      <c r="BD253" s="24">
        <f t="shared" si="78"/>
        <v>9.1421455150046099E-2</v>
      </c>
      <c r="BE253" s="24">
        <f t="shared" si="79"/>
        <v>4.6779593026479082E-3</v>
      </c>
      <c r="BF253" s="24">
        <f t="shared" si="80"/>
        <v>0.15908340807974816</v>
      </c>
      <c r="BG253" s="24">
        <f t="shared" si="81"/>
        <v>0.3167528616453042</v>
      </c>
      <c r="BH253" s="25">
        <f t="shared" si="95"/>
        <v>6.9982485043788092</v>
      </c>
      <c r="BM253" s="33">
        <f t="shared" si="82"/>
        <v>4565451672.1426353</v>
      </c>
    </row>
    <row r="254" spans="1:65" x14ac:dyDescent="0.2">
      <c r="A254" s="12">
        <v>18</v>
      </c>
      <c r="B254" s="13">
        <v>2011</v>
      </c>
      <c r="C254" s="13" t="s">
        <v>44</v>
      </c>
      <c r="D254" s="14">
        <v>47993</v>
      </c>
      <c r="E254" s="14">
        <v>20069</v>
      </c>
      <c r="F254" s="14">
        <v>8077265000</v>
      </c>
      <c r="G254" s="14">
        <v>36422</v>
      </c>
      <c r="H254" s="14">
        <v>24395658000</v>
      </c>
      <c r="I254" s="14">
        <v>2789444000</v>
      </c>
      <c r="J254" s="14">
        <v>7359</v>
      </c>
      <c r="K254" s="14">
        <f t="shared" si="77"/>
        <v>43781</v>
      </c>
      <c r="L254" s="14">
        <f t="shared" si="74"/>
        <v>21606214000</v>
      </c>
      <c r="M254" s="14">
        <f t="shared" si="75"/>
        <v>493506.63529841712</v>
      </c>
      <c r="N254" s="14">
        <f t="shared" si="76"/>
        <v>4212</v>
      </c>
      <c r="O254" s="14">
        <v>45818</v>
      </c>
      <c r="P254" s="14">
        <v>270659959000</v>
      </c>
      <c r="Q254" s="14">
        <v>44982</v>
      </c>
      <c r="R254" s="14">
        <v>25072287000</v>
      </c>
      <c r="S254" s="14">
        <v>43459</v>
      </c>
      <c r="T254" s="14">
        <v>101145537000</v>
      </c>
      <c r="U254" s="14">
        <v>36934</v>
      </c>
      <c r="V254" s="14">
        <v>88760933000</v>
      </c>
      <c r="W254" s="14">
        <v>4932</v>
      </c>
      <c r="X254" s="14">
        <v>14652510000</v>
      </c>
      <c r="Y254" s="14">
        <v>36450</v>
      </c>
      <c r="Z254" s="14">
        <v>39050515000</v>
      </c>
      <c r="AA254" s="14">
        <v>2905</v>
      </c>
      <c r="AB254" s="14">
        <v>1157552000</v>
      </c>
      <c r="AC254" s="14">
        <v>39148</v>
      </c>
      <c r="AD254" s="14">
        <v>478640205000</v>
      </c>
      <c r="AE254" s="14">
        <v>36582</v>
      </c>
      <c r="AF254" s="14">
        <v>461156480000</v>
      </c>
      <c r="AG254" s="14">
        <v>4729</v>
      </c>
      <c r="AH254" s="14">
        <v>12923355000</v>
      </c>
      <c r="AI254" s="14">
        <v>10369</v>
      </c>
      <c r="AJ254" s="14">
        <v>24466886000</v>
      </c>
      <c r="AK254" s="14">
        <v>32633</v>
      </c>
      <c r="AL254" s="14">
        <v>61613015000</v>
      </c>
      <c r="AM254" s="14">
        <v>34649</v>
      </c>
      <c r="AN254" s="14">
        <v>81519531000</v>
      </c>
      <c r="AO254" s="14">
        <v>4458</v>
      </c>
      <c r="AP254" s="14">
        <v>567851008</v>
      </c>
      <c r="AQ254" s="14">
        <v>2528</v>
      </c>
      <c r="AR254" s="14">
        <v>950699000</v>
      </c>
      <c r="AS254" s="14">
        <v>9076</v>
      </c>
      <c r="AT254" s="14">
        <v>17988664000</v>
      </c>
      <c r="AU254" s="14">
        <v>5333</v>
      </c>
      <c r="AV254" s="15">
        <v>4959672000</v>
      </c>
      <c r="AW254" s="6"/>
      <c r="AX254" s="21">
        <v>3.1519466350386089</v>
      </c>
      <c r="AZ254" s="24">
        <f t="shared" si="93"/>
        <v>0.12791638490160684</v>
      </c>
      <c r="BA254" s="24">
        <f t="shared" si="83"/>
        <v>9.679575948061038E-2</v>
      </c>
      <c r="BB254" s="24">
        <f t="shared" si="94"/>
        <v>7.0456360375769855E-2</v>
      </c>
      <c r="BD254" s="24">
        <f t="shared" si="78"/>
        <v>9.2633897871831128E-2</v>
      </c>
      <c r="BE254" s="24">
        <f t="shared" si="79"/>
        <v>4.2767759378844802E-3</v>
      </c>
      <c r="BF254" s="24">
        <f t="shared" si="80"/>
        <v>0.14427887724611677</v>
      </c>
      <c r="BG254" s="24">
        <f t="shared" si="81"/>
        <v>0.32794260860728203</v>
      </c>
      <c r="BH254" s="25">
        <f t="shared" si="95"/>
        <v>7.2538649160405351</v>
      </c>
      <c r="BM254" s="33">
        <f t="shared" si="82"/>
        <v>4648717664.5427303</v>
      </c>
    </row>
    <row r="255" spans="1:65" x14ac:dyDescent="0.2">
      <c r="A255" s="12">
        <v>18</v>
      </c>
      <c r="B255" s="13">
        <v>2012</v>
      </c>
      <c r="C255" s="13" t="s">
        <v>44</v>
      </c>
      <c r="D255" s="14">
        <v>48229</v>
      </c>
      <c r="E255" s="14">
        <v>22000</v>
      </c>
      <c r="F255" s="14">
        <v>10197000000</v>
      </c>
      <c r="G255" s="14">
        <v>38361</v>
      </c>
      <c r="H255" s="14">
        <v>30257000000</v>
      </c>
      <c r="I255" s="14">
        <v>3093000000</v>
      </c>
      <c r="J255" s="14">
        <v>6986</v>
      </c>
      <c r="K255" s="14">
        <f t="shared" si="77"/>
        <v>45347</v>
      </c>
      <c r="L255" s="14">
        <f t="shared" si="74"/>
        <v>27164000000</v>
      </c>
      <c r="M255" s="14">
        <f t="shared" si="75"/>
        <v>599025.29384523781</v>
      </c>
      <c r="N255" s="14">
        <f t="shared" si="76"/>
        <v>2882</v>
      </c>
      <c r="O255" s="14">
        <v>46655</v>
      </c>
      <c r="P255" s="14">
        <v>338005000000</v>
      </c>
      <c r="Q255" s="14">
        <v>45975</v>
      </c>
      <c r="R255" s="14">
        <v>31145000000</v>
      </c>
      <c r="S255" s="14">
        <v>44697</v>
      </c>
      <c r="T255" s="14">
        <v>127858000000</v>
      </c>
      <c r="U255" s="14">
        <v>38669</v>
      </c>
      <c r="V255" s="14">
        <v>112653000000</v>
      </c>
      <c r="W255" s="14">
        <v>5026</v>
      </c>
      <c r="X255" s="14">
        <v>16894000000</v>
      </c>
      <c r="Y255" s="14">
        <v>37698</v>
      </c>
      <c r="Z255" s="14">
        <v>46594000000</v>
      </c>
      <c r="AA255" s="14">
        <v>2889</v>
      </c>
      <c r="AB255" s="14">
        <v>1567000000</v>
      </c>
      <c r="AC255" s="14">
        <v>41131</v>
      </c>
      <c r="AD255" s="14">
        <v>588223000000</v>
      </c>
      <c r="AE255" s="14">
        <v>38366</v>
      </c>
      <c r="AF255" s="14">
        <v>563502000000</v>
      </c>
      <c r="AG255" s="14">
        <v>4741</v>
      </c>
      <c r="AH255" s="14">
        <v>15311000000</v>
      </c>
      <c r="AI255" s="14">
        <v>11326</v>
      </c>
      <c r="AJ255" s="14">
        <v>29863000000</v>
      </c>
      <c r="AK255" s="14">
        <v>34476</v>
      </c>
      <c r="AL255" s="14">
        <v>83308000000</v>
      </c>
      <c r="AM255" s="14">
        <v>36333</v>
      </c>
      <c r="AN255" s="14">
        <v>103761000000</v>
      </c>
      <c r="AO255" s="14">
        <v>4809</v>
      </c>
      <c r="AP255" s="14">
        <v>704000000</v>
      </c>
      <c r="AQ255" s="14">
        <v>2563</v>
      </c>
      <c r="AR255" s="14">
        <v>1256000000</v>
      </c>
      <c r="AS255" s="14">
        <v>9962</v>
      </c>
      <c r="AT255" s="14">
        <v>21384000000</v>
      </c>
      <c r="AU255" s="14">
        <v>5491</v>
      </c>
      <c r="AV255" s="15">
        <v>6520000000</v>
      </c>
      <c r="AW255" s="6"/>
      <c r="AX255" s="21">
        <v>3.897112030084072</v>
      </c>
      <c r="AZ255" s="24">
        <f t="shared" si="93"/>
        <v>0.1227154855173028</v>
      </c>
      <c r="BA255" s="24">
        <f t="shared" si="83"/>
        <v>9.515465163714619E-2</v>
      </c>
      <c r="BB255" s="24">
        <f t="shared" si="94"/>
        <v>6.9183933970488984E-2</v>
      </c>
      <c r="BD255" s="24">
        <f t="shared" si="78"/>
        <v>9.2143607343086645E-2</v>
      </c>
      <c r="BE255" s="24">
        <f t="shared" si="79"/>
        <v>4.6360260942885463E-3</v>
      </c>
      <c r="BF255" s="24">
        <f t="shared" si="80"/>
        <v>0.13785003180426325</v>
      </c>
      <c r="BG255" s="24">
        <f t="shared" si="81"/>
        <v>0.33328796911288294</v>
      </c>
      <c r="BH255" s="25">
        <f t="shared" si="95"/>
        <v>6.6270484110391221</v>
      </c>
      <c r="BM255" s="33">
        <f t="shared" si="82"/>
        <v>4335004965.10888</v>
      </c>
    </row>
    <row r="256" spans="1:65" x14ac:dyDescent="0.2">
      <c r="A256" s="12">
        <v>18</v>
      </c>
      <c r="B256" s="13">
        <v>2013</v>
      </c>
      <c r="C256" s="13" t="s">
        <v>44</v>
      </c>
      <c r="D256" s="14">
        <v>48399</v>
      </c>
      <c r="E256" s="14">
        <v>23103</v>
      </c>
      <c r="F256" s="14">
        <v>13119000000</v>
      </c>
      <c r="G256" s="14">
        <v>38747</v>
      </c>
      <c r="H256" s="14">
        <v>37004000000</v>
      </c>
      <c r="I256" s="14">
        <v>6079000000</v>
      </c>
      <c r="J256" s="14">
        <v>6939</v>
      </c>
      <c r="K256" s="14">
        <f t="shared" si="77"/>
        <v>45686</v>
      </c>
      <c r="L256" s="14">
        <f t="shared" si="74"/>
        <v>30925000000</v>
      </c>
      <c r="M256" s="14">
        <f t="shared" si="75"/>
        <v>676903.20886048244</v>
      </c>
      <c r="N256" s="14">
        <f t="shared" si="76"/>
        <v>2713</v>
      </c>
      <c r="O256" s="14">
        <v>46972</v>
      </c>
      <c r="P256" s="14">
        <v>426650000000</v>
      </c>
      <c r="Q256" s="14">
        <v>46318</v>
      </c>
      <c r="R256" s="14">
        <v>37184000000</v>
      </c>
      <c r="S256" s="14">
        <v>45057</v>
      </c>
      <c r="T256" s="14">
        <v>164484000000</v>
      </c>
      <c r="U256" s="14">
        <v>39201</v>
      </c>
      <c r="V256" s="14">
        <v>143591000000</v>
      </c>
      <c r="W256" s="14">
        <v>5170</v>
      </c>
      <c r="X256" s="14">
        <v>22023000000</v>
      </c>
      <c r="Y256" s="14">
        <v>37777</v>
      </c>
      <c r="Z256" s="14">
        <v>55425000000</v>
      </c>
      <c r="AA256" s="14">
        <v>2885</v>
      </c>
      <c r="AB256" s="14">
        <v>2015000000</v>
      </c>
      <c r="AC256" s="14">
        <v>41706</v>
      </c>
      <c r="AD256" s="14">
        <v>738456000000</v>
      </c>
      <c r="AE256" s="14">
        <v>38957</v>
      </c>
      <c r="AF256" s="14">
        <v>707835000000</v>
      </c>
      <c r="AG256" s="14">
        <v>4624</v>
      </c>
      <c r="AH256" s="14">
        <v>19163000000</v>
      </c>
      <c r="AI256" s="14">
        <v>11703</v>
      </c>
      <c r="AJ256" s="14">
        <v>39979000000</v>
      </c>
      <c r="AK256" s="14">
        <v>35069</v>
      </c>
      <c r="AL256" s="14">
        <v>103816000000</v>
      </c>
      <c r="AM256" s="14">
        <v>36966</v>
      </c>
      <c r="AN256" s="14">
        <v>132337000000</v>
      </c>
      <c r="AO256" s="14">
        <v>4809</v>
      </c>
      <c r="AP256" s="14">
        <v>846000000</v>
      </c>
      <c r="AQ256" s="14">
        <v>2524</v>
      </c>
      <c r="AR256" s="14">
        <v>1439000000</v>
      </c>
      <c r="AS256" s="14">
        <v>10328</v>
      </c>
      <c r="AT256" s="14">
        <v>28259000000</v>
      </c>
      <c r="AU256" s="14">
        <v>5726</v>
      </c>
      <c r="AV256" s="15">
        <v>9435000000</v>
      </c>
      <c r="AW256" s="6"/>
      <c r="AX256" s="21">
        <v>4.9066831577641361</v>
      </c>
      <c r="AZ256" s="24">
        <f t="shared" si="93"/>
        <v>0.12074238880838975</v>
      </c>
      <c r="BA256" s="24">
        <f t="shared" si="83"/>
        <v>9.3514877659338705E-2</v>
      </c>
      <c r="BB256" s="24">
        <f t="shared" si="94"/>
        <v>6.5660421206408345E-2</v>
      </c>
      <c r="BD256" s="24">
        <f t="shared" si="78"/>
        <v>8.715340442986054E-2</v>
      </c>
      <c r="BE256" s="24">
        <f t="shared" si="79"/>
        <v>4.7228407359662487E-3</v>
      </c>
      <c r="BF256" s="24">
        <f t="shared" si="80"/>
        <v>0.12990741825852573</v>
      </c>
      <c r="BG256" s="24">
        <f t="shared" si="81"/>
        <v>0.33655455291222314</v>
      </c>
      <c r="BH256" s="25">
        <f t="shared" si="95"/>
        <v>6.5551383451838836</v>
      </c>
      <c r="BM256" s="33">
        <f t="shared" si="82"/>
        <v>4488368066.9602032</v>
      </c>
    </row>
    <row r="257" spans="1:65" x14ac:dyDescent="0.2">
      <c r="A257" s="12">
        <v>18</v>
      </c>
      <c r="B257" s="13">
        <v>2014</v>
      </c>
      <c r="C257" s="13" t="s">
        <v>44</v>
      </c>
      <c r="D257" s="14">
        <v>38895</v>
      </c>
      <c r="E257" s="14">
        <v>25192</v>
      </c>
      <c r="F257" s="14">
        <v>20056171875</v>
      </c>
      <c r="G257" s="14">
        <v>41039</v>
      </c>
      <c r="H257" s="14">
        <v>55189812500</v>
      </c>
      <c r="I257" s="14">
        <v>8486817382.8125</v>
      </c>
      <c r="J257" s="14">
        <v>6717</v>
      </c>
      <c r="K257" s="14">
        <f t="shared" si="77"/>
        <v>47756</v>
      </c>
      <c r="L257" s="14">
        <f t="shared" si="74"/>
        <v>46702995117.1875</v>
      </c>
      <c r="M257" s="14">
        <f t="shared" si="75"/>
        <v>977950.31236258266</v>
      </c>
      <c r="N257" s="14">
        <f t="shared" si="76"/>
        <v>-8861</v>
      </c>
      <c r="O257" s="14">
        <v>38884</v>
      </c>
      <c r="P257" s="14">
        <v>450354218750</v>
      </c>
      <c r="Q257" s="14">
        <v>38698</v>
      </c>
      <c r="R257" s="14">
        <v>43785269531.25</v>
      </c>
      <c r="S257" s="14">
        <v>38099</v>
      </c>
      <c r="T257" s="14">
        <v>172280265625</v>
      </c>
      <c r="U257" s="14">
        <v>35273</v>
      </c>
      <c r="V257" s="14">
        <v>160099468750</v>
      </c>
      <c r="W257" s="14">
        <v>4731</v>
      </c>
      <c r="X257" s="14">
        <v>21093050781.25</v>
      </c>
      <c r="Y257" s="14">
        <v>33159</v>
      </c>
      <c r="Z257" s="14">
        <v>50351109375</v>
      </c>
      <c r="AA257" s="14">
        <v>2207</v>
      </c>
      <c r="AB257" s="14">
        <v>1517054077.1484375</v>
      </c>
      <c r="AC257" s="14">
        <v>37405</v>
      </c>
      <c r="AD257" s="14">
        <v>813010125000</v>
      </c>
      <c r="AE257" s="14">
        <v>35384</v>
      </c>
      <c r="AF257" s="14">
        <v>782045687500</v>
      </c>
      <c r="AG257" s="14">
        <v>4003</v>
      </c>
      <c r="AH257" s="14">
        <v>19621636718.75</v>
      </c>
      <c r="AI257" s="14">
        <v>10413</v>
      </c>
      <c r="AJ257" s="14">
        <v>49145128906.25</v>
      </c>
      <c r="AK257" s="14">
        <v>32145</v>
      </c>
      <c r="AL257" s="14">
        <v>110779820312.5</v>
      </c>
      <c r="AM257" s="14">
        <v>33619</v>
      </c>
      <c r="AN257" s="14">
        <v>148582140625</v>
      </c>
      <c r="AO257" s="14">
        <v>5030</v>
      </c>
      <c r="AP257" s="14">
        <v>1132445696</v>
      </c>
      <c r="AQ257" s="14">
        <v>2615</v>
      </c>
      <c r="AR257" s="14">
        <v>1765638061.5234375</v>
      </c>
      <c r="AS257" s="14">
        <v>10885</v>
      </c>
      <c r="AT257" s="14">
        <v>45243492187.5</v>
      </c>
      <c r="AU257" s="14">
        <v>6218</v>
      </c>
      <c r="AV257" s="15">
        <v>13067313476.5625</v>
      </c>
      <c r="AW257" s="6"/>
      <c r="AX257" s="21">
        <v>7.001140177479483</v>
      </c>
      <c r="AZ257" s="24">
        <f t="shared" si="93"/>
        <v>0.12198464100067533</v>
      </c>
      <c r="BA257" s="24">
        <f t="shared" si="83"/>
        <v>9.6120099276814822E-2</v>
      </c>
      <c r="BB257" s="24">
        <f t="shared" si="94"/>
        <v>6.724314771204376E-2</v>
      </c>
      <c r="BD257" s="24">
        <f t="shared" si="78"/>
        <v>9.7224068762540042E-2</v>
      </c>
      <c r="BE257" s="24">
        <f t="shared" si="79"/>
        <v>3.3685796956874573E-3</v>
      </c>
      <c r="BF257" s="24">
        <f t="shared" si="80"/>
        <v>0.11180334785084102</v>
      </c>
      <c r="BG257" s="24">
        <f t="shared" si="81"/>
        <v>0.35549676695462284</v>
      </c>
      <c r="BH257" s="25">
        <f t="shared" si="95"/>
        <v>5.6619852567361466</v>
      </c>
      <c r="BM257" s="33">
        <f t="shared" si="82"/>
        <v>3012802235.9986253</v>
      </c>
    </row>
    <row r="258" spans="1:65" x14ac:dyDescent="0.2">
      <c r="A258" s="12">
        <v>19</v>
      </c>
      <c r="B258" s="13">
        <v>2001</v>
      </c>
      <c r="C258" s="13" t="s">
        <v>45</v>
      </c>
      <c r="D258" s="14">
        <v>3775</v>
      </c>
      <c r="E258" s="14">
        <v>372</v>
      </c>
      <c r="F258" s="14">
        <v>18910507.8125</v>
      </c>
      <c r="G258" s="14">
        <v>1140</v>
      </c>
      <c r="H258" s="14">
        <v>53811628.90625</v>
      </c>
      <c r="I258" s="14">
        <v>270903312.5</v>
      </c>
      <c r="J258" s="14">
        <v>2201</v>
      </c>
      <c r="K258" s="14">
        <f t="shared" si="77"/>
        <v>3341</v>
      </c>
      <c r="L258" s="14">
        <f t="shared" si="74"/>
        <v>-217091683.59375</v>
      </c>
      <c r="M258" s="14">
        <f t="shared" si="75"/>
        <v>-64978.055550359175</v>
      </c>
      <c r="N258" s="14">
        <f t="shared" si="76"/>
        <v>434</v>
      </c>
      <c r="O258" s="14">
        <v>3514</v>
      </c>
      <c r="P258" s="14">
        <v>2914413750</v>
      </c>
      <c r="Q258" s="14">
        <v>3401</v>
      </c>
      <c r="R258" s="14">
        <v>100131695.3125</v>
      </c>
      <c r="S258" s="14">
        <v>3222</v>
      </c>
      <c r="T258" s="14">
        <v>569510500</v>
      </c>
      <c r="U258" s="14">
        <v>2418</v>
      </c>
      <c r="V258" s="14">
        <v>91799820.3125</v>
      </c>
      <c r="W258" s="14">
        <v>296</v>
      </c>
      <c r="X258" s="14">
        <v>187248687.5</v>
      </c>
      <c r="Y258" s="14">
        <v>3162</v>
      </c>
      <c r="Z258" s="14">
        <v>1895462375</v>
      </c>
      <c r="AA258" s="14">
        <v>585</v>
      </c>
      <c r="AB258" s="14">
        <v>70260625</v>
      </c>
      <c r="AC258" s="14">
        <v>2794</v>
      </c>
      <c r="AD258" s="14">
        <v>1231983250</v>
      </c>
      <c r="AE258" s="14">
        <v>2341</v>
      </c>
      <c r="AF258" s="14">
        <v>561267625</v>
      </c>
      <c r="AG258" s="14">
        <v>760</v>
      </c>
      <c r="AH258" s="14">
        <v>301914531.25</v>
      </c>
      <c r="AI258" s="14">
        <v>576</v>
      </c>
      <c r="AJ258" s="14">
        <v>368732343.75</v>
      </c>
      <c r="AK258" s="14">
        <v>2014</v>
      </c>
      <c r="AL258" s="14">
        <v>66222109.375</v>
      </c>
      <c r="AM258" s="14">
        <v>2211</v>
      </c>
      <c r="AN258" s="14">
        <v>66153390.625</v>
      </c>
      <c r="AO258" s="14"/>
      <c r="AP258" s="14"/>
      <c r="AQ258" s="14"/>
      <c r="AR258" s="14"/>
      <c r="AS258" s="14"/>
      <c r="AT258" s="14"/>
      <c r="AU258" s="14"/>
      <c r="AV258" s="15"/>
      <c r="AW258" s="6"/>
      <c r="AX258" s="21">
        <v>0.70033498957219398</v>
      </c>
      <c r="AZ258" s="24"/>
      <c r="BA258" s="24"/>
      <c r="BB258" s="24"/>
      <c r="BD258" s="24">
        <f t="shared" si="78"/>
        <v>3.435740560601596E-2</v>
      </c>
      <c r="BE258" s="24">
        <f t="shared" si="79"/>
        <v>2.4107978834508312E-2</v>
      </c>
      <c r="BF258" s="24">
        <f t="shared" si="80"/>
        <v>0.65037518265894811</v>
      </c>
      <c r="BG258" s="24">
        <f t="shared" si="81"/>
        <v>3.1498554490590087E-2</v>
      </c>
      <c r="BH258" s="25"/>
      <c r="BM258" s="33">
        <f t="shared" si="82"/>
        <v>267370173.25720447</v>
      </c>
    </row>
    <row r="259" spans="1:65" x14ac:dyDescent="0.2">
      <c r="A259" s="12">
        <v>19</v>
      </c>
      <c r="B259" s="13">
        <v>2002</v>
      </c>
      <c r="C259" s="13" t="s">
        <v>45</v>
      </c>
      <c r="D259" s="14">
        <v>3790</v>
      </c>
      <c r="E259" s="14">
        <v>230</v>
      </c>
      <c r="F259" s="14">
        <v>62744058.59375</v>
      </c>
      <c r="G259" s="14">
        <v>954</v>
      </c>
      <c r="H259" s="14">
        <v>195370375</v>
      </c>
      <c r="I259" s="14">
        <v>1031464875</v>
      </c>
      <c r="J259" s="14">
        <v>2284</v>
      </c>
      <c r="K259" s="14">
        <f t="shared" si="77"/>
        <v>3238</v>
      </c>
      <c r="L259" s="14">
        <f t="shared" si="74"/>
        <v>-836094500</v>
      </c>
      <c r="M259" s="14">
        <f t="shared" si="75"/>
        <v>-258213.24891908586</v>
      </c>
      <c r="N259" s="14">
        <f t="shared" si="76"/>
        <v>552</v>
      </c>
      <c r="O259" s="14">
        <v>3390</v>
      </c>
      <c r="P259" s="14">
        <v>4322414000</v>
      </c>
      <c r="Q259" s="14">
        <v>3263</v>
      </c>
      <c r="R259" s="14">
        <v>138312468.75</v>
      </c>
      <c r="S259" s="14">
        <v>3075</v>
      </c>
      <c r="T259" s="14">
        <v>688408437.5</v>
      </c>
      <c r="U259" s="14">
        <v>2294</v>
      </c>
      <c r="V259" s="14">
        <v>127188851.5625</v>
      </c>
      <c r="W259" s="14">
        <v>286</v>
      </c>
      <c r="X259" s="14">
        <v>386920781.25</v>
      </c>
      <c r="Y259" s="14">
        <v>3002</v>
      </c>
      <c r="Z259" s="14">
        <v>2849308000</v>
      </c>
      <c r="AA259" s="14">
        <v>546</v>
      </c>
      <c r="AB259" s="14">
        <v>132275625</v>
      </c>
      <c r="AC259" s="14">
        <v>2633</v>
      </c>
      <c r="AD259" s="14">
        <v>1410271750</v>
      </c>
      <c r="AE259" s="14">
        <v>2182</v>
      </c>
      <c r="AF259" s="14">
        <v>534154375</v>
      </c>
      <c r="AG259" s="14">
        <v>699</v>
      </c>
      <c r="AH259" s="14">
        <v>234676031.25</v>
      </c>
      <c r="AI259" s="14">
        <v>546</v>
      </c>
      <c r="AJ259" s="14">
        <v>635630250</v>
      </c>
      <c r="AK259" s="14">
        <v>1907</v>
      </c>
      <c r="AL259" s="14">
        <v>61770785.15625</v>
      </c>
      <c r="AM259" s="14">
        <v>2060</v>
      </c>
      <c r="AN259" s="14">
        <v>55959691.40625</v>
      </c>
      <c r="AO259" s="14"/>
      <c r="AP259" s="14"/>
      <c r="AQ259" s="14"/>
      <c r="AR259" s="14"/>
      <c r="AS259" s="14"/>
      <c r="AT259" s="14"/>
      <c r="AU259" s="14"/>
      <c r="AV259" s="15"/>
      <c r="AW259" s="6"/>
      <c r="AX259" s="21">
        <v>0.88150113140217035</v>
      </c>
      <c r="AZ259" s="24">
        <f t="shared" ref="AZ259:AZ271" si="96">((M259+(F259/E259))/AX259)/(((R258/Q258)+(V258/U258)+(Z258/Y258)+(X258/W258))/AX258)</f>
        <v>8.9184228626390024E-3</v>
      </c>
      <c r="BA259" s="24">
        <f t="shared" si="83"/>
        <v>-0.14602304381865638</v>
      </c>
      <c r="BB259" s="24">
        <f t="shared" ref="BB259:BB271" si="97">(M259/AX259)/(((R258/Q258)+(V258/U258)+(Z258/Y258)+(X258/W258))/AX258)</f>
        <v>-0.15787029692261181</v>
      </c>
      <c r="BD259" s="24">
        <f t="shared" si="78"/>
        <v>3.1998894309985114E-2</v>
      </c>
      <c r="BE259" s="24">
        <f t="shared" si="79"/>
        <v>3.0602257210901131E-2</v>
      </c>
      <c r="BF259" s="24">
        <f t="shared" si="80"/>
        <v>0.65919368204896611</v>
      </c>
      <c r="BG259" s="24">
        <f t="shared" si="81"/>
        <v>2.9425420971359986E-2</v>
      </c>
      <c r="BH259" s="25">
        <f t="shared" ref="BH259:BH271" si="98">AD259/V258</f>
        <v>15.362467434023607</v>
      </c>
      <c r="BM259" s="33">
        <f t="shared" si="82"/>
        <v>438933958.75118142</v>
      </c>
    </row>
    <row r="260" spans="1:65" x14ac:dyDescent="0.2">
      <c r="A260" s="12">
        <v>19</v>
      </c>
      <c r="B260" s="13">
        <v>2003</v>
      </c>
      <c r="C260" s="13" t="s">
        <v>45</v>
      </c>
      <c r="D260" s="14">
        <v>3814</v>
      </c>
      <c r="E260" s="14">
        <v>298</v>
      </c>
      <c r="F260" s="14">
        <v>22373101.5625</v>
      </c>
      <c r="G260" s="14">
        <v>1053</v>
      </c>
      <c r="H260" s="14">
        <v>216739218.75</v>
      </c>
      <c r="I260" s="14">
        <v>255603203.125</v>
      </c>
      <c r="J260" s="14">
        <v>2145</v>
      </c>
      <c r="K260" s="14">
        <f t="shared" si="77"/>
        <v>3198</v>
      </c>
      <c r="L260" s="14">
        <f t="shared" si="74"/>
        <v>-38863984.375</v>
      </c>
      <c r="M260" s="14">
        <f t="shared" si="75"/>
        <v>-12152.590486241401</v>
      </c>
      <c r="N260" s="14">
        <f t="shared" si="76"/>
        <v>616</v>
      </c>
      <c r="O260" s="14">
        <v>3365</v>
      </c>
      <c r="P260" s="14">
        <v>3919992250</v>
      </c>
      <c r="Q260" s="14">
        <v>3224</v>
      </c>
      <c r="R260" s="14">
        <v>186909718.75</v>
      </c>
      <c r="S260" s="14">
        <v>3034</v>
      </c>
      <c r="T260" s="14">
        <v>562630437.5</v>
      </c>
      <c r="U260" s="14">
        <v>2254</v>
      </c>
      <c r="V260" s="14">
        <v>129926640.625</v>
      </c>
      <c r="W260" s="14">
        <v>272</v>
      </c>
      <c r="X260" s="14">
        <v>297987500</v>
      </c>
      <c r="Y260" s="14">
        <v>2949</v>
      </c>
      <c r="Z260" s="14">
        <v>2691617250</v>
      </c>
      <c r="AA260" s="14">
        <v>515</v>
      </c>
      <c r="AB260" s="14">
        <v>50920855.46875</v>
      </c>
      <c r="AC260" s="14">
        <v>2596</v>
      </c>
      <c r="AD260" s="14">
        <v>1385386375</v>
      </c>
      <c r="AE260" s="14">
        <v>2159</v>
      </c>
      <c r="AF260" s="14">
        <v>738965812.5</v>
      </c>
      <c r="AG260" s="14">
        <v>673</v>
      </c>
      <c r="AH260" s="14">
        <v>287488781.25</v>
      </c>
      <c r="AI260" s="14">
        <v>562</v>
      </c>
      <c r="AJ260" s="14">
        <v>370164562.5</v>
      </c>
      <c r="AK260" s="14">
        <v>1818</v>
      </c>
      <c r="AL260" s="14">
        <v>81211781.25</v>
      </c>
      <c r="AM260" s="14">
        <v>2024</v>
      </c>
      <c r="AN260" s="14">
        <v>92444570.3125</v>
      </c>
      <c r="AO260" s="14"/>
      <c r="AP260" s="14"/>
      <c r="AQ260" s="14"/>
      <c r="AR260" s="14"/>
      <c r="AS260" s="14"/>
      <c r="AT260" s="14"/>
      <c r="AU260" s="14"/>
      <c r="AV260" s="15"/>
      <c r="AW260" s="6"/>
      <c r="AX260" s="21">
        <v>1</v>
      </c>
      <c r="AZ260" s="24">
        <f t="shared" si="96"/>
        <v>2.3113385978973344E-2</v>
      </c>
      <c r="BA260" s="24">
        <f t="shared" si="83"/>
        <v>-1.8941146634122758E-3</v>
      </c>
      <c r="BB260" s="24">
        <f t="shared" si="97"/>
        <v>-4.4638509363194882E-3</v>
      </c>
      <c r="BD260" s="24">
        <f t="shared" si="78"/>
        <v>4.7681144969100385E-2</v>
      </c>
      <c r="BE260" s="24">
        <f t="shared" si="79"/>
        <v>1.299003983203028E-2</v>
      </c>
      <c r="BF260" s="24">
        <f t="shared" si="80"/>
        <v>0.68663841108359336</v>
      </c>
      <c r="BG260" s="24">
        <f t="shared" si="81"/>
        <v>3.3144616708107012E-2</v>
      </c>
      <c r="BH260" s="25">
        <f t="shared" si="98"/>
        <v>10.892356979253231</v>
      </c>
      <c r="BM260" s="33">
        <f t="shared" si="82"/>
        <v>297987500</v>
      </c>
    </row>
    <row r="261" spans="1:65" x14ac:dyDescent="0.2">
      <c r="A261" s="12">
        <v>19</v>
      </c>
      <c r="B261" s="13">
        <v>2004</v>
      </c>
      <c r="C261" s="13" t="s">
        <v>45</v>
      </c>
      <c r="D261" s="14">
        <v>4780</v>
      </c>
      <c r="E261" s="14">
        <v>464</v>
      </c>
      <c r="F261" s="14">
        <v>47758449.21875</v>
      </c>
      <c r="G261" s="14">
        <v>1595</v>
      </c>
      <c r="H261" s="14">
        <v>200657843.75</v>
      </c>
      <c r="I261" s="14">
        <v>270915812.5</v>
      </c>
      <c r="J261" s="14">
        <v>2392</v>
      </c>
      <c r="K261" s="14">
        <f t="shared" si="77"/>
        <v>3987</v>
      </c>
      <c r="L261" s="14">
        <f t="shared" si="74"/>
        <v>-70257968.75</v>
      </c>
      <c r="M261" s="14">
        <f t="shared" si="75"/>
        <v>-17621.762916980184</v>
      </c>
      <c r="N261" s="14">
        <f t="shared" si="76"/>
        <v>793</v>
      </c>
      <c r="O261" s="14">
        <v>4247</v>
      </c>
      <c r="P261" s="14">
        <v>4883714000</v>
      </c>
      <c r="Q261" s="14">
        <v>4095</v>
      </c>
      <c r="R261" s="14">
        <v>277368000</v>
      </c>
      <c r="S261" s="14">
        <v>3810</v>
      </c>
      <c r="T261" s="14">
        <v>751208000</v>
      </c>
      <c r="U261" s="14">
        <v>2809</v>
      </c>
      <c r="V261" s="14">
        <v>166769906.25</v>
      </c>
      <c r="W261" s="14">
        <v>325</v>
      </c>
      <c r="X261" s="14">
        <v>310501343.75</v>
      </c>
      <c r="Y261" s="14">
        <v>3703</v>
      </c>
      <c r="Z261" s="14">
        <v>3318790250</v>
      </c>
      <c r="AA261" s="14">
        <v>589</v>
      </c>
      <c r="AB261" s="14">
        <v>59076457.03125</v>
      </c>
      <c r="AC261" s="14">
        <v>3235</v>
      </c>
      <c r="AD261" s="14">
        <v>2056529375</v>
      </c>
      <c r="AE261" s="14">
        <v>2677</v>
      </c>
      <c r="AF261" s="14">
        <v>1037066750</v>
      </c>
      <c r="AG261" s="14">
        <v>895</v>
      </c>
      <c r="AH261" s="14">
        <v>579641750</v>
      </c>
      <c r="AI261" s="14">
        <v>676</v>
      </c>
      <c r="AJ261" s="14">
        <v>450296750</v>
      </c>
      <c r="AK261" s="14">
        <v>2172</v>
      </c>
      <c r="AL261" s="14">
        <v>120739187.5</v>
      </c>
      <c r="AM261" s="14">
        <v>2510</v>
      </c>
      <c r="AN261" s="14">
        <v>131214984.375</v>
      </c>
      <c r="AO261" s="14"/>
      <c r="AP261" s="14"/>
      <c r="AQ261" s="14"/>
      <c r="AR261" s="14"/>
      <c r="AS261" s="14"/>
      <c r="AT261" s="14"/>
      <c r="AU261" s="14"/>
      <c r="AV261" s="15"/>
      <c r="AW261" s="6"/>
      <c r="AX261" s="21">
        <v>1.0441571792341915</v>
      </c>
      <c r="AZ261" s="24">
        <f t="shared" si="96"/>
        <v>3.8466534501284587E-2</v>
      </c>
      <c r="BA261" s="24">
        <f t="shared" si="83"/>
        <v>-2.5446663774423986E-3</v>
      </c>
      <c r="BB261" s="24">
        <f t="shared" si="97"/>
        <v>-7.9460848298208604E-3</v>
      </c>
      <c r="BD261" s="24">
        <f t="shared" si="78"/>
        <v>5.6794480594072459E-2</v>
      </c>
      <c r="BE261" s="24">
        <f t="shared" si="79"/>
        <v>1.2096625033990524E-2</v>
      </c>
      <c r="BF261" s="24">
        <f t="shared" si="80"/>
        <v>0.67956277742717941</v>
      </c>
      <c r="BG261" s="24">
        <f t="shared" si="81"/>
        <v>3.4148172118596623E-2</v>
      </c>
      <c r="BH261" s="25">
        <f t="shared" si="98"/>
        <v>15.828388736191878</v>
      </c>
      <c r="BM261" s="33">
        <f t="shared" si="82"/>
        <v>297370309.68625695</v>
      </c>
    </row>
    <row r="262" spans="1:65" x14ac:dyDescent="0.2">
      <c r="A262" s="12">
        <v>19</v>
      </c>
      <c r="B262" s="13">
        <v>2005</v>
      </c>
      <c r="C262" s="13" t="s">
        <v>45</v>
      </c>
      <c r="D262" s="14">
        <v>5080</v>
      </c>
      <c r="E262" s="14">
        <v>641</v>
      </c>
      <c r="F262" s="14">
        <v>80837742.1875</v>
      </c>
      <c r="G262" s="14">
        <v>1960</v>
      </c>
      <c r="H262" s="14">
        <v>294256968.75</v>
      </c>
      <c r="I262" s="14">
        <v>219123453.125</v>
      </c>
      <c r="J262" s="14">
        <v>2188</v>
      </c>
      <c r="K262" s="14">
        <f t="shared" si="77"/>
        <v>4148</v>
      </c>
      <c r="L262" s="14">
        <f t="shared" ref="L262:L283" si="99">H262-I262</f>
        <v>75133515.625</v>
      </c>
      <c r="M262" s="14">
        <f t="shared" ref="M262:M299" si="100">L262/K262</f>
        <v>18113.190844985536</v>
      </c>
      <c r="N262" s="14">
        <f t="shared" ref="N262:N299" si="101">D262-K262</f>
        <v>932</v>
      </c>
      <c r="O262" s="14">
        <v>4452</v>
      </c>
      <c r="P262" s="14">
        <v>5623919000</v>
      </c>
      <c r="Q262" s="14">
        <v>4301</v>
      </c>
      <c r="R262" s="14">
        <v>361747281.25</v>
      </c>
      <c r="S262" s="14">
        <v>4022</v>
      </c>
      <c r="T262" s="14">
        <v>913870937.5</v>
      </c>
      <c r="U262" s="14">
        <v>2931</v>
      </c>
      <c r="V262" s="14">
        <v>182953265.625</v>
      </c>
      <c r="W262" s="14">
        <v>321</v>
      </c>
      <c r="X262" s="14">
        <v>402996437.5</v>
      </c>
      <c r="Y262" s="14">
        <v>3869</v>
      </c>
      <c r="Z262" s="14">
        <v>3687483750</v>
      </c>
      <c r="AA262" s="14">
        <v>645</v>
      </c>
      <c r="AB262" s="14">
        <v>74867445.3125</v>
      </c>
      <c r="AC262" s="14">
        <v>3333</v>
      </c>
      <c r="AD262" s="14">
        <v>2509172000</v>
      </c>
      <c r="AE262" s="14">
        <v>2760</v>
      </c>
      <c r="AF262" s="14">
        <v>1270229250</v>
      </c>
      <c r="AG262" s="14">
        <v>882</v>
      </c>
      <c r="AH262" s="14">
        <v>641990937.5</v>
      </c>
      <c r="AI262" s="14">
        <v>713</v>
      </c>
      <c r="AJ262" s="14">
        <v>600295875</v>
      </c>
      <c r="AK262" s="14">
        <v>2218</v>
      </c>
      <c r="AL262" s="14">
        <v>141267921.875</v>
      </c>
      <c r="AM262" s="14">
        <v>2584</v>
      </c>
      <c r="AN262" s="14">
        <v>144612000</v>
      </c>
      <c r="AO262" s="14"/>
      <c r="AP262" s="14"/>
      <c r="AQ262" s="14"/>
      <c r="AR262" s="14"/>
      <c r="AS262" s="14"/>
      <c r="AT262" s="14"/>
      <c r="AU262" s="14"/>
      <c r="AV262" s="15"/>
      <c r="AW262" s="6"/>
      <c r="AX262" s="21">
        <v>1.1448312940523104</v>
      </c>
      <c r="AZ262" s="24">
        <f t="shared" si="96"/>
        <v>6.6477933457188401E-2</v>
      </c>
      <c r="BA262" s="24">
        <f t="shared" si="83"/>
        <v>1.7331751314427202E-2</v>
      </c>
      <c r="BB262" s="24">
        <f t="shared" si="97"/>
        <v>8.3489447123428207E-3</v>
      </c>
      <c r="BD262" s="24">
        <f t="shared" si="78"/>
        <v>6.4322989226907434E-2</v>
      </c>
      <c r="BE262" s="24">
        <f t="shared" si="79"/>
        <v>1.3312326388858018E-2</v>
      </c>
      <c r="BF262" s="24">
        <f t="shared" si="80"/>
        <v>0.65567867353708331</v>
      </c>
      <c r="BG262" s="24">
        <f t="shared" si="81"/>
        <v>3.2531276788481486E-2</v>
      </c>
      <c r="BH262" s="25">
        <f t="shared" si="98"/>
        <v>15.045712121697616</v>
      </c>
      <c r="BM262" s="33">
        <f t="shared" si="82"/>
        <v>352013820.37132365</v>
      </c>
    </row>
    <row r="263" spans="1:65" x14ac:dyDescent="0.2">
      <c r="A263" s="12">
        <v>19</v>
      </c>
      <c r="B263" s="13">
        <v>2006</v>
      </c>
      <c r="C263" s="13" t="s">
        <v>45</v>
      </c>
      <c r="D263" s="14">
        <v>5800</v>
      </c>
      <c r="E263" s="14">
        <v>840</v>
      </c>
      <c r="F263" s="14">
        <v>141619781.25</v>
      </c>
      <c r="G263" s="14">
        <v>2483</v>
      </c>
      <c r="H263" s="14">
        <v>444638812.5</v>
      </c>
      <c r="I263" s="14">
        <v>262090000</v>
      </c>
      <c r="J263" s="14">
        <v>2270</v>
      </c>
      <c r="K263" s="14">
        <f t="shared" ref="K263:K299" si="102">J263+G263</f>
        <v>4753</v>
      </c>
      <c r="L263" s="14">
        <f t="shared" si="99"/>
        <v>182548812.5</v>
      </c>
      <c r="M263" s="14">
        <f t="shared" si="100"/>
        <v>38407.071849358297</v>
      </c>
      <c r="N263" s="14">
        <f t="shared" si="101"/>
        <v>1047</v>
      </c>
      <c r="O263" s="14">
        <v>5144</v>
      </c>
      <c r="P263" s="14">
        <v>6724253000</v>
      </c>
      <c r="Q263" s="14">
        <v>4986</v>
      </c>
      <c r="R263" s="14">
        <v>460755031.25</v>
      </c>
      <c r="S263" s="14">
        <v>4579</v>
      </c>
      <c r="T263" s="14">
        <v>1210929000</v>
      </c>
      <c r="U263" s="14">
        <v>3356</v>
      </c>
      <c r="V263" s="14">
        <v>254127781.25</v>
      </c>
      <c r="W263" s="14">
        <v>382</v>
      </c>
      <c r="X263" s="14">
        <v>536510937.5</v>
      </c>
      <c r="Y263" s="14">
        <v>4413</v>
      </c>
      <c r="Z263" s="14">
        <v>4182247500</v>
      </c>
      <c r="AA263" s="14">
        <v>729</v>
      </c>
      <c r="AB263" s="14">
        <v>79682882.8125</v>
      </c>
      <c r="AC263" s="14">
        <v>3852</v>
      </c>
      <c r="AD263" s="14">
        <v>3360938000</v>
      </c>
      <c r="AE263" s="14">
        <v>3165</v>
      </c>
      <c r="AF263" s="14">
        <v>1642109500</v>
      </c>
      <c r="AG263" s="14">
        <v>977</v>
      </c>
      <c r="AH263" s="14">
        <v>600747437.5</v>
      </c>
      <c r="AI263" s="14">
        <v>1070</v>
      </c>
      <c r="AJ263" s="14">
        <v>1161689000</v>
      </c>
      <c r="AK263" s="14">
        <v>2577</v>
      </c>
      <c r="AL263" s="14">
        <v>150189656.25</v>
      </c>
      <c r="AM263" s="14">
        <v>2947</v>
      </c>
      <c r="AN263" s="14">
        <v>193797515.625</v>
      </c>
      <c r="AO263" s="14"/>
      <c r="AP263" s="14"/>
      <c r="AQ263" s="14"/>
      <c r="AR263" s="14"/>
      <c r="AS263" s="14"/>
      <c r="AT263" s="14"/>
      <c r="AU263" s="14"/>
      <c r="AV263" s="15"/>
      <c r="AW263" s="6"/>
      <c r="AX263" s="21">
        <v>1.2695927542996235</v>
      </c>
      <c r="AZ263" s="24">
        <f t="shared" si="96"/>
        <v>7.9259447717989165E-2</v>
      </c>
      <c r="BA263" s="24">
        <f t="shared" si="83"/>
        <v>2.6114367958273949E-2</v>
      </c>
      <c r="BB263" s="24">
        <f t="shared" si="97"/>
        <v>1.4705764074256375E-2</v>
      </c>
      <c r="BD263" s="24">
        <f t="shared" ref="BD263:BD299" si="103">R263/P263</f>
        <v>6.8521370515059438E-2</v>
      </c>
      <c r="BE263" s="24">
        <f t="shared" ref="BE263:BE299" si="104">AB263/P263</f>
        <v>1.1850072091650924E-2</v>
      </c>
      <c r="BF263" s="24">
        <f t="shared" ref="BF263:BF299" si="105">Z263/P263</f>
        <v>0.62196462566176491</v>
      </c>
      <c r="BG263" s="24">
        <f t="shared" ref="BG263:BG299" si="106">V263/P263</f>
        <v>3.7792715599784837E-2</v>
      </c>
      <c r="BH263" s="25">
        <f t="shared" si="98"/>
        <v>18.370472855559338</v>
      </c>
      <c r="BM263" s="33">
        <f t="shared" ref="BM263:BM299" si="107">X263/AX263</f>
        <v>422585065.70949095</v>
      </c>
    </row>
    <row r="264" spans="1:65" x14ac:dyDescent="0.2">
      <c r="A264" s="12">
        <v>19</v>
      </c>
      <c r="B264" s="13">
        <v>2007</v>
      </c>
      <c r="C264" s="13" t="s">
        <v>45</v>
      </c>
      <c r="D264" s="14">
        <v>5199</v>
      </c>
      <c r="E264" s="14">
        <v>979</v>
      </c>
      <c r="F264" s="14">
        <v>163712078.125</v>
      </c>
      <c r="G264" s="14">
        <v>2475</v>
      </c>
      <c r="H264" s="14">
        <v>529951437.5</v>
      </c>
      <c r="I264" s="14">
        <v>237327843.75</v>
      </c>
      <c r="J264" s="14">
        <v>1973</v>
      </c>
      <c r="K264" s="14">
        <f t="shared" si="102"/>
        <v>4448</v>
      </c>
      <c r="L264" s="14">
        <f t="shared" si="99"/>
        <v>292623593.75</v>
      </c>
      <c r="M264" s="14">
        <f t="shared" si="100"/>
        <v>65787.678450989202</v>
      </c>
      <c r="N264" s="14">
        <f t="shared" si="101"/>
        <v>751</v>
      </c>
      <c r="O264" s="14">
        <v>4739</v>
      </c>
      <c r="P264" s="14">
        <v>7231889500</v>
      </c>
      <c r="Q264" s="14">
        <v>4618</v>
      </c>
      <c r="R264" s="14">
        <v>544684625</v>
      </c>
      <c r="S264" s="14">
        <v>4295</v>
      </c>
      <c r="T264" s="14">
        <v>1386915875</v>
      </c>
      <c r="U264" s="14">
        <v>3086</v>
      </c>
      <c r="V264" s="14">
        <v>308401093.75</v>
      </c>
      <c r="W264" s="14">
        <v>350</v>
      </c>
      <c r="X264" s="14">
        <v>625010437.5</v>
      </c>
      <c r="Y264" s="14">
        <v>4159</v>
      </c>
      <c r="Z264" s="14">
        <v>4290993000</v>
      </c>
      <c r="AA264" s="14">
        <v>643</v>
      </c>
      <c r="AB264" s="14">
        <v>75884242.1875</v>
      </c>
      <c r="AC264" s="14">
        <v>3612</v>
      </c>
      <c r="AD264" s="14">
        <v>4319664000</v>
      </c>
      <c r="AE264" s="14">
        <v>2981</v>
      </c>
      <c r="AF264" s="14">
        <v>1977162875</v>
      </c>
      <c r="AG264" s="14">
        <v>711</v>
      </c>
      <c r="AH264" s="14">
        <v>760958687.5</v>
      </c>
      <c r="AI264" s="14">
        <v>1270</v>
      </c>
      <c r="AJ264" s="14">
        <v>1623838625</v>
      </c>
      <c r="AK264" s="14">
        <v>2467</v>
      </c>
      <c r="AL264" s="14">
        <v>192572328.125</v>
      </c>
      <c r="AM264" s="14">
        <v>2735</v>
      </c>
      <c r="AN264" s="14">
        <v>234868640.625</v>
      </c>
      <c r="AO264" s="14"/>
      <c r="AP264" s="14"/>
      <c r="AQ264" s="14"/>
      <c r="AR264" s="14"/>
      <c r="AS264" s="14"/>
      <c r="AT264" s="14"/>
      <c r="AU264" s="14"/>
      <c r="AV264" s="15"/>
      <c r="AW264" s="6"/>
      <c r="AX264" s="21">
        <v>1.4356871504617181</v>
      </c>
      <c r="AZ264" s="24">
        <f t="shared" si="96"/>
        <v>8.1757146698615085E-2</v>
      </c>
      <c r="BA264" s="24">
        <f t="shared" ref="BA264:BA299" si="108">((M264+(F264/K264))/AX264)/(((R263/Q263)+(V263/U263)+(Z263/Y263)+(X263/W263))/AX263)</f>
        <v>3.5997147972056887E-2</v>
      </c>
      <c r="BB264" s="24">
        <f t="shared" si="97"/>
        <v>2.3083040519390273E-2</v>
      </c>
      <c r="BD264" s="24">
        <f t="shared" si="103"/>
        <v>7.5317055798488075E-2</v>
      </c>
      <c r="BE264" s="24">
        <f t="shared" si="104"/>
        <v>1.0493003548726789E-2</v>
      </c>
      <c r="BF264" s="24">
        <f t="shared" si="105"/>
        <v>0.59334327494909866</v>
      </c>
      <c r="BG264" s="24">
        <f t="shared" si="106"/>
        <v>4.2644608127654603E-2</v>
      </c>
      <c r="BH264" s="25">
        <f t="shared" si="98"/>
        <v>16.997999898918962</v>
      </c>
      <c r="BM264" s="33">
        <f t="shared" si="107"/>
        <v>435338880.96650875</v>
      </c>
    </row>
    <row r="265" spans="1:65" x14ac:dyDescent="0.2">
      <c r="A265" s="12">
        <v>19</v>
      </c>
      <c r="B265" s="13">
        <v>2008</v>
      </c>
      <c r="C265" s="13" t="s">
        <v>45</v>
      </c>
      <c r="D265" s="14">
        <v>5804</v>
      </c>
      <c r="E265" s="14">
        <v>1169</v>
      </c>
      <c r="F265" s="14">
        <v>189264000</v>
      </c>
      <c r="G265" s="14">
        <v>2773</v>
      </c>
      <c r="H265" s="14">
        <v>618956000</v>
      </c>
      <c r="I265" s="14">
        <v>346344000</v>
      </c>
      <c r="J265" s="14">
        <v>2222</v>
      </c>
      <c r="K265" s="14">
        <f t="shared" si="102"/>
        <v>4995</v>
      </c>
      <c r="L265" s="14">
        <f t="shared" si="99"/>
        <v>272612000</v>
      </c>
      <c r="M265" s="14">
        <f t="shared" si="100"/>
        <v>54576.976976976977</v>
      </c>
      <c r="N265" s="14">
        <f t="shared" si="101"/>
        <v>809</v>
      </c>
      <c r="O265" s="14">
        <v>5304</v>
      </c>
      <c r="P265" s="14">
        <v>9041236000</v>
      </c>
      <c r="Q265" s="14">
        <v>5182</v>
      </c>
      <c r="R265" s="14">
        <v>652664000</v>
      </c>
      <c r="S265" s="14">
        <v>4812</v>
      </c>
      <c r="T265" s="14">
        <v>1913395000</v>
      </c>
      <c r="U265" s="14">
        <v>3411</v>
      </c>
      <c r="V265" s="14">
        <v>441480000</v>
      </c>
      <c r="W265" s="14">
        <v>392</v>
      </c>
      <c r="X265" s="14">
        <v>860607000</v>
      </c>
      <c r="Y265" s="14">
        <v>4603</v>
      </c>
      <c r="Z265" s="14">
        <v>5069917000</v>
      </c>
      <c r="AA265" s="14">
        <v>704</v>
      </c>
      <c r="AB265" s="14">
        <v>103173000</v>
      </c>
      <c r="AC265" s="14">
        <v>4051</v>
      </c>
      <c r="AD265" s="14">
        <v>5748784000</v>
      </c>
      <c r="AE265" s="14">
        <v>3288</v>
      </c>
      <c r="AF265" s="14">
        <v>2653547000</v>
      </c>
      <c r="AG265" s="14">
        <v>635</v>
      </c>
      <c r="AH265" s="14">
        <v>726310000</v>
      </c>
      <c r="AI265" s="14">
        <v>1601</v>
      </c>
      <c r="AJ265" s="14">
        <v>2441580000</v>
      </c>
      <c r="AK265" s="14">
        <v>2662</v>
      </c>
      <c r="AL265" s="14">
        <v>233789000</v>
      </c>
      <c r="AM265" s="14">
        <v>2958</v>
      </c>
      <c r="AN265" s="14">
        <v>306442000</v>
      </c>
      <c r="AO265" s="14"/>
      <c r="AP265" s="14"/>
      <c r="AQ265" s="14"/>
      <c r="AR265" s="14"/>
      <c r="AS265" s="14"/>
      <c r="AT265" s="14"/>
      <c r="AU265" s="14"/>
      <c r="AV265" s="15"/>
      <c r="AW265" s="6"/>
      <c r="AX265" s="21">
        <v>1.7607440396079383</v>
      </c>
      <c r="AZ265" s="24">
        <f t="shared" si="96"/>
        <v>5.8152638270743733E-2</v>
      </c>
      <c r="BA265" s="24">
        <f t="shared" si="108"/>
        <v>2.4839487709406215E-2</v>
      </c>
      <c r="BB265" s="24">
        <f t="shared" si="97"/>
        <v>1.4660953207000681E-2</v>
      </c>
      <c r="BD265" s="24">
        <f t="shared" si="103"/>
        <v>7.218747525227745E-2</v>
      </c>
      <c r="BE265" s="24">
        <f t="shared" si="104"/>
        <v>1.1411382249064177E-2</v>
      </c>
      <c r="BF265" s="24">
        <f t="shared" si="105"/>
        <v>0.56075485696867111</v>
      </c>
      <c r="BG265" s="24">
        <f t="shared" si="106"/>
        <v>4.8829606925424797E-2</v>
      </c>
      <c r="BH265" s="25">
        <f t="shared" si="98"/>
        <v>18.640608339282196</v>
      </c>
      <c r="BM265" s="33">
        <f t="shared" si="107"/>
        <v>488774620.63800585</v>
      </c>
    </row>
    <row r="266" spans="1:65" x14ac:dyDescent="0.2">
      <c r="A266" s="12">
        <v>19</v>
      </c>
      <c r="B266" s="13">
        <v>2009</v>
      </c>
      <c r="C266" s="13" t="s">
        <v>45</v>
      </c>
      <c r="D266" s="14">
        <v>6253</v>
      </c>
      <c r="E266" s="14">
        <v>1176</v>
      </c>
      <c r="F266" s="14">
        <v>157031000</v>
      </c>
      <c r="G266" s="14">
        <v>2589</v>
      </c>
      <c r="H266" s="14">
        <v>500341000</v>
      </c>
      <c r="I266" s="14">
        <v>584835000</v>
      </c>
      <c r="J266" s="14">
        <v>2793</v>
      </c>
      <c r="K266" s="14">
        <f t="shared" si="102"/>
        <v>5382</v>
      </c>
      <c r="L266" s="14">
        <f t="shared" si="99"/>
        <v>-84494000</v>
      </c>
      <c r="M266" s="14">
        <f t="shared" si="100"/>
        <v>-15699.368264585655</v>
      </c>
      <c r="N266" s="14">
        <f t="shared" si="101"/>
        <v>871</v>
      </c>
      <c r="O266" s="14">
        <v>5712</v>
      </c>
      <c r="P266" s="14">
        <v>10539188000</v>
      </c>
      <c r="Q266" s="14">
        <v>5595</v>
      </c>
      <c r="R266" s="14">
        <v>739233000</v>
      </c>
      <c r="S266" s="14">
        <v>5183</v>
      </c>
      <c r="T266" s="14">
        <v>2297853000</v>
      </c>
      <c r="U266" s="14">
        <v>3647</v>
      </c>
      <c r="V266" s="14">
        <v>533283000</v>
      </c>
      <c r="W266" s="14">
        <v>396</v>
      </c>
      <c r="X266" s="14">
        <v>999326000</v>
      </c>
      <c r="Y266" s="14">
        <v>4950</v>
      </c>
      <c r="Z266" s="14">
        <v>5842114000</v>
      </c>
      <c r="AA266" s="14">
        <v>699</v>
      </c>
      <c r="AB266" s="14">
        <v>127380000</v>
      </c>
      <c r="AC266" s="14">
        <v>4383</v>
      </c>
      <c r="AD266" s="14">
        <v>6882214000</v>
      </c>
      <c r="AE266" s="14">
        <v>3510</v>
      </c>
      <c r="AF266" s="14">
        <v>3005695000</v>
      </c>
      <c r="AG266" s="14">
        <v>667</v>
      </c>
      <c r="AH266" s="14">
        <v>869085000</v>
      </c>
      <c r="AI266" s="14">
        <v>1769</v>
      </c>
      <c r="AJ266" s="14">
        <v>3085031000</v>
      </c>
      <c r="AK266" s="14">
        <v>2830</v>
      </c>
      <c r="AL266" s="14">
        <v>362448000</v>
      </c>
      <c r="AM266" s="14">
        <v>3165</v>
      </c>
      <c r="AN266" s="14">
        <v>440045000</v>
      </c>
      <c r="AO266" s="14">
        <v>1081</v>
      </c>
      <c r="AP266" s="14">
        <v>148836992</v>
      </c>
      <c r="AQ266" s="14">
        <v>306</v>
      </c>
      <c r="AR266" s="14">
        <v>47370000</v>
      </c>
      <c r="AS266" s="14">
        <v>1524</v>
      </c>
      <c r="AT266" s="14">
        <v>1618446000</v>
      </c>
      <c r="AU266" s="14">
        <v>1347</v>
      </c>
      <c r="AV266" s="15">
        <v>1270379000</v>
      </c>
      <c r="AW266" s="6"/>
      <c r="AX266" s="21">
        <v>2.0221835087055928</v>
      </c>
      <c r="AZ266" s="24">
        <f t="shared" si="96"/>
        <v>2.8882226586318688E-2</v>
      </c>
      <c r="BA266" s="24">
        <f t="shared" si="108"/>
        <v>3.3036135503976233E-3</v>
      </c>
      <c r="BB266" s="24">
        <f t="shared" si="97"/>
        <v>-3.8481812499455005E-3</v>
      </c>
      <c r="BD266" s="24">
        <f t="shared" si="103"/>
        <v>7.0141361934145205E-2</v>
      </c>
      <c r="BE266" s="24">
        <f t="shared" si="104"/>
        <v>1.2086320122574908E-2</v>
      </c>
      <c r="BF266" s="24">
        <f t="shared" si="105"/>
        <v>0.55432297061215718</v>
      </c>
      <c r="BG266" s="24">
        <f t="shared" si="106"/>
        <v>5.0600008273882204E-2</v>
      </c>
      <c r="BH266" s="25">
        <f t="shared" si="98"/>
        <v>15.588959862281417</v>
      </c>
      <c r="BM266" s="33">
        <f t="shared" si="107"/>
        <v>494181658.43893778</v>
      </c>
    </row>
    <row r="267" spans="1:65" x14ac:dyDescent="0.2">
      <c r="A267" s="12">
        <v>19</v>
      </c>
      <c r="B267" s="13">
        <v>2010</v>
      </c>
      <c r="C267" s="13" t="s">
        <v>45</v>
      </c>
      <c r="D267" s="14">
        <v>6332</v>
      </c>
      <c r="E267" s="14">
        <v>1337</v>
      </c>
      <c r="F267" s="14">
        <v>224907000</v>
      </c>
      <c r="G267" s="14">
        <v>2931</v>
      </c>
      <c r="H267" s="14">
        <v>650779000</v>
      </c>
      <c r="I267" s="14">
        <v>531413000</v>
      </c>
      <c r="J267" s="14">
        <v>2589</v>
      </c>
      <c r="K267" s="14">
        <f t="shared" si="102"/>
        <v>5520</v>
      </c>
      <c r="L267" s="14">
        <f t="shared" si="99"/>
        <v>119366000</v>
      </c>
      <c r="M267" s="14">
        <f t="shared" si="100"/>
        <v>21624.27536231884</v>
      </c>
      <c r="N267" s="14">
        <f t="shared" si="101"/>
        <v>812</v>
      </c>
      <c r="O267" s="14">
        <v>5853</v>
      </c>
      <c r="P267" s="14">
        <v>12516025000</v>
      </c>
      <c r="Q267" s="14">
        <v>5745</v>
      </c>
      <c r="R267" s="14">
        <v>913725000</v>
      </c>
      <c r="S267" s="14">
        <v>5338</v>
      </c>
      <c r="T267" s="14">
        <v>2993716000</v>
      </c>
      <c r="U267" s="14">
        <v>3771</v>
      </c>
      <c r="V267" s="14">
        <v>716670000</v>
      </c>
      <c r="W267" s="14">
        <v>416</v>
      </c>
      <c r="X267" s="14">
        <v>1155548000</v>
      </c>
      <c r="Y267" s="14">
        <v>5080</v>
      </c>
      <c r="Z267" s="14">
        <v>6521034000</v>
      </c>
      <c r="AA267" s="14">
        <v>687</v>
      </c>
      <c r="AB267" s="14">
        <v>152635000</v>
      </c>
      <c r="AC267" s="14">
        <v>4502</v>
      </c>
      <c r="AD267" s="14">
        <v>8833964000</v>
      </c>
      <c r="AE267" s="14">
        <v>3594</v>
      </c>
      <c r="AF267" s="14">
        <v>4082979000</v>
      </c>
      <c r="AG267" s="14">
        <v>640</v>
      </c>
      <c r="AH267" s="14">
        <v>1112797000</v>
      </c>
      <c r="AI267" s="14">
        <v>1880</v>
      </c>
      <c r="AJ267" s="14">
        <v>3781257000</v>
      </c>
      <c r="AK267" s="14">
        <v>2864</v>
      </c>
      <c r="AL267" s="14">
        <v>422971000</v>
      </c>
      <c r="AM267" s="14">
        <v>3262</v>
      </c>
      <c r="AN267" s="14">
        <v>566040000</v>
      </c>
      <c r="AO267" s="14"/>
      <c r="AP267" s="14"/>
      <c r="AQ267" s="14"/>
      <c r="AR267" s="14"/>
      <c r="AS267" s="14"/>
      <c r="AT267" s="14"/>
      <c r="AU267" s="14"/>
      <c r="AV267" s="15"/>
      <c r="AW267" s="6"/>
      <c r="AX267" s="21">
        <v>2.5449374638867059</v>
      </c>
      <c r="AZ267" s="24">
        <f t="shared" si="96"/>
        <v>3.7880939790769785E-2</v>
      </c>
      <c r="BA267" s="24">
        <f t="shared" si="108"/>
        <v>1.2444931143070801E-2</v>
      </c>
      <c r="BB267" s="24">
        <f t="shared" si="97"/>
        <v>4.3148944321041412E-3</v>
      </c>
      <c r="BD267" s="24">
        <f t="shared" si="103"/>
        <v>7.3004408348497224E-2</v>
      </c>
      <c r="BE267" s="24">
        <f t="shared" si="104"/>
        <v>1.2195165797447671E-2</v>
      </c>
      <c r="BF267" s="24">
        <f t="shared" si="105"/>
        <v>0.52101477905325377</v>
      </c>
      <c r="BG267" s="24">
        <f t="shared" si="106"/>
        <v>5.7260192433300508E-2</v>
      </c>
      <c r="BH267" s="25">
        <f t="shared" si="98"/>
        <v>16.565245845076628</v>
      </c>
      <c r="BM267" s="33">
        <f t="shared" si="107"/>
        <v>454057522.59044194</v>
      </c>
    </row>
    <row r="268" spans="1:65" x14ac:dyDescent="0.2">
      <c r="A268" s="12">
        <v>19</v>
      </c>
      <c r="B268" s="13">
        <v>2011</v>
      </c>
      <c r="C268" s="13" t="s">
        <v>45</v>
      </c>
      <c r="D268" s="14">
        <v>6498</v>
      </c>
      <c r="E268" s="14">
        <v>1621</v>
      </c>
      <c r="F268" s="14">
        <v>317691000</v>
      </c>
      <c r="G268" s="14">
        <v>3391</v>
      </c>
      <c r="H268" s="14">
        <v>1008403000</v>
      </c>
      <c r="I268" s="14">
        <v>511501000</v>
      </c>
      <c r="J268" s="14">
        <v>2391</v>
      </c>
      <c r="K268" s="14">
        <f t="shared" si="102"/>
        <v>5782</v>
      </c>
      <c r="L268" s="14">
        <f t="shared" si="99"/>
        <v>496902000</v>
      </c>
      <c r="M268" s="14">
        <f t="shared" si="100"/>
        <v>85939.467312348672</v>
      </c>
      <c r="N268" s="14">
        <f t="shared" si="101"/>
        <v>716</v>
      </c>
      <c r="O268" s="14">
        <v>6110</v>
      </c>
      <c r="P268" s="14">
        <v>14881804000</v>
      </c>
      <c r="Q268" s="14">
        <v>6000</v>
      </c>
      <c r="R268" s="14">
        <v>1147509000</v>
      </c>
      <c r="S268" s="14">
        <v>5602</v>
      </c>
      <c r="T268" s="14">
        <v>3841013000</v>
      </c>
      <c r="U268" s="14">
        <v>3967</v>
      </c>
      <c r="V268" s="14">
        <v>1091700000</v>
      </c>
      <c r="W268" s="14">
        <v>460</v>
      </c>
      <c r="X268" s="14">
        <v>1318727000</v>
      </c>
      <c r="Y268" s="14">
        <v>5285</v>
      </c>
      <c r="Z268" s="14">
        <v>7130882000</v>
      </c>
      <c r="AA268" s="14">
        <v>704</v>
      </c>
      <c r="AB268" s="14">
        <v>202575000</v>
      </c>
      <c r="AC268" s="14">
        <v>4760</v>
      </c>
      <c r="AD268" s="14">
        <v>12333542000</v>
      </c>
      <c r="AE268" s="14">
        <v>3829</v>
      </c>
      <c r="AF268" s="14">
        <v>5758095000</v>
      </c>
      <c r="AG268" s="14">
        <v>703</v>
      </c>
      <c r="AH268" s="14">
        <v>1437055000</v>
      </c>
      <c r="AI268" s="14">
        <v>2044</v>
      </c>
      <c r="AJ268" s="14">
        <v>5345719000</v>
      </c>
      <c r="AK268" s="14">
        <v>3054</v>
      </c>
      <c r="AL268" s="14">
        <v>552774000</v>
      </c>
      <c r="AM268" s="14">
        <v>3451</v>
      </c>
      <c r="AN268" s="14">
        <v>760102000</v>
      </c>
      <c r="AO268" s="14">
        <v>1258</v>
      </c>
      <c r="AP268" s="14">
        <v>199796000</v>
      </c>
      <c r="AQ268" s="14">
        <v>346</v>
      </c>
      <c r="AR268" s="14">
        <v>88694000</v>
      </c>
      <c r="AS268" s="14">
        <v>1761</v>
      </c>
      <c r="AT268" s="14">
        <v>2697502000</v>
      </c>
      <c r="AU268" s="14">
        <v>1568</v>
      </c>
      <c r="AV268" s="15">
        <v>2359727000</v>
      </c>
      <c r="AW268" s="6"/>
      <c r="AX268" s="21">
        <v>3.1519466350386089</v>
      </c>
      <c r="AZ268" s="24">
        <f t="shared" si="96"/>
        <v>5.1610770061411633E-2</v>
      </c>
      <c r="BA268" s="24">
        <f t="shared" si="108"/>
        <v>2.579115597501162E-2</v>
      </c>
      <c r="BB268" s="24">
        <f t="shared" si="97"/>
        <v>1.5732613693335472E-2</v>
      </c>
      <c r="BD268" s="24">
        <f t="shared" si="103"/>
        <v>7.7108191990702207E-2</v>
      </c>
      <c r="BE268" s="24">
        <f t="shared" si="104"/>
        <v>1.3612260986638447E-2</v>
      </c>
      <c r="BF268" s="24">
        <f t="shared" si="105"/>
        <v>0.47916784819904901</v>
      </c>
      <c r="BG268" s="24">
        <f t="shared" si="106"/>
        <v>7.335804180729702E-2</v>
      </c>
      <c r="BH268" s="25">
        <f t="shared" si="98"/>
        <v>17.209513444123516</v>
      </c>
      <c r="BM268" s="33">
        <f t="shared" si="107"/>
        <v>418384938.79952592</v>
      </c>
    </row>
    <row r="269" spans="1:65" x14ac:dyDescent="0.2">
      <c r="A269" s="12">
        <v>19</v>
      </c>
      <c r="B269" s="13">
        <v>2012</v>
      </c>
      <c r="C269" s="13" t="s">
        <v>45</v>
      </c>
      <c r="D269" s="14">
        <v>6743</v>
      </c>
      <c r="E269" s="14">
        <v>1866</v>
      </c>
      <c r="F269" s="14">
        <v>395000000</v>
      </c>
      <c r="G269" s="14">
        <v>3772</v>
      </c>
      <c r="H269" s="14">
        <v>1212000000</v>
      </c>
      <c r="I269" s="14">
        <v>805000000</v>
      </c>
      <c r="J269" s="14">
        <v>2459</v>
      </c>
      <c r="K269" s="14">
        <f t="shared" si="102"/>
        <v>6231</v>
      </c>
      <c r="L269" s="14">
        <f t="shared" si="99"/>
        <v>407000000</v>
      </c>
      <c r="M269" s="14">
        <f t="shared" si="100"/>
        <v>65318.568448082173</v>
      </c>
      <c r="N269" s="14">
        <f t="shared" si="101"/>
        <v>512</v>
      </c>
      <c r="O269" s="14">
        <v>6455</v>
      </c>
      <c r="P269" s="14">
        <v>18437000000</v>
      </c>
      <c r="Q269" s="14">
        <v>6360</v>
      </c>
      <c r="R269" s="14">
        <v>1437000000</v>
      </c>
      <c r="S269" s="14">
        <v>5989</v>
      </c>
      <c r="T269" s="14">
        <v>5192000000</v>
      </c>
      <c r="U269" s="14">
        <v>4316</v>
      </c>
      <c r="V269" s="14">
        <v>1496000000</v>
      </c>
      <c r="W269" s="14">
        <v>484</v>
      </c>
      <c r="X269" s="14">
        <v>1532000000</v>
      </c>
      <c r="Y269" s="14">
        <v>5674</v>
      </c>
      <c r="Z269" s="14">
        <v>7958000000</v>
      </c>
      <c r="AA269" s="14">
        <v>723</v>
      </c>
      <c r="AB269" s="14">
        <v>293000000</v>
      </c>
      <c r="AC269" s="14">
        <v>5207</v>
      </c>
      <c r="AD269" s="14">
        <v>16268000000</v>
      </c>
      <c r="AE269" s="14">
        <v>4143</v>
      </c>
      <c r="AF269" s="14">
        <v>7672000000</v>
      </c>
      <c r="AG269" s="14">
        <v>739</v>
      </c>
      <c r="AH269" s="14">
        <v>1974000000</v>
      </c>
      <c r="AI269" s="14">
        <v>2311</v>
      </c>
      <c r="AJ269" s="14">
        <v>6967000000</v>
      </c>
      <c r="AK269" s="14">
        <v>3307</v>
      </c>
      <c r="AL269" s="14">
        <v>909000000</v>
      </c>
      <c r="AM269" s="14">
        <v>3730</v>
      </c>
      <c r="AN269" s="14">
        <v>1254000000</v>
      </c>
      <c r="AO269" s="14">
        <v>1402</v>
      </c>
      <c r="AP269" s="14">
        <v>246000000</v>
      </c>
      <c r="AQ269" s="14">
        <v>382</v>
      </c>
      <c r="AR269" s="14">
        <v>82000000</v>
      </c>
      <c r="AS269" s="14">
        <v>1993</v>
      </c>
      <c r="AT269" s="14">
        <v>3776000000</v>
      </c>
      <c r="AU269" s="14">
        <v>1684</v>
      </c>
      <c r="AV269" s="15">
        <v>2863000000</v>
      </c>
      <c r="AW269" s="6"/>
      <c r="AX269" s="21">
        <v>3.897112030084072</v>
      </c>
      <c r="AZ269" s="24">
        <f t="shared" si="96"/>
        <v>4.7845248892716991E-2</v>
      </c>
      <c r="BA269" s="24">
        <f t="shared" si="108"/>
        <v>2.223174787893327E-2</v>
      </c>
      <c r="BB269" s="24">
        <f t="shared" si="97"/>
        <v>1.1282196242800302E-2</v>
      </c>
      <c r="BD269" s="24">
        <f t="shared" si="103"/>
        <v>7.7941096707707325E-2</v>
      </c>
      <c r="BE269" s="24">
        <f t="shared" si="104"/>
        <v>1.5891956392037752E-2</v>
      </c>
      <c r="BF269" s="24">
        <f t="shared" si="105"/>
        <v>0.43163204425882734</v>
      </c>
      <c r="BG269" s="24">
        <f t="shared" si="106"/>
        <v>8.1141183489721755E-2</v>
      </c>
      <c r="BH269" s="25">
        <f t="shared" si="98"/>
        <v>14.901529724283227</v>
      </c>
      <c r="BM269" s="33">
        <f t="shared" si="107"/>
        <v>393111613.97814637</v>
      </c>
    </row>
    <row r="270" spans="1:65" x14ac:dyDescent="0.2">
      <c r="A270" s="12">
        <v>19</v>
      </c>
      <c r="B270" s="13">
        <v>2013</v>
      </c>
      <c r="C270" s="13" t="s">
        <v>45</v>
      </c>
      <c r="D270" s="14">
        <v>6833</v>
      </c>
      <c r="E270" s="14">
        <v>2002</v>
      </c>
      <c r="F270" s="14">
        <v>497000000</v>
      </c>
      <c r="G270" s="14">
        <v>3840</v>
      </c>
      <c r="H270" s="14">
        <v>1482000000</v>
      </c>
      <c r="I270" s="14">
        <v>1185000000</v>
      </c>
      <c r="J270" s="14">
        <v>2520</v>
      </c>
      <c r="K270" s="14">
        <f t="shared" si="102"/>
        <v>6360</v>
      </c>
      <c r="L270" s="14">
        <f t="shared" si="99"/>
        <v>297000000</v>
      </c>
      <c r="M270" s="14">
        <f t="shared" si="100"/>
        <v>46698.113207547169</v>
      </c>
      <c r="N270" s="14">
        <f t="shared" si="101"/>
        <v>473</v>
      </c>
      <c r="O270" s="14">
        <v>6604</v>
      </c>
      <c r="P270" s="14">
        <v>22787000000</v>
      </c>
      <c r="Q270" s="14">
        <v>6508</v>
      </c>
      <c r="R270" s="14">
        <v>1699000000</v>
      </c>
      <c r="S270" s="14">
        <v>6142</v>
      </c>
      <c r="T270" s="14">
        <v>6671000000</v>
      </c>
      <c r="U270" s="14">
        <v>4464</v>
      </c>
      <c r="V270" s="14">
        <v>1719000000</v>
      </c>
      <c r="W270" s="14">
        <v>519</v>
      </c>
      <c r="X270" s="14">
        <v>2012000000</v>
      </c>
      <c r="Y270" s="14">
        <v>5759</v>
      </c>
      <c r="Z270" s="14">
        <v>9418000000</v>
      </c>
      <c r="AA270" s="14">
        <v>723</v>
      </c>
      <c r="AB270" s="14">
        <v>479000000</v>
      </c>
      <c r="AC270" s="14">
        <v>5406</v>
      </c>
      <c r="AD270" s="14">
        <v>21715000000</v>
      </c>
      <c r="AE270" s="14">
        <v>4289</v>
      </c>
      <c r="AF270" s="14">
        <v>10058000000</v>
      </c>
      <c r="AG270" s="14">
        <v>751</v>
      </c>
      <c r="AH270" s="14">
        <v>1899000000</v>
      </c>
      <c r="AI270" s="14">
        <v>2458</v>
      </c>
      <c r="AJ270" s="14">
        <v>10125000000</v>
      </c>
      <c r="AK270" s="14">
        <v>3402</v>
      </c>
      <c r="AL270" s="14">
        <v>1038000000</v>
      </c>
      <c r="AM270" s="14">
        <v>3864</v>
      </c>
      <c r="AN270" s="14">
        <v>1404000000</v>
      </c>
      <c r="AO270" s="14">
        <v>1454</v>
      </c>
      <c r="AP270" s="14">
        <v>312000000</v>
      </c>
      <c r="AQ270" s="14">
        <v>389</v>
      </c>
      <c r="AR270" s="14">
        <v>132000000</v>
      </c>
      <c r="AS270" s="14">
        <v>2107</v>
      </c>
      <c r="AT270" s="14">
        <v>3878000000</v>
      </c>
      <c r="AU270" s="14">
        <v>1839</v>
      </c>
      <c r="AV270" s="15">
        <v>5802000000</v>
      </c>
      <c r="AW270" s="6"/>
      <c r="AX270" s="21">
        <v>4.9066831577641361</v>
      </c>
      <c r="AZ270" s="24">
        <f t="shared" si="96"/>
        <v>4.5572954985101201E-2</v>
      </c>
      <c r="BA270" s="24">
        <f t="shared" si="108"/>
        <v>1.9289562592192985E-2</v>
      </c>
      <c r="BB270" s="24">
        <f t="shared" si="97"/>
        <v>7.2153653524953615E-3</v>
      </c>
      <c r="BD270" s="24">
        <f t="shared" si="103"/>
        <v>7.4560056172378986E-2</v>
      </c>
      <c r="BE270" s="24">
        <f t="shared" si="104"/>
        <v>2.1020757449422917E-2</v>
      </c>
      <c r="BF270" s="24">
        <f t="shared" si="105"/>
        <v>0.41330583227278711</v>
      </c>
      <c r="BG270" s="24">
        <f t="shared" si="106"/>
        <v>7.5437749594066794E-2</v>
      </c>
      <c r="BH270" s="25">
        <f t="shared" si="98"/>
        <v>14.515374331550802</v>
      </c>
      <c r="BM270" s="33">
        <f t="shared" si="107"/>
        <v>410052969.65553868</v>
      </c>
    </row>
    <row r="271" spans="1:65" x14ac:dyDescent="0.2">
      <c r="A271" s="12">
        <v>19</v>
      </c>
      <c r="B271" s="13">
        <v>2014</v>
      </c>
      <c r="C271" s="13" t="s">
        <v>45</v>
      </c>
      <c r="D271" s="14">
        <v>3588</v>
      </c>
      <c r="E271" s="14">
        <v>6087</v>
      </c>
      <c r="F271" s="14">
        <v>4472265136.71875</v>
      </c>
      <c r="G271" s="14">
        <v>10559</v>
      </c>
      <c r="H271" s="14">
        <v>16548503906.25</v>
      </c>
      <c r="I271" s="14">
        <v>8766933593.75</v>
      </c>
      <c r="J271" s="14">
        <v>2758</v>
      </c>
      <c r="K271" s="14">
        <f t="shared" si="102"/>
        <v>13317</v>
      </c>
      <c r="L271" s="14">
        <f t="shared" si="99"/>
        <v>7781570312.5</v>
      </c>
      <c r="M271" s="14">
        <f t="shared" si="100"/>
        <v>584333.58207554254</v>
      </c>
      <c r="N271" s="14">
        <f t="shared" si="101"/>
        <v>-9729</v>
      </c>
      <c r="O271" s="14">
        <v>3588</v>
      </c>
      <c r="P271" s="14">
        <v>16503361328.125</v>
      </c>
      <c r="Q271" s="14">
        <v>3573</v>
      </c>
      <c r="R271" s="14">
        <v>1669986206.0546875</v>
      </c>
      <c r="S271" s="14">
        <v>3425</v>
      </c>
      <c r="T271" s="14">
        <v>5768497070.3125</v>
      </c>
      <c r="U271" s="14">
        <v>2670</v>
      </c>
      <c r="V271" s="14">
        <v>1584017822.265625</v>
      </c>
      <c r="W271" s="14">
        <v>343</v>
      </c>
      <c r="X271" s="14">
        <v>1568400634.765625</v>
      </c>
      <c r="Y271" s="14">
        <v>3281</v>
      </c>
      <c r="Z271" s="14">
        <v>5536507324.21875</v>
      </c>
      <c r="AA271" s="14">
        <v>330</v>
      </c>
      <c r="AB271" s="14">
        <v>292578704.83398438</v>
      </c>
      <c r="AC271" s="14">
        <v>3206</v>
      </c>
      <c r="AD271" s="14">
        <v>22983027343.75</v>
      </c>
      <c r="AE271" s="14">
        <v>2569</v>
      </c>
      <c r="AF271" s="14">
        <v>10817990234.375</v>
      </c>
      <c r="AG271" s="14">
        <v>488</v>
      </c>
      <c r="AH271" s="14">
        <v>1995327148.4375</v>
      </c>
      <c r="AI271" s="14">
        <v>1519</v>
      </c>
      <c r="AJ271" s="14">
        <v>10614596679.6875</v>
      </c>
      <c r="AK271" s="14">
        <v>2130</v>
      </c>
      <c r="AL271" s="14">
        <v>911202880.859375</v>
      </c>
      <c r="AM271" s="14">
        <v>2338</v>
      </c>
      <c r="AN271" s="14">
        <v>1356089355.46875</v>
      </c>
      <c r="AO271" s="14">
        <v>1492</v>
      </c>
      <c r="AP271" s="14">
        <v>424851264</v>
      </c>
      <c r="AQ271" s="14">
        <v>370</v>
      </c>
      <c r="AR271" s="14">
        <v>136591690.06347656</v>
      </c>
      <c r="AS271" s="14">
        <v>2202</v>
      </c>
      <c r="AT271" s="14">
        <v>5760342285.15625</v>
      </c>
      <c r="AU271" s="14">
        <v>1951</v>
      </c>
      <c r="AV271" s="15">
        <v>7591348632.8125</v>
      </c>
      <c r="AW271" s="6"/>
      <c r="AX271" s="21">
        <v>7.001140177479483</v>
      </c>
      <c r="AZ271" s="24">
        <f t="shared" si="96"/>
        <v>0.15011717967320951</v>
      </c>
      <c r="BA271" s="24">
        <f t="shared" si="108"/>
        <v>0.10472063769848253</v>
      </c>
      <c r="BB271" s="24">
        <f t="shared" si="97"/>
        <v>6.6500893438432282E-2</v>
      </c>
      <c r="BD271" s="24">
        <f t="shared" si="103"/>
        <v>0.10119067097008291</v>
      </c>
      <c r="BE271" s="24">
        <f t="shared" si="104"/>
        <v>1.7728431136957067E-2</v>
      </c>
      <c r="BF271" s="24">
        <f t="shared" si="105"/>
        <v>0.33547755600451185</v>
      </c>
      <c r="BG271" s="24">
        <f t="shared" si="106"/>
        <v>9.5981527082373494E-2</v>
      </c>
      <c r="BH271" s="25">
        <f t="shared" si="98"/>
        <v>13.369998454770215</v>
      </c>
      <c r="BM271" s="33">
        <f t="shared" si="107"/>
        <v>224020744.47969031</v>
      </c>
    </row>
    <row r="272" spans="1:65" x14ac:dyDescent="0.2">
      <c r="A272" s="12">
        <v>20</v>
      </c>
      <c r="B272" s="13">
        <v>2001</v>
      </c>
      <c r="C272" s="13" t="s">
        <v>46</v>
      </c>
      <c r="D272" s="14">
        <v>1246</v>
      </c>
      <c r="E272" s="14">
        <v>225</v>
      </c>
      <c r="F272" s="14">
        <v>333141875</v>
      </c>
      <c r="G272" s="14">
        <v>612</v>
      </c>
      <c r="H272" s="14">
        <v>360666062.5</v>
      </c>
      <c r="I272" s="14">
        <v>1465803125</v>
      </c>
      <c r="J272" s="14">
        <v>499</v>
      </c>
      <c r="K272" s="14">
        <f t="shared" si="102"/>
        <v>1111</v>
      </c>
      <c r="L272" s="14">
        <f t="shared" si="99"/>
        <v>-1105137062.5</v>
      </c>
      <c r="M272" s="14">
        <f t="shared" si="100"/>
        <v>-994722.82853285328</v>
      </c>
      <c r="N272" s="14">
        <f t="shared" si="101"/>
        <v>135</v>
      </c>
      <c r="O272" s="14">
        <v>1171</v>
      </c>
      <c r="P272" s="14">
        <v>31380704000</v>
      </c>
      <c r="Q272" s="14">
        <v>1108</v>
      </c>
      <c r="R272" s="14">
        <v>254546250</v>
      </c>
      <c r="S272" s="14">
        <v>1103</v>
      </c>
      <c r="T272" s="14">
        <v>5523143000</v>
      </c>
      <c r="U272" s="14">
        <v>284</v>
      </c>
      <c r="V272" s="14">
        <v>233917562.5</v>
      </c>
      <c r="W272" s="14">
        <v>275</v>
      </c>
      <c r="X272" s="14">
        <v>1780630000</v>
      </c>
      <c r="Y272" s="14">
        <v>972</v>
      </c>
      <c r="Z272" s="14">
        <v>19438712000</v>
      </c>
      <c r="AA272" s="14">
        <v>251</v>
      </c>
      <c r="AB272" s="14">
        <v>4149756500</v>
      </c>
      <c r="AC272" s="14">
        <v>749</v>
      </c>
      <c r="AD272" s="14">
        <v>6332023500</v>
      </c>
      <c r="AE272" s="14">
        <v>256</v>
      </c>
      <c r="AF272" s="14">
        <v>278139218.75</v>
      </c>
      <c r="AG272" s="14">
        <v>317</v>
      </c>
      <c r="AH272" s="14">
        <v>2985461500</v>
      </c>
      <c r="AI272" s="14">
        <v>329</v>
      </c>
      <c r="AJ272" s="14">
        <v>2847768250</v>
      </c>
      <c r="AK272" s="14">
        <v>147</v>
      </c>
      <c r="AL272" s="14">
        <v>420785281.25</v>
      </c>
      <c r="AM272" s="14">
        <v>174</v>
      </c>
      <c r="AN272" s="14">
        <v>200130843.75</v>
      </c>
      <c r="AO272" s="14"/>
      <c r="AP272" s="14"/>
      <c r="AQ272" s="14"/>
      <c r="AR272" s="14"/>
      <c r="AS272" s="14"/>
      <c r="AT272" s="14"/>
      <c r="AU272" s="14"/>
      <c r="AV272" s="15"/>
      <c r="AW272" s="6"/>
      <c r="AX272" s="21">
        <v>0.70033498957219398</v>
      </c>
      <c r="AZ272" s="24"/>
      <c r="BA272" s="24"/>
      <c r="BB272" s="24"/>
      <c r="BD272" s="24">
        <f t="shared" si="103"/>
        <v>8.1115532016107737E-3</v>
      </c>
      <c r="BE272" s="24">
        <f t="shared" si="104"/>
        <v>0.13223911420215428</v>
      </c>
      <c r="BF272" s="24">
        <f t="shared" si="105"/>
        <v>0.61944792570619189</v>
      </c>
      <c r="BG272" s="24">
        <f t="shared" si="106"/>
        <v>7.4541846639259593E-3</v>
      </c>
      <c r="BH272" s="25"/>
      <c r="BM272" s="33">
        <f t="shared" si="107"/>
        <v>2542540393.5446863</v>
      </c>
    </row>
    <row r="273" spans="1:65" x14ac:dyDescent="0.2">
      <c r="A273" s="12">
        <v>20</v>
      </c>
      <c r="B273" s="13">
        <v>2002</v>
      </c>
      <c r="C273" s="13" t="s">
        <v>46</v>
      </c>
      <c r="D273" s="14">
        <v>1250</v>
      </c>
      <c r="E273" s="14">
        <v>177</v>
      </c>
      <c r="F273" s="14">
        <v>42335222.65625</v>
      </c>
      <c r="G273" s="14">
        <v>486</v>
      </c>
      <c r="H273" s="14">
        <v>137076296.875</v>
      </c>
      <c r="I273" s="14">
        <v>19991284000</v>
      </c>
      <c r="J273" s="14">
        <v>569</v>
      </c>
      <c r="K273" s="14">
        <f t="shared" si="102"/>
        <v>1055</v>
      </c>
      <c r="L273" s="14">
        <f t="shared" si="99"/>
        <v>-19854207703.125</v>
      </c>
      <c r="M273" s="14">
        <f t="shared" si="100"/>
        <v>-18819154.220971566</v>
      </c>
      <c r="N273" s="14">
        <f t="shared" si="101"/>
        <v>195</v>
      </c>
      <c r="O273" s="14">
        <v>1096</v>
      </c>
      <c r="P273" s="14">
        <v>40431868000</v>
      </c>
      <c r="Q273" s="14">
        <v>1031</v>
      </c>
      <c r="R273" s="14">
        <v>653318062.5</v>
      </c>
      <c r="S273" s="14">
        <v>1014</v>
      </c>
      <c r="T273" s="14">
        <v>3832731500</v>
      </c>
      <c r="U273" s="14">
        <v>274</v>
      </c>
      <c r="V273" s="14">
        <v>176162703.125</v>
      </c>
      <c r="W273" s="14">
        <v>228</v>
      </c>
      <c r="X273" s="14">
        <v>3545366750</v>
      </c>
      <c r="Y273" s="14">
        <v>914</v>
      </c>
      <c r="Z273" s="14">
        <v>25592324000</v>
      </c>
      <c r="AA273" s="14">
        <v>229</v>
      </c>
      <c r="AB273" s="14">
        <v>6631963500</v>
      </c>
      <c r="AC273" s="14">
        <v>697</v>
      </c>
      <c r="AD273" s="14">
        <v>8900325000</v>
      </c>
      <c r="AE273" s="14">
        <v>251</v>
      </c>
      <c r="AF273" s="14">
        <v>212396125</v>
      </c>
      <c r="AG273" s="14">
        <v>299</v>
      </c>
      <c r="AH273" s="14">
        <v>1979110750</v>
      </c>
      <c r="AI273" s="14">
        <v>301</v>
      </c>
      <c r="AJ273" s="14">
        <v>6558587000</v>
      </c>
      <c r="AK273" s="14">
        <v>149</v>
      </c>
      <c r="AL273" s="14">
        <v>247096078.125</v>
      </c>
      <c r="AM273" s="14">
        <v>167</v>
      </c>
      <c r="AN273" s="14">
        <v>96865390.625</v>
      </c>
      <c r="AO273" s="14"/>
      <c r="AP273" s="14"/>
      <c r="AQ273" s="14"/>
      <c r="AR273" s="14"/>
      <c r="AS273" s="14"/>
      <c r="AT273" s="14"/>
      <c r="AU273" s="14"/>
      <c r="AV273" s="15"/>
      <c r="AW273" s="6"/>
      <c r="AX273" s="21">
        <v>0.88150113140217035</v>
      </c>
      <c r="AZ273" s="24">
        <f t="shared" ref="AZ273:AZ285" si="109">((M273+(F273/E273))/AX273)/(((R272/Q272)+(V272/U272)+(Z272/Y272)+(X272/W272))/AX272)</f>
        <v>-0.53625066477407501</v>
      </c>
      <c r="BA273" s="24">
        <f t="shared" si="108"/>
        <v>-0.54199570961159071</v>
      </c>
      <c r="BB273" s="24">
        <f t="shared" ref="BB273:BB285" si="110">(M273/AX273)/(((R272/Q272)+(V272/U272)+(Z272/Y272)+(X272/W272))/AX272)</f>
        <v>-0.54315387924284386</v>
      </c>
      <c r="BD273" s="24">
        <f t="shared" si="103"/>
        <v>1.6158493159405842E-2</v>
      </c>
      <c r="BE273" s="24">
        <f t="shared" si="104"/>
        <v>0.1640281250423552</v>
      </c>
      <c r="BF273" s="24">
        <f t="shared" si="105"/>
        <v>0.63297406887062457</v>
      </c>
      <c r="BG273" s="24">
        <f t="shared" si="106"/>
        <v>4.357026074704241E-3</v>
      </c>
      <c r="BH273" s="25">
        <f t="shared" ref="BH273:BH285" si="111">AD273/V272</f>
        <v>38.048981465425456</v>
      </c>
      <c r="BM273" s="33">
        <f t="shared" si="107"/>
        <v>4021965059.035738</v>
      </c>
    </row>
    <row r="274" spans="1:65" x14ac:dyDescent="0.2">
      <c r="A274" s="12">
        <v>20</v>
      </c>
      <c r="B274" s="13">
        <v>2003</v>
      </c>
      <c r="C274" s="13" t="s">
        <v>46</v>
      </c>
      <c r="D274" s="14">
        <v>1199</v>
      </c>
      <c r="E274" s="14">
        <v>211</v>
      </c>
      <c r="F274" s="14">
        <v>94814312.5</v>
      </c>
      <c r="G274" s="14">
        <v>528</v>
      </c>
      <c r="H274" s="14">
        <v>1978086125</v>
      </c>
      <c r="I274" s="14">
        <v>943260625</v>
      </c>
      <c r="J274" s="14">
        <v>486</v>
      </c>
      <c r="K274" s="14">
        <f t="shared" si="102"/>
        <v>1014</v>
      </c>
      <c r="L274" s="14">
        <f t="shared" si="99"/>
        <v>1034825500</v>
      </c>
      <c r="M274" s="14">
        <f t="shared" si="100"/>
        <v>1020537.9684418146</v>
      </c>
      <c r="N274" s="14">
        <f t="shared" si="101"/>
        <v>185</v>
      </c>
      <c r="O274" s="14">
        <v>1059</v>
      </c>
      <c r="P274" s="14">
        <v>37164420000</v>
      </c>
      <c r="Q274" s="14">
        <v>995</v>
      </c>
      <c r="R274" s="14">
        <v>547538312.5</v>
      </c>
      <c r="S274" s="14">
        <v>985</v>
      </c>
      <c r="T274" s="14">
        <v>4418647500</v>
      </c>
      <c r="U274" s="14">
        <v>258</v>
      </c>
      <c r="V274" s="14">
        <v>241737234.375</v>
      </c>
      <c r="W274" s="14">
        <v>204</v>
      </c>
      <c r="X274" s="14">
        <v>7019098500</v>
      </c>
      <c r="Y274" s="14">
        <v>858</v>
      </c>
      <c r="Z274" s="14">
        <v>21244910000</v>
      </c>
      <c r="AA274" s="14">
        <v>183</v>
      </c>
      <c r="AB274" s="14">
        <v>3692488000</v>
      </c>
      <c r="AC274" s="14">
        <v>641</v>
      </c>
      <c r="AD274" s="14">
        <v>6390787500</v>
      </c>
      <c r="AE274" s="14">
        <v>218</v>
      </c>
      <c r="AF274" s="14">
        <v>505076312.5</v>
      </c>
      <c r="AG274" s="14">
        <v>275</v>
      </c>
      <c r="AH274" s="14">
        <v>1977932125</v>
      </c>
      <c r="AI274" s="14">
        <v>279</v>
      </c>
      <c r="AJ274" s="14">
        <v>3960936750</v>
      </c>
      <c r="AK274" s="14">
        <v>137</v>
      </c>
      <c r="AL274" s="14">
        <v>116391390.625</v>
      </c>
      <c r="AM274" s="14">
        <v>158</v>
      </c>
      <c r="AN274" s="14">
        <v>169549328.125</v>
      </c>
      <c r="AO274" s="14"/>
      <c r="AP274" s="14"/>
      <c r="AQ274" s="14"/>
      <c r="AR274" s="14"/>
      <c r="AS274" s="14"/>
      <c r="AT274" s="14"/>
      <c r="AU274" s="14"/>
      <c r="AV274" s="15"/>
      <c r="AW274" s="6"/>
      <c r="AX274" s="21">
        <v>1</v>
      </c>
      <c r="AZ274" s="24">
        <f t="shared" si="109"/>
        <v>2.8904888571895375E-2</v>
      </c>
      <c r="BA274" s="24">
        <f t="shared" si="108"/>
        <v>2.190720900240898E-2</v>
      </c>
      <c r="BB274" s="24">
        <f t="shared" si="110"/>
        <v>2.0068466301086895E-2</v>
      </c>
      <c r="BD274" s="24">
        <f t="shared" si="103"/>
        <v>1.4732863112084084E-2</v>
      </c>
      <c r="BE274" s="24">
        <f t="shared" si="104"/>
        <v>9.9355458796343388E-2</v>
      </c>
      <c r="BF274" s="24">
        <f t="shared" si="105"/>
        <v>0.57164648338383861</v>
      </c>
      <c r="BG274" s="24">
        <f t="shared" si="106"/>
        <v>6.5045340240746392E-3</v>
      </c>
      <c r="BH274" s="25">
        <f t="shared" si="111"/>
        <v>36.277755657877712</v>
      </c>
      <c r="BM274" s="33">
        <f t="shared" si="107"/>
        <v>7019098500</v>
      </c>
    </row>
    <row r="275" spans="1:65" x14ac:dyDescent="0.2">
      <c r="A275" s="12">
        <v>20</v>
      </c>
      <c r="B275" s="13">
        <v>2004</v>
      </c>
      <c r="C275" s="13" t="s">
        <v>46</v>
      </c>
      <c r="D275" s="14">
        <v>1641</v>
      </c>
      <c r="E275" s="14">
        <v>266</v>
      </c>
      <c r="F275" s="14">
        <v>95606929.6875</v>
      </c>
      <c r="G275" s="14">
        <v>780</v>
      </c>
      <c r="H275" s="14">
        <v>771173375</v>
      </c>
      <c r="I275" s="14">
        <v>2417728500</v>
      </c>
      <c r="J275" s="14">
        <v>605</v>
      </c>
      <c r="K275" s="14">
        <f t="shared" si="102"/>
        <v>1385</v>
      </c>
      <c r="L275" s="14">
        <f t="shared" si="99"/>
        <v>-1646555125</v>
      </c>
      <c r="M275" s="14">
        <f t="shared" si="100"/>
        <v>-1188848.4657039712</v>
      </c>
      <c r="N275" s="14">
        <f t="shared" si="101"/>
        <v>256</v>
      </c>
      <c r="O275" s="14">
        <v>1481</v>
      </c>
      <c r="P275" s="14">
        <v>38619332000</v>
      </c>
      <c r="Q275" s="14">
        <v>1411</v>
      </c>
      <c r="R275" s="14">
        <v>571742000</v>
      </c>
      <c r="S275" s="14">
        <v>1354</v>
      </c>
      <c r="T275" s="14">
        <v>5633936500</v>
      </c>
      <c r="U275" s="14">
        <v>434</v>
      </c>
      <c r="V275" s="14">
        <v>661634000</v>
      </c>
      <c r="W275" s="14">
        <v>345</v>
      </c>
      <c r="X275" s="14">
        <v>8387071500</v>
      </c>
      <c r="Y275" s="14">
        <v>1200</v>
      </c>
      <c r="Z275" s="14">
        <v>19613452000</v>
      </c>
      <c r="AA275" s="14">
        <v>226</v>
      </c>
      <c r="AB275" s="14">
        <v>3751496750</v>
      </c>
      <c r="AC275" s="14">
        <v>941</v>
      </c>
      <c r="AD275" s="14">
        <v>8870835000</v>
      </c>
      <c r="AE275" s="14">
        <v>360</v>
      </c>
      <c r="AF275" s="14">
        <v>1930538250</v>
      </c>
      <c r="AG275" s="14">
        <v>389</v>
      </c>
      <c r="AH275" s="14">
        <v>2067406250</v>
      </c>
      <c r="AI275" s="14">
        <v>432</v>
      </c>
      <c r="AJ275" s="14">
        <v>5222930500</v>
      </c>
      <c r="AK275" s="14">
        <v>210</v>
      </c>
      <c r="AL275" s="14">
        <v>157983828.125</v>
      </c>
      <c r="AM275" s="14">
        <v>236</v>
      </c>
      <c r="AN275" s="14">
        <v>508023593.75</v>
      </c>
      <c r="AO275" s="14"/>
      <c r="AP275" s="14"/>
      <c r="AQ275" s="14"/>
      <c r="AR275" s="14"/>
      <c r="AS275" s="14"/>
      <c r="AT275" s="14"/>
      <c r="AU275" s="14"/>
      <c r="AV275" s="15"/>
      <c r="AW275" s="6"/>
      <c r="AX275" s="21">
        <v>1.0441571792341915</v>
      </c>
      <c r="AZ275" s="24">
        <f t="shared" si="109"/>
        <v>-1.3096040116756684E-2</v>
      </c>
      <c r="BA275" s="24">
        <f t="shared" si="108"/>
        <v>-1.768116838902746E-2</v>
      </c>
      <c r="BB275" s="24">
        <f t="shared" si="110"/>
        <v>-1.8771109515411756E-2</v>
      </c>
      <c r="BD275" s="24">
        <f t="shared" si="103"/>
        <v>1.4804554361530645E-2</v>
      </c>
      <c r="BE275" s="24">
        <f t="shared" si="104"/>
        <v>9.7140384251079223E-2</v>
      </c>
      <c r="BF275" s="24">
        <f t="shared" si="105"/>
        <v>0.50786616402375884</v>
      </c>
      <c r="BG275" s="24">
        <f t="shared" si="106"/>
        <v>1.7132196900764621E-2</v>
      </c>
      <c r="BH275" s="25">
        <f t="shared" si="111"/>
        <v>36.696188003205705</v>
      </c>
      <c r="BM275" s="33">
        <f t="shared" si="107"/>
        <v>8032384076.6495218</v>
      </c>
    </row>
    <row r="276" spans="1:65" x14ac:dyDescent="0.2">
      <c r="A276" s="12">
        <v>20</v>
      </c>
      <c r="B276" s="13">
        <v>2005</v>
      </c>
      <c r="C276" s="13" t="s">
        <v>46</v>
      </c>
      <c r="D276" s="14">
        <v>1592</v>
      </c>
      <c r="E276" s="14">
        <v>308</v>
      </c>
      <c r="F276" s="14">
        <v>335586750</v>
      </c>
      <c r="G276" s="14">
        <v>813</v>
      </c>
      <c r="H276" s="14">
        <v>5171088000</v>
      </c>
      <c r="I276" s="14">
        <v>775972062.5</v>
      </c>
      <c r="J276" s="14">
        <v>518</v>
      </c>
      <c r="K276" s="14">
        <f t="shared" si="102"/>
        <v>1331</v>
      </c>
      <c r="L276" s="14">
        <f t="shared" si="99"/>
        <v>4395115937.5</v>
      </c>
      <c r="M276" s="14">
        <f t="shared" si="100"/>
        <v>3302115.655522164</v>
      </c>
      <c r="N276" s="14">
        <f t="shared" si="101"/>
        <v>261</v>
      </c>
      <c r="O276" s="14">
        <v>1413</v>
      </c>
      <c r="P276" s="14">
        <v>37742244000</v>
      </c>
      <c r="Q276" s="14">
        <v>1346</v>
      </c>
      <c r="R276" s="14">
        <v>1013862812.5</v>
      </c>
      <c r="S276" s="14">
        <v>1299</v>
      </c>
      <c r="T276" s="14">
        <v>7204238000</v>
      </c>
      <c r="U276" s="14">
        <v>420</v>
      </c>
      <c r="V276" s="14">
        <v>871571750</v>
      </c>
      <c r="W276" s="14">
        <v>335</v>
      </c>
      <c r="X276" s="14">
        <v>5007817000</v>
      </c>
      <c r="Y276" s="14">
        <v>1146</v>
      </c>
      <c r="Z276" s="14">
        <v>19277944000</v>
      </c>
      <c r="AA276" s="14">
        <v>215</v>
      </c>
      <c r="AB276" s="14">
        <v>4366811500</v>
      </c>
      <c r="AC276" s="14">
        <v>885</v>
      </c>
      <c r="AD276" s="14">
        <v>11905614000</v>
      </c>
      <c r="AE276" s="14">
        <v>323</v>
      </c>
      <c r="AF276" s="14">
        <v>2956390750</v>
      </c>
      <c r="AG276" s="14">
        <v>357</v>
      </c>
      <c r="AH276" s="14">
        <v>4573517000</v>
      </c>
      <c r="AI276" s="14">
        <v>402</v>
      </c>
      <c r="AJ276" s="14">
        <v>4564767000</v>
      </c>
      <c r="AK276" s="14">
        <v>196</v>
      </c>
      <c r="AL276" s="14">
        <v>698677375</v>
      </c>
      <c r="AM276" s="14">
        <v>218</v>
      </c>
      <c r="AN276" s="14">
        <v>887738187.5</v>
      </c>
      <c r="AO276" s="14"/>
      <c r="AP276" s="14"/>
      <c r="AQ276" s="14"/>
      <c r="AR276" s="14"/>
      <c r="AS276" s="14"/>
      <c r="AT276" s="14"/>
      <c r="AU276" s="14"/>
      <c r="AV276" s="15"/>
      <c r="AW276" s="6"/>
      <c r="AX276" s="21">
        <v>1.1448312940523104</v>
      </c>
      <c r="AZ276" s="24">
        <f t="shared" si="109"/>
        <v>9.4059526635063867E-2</v>
      </c>
      <c r="BA276" s="24">
        <f t="shared" si="108"/>
        <v>7.6123614454850774E-2</v>
      </c>
      <c r="BB276" s="24">
        <f t="shared" si="110"/>
        <v>7.0723554873711361E-2</v>
      </c>
      <c r="BD276" s="24">
        <f t="shared" si="103"/>
        <v>2.6862812197918067E-2</v>
      </c>
      <c r="BE276" s="24">
        <f t="shared" si="104"/>
        <v>0.1157008973817243</v>
      </c>
      <c r="BF276" s="24">
        <f t="shared" si="105"/>
        <v>0.51077895633338599</v>
      </c>
      <c r="BG276" s="24">
        <f t="shared" si="106"/>
        <v>2.309273794107208E-2</v>
      </c>
      <c r="BH276" s="25">
        <f t="shared" si="111"/>
        <v>17.994259666220298</v>
      </c>
      <c r="BM276" s="33">
        <f t="shared" si="107"/>
        <v>4374283814.5820103</v>
      </c>
    </row>
    <row r="277" spans="1:65" x14ac:dyDescent="0.2">
      <c r="A277" s="12">
        <v>20</v>
      </c>
      <c r="B277" s="13">
        <v>2006</v>
      </c>
      <c r="C277" s="13" t="s">
        <v>46</v>
      </c>
      <c r="D277" s="14">
        <v>1766</v>
      </c>
      <c r="E277" s="14">
        <v>375</v>
      </c>
      <c r="F277" s="14">
        <v>792276375</v>
      </c>
      <c r="G277" s="14">
        <v>922</v>
      </c>
      <c r="H277" s="14">
        <v>3717520250</v>
      </c>
      <c r="I277" s="14">
        <v>543925125</v>
      </c>
      <c r="J277" s="14">
        <v>544</v>
      </c>
      <c r="K277" s="14">
        <f t="shared" si="102"/>
        <v>1466</v>
      </c>
      <c r="L277" s="14">
        <f t="shared" si="99"/>
        <v>3173595125</v>
      </c>
      <c r="M277" s="14">
        <f t="shared" si="100"/>
        <v>2164798.857435198</v>
      </c>
      <c r="N277" s="14">
        <f t="shared" si="101"/>
        <v>300</v>
      </c>
      <c r="O277" s="14">
        <v>1577</v>
      </c>
      <c r="P277" s="14">
        <v>40917404000</v>
      </c>
      <c r="Q277" s="14">
        <v>1506</v>
      </c>
      <c r="R277" s="14">
        <v>866513562.5</v>
      </c>
      <c r="S277" s="14">
        <v>1451</v>
      </c>
      <c r="T277" s="14">
        <v>8690351000</v>
      </c>
      <c r="U277" s="14">
        <v>462</v>
      </c>
      <c r="V277" s="14">
        <v>1132253500</v>
      </c>
      <c r="W277" s="14">
        <v>363</v>
      </c>
      <c r="X277" s="14">
        <v>3521457750</v>
      </c>
      <c r="Y277" s="14">
        <v>1271</v>
      </c>
      <c r="Z277" s="14">
        <v>19061910000</v>
      </c>
      <c r="AA277" s="14">
        <v>242</v>
      </c>
      <c r="AB277" s="14">
        <v>7644919000</v>
      </c>
      <c r="AC277" s="14">
        <v>1015</v>
      </c>
      <c r="AD277" s="14">
        <v>12334168000</v>
      </c>
      <c r="AE277" s="14">
        <v>376</v>
      </c>
      <c r="AF277" s="14">
        <v>3810857750</v>
      </c>
      <c r="AG277" s="14">
        <v>376</v>
      </c>
      <c r="AH277" s="14">
        <v>3932791750</v>
      </c>
      <c r="AI277" s="14">
        <v>495</v>
      </c>
      <c r="AJ277" s="14">
        <v>4769958000</v>
      </c>
      <c r="AK277" s="14">
        <v>247</v>
      </c>
      <c r="AL277" s="14">
        <v>914727937.5</v>
      </c>
      <c r="AM277" s="14">
        <v>255</v>
      </c>
      <c r="AN277" s="14">
        <v>1094168000</v>
      </c>
      <c r="AO277" s="14"/>
      <c r="AP277" s="14"/>
      <c r="AQ277" s="14"/>
      <c r="AR277" s="14"/>
      <c r="AS277" s="14"/>
      <c r="AT277" s="14"/>
      <c r="AU277" s="14"/>
      <c r="AV277" s="15"/>
      <c r="AW277" s="6"/>
      <c r="AX277" s="21">
        <v>1.2695927542996235</v>
      </c>
      <c r="AZ277" s="24">
        <f t="shared" si="109"/>
        <v>0.11148242643842898</v>
      </c>
      <c r="BA277" s="24">
        <f t="shared" si="108"/>
        <v>7.05045949446714E-2</v>
      </c>
      <c r="BB277" s="24">
        <f t="shared" si="110"/>
        <v>5.6419639115011362E-2</v>
      </c>
      <c r="BD277" s="24">
        <f t="shared" si="103"/>
        <v>2.1177139255950841E-2</v>
      </c>
      <c r="BE277" s="24">
        <f t="shared" si="104"/>
        <v>0.18683783066980494</v>
      </c>
      <c r="BF277" s="24">
        <f t="shared" si="105"/>
        <v>0.46586313247047639</v>
      </c>
      <c r="BG277" s="24">
        <f t="shared" si="106"/>
        <v>2.7671684645487284E-2</v>
      </c>
      <c r="BH277" s="25">
        <f t="shared" si="111"/>
        <v>14.1516381181469</v>
      </c>
      <c r="BM277" s="33">
        <f t="shared" si="107"/>
        <v>2773690806.027503</v>
      </c>
    </row>
    <row r="278" spans="1:65" x14ac:dyDescent="0.2">
      <c r="A278" s="12">
        <v>20</v>
      </c>
      <c r="B278" s="13">
        <v>2007</v>
      </c>
      <c r="C278" s="13" t="s">
        <v>46</v>
      </c>
      <c r="D278" s="14">
        <v>1462</v>
      </c>
      <c r="E278" s="14">
        <v>367</v>
      </c>
      <c r="F278" s="14">
        <v>908063062.5</v>
      </c>
      <c r="G278" s="14">
        <v>826</v>
      </c>
      <c r="H278" s="14">
        <v>3701493250</v>
      </c>
      <c r="I278" s="14">
        <v>245219953.125</v>
      </c>
      <c r="J278" s="14">
        <v>437</v>
      </c>
      <c r="K278" s="14">
        <f t="shared" si="102"/>
        <v>1263</v>
      </c>
      <c r="L278" s="14">
        <f t="shared" si="99"/>
        <v>3456273296.875</v>
      </c>
      <c r="M278" s="14">
        <f t="shared" si="100"/>
        <v>2736558.4298297702</v>
      </c>
      <c r="N278" s="14">
        <f t="shared" si="101"/>
        <v>199</v>
      </c>
      <c r="O278" s="14">
        <v>1343</v>
      </c>
      <c r="P278" s="14">
        <v>43896556000</v>
      </c>
      <c r="Q278" s="14">
        <v>1302</v>
      </c>
      <c r="R278" s="14">
        <v>1237940750</v>
      </c>
      <c r="S278" s="14">
        <v>1243</v>
      </c>
      <c r="T278" s="14">
        <v>9468870000</v>
      </c>
      <c r="U278" s="14">
        <v>388</v>
      </c>
      <c r="V278" s="14">
        <v>1424896500</v>
      </c>
      <c r="W278" s="14">
        <v>298</v>
      </c>
      <c r="X278" s="14">
        <v>6179135500</v>
      </c>
      <c r="Y278" s="14">
        <v>1080</v>
      </c>
      <c r="Z278" s="14">
        <v>19105762000</v>
      </c>
      <c r="AA278" s="14">
        <v>209</v>
      </c>
      <c r="AB278" s="14">
        <v>6479949000</v>
      </c>
      <c r="AC278" s="14">
        <v>872</v>
      </c>
      <c r="AD278" s="14">
        <v>12768158000</v>
      </c>
      <c r="AE278" s="14">
        <v>324</v>
      </c>
      <c r="AF278" s="14">
        <v>1829142000</v>
      </c>
      <c r="AG278" s="14">
        <v>237</v>
      </c>
      <c r="AH278" s="14">
        <v>1923870500</v>
      </c>
      <c r="AI278" s="14">
        <v>506</v>
      </c>
      <c r="AJ278" s="14">
        <v>9005271000</v>
      </c>
      <c r="AK278" s="14">
        <v>201</v>
      </c>
      <c r="AL278" s="14">
        <v>457828187.5</v>
      </c>
      <c r="AM278" s="14">
        <v>205</v>
      </c>
      <c r="AN278" s="14">
        <v>447953718.75</v>
      </c>
      <c r="AO278" s="14"/>
      <c r="AP278" s="14"/>
      <c r="AQ278" s="14"/>
      <c r="AR278" s="14"/>
      <c r="AS278" s="14"/>
      <c r="AT278" s="14"/>
      <c r="AU278" s="14"/>
      <c r="AV278" s="15"/>
      <c r="AW278" s="6"/>
      <c r="AX278" s="21">
        <v>1.4356871504617181</v>
      </c>
      <c r="AZ278" s="24">
        <f t="shared" si="109"/>
        <v>0.16620573092315877</v>
      </c>
      <c r="BA278" s="24">
        <f t="shared" si="108"/>
        <v>0.11021805123727012</v>
      </c>
      <c r="BB278" s="24">
        <f t="shared" si="110"/>
        <v>8.7285597615929578E-2</v>
      </c>
      <c r="BD278" s="24">
        <f t="shared" si="103"/>
        <v>2.8201318344883368E-2</v>
      </c>
      <c r="BE278" s="24">
        <f t="shared" si="104"/>
        <v>0.14761861955639527</v>
      </c>
      <c r="BF278" s="24">
        <f t="shared" si="105"/>
        <v>0.43524512492506245</v>
      </c>
      <c r="BG278" s="24">
        <f t="shared" si="106"/>
        <v>3.2460325589096332E-2</v>
      </c>
      <c r="BH278" s="25">
        <f t="shared" si="111"/>
        <v>11.276766201208474</v>
      </c>
      <c r="BM278" s="33">
        <f t="shared" si="107"/>
        <v>4303956818.1778221</v>
      </c>
    </row>
    <row r="279" spans="1:65" x14ac:dyDescent="0.2">
      <c r="A279" s="12">
        <v>20</v>
      </c>
      <c r="B279" s="13">
        <v>2008</v>
      </c>
      <c r="C279" s="13" t="s">
        <v>46</v>
      </c>
      <c r="D279" s="14">
        <v>1575</v>
      </c>
      <c r="E279" s="14">
        <v>412</v>
      </c>
      <c r="F279" s="14">
        <v>2158642000</v>
      </c>
      <c r="G279" s="14">
        <v>900</v>
      </c>
      <c r="H279" s="14">
        <v>4383056000</v>
      </c>
      <c r="I279" s="14">
        <v>275459000</v>
      </c>
      <c r="J279" s="14">
        <v>485</v>
      </c>
      <c r="K279" s="14">
        <f t="shared" si="102"/>
        <v>1385</v>
      </c>
      <c r="L279" s="14">
        <f t="shared" si="99"/>
        <v>4107597000</v>
      </c>
      <c r="M279" s="14">
        <f t="shared" si="100"/>
        <v>2965774.0072202166</v>
      </c>
      <c r="N279" s="14">
        <f t="shared" si="101"/>
        <v>190</v>
      </c>
      <c r="O279" s="14">
        <v>1461</v>
      </c>
      <c r="P279" s="14">
        <v>48083143000</v>
      </c>
      <c r="Q279" s="14">
        <v>1420</v>
      </c>
      <c r="R279" s="14">
        <v>2111087000</v>
      </c>
      <c r="S279" s="14">
        <v>1351</v>
      </c>
      <c r="T279" s="14">
        <v>9195547000</v>
      </c>
      <c r="U279" s="14">
        <v>424</v>
      </c>
      <c r="V279" s="14">
        <v>1666861000</v>
      </c>
      <c r="W279" s="14">
        <v>343</v>
      </c>
      <c r="X279" s="14">
        <v>6278329000</v>
      </c>
      <c r="Y279" s="14">
        <v>1183</v>
      </c>
      <c r="Z279" s="14">
        <v>21176843000</v>
      </c>
      <c r="AA279" s="14">
        <v>216</v>
      </c>
      <c r="AB279" s="14">
        <v>7654476000</v>
      </c>
      <c r="AC279" s="14">
        <v>964</v>
      </c>
      <c r="AD279" s="14">
        <v>20241794000</v>
      </c>
      <c r="AE279" s="14">
        <v>362</v>
      </c>
      <c r="AF279" s="14">
        <v>3188655000</v>
      </c>
      <c r="AG279" s="14">
        <v>226</v>
      </c>
      <c r="AH279" s="14">
        <v>4082505000</v>
      </c>
      <c r="AI279" s="14">
        <v>585</v>
      </c>
      <c r="AJ279" s="14">
        <v>11952409000</v>
      </c>
      <c r="AK279" s="14">
        <v>230</v>
      </c>
      <c r="AL279" s="14">
        <v>2145468000</v>
      </c>
      <c r="AM279" s="14">
        <v>239</v>
      </c>
      <c r="AN279" s="14">
        <v>1127243000</v>
      </c>
      <c r="AO279" s="14"/>
      <c r="AP279" s="14"/>
      <c r="AQ279" s="14"/>
      <c r="AR279" s="14"/>
      <c r="AS279" s="14"/>
      <c r="AT279" s="14"/>
      <c r="AU279" s="14"/>
      <c r="AV279" s="15"/>
      <c r="AW279" s="6"/>
      <c r="AX279" s="21">
        <v>1.7607440396079383</v>
      </c>
      <c r="AZ279" s="24">
        <f t="shared" si="109"/>
        <v>0.155413454764884</v>
      </c>
      <c r="BA279" s="24">
        <f t="shared" si="108"/>
        <v>8.5695263608365657E-2</v>
      </c>
      <c r="BB279" s="24">
        <f t="shared" si="110"/>
        <v>5.6174302913108154E-2</v>
      </c>
      <c r="BD279" s="24">
        <f t="shared" si="103"/>
        <v>4.3904929426098457E-2</v>
      </c>
      <c r="BE279" s="24">
        <f t="shared" si="104"/>
        <v>0.15919250536513388</v>
      </c>
      <c r="BF279" s="24">
        <f t="shared" si="105"/>
        <v>0.44042135515143011</v>
      </c>
      <c r="BG279" s="24">
        <f t="shared" si="106"/>
        <v>3.466622387808551E-2</v>
      </c>
      <c r="BH279" s="25">
        <f t="shared" si="111"/>
        <v>14.205799508946789</v>
      </c>
      <c r="BM279" s="33">
        <f t="shared" si="107"/>
        <v>3565724976.9239507</v>
      </c>
    </row>
    <row r="280" spans="1:65" x14ac:dyDescent="0.2">
      <c r="A280" s="12">
        <v>20</v>
      </c>
      <c r="B280" s="13">
        <v>2009</v>
      </c>
      <c r="C280" s="13" t="s">
        <v>46</v>
      </c>
      <c r="D280" s="14">
        <v>1623</v>
      </c>
      <c r="E280" s="14">
        <v>457</v>
      </c>
      <c r="F280" s="14">
        <v>2921481000</v>
      </c>
      <c r="G280" s="14">
        <v>984</v>
      </c>
      <c r="H280" s="14">
        <v>6814641000</v>
      </c>
      <c r="I280" s="14">
        <v>246156000</v>
      </c>
      <c r="J280" s="14">
        <v>448</v>
      </c>
      <c r="K280" s="14">
        <f t="shared" si="102"/>
        <v>1432</v>
      </c>
      <c r="L280" s="14">
        <f t="shared" si="99"/>
        <v>6568485000</v>
      </c>
      <c r="M280" s="14">
        <f t="shared" si="100"/>
        <v>4586930.8659217879</v>
      </c>
      <c r="N280" s="14">
        <f t="shared" si="101"/>
        <v>191</v>
      </c>
      <c r="O280" s="14">
        <v>1506</v>
      </c>
      <c r="P280" s="14">
        <v>53704815000</v>
      </c>
      <c r="Q280" s="14">
        <v>1473</v>
      </c>
      <c r="R280" s="14">
        <v>1339395000</v>
      </c>
      <c r="S280" s="14">
        <v>1385</v>
      </c>
      <c r="T280" s="14">
        <v>10691833000</v>
      </c>
      <c r="U280" s="14">
        <v>426</v>
      </c>
      <c r="V280" s="14">
        <v>1406307000</v>
      </c>
      <c r="W280" s="14">
        <v>358</v>
      </c>
      <c r="X280" s="14">
        <v>10160746000</v>
      </c>
      <c r="Y280" s="14">
        <v>1222</v>
      </c>
      <c r="Z280" s="14">
        <v>22051942000</v>
      </c>
      <c r="AA280" s="14">
        <v>227</v>
      </c>
      <c r="AB280" s="14">
        <v>8054593000</v>
      </c>
      <c r="AC280" s="14">
        <v>1018</v>
      </c>
      <c r="AD280" s="14">
        <v>23075554000</v>
      </c>
      <c r="AE280" s="14">
        <v>387</v>
      </c>
      <c r="AF280" s="14">
        <v>3406781000</v>
      </c>
      <c r="AG280" s="14">
        <v>243</v>
      </c>
      <c r="AH280" s="14">
        <v>4485943000</v>
      </c>
      <c r="AI280" s="14">
        <v>627</v>
      </c>
      <c r="AJ280" s="14">
        <v>15001465000</v>
      </c>
      <c r="AK280" s="14">
        <v>244</v>
      </c>
      <c r="AL280" s="14">
        <v>1147676000</v>
      </c>
      <c r="AM280" s="14">
        <v>240</v>
      </c>
      <c r="AN280" s="14">
        <v>966310000</v>
      </c>
      <c r="AO280" s="14">
        <v>348</v>
      </c>
      <c r="AP280" s="14">
        <v>2138114048</v>
      </c>
      <c r="AQ280" s="14">
        <v>216</v>
      </c>
      <c r="AR280" s="14">
        <v>922927000</v>
      </c>
      <c r="AS280" s="14">
        <v>571</v>
      </c>
      <c r="AT280" s="14">
        <v>9319944000</v>
      </c>
      <c r="AU280" s="14">
        <v>357</v>
      </c>
      <c r="AV280" s="15">
        <v>2620480000</v>
      </c>
      <c r="AW280" s="6"/>
      <c r="AX280" s="21">
        <v>2.0221835087055928</v>
      </c>
      <c r="AZ280" s="24">
        <f t="shared" si="109"/>
        <v>0.2296839092650777</v>
      </c>
      <c r="BA280" s="24">
        <f t="shared" si="108"/>
        <v>0.13863184091847572</v>
      </c>
      <c r="BB280" s="24">
        <f t="shared" si="110"/>
        <v>9.5954102216529946E-2</v>
      </c>
      <c r="BD280" s="24">
        <f t="shared" si="103"/>
        <v>2.4939942535878765E-2</v>
      </c>
      <c r="BE280" s="24">
        <f t="shared" si="104"/>
        <v>0.14997897302132035</v>
      </c>
      <c r="BF280" s="24">
        <f t="shared" si="105"/>
        <v>0.41061387140054389</v>
      </c>
      <c r="BG280" s="24">
        <f t="shared" si="106"/>
        <v>2.6185864340096881E-2</v>
      </c>
      <c r="BH280" s="25">
        <f t="shared" si="111"/>
        <v>13.843718222455262</v>
      </c>
      <c r="BM280" s="33">
        <f t="shared" si="107"/>
        <v>5024640917.2350197</v>
      </c>
    </row>
    <row r="281" spans="1:65" x14ac:dyDescent="0.2">
      <c r="A281" s="12">
        <v>20</v>
      </c>
      <c r="B281" s="13">
        <v>2010</v>
      </c>
      <c r="C281" s="13" t="s">
        <v>46</v>
      </c>
      <c r="D281" s="14">
        <v>1612</v>
      </c>
      <c r="E281" s="14">
        <v>491</v>
      </c>
      <c r="F281" s="14">
        <v>4038904000</v>
      </c>
      <c r="G281" s="14">
        <v>1013</v>
      </c>
      <c r="H281" s="14">
        <v>10494699000</v>
      </c>
      <c r="I281" s="14">
        <v>165569000</v>
      </c>
      <c r="J281" s="14">
        <v>431</v>
      </c>
      <c r="K281" s="14">
        <f t="shared" si="102"/>
        <v>1444</v>
      </c>
      <c r="L281" s="14">
        <f t="shared" si="99"/>
        <v>10329130000</v>
      </c>
      <c r="M281" s="14">
        <f t="shared" si="100"/>
        <v>7153137.1191135738</v>
      </c>
      <c r="N281" s="14">
        <f t="shared" si="101"/>
        <v>168</v>
      </c>
      <c r="O281" s="14">
        <v>1529</v>
      </c>
      <c r="P281" s="14">
        <v>62330560000</v>
      </c>
      <c r="Q281" s="14">
        <v>1487</v>
      </c>
      <c r="R281" s="14">
        <v>1337949000</v>
      </c>
      <c r="S281" s="14">
        <v>1405</v>
      </c>
      <c r="T281" s="14">
        <v>14495624000</v>
      </c>
      <c r="U281" s="14">
        <v>415</v>
      </c>
      <c r="V281" s="14">
        <v>2103351000</v>
      </c>
      <c r="W281" s="14">
        <v>349</v>
      </c>
      <c r="X281" s="14">
        <v>12391820000</v>
      </c>
      <c r="Y281" s="14">
        <v>1213</v>
      </c>
      <c r="Z281" s="14">
        <v>24890084000</v>
      </c>
      <c r="AA281" s="14">
        <v>228</v>
      </c>
      <c r="AB281" s="14">
        <v>7049294000</v>
      </c>
      <c r="AC281" s="14">
        <v>1026</v>
      </c>
      <c r="AD281" s="14">
        <v>26985797000</v>
      </c>
      <c r="AE281" s="14">
        <v>381</v>
      </c>
      <c r="AF281" s="14">
        <v>6478012000</v>
      </c>
      <c r="AG281" s="14">
        <v>243</v>
      </c>
      <c r="AH281" s="14">
        <v>1351159000</v>
      </c>
      <c r="AI281" s="14">
        <v>646</v>
      </c>
      <c r="AJ281" s="14">
        <v>19830216000</v>
      </c>
      <c r="AK281" s="14">
        <v>222</v>
      </c>
      <c r="AL281" s="14">
        <v>1307910000</v>
      </c>
      <c r="AM281" s="14">
        <v>224</v>
      </c>
      <c r="AN281" s="14">
        <v>1981501000</v>
      </c>
      <c r="AO281" s="14"/>
      <c r="AP281" s="14"/>
      <c r="AQ281" s="14"/>
      <c r="AR281" s="14"/>
      <c r="AS281" s="14"/>
      <c r="AT281" s="14"/>
      <c r="AU281" s="14"/>
      <c r="AV281" s="15"/>
      <c r="AW281" s="6"/>
      <c r="AX281" s="21">
        <v>2.5449374638867059</v>
      </c>
      <c r="AZ281" s="24">
        <f t="shared" si="109"/>
        <v>0.24131996945449521</v>
      </c>
      <c r="BA281" s="24">
        <f t="shared" si="108"/>
        <v>0.15613311063714999</v>
      </c>
      <c r="BB281" s="24">
        <f t="shared" si="110"/>
        <v>0.112243553785821</v>
      </c>
      <c r="BD281" s="24">
        <f t="shared" si="103"/>
        <v>2.1465377497009493E-2</v>
      </c>
      <c r="BE281" s="24">
        <f t="shared" si="104"/>
        <v>0.11309530990897564</v>
      </c>
      <c r="BF281" s="24">
        <f t="shared" si="105"/>
        <v>0.3993239271394321</v>
      </c>
      <c r="BG281" s="24">
        <f t="shared" si="106"/>
        <v>3.3745100316762755E-2</v>
      </c>
      <c r="BH281" s="25">
        <f t="shared" si="111"/>
        <v>19.189122289798743</v>
      </c>
      <c r="BM281" s="33">
        <f t="shared" si="107"/>
        <v>4869204126.1693068</v>
      </c>
    </row>
    <row r="282" spans="1:65" x14ac:dyDescent="0.2">
      <c r="A282" s="12">
        <v>20</v>
      </c>
      <c r="B282" s="13">
        <v>2011</v>
      </c>
      <c r="C282" s="13" t="s">
        <v>46</v>
      </c>
      <c r="D282" s="14">
        <v>1567</v>
      </c>
      <c r="E282" s="14">
        <v>551</v>
      </c>
      <c r="F282" s="14">
        <v>4919868000</v>
      </c>
      <c r="G282" s="14">
        <v>1010</v>
      </c>
      <c r="H282" s="14">
        <v>12968300000</v>
      </c>
      <c r="I282" s="14">
        <v>234388000</v>
      </c>
      <c r="J282" s="14">
        <v>390</v>
      </c>
      <c r="K282" s="14">
        <f t="shared" si="102"/>
        <v>1400</v>
      </c>
      <c r="L282" s="14">
        <f t="shared" si="99"/>
        <v>12733912000</v>
      </c>
      <c r="M282" s="14">
        <f t="shared" si="100"/>
        <v>9095651.4285714291</v>
      </c>
      <c r="N282" s="14">
        <f t="shared" si="101"/>
        <v>167</v>
      </c>
      <c r="O282" s="14">
        <v>1483</v>
      </c>
      <c r="P282" s="14">
        <v>75725933000</v>
      </c>
      <c r="Q282" s="14">
        <v>1443</v>
      </c>
      <c r="R282" s="14">
        <v>1749533000</v>
      </c>
      <c r="S282" s="14">
        <v>1388</v>
      </c>
      <c r="T282" s="14">
        <v>18005191000</v>
      </c>
      <c r="U282" s="14">
        <v>409</v>
      </c>
      <c r="V282" s="14">
        <v>2168615000</v>
      </c>
      <c r="W282" s="14">
        <v>354</v>
      </c>
      <c r="X282" s="14">
        <v>17469042000</v>
      </c>
      <c r="Y282" s="14">
        <v>1185</v>
      </c>
      <c r="Z282" s="14">
        <v>28006187000</v>
      </c>
      <c r="AA282" s="14">
        <v>229</v>
      </c>
      <c r="AB282" s="14">
        <v>8325144000</v>
      </c>
      <c r="AC282" s="14">
        <v>1020</v>
      </c>
      <c r="AD282" s="14">
        <v>32533381000</v>
      </c>
      <c r="AE282" s="14">
        <v>385</v>
      </c>
      <c r="AF282" s="14">
        <v>7222246000</v>
      </c>
      <c r="AG282" s="14">
        <v>243</v>
      </c>
      <c r="AH282" s="14">
        <v>1878922000</v>
      </c>
      <c r="AI282" s="14">
        <v>653</v>
      </c>
      <c r="AJ282" s="14">
        <v>23319425000</v>
      </c>
      <c r="AK282" s="14">
        <v>219</v>
      </c>
      <c r="AL282" s="14">
        <v>2137430000</v>
      </c>
      <c r="AM282" s="14">
        <v>222</v>
      </c>
      <c r="AN282" s="14">
        <v>2024642000</v>
      </c>
      <c r="AO282" s="14">
        <v>387</v>
      </c>
      <c r="AP282" s="14">
        <v>3282967040</v>
      </c>
      <c r="AQ282" s="14">
        <v>254</v>
      </c>
      <c r="AR282" s="14">
        <v>3370494000</v>
      </c>
      <c r="AS282" s="14">
        <v>587</v>
      </c>
      <c r="AT282" s="14">
        <v>12348681000</v>
      </c>
      <c r="AU282" s="14">
        <v>383</v>
      </c>
      <c r="AV282" s="15">
        <v>4317282000</v>
      </c>
      <c r="AW282" s="6"/>
      <c r="AX282" s="21">
        <v>3.1519466350386089</v>
      </c>
      <c r="AZ282" s="24">
        <f t="shared" si="109"/>
        <v>0.23475443394605444</v>
      </c>
      <c r="BA282" s="24">
        <f t="shared" si="108"/>
        <v>0.16423173632408983</v>
      </c>
      <c r="BB282" s="24">
        <f t="shared" si="110"/>
        <v>0.11846258863303855</v>
      </c>
      <c r="BD282" s="24">
        <f t="shared" si="103"/>
        <v>2.3103485565506336E-2</v>
      </c>
      <c r="BE282" s="24">
        <f t="shared" si="104"/>
        <v>0.10993782011243097</v>
      </c>
      <c r="BF282" s="24">
        <f t="shared" si="105"/>
        <v>0.36983614318756564</v>
      </c>
      <c r="BG282" s="24">
        <f t="shared" si="106"/>
        <v>2.8637679511984357E-2</v>
      </c>
      <c r="BH282" s="25">
        <f t="shared" si="111"/>
        <v>15.467404631942077</v>
      </c>
      <c r="BM282" s="33">
        <f t="shared" si="107"/>
        <v>5542302590.3438301</v>
      </c>
    </row>
    <row r="283" spans="1:65" x14ac:dyDescent="0.2">
      <c r="A283" s="12">
        <v>20</v>
      </c>
      <c r="B283" s="13">
        <v>2012</v>
      </c>
      <c r="C283" s="13" t="s">
        <v>46</v>
      </c>
      <c r="D283" s="14">
        <v>1519</v>
      </c>
      <c r="E283" s="14">
        <v>623</v>
      </c>
      <c r="F283" s="14">
        <v>5301000000</v>
      </c>
      <c r="G283" s="14">
        <v>1076</v>
      </c>
      <c r="H283" s="14">
        <v>12404000000</v>
      </c>
      <c r="I283" s="14">
        <v>292000000</v>
      </c>
      <c r="J283" s="14">
        <v>345</v>
      </c>
      <c r="K283" s="14">
        <f t="shared" si="102"/>
        <v>1421</v>
      </c>
      <c r="L283" s="14">
        <f t="shared" si="99"/>
        <v>12112000000</v>
      </c>
      <c r="M283" s="14">
        <f t="shared" si="100"/>
        <v>8523574.9472202677</v>
      </c>
      <c r="N283" s="14">
        <f t="shared" si="101"/>
        <v>98</v>
      </c>
      <c r="O283" s="14">
        <v>1469</v>
      </c>
      <c r="P283" s="14">
        <v>83043000000</v>
      </c>
      <c r="Q283" s="14">
        <v>1447</v>
      </c>
      <c r="R283" s="14">
        <v>2065000000</v>
      </c>
      <c r="S283" s="14">
        <v>1388</v>
      </c>
      <c r="T283" s="14">
        <v>21864000000</v>
      </c>
      <c r="U283" s="14">
        <v>408</v>
      </c>
      <c r="V283" s="14">
        <v>3317000000</v>
      </c>
      <c r="W283" s="14">
        <v>354</v>
      </c>
      <c r="X283" s="14">
        <v>15871000000</v>
      </c>
      <c r="Y283" s="14">
        <v>1218</v>
      </c>
      <c r="Z283" s="14">
        <v>31004000000</v>
      </c>
      <c r="AA283" s="14">
        <v>213</v>
      </c>
      <c r="AB283" s="14">
        <v>8222000000</v>
      </c>
      <c r="AC283" s="14">
        <v>1058</v>
      </c>
      <c r="AD283" s="14">
        <v>38427000000</v>
      </c>
      <c r="AE283" s="14">
        <v>392</v>
      </c>
      <c r="AF283" s="14">
        <v>9413000000</v>
      </c>
      <c r="AG283" s="14">
        <v>230</v>
      </c>
      <c r="AH283" s="14">
        <v>2204000000</v>
      </c>
      <c r="AI283" s="14">
        <v>690</v>
      </c>
      <c r="AJ283" s="14">
        <v>27939000000</v>
      </c>
      <c r="AK283" s="14">
        <v>222</v>
      </c>
      <c r="AL283" s="14">
        <v>2048000000</v>
      </c>
      <c r="AM283" s="14">
        <v>220</v>
      </c>
      <c r="AN283" s="14">
        <v>3177000000</v>
      </c>
      <c r="AO283" s="14">
        <v>398</v>
      </c>
      <c r="AP283" s="14">
        <v>3352999936</v>
      </c>
      <c r="AQ283" s="14">
        <v>255</v>
      </c>
      <c r="AR283" s="14">
        <v>3735000000</v>
      </c>
      <c r="AS283" s="14">
        <v>624</v>
      </c>
      <c r="AT283" s="14">
        <v>15319000000</v>
      </c>
      <c r="AU283" s="14">
        <v>375</v>
      </c>
      <c r="AV283" s="15">
        <v>5532000000</v>
      </c>
      <c r="AW283" s="6"/>
      <c r="AX283" s="21">
        <v>3.897112030084072</v>
      </c>
      <c r="AZ283" s="24">
        <f t="shared" si="109"/>
        <v>0.17328691734825258</v>
      </c>
      <c r="BA283" s="24">
        <f t="shared" si="108"/>
        <v>0.12467212694886837</v>
      </c>
      <c r="BB283" s="24">
        <f t="shared" si="110"/>
        <v>8.6718474794963182E-2</v>
      </c>
      <c r="BD283" s="24">
        <f t="shared" si="103"/>
        <v>2.4866635357585831E-2</v>
      </c>
      <c r="BE283" s="24">
        <f t="shared" si="104"/>
        <v>9.9008947171947068E-2</v>
      </c>
      <c r="BF283" s="24">
        <f t="shared" si="105"/>
        <v>0.3733487470346688</v>
      </c>
      <c r="BG283" s="24">
        <f t="shared" si="106"/>
        <v>3.9943161976325518E-2</v>
      </c>
      <c r="BH283" s="25">
        <f t="shared" si="111"/>
        <v>17.719604448000222</v>
      </c>
      <c r="BM283" s="33">
        <f t="shared" si="107"/>
        <v>4072502888.6730814</v>
      </c>
    </row>
    <row r="284" spans="1:65" x14ac:dyDescent="0.2">
      <c r="A284" s="12">
        <v>20</v>
      </c>
      <c r="B284" s="13">
        <v>2013</v>
      </c>
      <c r="C284" s="13" t="s">
        <v>46</v>
      </c>
      <c r="D284" s="14"/>
      <c r="E284" s="14"/>
      <c r="F284" s="14"/>
      <c r="G284" s="14"/>
      <c r="H284" s="14"/>
      <c r="I284" s="14"/>
      <c r="J284" s="14"/>
      <c r="K284" s="14">
        <f t="shared" si="102"/>
        <v>0</v>
      </c>
      <c r="L284" s="14" t="e">
        <f>H284-#REF!</f>
        <v>#REF!</v>
      </c>
      <c r="M284" s="14" t="e">
        <f t="shared" si="100"/>
        <v>#REF!</v>
      </c>
      <c r="N284" s="14">
        <f t="shared" si="101"/>
        <v>0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5"/>
      <c r="AW284" s="6"/>
      <c r="AX284" s="21">
        <v>4.9066831577641361</v>
      </c>
      <c r="AZ284" s="24" t="e">
        <f t="shared" si="109"/>
        <v>#REF!</v>
      </c>
      <c r="BA284" s="24" t="e">
        <f t="shared" si="108"/>
        <v>#REF!</v>
      </c>
      <c r="BB284" s="24" t="e">
        <f t="shared" si="110"/>
        <v>#REF!</v>
      </c>
      <c r="BD284" s="24" t="e">
        <f t="shared" si="103"/>
        <v>#DIV/0!</v>
      </c>
      <c r="BE284" s="24" t="e">
        <f t="shared" si="104"/>
        <v>#DIV/0!</v>
      </c>
      <c r="BF284" s="24" t="e">
        <f t="shared" si="105"/>
        <v>#DIV/0!</v>
      </c>
      <c r="BG284" s="24" t="e">
        <f t="shared" si="106"/>
        <v>#DIV/0!</v>
      </c>
      <c r="BH284" s="25">
        <f t="shared" si="111"/>
        <v>0</v>
      </c>
      <c r="BM284" s="33">
        <f t="shared" si="107"/>
        <v>0</v>
      </c>
    </row>
    <row r="285" spans="1:65" x14ac:dyDescent="0.2">
      <c r="A285" s="12">
        <v>20</v>
      </c>
      <c r="B285" s="13">
        <v>2014</v>
      </c>
      <c r="C285" s="13" t="s">
        <v>46</v>
      </c>
      <c r="D285" s="14"/>
      <c r="E285" s="14">
        <v>4171</v>
      </c>
      <c r="F285" s="14">
        <v>9949717773.4375</v>
      </c>
      <c r="G285" s="14">
        <v>5997</v>
      </c>
      <c r="H285" s="14">
        <v>24326441406.25</v>
      </c>
      <c r="I285" s="14"/>
      <c r="J285" s="14">
        <v>1733</v>
      </c>
      <c r="K285" s="14">
        <f t="shared" si="102"/>
        <v>7730</v>
      </c>
      <c r="L285" s="14" t="e">
        <f>H285-#REF!</f>
        <v>#REF!</v>
      </c>
      <c r="M285" s="14" t="e">
        <f t="shared" si="100"/>
        <v>#REF!</v>
      </c>
      <c r="N285" s="14">
        <f t="shared" si="101"/>
        <v>-7730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5"/>
      <c r="AW285" s="6"/>
      <c r="AX285" s="21">
        <v>7.001140177479483</v>
      </c>
      <c r="AZ285" s="24" t="e">
        <f t="shared" si="109"/>
        <v>#REF!</v>
      </c>
      <c r="BA285" s="24" t="e">
        <f t="shared" si="108"/>
        <v>#REF!</v>
      </c>
      <c r="BB285" s="24" t="e">
        <f t="shared" si="110"/>
        <v>#REF!</v>
      </c>
      <c r="BD285" s="24" t="e">
        <f t="shared" si="103"/>
        <v>#DIV/0!</v>
      </c>
      <c r="BE285" s="24" t="e">
        <f t="shared" si="104"/>
        <v>#DIV/0!</v>
      </c>
      <c r="BF285" s="24" t="e">
        <f t="shared" si="105"/>
        <v>#DIV/0!</v>
      </c>
      <c r="BG285" s="24" t="e">
        <f t="shared" si="106"/>
        <v>#DIV/0!</v>
      </c>
      <c r="BH285" s="25" t="e">
        <f t="shared" si="111"/>
        <v>#DIV/0!</v>
      </c>
      <c r="BM285" s="33">
        <f t="shared" si="107"/>
        <v>0</v>
      </c>
    </row>
    <row r="286" spans="1:65" x14ac:dyDescent="0.2">
      <c r="A286" s="12">
        <v>21</v>
      </c>
      <c r="B286" s="13">
        <v>2001</v>
      </c>
      <c r="C286" s="13" t="s">
        <v>47</v>
      </c>
      <c r="D286" s="14">
        <v>3572</v>
      </c>
      <c r="E286" s="14">
        <v>755</v>
      </c>
      <c r="F286" s="14">
        <v>568850125</v>
      </c>
      <c r="G286" s="14">
        <v>1703</v>
      </c>
      <c r="H286" s="14">
        <v>2670487750</v>
      </c>
      <c r="I286" s="14"/>
      <c r="J286" s="14">
        <v>1585</v>
      </c>
      <c r="K286" s="14">
        <f t="shared" si="102"/>
        <v>3288</v>
      </c>
      <c r="L286" s="14" t="e">
        <f>H286-#REF!</f>
        <v>#REF!</v>
      </c>
      <c r="M286" s="14" t="e">
        <f t="shared" si="100"/>
        <v>#REF!</v>
      </c>
      <c r="N286" s="14">
        <f t="shared" si="101"/>
        <v>284</v>
      </c>
      <c r="O286" s="14">
        <v>3432</v>
      </c>
      <c r="P286" s="14">
        <v>164522032000</v>
      </c>
      <c r="Q286" s="14">
        <v>3202</v>
      </c>
      <c r="R286" s="14">
        <v>11479174000</v>
      </c>
      <c r="S286" s="14">
        <v>3105</v>
      </c>
      <c r="T286" s="14">
        <v>96019480000</v>
      </c>
      <c r="U286" s="14">
        <v>205</v>
      </c>
      <c r="V286" s="14">
        <v>113929367.1875</v>
      </c>
      <c r="W286" s="14">
        <v>1797</v>
      </c>
      <c r="X286" s="14">
        <v>46466052000</v>
      </c>
      <c r="Y286" s="14">
        <v>1964</v>
      </c>
      <c r="Z286" s="14">
        <v>5077425000</v>
      </c>
      <c r="AA286" s="14">
        <v>574</v>
      </c>
      <c r="AB286" s="14">
        <v>5365968500</v>
      </c>
      <c r="AC286" s="14">
        <v>897</v>
      </c>
      <c r="AD286" s="14">
        <v>17658608000</v>
      </c>
      <c r="AE286" s="14">
        <v>122</v>
      </c>
      <c r="AF286" s="14">
        <v>7990392500</v>
      </c>
      <c r="AG286" s="14">
        <v>256</v>
      </c>
      <c r="AH286" s="14">
        <v>1448180250</v>
      </c>
      <c r="AI286" s="14">
        <v>601</v>
      </c>
      <c r="AJ286" s="14">
        <v>8155418500</v>
      </c>
      <c r="AK286" s="14">
        <v>83</v>
      </c>
      <c r="AL286" s="14">
        <v>111223789.0625</v>
      </c>
      <c r="AM286" s="14">
        <v>97</v>
      </c>
      <c r="AN286" s="14">
        <v>46606101.5625</v>
      </c>
      <c r="AO286" s="14"/>
      <c r="AP286" s="14"/>
      <c r="AQ286" s="14"/>
      <c r="AR286" s="14"/>
      <c r="AS286" s="14"/>
      <c r="AT286" s="14"/>
      <c r="AU286" s="14"/>
      <c r="AV286" s="15"/>
      <c r="AW286" s="6"/>
      <c r="AX286" s="21">
        <v>0.70033498957219398</v>
      </c>
      <c r="AZ286" s="24"/>
      <c r="BA286" s="24"/>
      <c r="BB286" s="24"/>
      <c r="BD286" s="24">
        <f t="shared" si="103"/>
        <v>6.9772867867326116E-2</v>
      </c>
      <c r="BE286" s="24">
        <f t="shared" si="104"/>
        <v>3.2615501004752967E-2</v>
      </c>
      <c r="BF286" s="24">
        <f t="shared" si="105"/>
        <v>3.0861672070765574E-2</v>
      </c>
      <c r="BG286" s="24">
        <f t="shared" si="106"/>
        <v>6.924869927907285E-4</v>
      </c>
      <c r="BH286" s="25"/>
      <c r="BM286" s="33">
        <f t="shared" si="107"/>
        <v>66348322862.44075</v>
      </c>
    </row>
    <row r="287" spans="1:65" x14ac:dyDescent="0.2">
      <c r="A287" s="12">
        <v>21</v>
      </c>
      <c r="B287" s="13">
        <v>2002</v>
      </c>
      <c r="C287" s="13" t="s">
        <v>47</v>
      </c>
      <c r="D287" s="14">
        <v>3492</v>
      </c>
      <c r="E287" s="14">
        <v>737</v>
      </c>
      <c r="F287" s="14">
        <v>1219457625</v>
      </c>
      <c r="G287" s="14">
        <v>1287</v>
      </c>
      <c r="H287" s="14">
        <v>7519668500</v>
      </c>
      <c r="I287" s="14"/>
      <c r="J287" s="14">
        <v>1918</v>
      </c>
      <c r="K287" s="14">
        <f t="shared" si="102"/>
        <v>3205</v>
      </c>
      <c r="L287" s="14" t="e">
        <f>H287-#REF!</f>
        <v>#REF!</v>
      </c>
      <c r="M287" s="14" t="e">
        <f t="shared" si="100"/>
        <v>#REF!</v>
      </c>
      <c r="N287" s="14">
        <f t="shared" si="101"/>
        <v>287</v>
      </c>
      <c r="O287" s="14">
        <v>3305</v>
      </c>
      <c r="P287" s="14">
        <v>236018128000</v>
      </c>
      <c r="Q287" s="14">
        <v>3047</v>
      </c>
      <c r="R287" s="14">
        <v>17872430000</v>
      </c>
      <c r="S287" s="14">
        <v>2974</v>
      </c>
      <c r="T287" s="14">
        <v>120319008000</v>
      </c>
      <c r="U287" s="14">
        <v>199</v>
      </c>
      <c r="V287" s="14">
        <v>184305234.375</v>
      </c>
      <c r="W287" s="14">
        <v>1676</v>
      </c>
      <c r="X287" s="14">
        <v>84494296000</v>
      </c>
      <c r="Y287" s="14">
        <v>1866</v>
      </c>
      <c r="Z287" s="14">
        <v>8185147000</v>
      </c>
      <c r="AA287" s="14">
        <v>498</v>
      </c>
      <c r="AB287" s="14">
        <v>4962940000</v>
      </c>
      <c r="AC287" s="14">
        <v>824</v>
      </c>
      <c r="AD287" s="14">
        <v>35007596000</v>
      </c>
      <c r="AE287" s="14">
        <v>125</v>
      </c>
      <c r="AF287" s="14">
        <v>8073665000</v>
      </c>
      <c r="AG287" s="14">
        <v>246</v>
      </c>
      <c r="AH287" s="14">
        <v>2693282750</v>
      </c>
      <c r="AI287" s="14">
        <v>529</v>
      </c>
      <c r="AJ287" s="14">
        <v>24226400000</v>
      </c>
      <c r="AK287" s="14">
        <v>95</v>
      </c>
      <c r="AL287" s="14">
        <v>115898093.75</v>
      </c>
      <c r="AM287" s="14">
        <v>99</v>
      </c>
      <c r="AN287" s="14">
        <v>101649156.25</v>
      </c>
      <c r="AO287" s="14"/>
      <c r="AP287" s="14"/>
      <c r="AQ287" s="14"/>
      <c r="AR287" s="14"/>
      <c r="AS287" s="14"/>
      <c r="AT287" s="14"/>
      <c r="AU287" s="14"/>
      <c r="AV287" s="15"/>
      <c r="AW287" s="6"/>
      <c r="AX287" s="21">
        <v>0.88150113140217035</v>
      </c>
      <c r="AZ287" s="24" t="e">
        <f t="shared" ref="AZ287:AZ297" si="112">((M287+(F287/E287))/AX287)/(((R286/Q286)+(V286/U286)+(Z286/Y286)+(X286/W286))/AX286)</f>
        <v>#REF!</v>
      </c>
      <c r="BA287" s="24" t="e">
        <f t="shared" si="108"/>
        <v>#REF!</v>
      </c>
      <c r="BB287" s="24" t="e">
        <f t="shared" ref="BB287:BB299" si="113">(M287/AX287)/(((R286/Q286)+(V286/U286)+(Z286/Y286)+(X286/W286))/AX286)</f>
        <v>#REF!</v>
      </c>
      <c r="BD287" s="24">
        <f t="shared" si="103"/>
        <v>7.5724818900351584E-2</v>
      </c>
      <c r="BE287" s="24">
        <f t="shared" si="104"/>
        <v>2.10277915601466E-2</v>
      </c>
      <c r="BF287" s="24">
        <f t="shared" si="105"/>
        <v>3.4680162364477359E-2</v>
      </c>
      <c r="BG287" s="24">
        <f t="shared" si="106"/>
        <v>7.8089439966662225E-4</v>
      </c>
      <c r="BH287" s="25">
        <f t="shared" ref="BH287:BH299" si="114">AD287/V286</f>
        <v>307.27455847609531</v>
      </c>
      <c r="BM287" s="33">
        <f t="shared" si="107"/>
        <v>95852736871.248413</v>
      </c>
    </row>
    <row r="288" spans="1:65" x14ac:dyDescent="0.2">
      <c r="A288" s="12">
        <v>21</v>
      </c>
      <c r="B288" s="13">
        <v>2003</v>
      </c>
      <c r="C288" s="13" t="s">
        <v>47</v>
      </c>
      <c r="D288" s="14">
        <v>3630</v>
      </c>
      <c r="E288" s="14">
        <v>730</v>
      </c>
      <c r="F288" s="14">
        <v>681075750</v>
      </c>
      <c r="G288" s="14">
        <v>1545</v>
      </c>
      <c r="H288" s="14">
        <v>7386269000</v>
      </c>
      <c r="I288" s="14"/>
      <c r="J288" s="14">
        <v>1768</v>
      </c>
      <c r="K288" s="14">
        <f t="shared" si="102"/>
        <v>3313</v>
      </c>
      <c r="L288" s="14" t="e">
        <f>H288-#REF!</f>
        <v>#REF!</v>
      </c>
      <c r="M288" s="14" t="e">
        <f t="shared" si="100"/>
        <v>#REF!</v>
      </c>
      <c r="N288" s="14">
        <f t="shared" si="101"/>
        <v>317</v>
      </c>
      <c r="O288" s="14">
        <v>3402</v>
      </c>
      <c r="P288" s="14">
        <v>245368320000</v>
      </c>
      <c r="Q288" s="14">
        <v>3159</v>
      </c>
      <c r="R288" s="14">
        <v>25516332000</v>
      </c>
      <c r="S288" s="14">
        <v>3057</v>
      </c>
      <c r="T288" s="14">
        <v>101034496000</v>
      </c>
      <c r="U288" s="14">
        <v>204</v>
      </c>
      <c r="V288" s="14">
        <v>235291609.375</v>
      </c>
      <c r="W288" s="14">
        <v>1726</v>
      </c>
      <c r="X288" s="14">
        <v>101654128000</v>
      </c>
      <c r="Y288" s="14">
        <v>1833</v>
      </c>
      <c r="Z288" s="14">
        <v>9064141000</v>
      </c>
      <c r="AA288" s="14">
        <v>458</v>
      </c>
      <c r="AB288" s="14">
        <v>7863934000</v>
      </c>
      <c r="AC288" s="14">
        <v>823</v>
      </c>
      <c r="AD288" s="14">
        <v>22112820000</v>
      </c>
      <c r="AE288" s="14">
        <v>120</v>
      </c>
      <c r="AF288" s="14">
        <v>4229549000</v>
      </c>
      <c r="AG288" s="14">
        <v>271</v>
      </c>
      <c r="AH288" s="14">
        <v>2729260500</v>
      </c>
      <c r="AI288" s="14">
        <v>507</v>
      </c>
      <c r="AJ288" s="14">
        <v>15150861000</v>
      </c>
      <c r="AK288" s="14">
        <v>95</v>
      </c>
      <c r="AL288" s="14">
        <v>83276820.3125</v>
      </c>
      <c r="AM288" s="14">
        <v>106</v>
      </c>
      <c r="AN288" s="14">
        <v>80126921.875</v>
      </c>
      <c r="AO288" s="14"/>
      <c r="AP288" s="14"/>
      <c r="AQ288" s="14"/>
      <c r="AR288" s="14"/>
      <c r="AS288" s="14"/>
      <c r="AT288" s="14"/>
      <c r="AU288" s="14"/>
      <c r="AV288" s="15"/>
      <c r="AW288" s="6"/>
      <c r="AX288" s="21">
        <v>1</v>
      </c>
      <c r="AZ288" s="24" t="e">
        <f t="shared" si="112"/>
        <v>#REF!</v>
      </c>
      <c r="BA288" s="24" t="e">
        <f t="shared" si="108"/>
        <v>#REF!</v>
      </c>
      <c r="BB288" s="24" t="e">
        <f t="shared" si="113"/>
        <v>#REF!</v>
      </c>
      <c r="BD288" s="24">
        <f t="shared" si="103"/>
        <v>0.10399195788600582</v>
      </c>
      <c r="BE288" s="24">
        <f t="shared" si="104"/>
        <v>3.2049508265777751E-2</v>
      </c>
      <c r="BF288" s="24">
        <f t="shared" si="105"/>
        <v>3.6940958800223272E-2</v>
      </c>
      <c r="BG288" s="24">
        <f t="shared" si="106"/>
        <v>9.5893230786680205E-4</v>
      </c>
      <c r="BH288" s="25">
        <f t="shared" si="114"/>
        <v>119.97933794440014</v>
      </c>
      <c r="BM288" s="33">
        <f t="shared" si="107"/>
        <v>101654128000</v>
      </c>
    </row>
    <row r="289" spans="1:65" x14ac:dyDescent="0.2">
      <c r="A289" s="12">
        <v>21</v>
      </c>
      <c r="B289" s="13">
        <v>2004</v>
      </c>
      <c r="C289" s="13" t="s">
        <v>47</v>
      </c>
      <c r="D289" s="14">
        <v>4690</v>
      </c>
      <c r="E289" s="14">
        <v>897</v>
      </c>
      <c r="F289" s="14">
        <v>790661187.5</v>
      </c>
      <c r="G289" s="14">
        <v>2231</v>
      </c>
      <c r="H289" s="14">
        <v>7981978000</v>
      </c>
      <c r="I289" s="14"/>
      <c r="J289" s="14">
        <v>1933</v>
      </c>
      <c r="K289" s="14">
        <f t="shared" si="102"/>
        <v>4164</v>
      </c>
      <c r="L289" s="14" t="e">
        <f>H289-#REF!</f>
        <v>#REF!</v>
      </c>
      <c r="M289" s="14" t="e">
        <f t="shared" si="100"/>
        <v>#REF!</v>
      </c>
      <c r="N289" s="14">
        <f t="shared" si="101"/>
        <v>526</v>
      </c>
      <c r="O289" s="14">
        <v>4359</v>
      </c>
      <c r="P289" s="14">
        <v>292723776000</v>
      </c>
      <c r="Q289" s="14">
        <v>4106</v>
      </c>
      <c r="R289" s="14">
        <v>29335252000</v>
      </c>
      <c r="S289" s="14">
        <v>3944</v>
      </c>
      <c r="T289" s="14">
        <v>123807040000</v>
      </c>
      <c r="U289" s="14">
        <v>296</v>
      </c>
      <c r="V289" s="14">
        <v>432160718.75</v>
      </c>
      <c r="W289" s="14">
        <v>2115</v>
      </c>
      <c r="X289" s="14">
        <v>121364888000</v>
      </c>
      <c r="Y289" s="14">
        <v>2371</v>
      </c>
      <c r="Z289" s="14">
        <v>9878338000</v>
      </c>
      <c r="AA289" s="14">
        <v>551</v>
      </c>
      <c r="AB289" s="14">
        <v>7906082000</v>
      </c>
      <c r="AC289" s="14">
        <v>1017</v>
      </c>
      <c r="AD289" s="14">
        <v>17510986000</v>
      </c>
      <c r="AE289" s="14">
        <v>163</v>
      </c>
      <c r="AF289" s="14">
        <v>2451320000</v>
      </c>
      <c r="AG289" s="14">
        <v>326</v>
      </c>
      <c r="AH289" s="14">
        <v>2202022000</v>
      </c>
      <c r="AI289" s="14">
        <v>623</v>
      </c>
      <c r="AJ289" s="14">
        <v>12718783000</v>
      </c>
      <c r="AK289" s="14">
        <v>129</v>
      </c>
      <c r="AL289" s="14">
        <v>245884984.375</v>
      </c>
      <c r="AM289" s="14">
        <v>138</v>
      </c>
      <c r="AN289" s="14">
        <v>107023625</v>
      </c>
      <c r="AO289" s="14"/>
      <c r="AP289" s="14"/>
      <c r="AQ289" s="14"/>
      <c r="AR289" s="14"/>
      <c r="AS289" s="14"/>
      <c r="AT289" s="14"/>
      <c r="AU289" s="14"/>
      <c r="AV289" s="15"/>
      <c r="AW289" s="6"/>
      <c r="AX289" s="21">
        <v>1.0441571792341915</v>
      </c>
      <c r="AZ289" s="24" t="e">
        <f t="shared" si="112"/>
        <v>#REF!</v>
      </c>
      <c r="BA289" s="24" t="e">
        <f t="shared" si="108"/>
        <v>#REF!</v>
      </c>
      <c r="BB289" s="24" t="e">
        <f t="shared" si="113"/>
        <v>#REF!</v>
      </c>
      <c r="BD289" s="24">
        <f t="shared" si="103"/>
        <v>0.10021479088873191</v>
      </c>
      <c r="BE289" s="24">
        <f t="shared" si="104"/>
        <v>2.7008677286261846E-2</v>
      </c>
      <c r="BF289" s="24">
        <f t="shared" si="105"/>
        <v>3.3746278266101624E-2</v>
      </c>
      <c r="BG289" s="24">
        <f t="shared" si="106"/>
        <v>1.47634307214594E-3</v>
      </c>
      <c r="BH289" s="25">
        <f t="shared" si="114"/>
        <v>74.42248385530641</v>
      </c>
      <c r="BM289" s="33">
        <f t="shared" si="107"/>
        <v>116232393373.00899</v>
      </c>
    </row>
    <row r="290" spans="1:65" x14ac:dyDescent="0.2">
      <c r="A290" s="12">
        <v>21</v>
      </c>
      <c r="B290" s="13">
        <v>2005</v>
      </c>
      <c r="C290" s="13" t="s">
        <v>47</v>
      </c>
      <c r="D290" s="14">
        <v>4850</v>
      </c>
      <c r="E290" s="14">
        <v>1033</v>
      </c>
      <c r="F290" s="14">
        <v>922532437.5</v>
      </c>
      <c r="G290" s="14">
        <v>2590</v>
      </c>
      <c r="H290" s="14">
        <v>13547746000</v>
      </c>
      <c r="I290" s="14"/>
      <c r="J290" s="14">
        <v>1699</v>
      </c>
      <c r="K290" s="14">
        <f t="shared" si="102"/>
        <v>4289</v>
      </c>
      <c r="L290" s="14" t="e">
        <f>H290-#REF!</f>
        <v>#REF!</v>
      </c>
      <c r="M290" s="14" t="e">
        <f t="shared" si="100"/>
        <v>#REF!</v>
      </c>
      <c r="N290" s="14">
        <f t="shared" si="101"/>
        <v>561</v>
      </c>
      <c r="O290" s="14">
        <v>4506</v>
      </c>
      <c r="P290" s="14">
        <v>269199488000</v>
      </c>
      <c r="Q290" s="14">
        <v>4240</v>
      </c>
      <c r="R290" s="14">
        <v>20196460000</v>
      </c>
      <c r="S290" s="14">
        <v>4095</v>
      </c>
      <c r="T290" s="14">
        <v>112051336000</v>
      </c>
      <c r="U290" s="14">
        <v>285</v>
      </c>
      <c r="V290" s="14">
        <v>441367062.5</v>
      </c>
      <c r="W290" s="14">
        <v>2123</v>
      </c>
      <c r="X290" s="14">
        <v>121280752000</v>
      </c>
      <c r="Y290" s="14">
        <v>2404</v>
      </c>
      <c r="Z290" s="14">
        <v>9679970000</v>
      </c>
      <c r="AA290" s="14">
        <v>556</v>
      </c>
      <c r="AB290" s="14">
        <v>5549602000</v>
      </c>
      <c r="AC290" s="14">
        <v>1056</v>
      </c>
      <c r="AD290" s="14">
        <v>21860854000</v>
      </c>
      <c r="AE290" s="14">
        <v>181</v>
      </c>
      <c r="AF290" s="14">
        <v>4744434000</v>
      </c>
      <c r="AG290" s="14">
        <v>316</v>
      </c>
      <c r="AH290" s="14">
        <v>2741034000</v>
      </c>
      <c r="AI290" s="14">
        <v>692</v>
      </c>
      <c r="AJ290" s="14">
        <v>14366422000</v>
      </c>
      <c r="AK290" s="14">
        <v>140</v>
      </c>
      <c r="AL290" s="14">
        <v>161161468.75</v>
      </c>
      <c r="AM290" s="14">
        <v>154</v>
      </c>
      <c r="AN290" s="14">
        <v>152197828.125</v>
      </c>
      <c r="AO290" s="14"/>
      <c r="AP290" s="14"/>
      <c r="AQ290" s="14"/>
      <c r="AR290" s="14"/>
      <c r="AS290" s="14"/>
      <c r="AT290" s="14"/>
      <c r="AU290" s="14"/>
      <c r="AV290" s="15"/>
      <c r="AW290" s="6"/>
      <c r="AX290" s="21">
        <v>1.1448312940523104</v>
      </c>
      <c r="AZ290" s="24" t="e">
        <f t="shared" si="112"/>
        <v>#REF!</v>
      </c>
      <c r="BA290" s="24" t="e">
        <f t="shared" si="108"/>
        <v>#REF!</v>
      </c>
      <c r="BB290" s="24" t="e">
        <f t="shared" si="113"/>
        <v>#REF!</v>
      </c>
      <c r="BD290" s="24">
        <f t="shared" si="103"/>
        <v>7.5024139719017599E-2</v>
      </c>
      <c r="BE290" s="24">
        <f t="shared" si="104"/>
        <v>2.0615202655957503E-2</v>
      </c>
      <c r="BF290" s="24">
        <f t="shared" si="105"/>
        <v>3.5958352194191398E-2</v>
      </c>
      <c r="BG290" s="24">
        <f t="shared" si="106"/>
        <v>1.6395538705482233E-3</v>
      </c>
      <c r="BH290" s="25">
        <f t="shared" si="114"/>
        <v>50.585009353074156</v>
      </c>
      <c r="BM290" s="33">
        <f t="shared" si="107"/>
        <v>105937663156.20854</v>
      </c>
    </row>
    <row r="291" spans="1:65" x14ac:dyDescent="0.2">
      <c r="A291" s="12">
        <v>21</v>
      </c>
      <c r="B291" s="13">
        <v>2006</v>
      </c>
      <c r="C291" s="13" t="s">
        <v>47</v>
      </c>
      <c r="D291" s="14">
        <v>5600</v>
      </c>
      <c r="E291" s="14">
        <v>1285</v>
      </c>
      <c r="F291" s="14">
        <v>1748578750</v>
      </c>
      <c r="G291" s="14">
        <v>3069</v>
      </c>
      <c r="H291" s="14">
        <v>17184746000</v>
      </c>
      <c r="I291" s="14"/>
      <c r="J291" s="14">
        <v>1810</v>
      </c>
      <c r="K291" s="14">
        <f t="shared" si="102"/>
        <v>4879</v>
      </c>
      <c r="L291" s="14" t="e">
        <f>H291-#REF!</f>
        <v>#REF!</v>
      </c>
      <c r="M291" s="14" t="e">
        <f t="shared" si="100"/>
        <v>#REF!</v>
      </c>
      <c r="N291" s="14">
        <f t="shared" si="101"/>
        <v>721</v>
      </c>
      <c r="O291" s="14">
        <v>5198</v>
      </c>
      <c r="P291" s="14">
        <v>374092320000</v>
      </c>
      <c r="Q291" s="14">
        <v>4860</v>
      </c>
      <c r="R291" s="14">
        <v>37020964000</v>
      </c>
      <c r="S291" s="14">
        <v>4665</v>
      </c>
      <c r="T291" s="14">
        <v>156329360000</v>
      </c>
      <c r="U291" s="14">
        <v>305</v>
      </c>
      <c r="V291" s="14">
        <v>693950375</v>
      </c>
      <c r="W291" s="14">
        <v>2371</v>
      </c>
      <c r="X291" s="14">
        <v>162792080000</v>
      </c>
      <c r="Y291" s="14">
        <v>2627</v>
      </c>
      <c r="Z291" s="14">
        <v>11753576000</v>
      </c>
      <c r="AA291" s="14">
        <v>579</v>
      </c>
      <c r="AB291" s="14">
        <v>5502387500</v>
      </c>
      <c r="AC291" s="14">
        <v>1181</v>
      </c>
      <c r="AD291" s="14">
        <v>27353738000</v>
      </c>
      <c r="AE291" s="14">
        <v>211</v>
      </c>
      <c r="AF291" s="14">
        <v>4767065000</v>
      </c>
      <c r="AG291" s="14">
        <v>326</v>
      </c>
      <c r="AH291" s="14">
        <v>6014328000</v>
      </c>
      <c r="AI291" s="14">
        <v>768</v>
      </c>
      <c r="AJ291" s="14">
        <v>16502821000</v>
      </c>
      <c r="AK291" s="14">
        <v>189</v>
      </c>
      <c r="AL291" s="14">
        <v>381136312.5</v>
      </c>
      <c r="AM291" s="14">
        <v>156</v>
      </c>
      <c r="AN291" s="14">
        <v>311612468.75</v>
      </c>
      <c r="AO291" s="14"/>
      <c r="AP291" s="14"/>
      <c r="AQ291" s="14"/>
      <c r="AR291" s="14"/>
      <c r="AS291" s="14"/>
      <c r="AT291" s="14"/>
      <c r="AU291" s="14"/>
      <c r="AV291" s="15"/>
      <c r="AW291" s="6"/>
      <c r="AX291" s="21">
        <v>1.2695927542996235</v>
      </c>
      <c r="AZ291" s="24" t="e">
        <f t="shared" si="112"/>
        <v>#REF!</v>
      </c>
      <c r="BA291" s="24" t="e">
        <f t="shared" si="108"/>
        <v>#REF!</v>
      </c>
      <c r="BB291" s="24" t="e">
        <f t="shared" si="113"/>
        <v>#REF!</v>
      </c>
      <c r="BD291" s="24">
        <f t="shared" si="103"/>
        <v>9.8962106466125799E-2</v>
      </c>
      <c r="BE291" s="24">
        <f t="shared" si="104"/>
        <v>1.4708635290882208E-2</v>
      </c>
      <c r="BF291" s="24">
        <f t="shared" si="105"/>
        <v>3.1418918196449479E-2</v>
      </c>
      <c r="BG291" s="24">
        <f t="shared" si="106"/>
        <v>1.8550243827512951E-3</v>
      </c>
      <c r="BH291" s="25">
        <f t="shared" si="114"/>
        <v>61.975032402876685</v>
      </c>
      <c r="BM291" s="33">
        <f t="shared" si="107"/>
        <v>128223857176.78815</v>
      </c>
    </row>
    <row r="292" spans="1:65" x14ac:dyDescent="0.2">
      <c r="A292" s="12">
        <v>21</v>
      </c>
      <c r="B292" s="13">
        <v>2007</v>
      </c>
      <c r="C292" s="13" t="s">
        <v>47</v>
      </c>
      <c r="D292" s="14">
        <v>5317</v>
      </c>
      <c r="E292" s="14">
        <v>1362</v>
      </c>
      <c r="F292" s="14">
        <v>2254659750</v>
      </c>
      <c r="G292" s="14">
        <v>3129</v>
      </c>
      <c r="H292" s="14">
        <v>21077324000</v>
      </c>
      <c r="I292" s="14"/>
      <c r="J292" s="14">
        <v>1636</v>
      </c>
      <c r="K292" s="14">
        <f t="shared" si="102"/>
        <v>4765</v>
      </c>
      <c r="L292" s="14" t="e">
        <f>H292-#REF!</f>
        <v>#REF!</v>
      </c>
      <c r="M292" s="14" t="e">
        <f t="shared" si="100"/>
        <v>#REF!</v>
      </c>
      <c r="N292" s="14">
        <f t="shared" si="101"/>
        <v>552</v>
      </c>
      <c r="O292" s="14">
        <v>5010</v>
      </c>
      <c r="P292" s="14">
        <v>441739168000</v>
      </c>
      <c r="Q292" s="14">
        <v>4758</v>
      </c>
      <c r="R292" s="14">
        <v>45431892000</v>
      </c>
      <c r="S292" s="14">
        <v>4586</v>
      </c>
      <c r="T292" s="14">
        <v>200408656000</v>
      </c>
      <c r="U292" s="14">
        <v>269</v>
      </c>
      <c r="V292" s="14">
        <v>731085187.5</v>
      </c>
      <c r="W292" s="14">
        <v>2364</v>
      </c>
      <c r="X292" s="14">
        <v>180264480000</v>
      </c>
      <c r="Y292" s="14">
        <v>2527</v>
      </c>
      <c r="Z292" s="14">
        <v>11664050000</v>
      </c>
      <c r="AA292" s="14">
        <v>550</v>
      </c>
      <c r="AB292" s="14">
        <v>3238996750</v>
      </c>
      <c r="AC292" s="14">
        <v>1177</v>
      </c>
      <c r="AD292" s="14">
        <v>37993220000</v>
      </c>
      <c r="AE292" s="14">
        <v>189</v>
      </c>
      <c r="AF292" s="14">
        <v>9840312000</v>
      </c>
      <c r="AG292" s="14">
        <v>289</v>
      </c>
      <c r="AH292" s="14">
        <v>6534862000</v>
      </c>
      <c r="AI292" s="14">
        <v>767</v>
      </c>
      <c r="AJ292" s="14">
        <v>20003218000</v>
      </c>
      <c r="AK292" s="14">
        <v>201</v>
      </c>
      <c r="AL292" s="14">
        <v>1951203125</v>
      </c>
      <c r="AM292" s="14">
        <v>145</v>
      </c>
      <c r="AN292" s="14">
        <v>336376343.75</v>
      </c>
      <c r="AO292" s="14"/>
      <c r="AP292" s="14"/>
      <c r="AQ292" s="14"/>
      <c r="AR292" s="14"/>
      <c r="AS292" s="14"/>
      <c r="AT292" s="14"/>
      <c r="AU292" s="14"/>
      <c r="AV292" s="15"/>
      <c r="AW292" s="6"/>
      <c r="AX292" s="21">
        <v>1.4356871504617181</v>
      </c>
      <c r="AZ292" s="24" t="e">
        <f t="shared" si="112"/>
        <v>#REF!</v>
      </c>
      <c r="BA292" s="24" t="e">
        <f t="shared" si="108"/>
        <v>#REF!</v>
      </c>
      <c r="BB292" s="24" t="e">
        <f t="shared" si="113"/>
        <v>#REF!</v>
      </c>
      <c r="BD292" s="24">
        <f t="shared" si="103"/>
        <v>0.10284777826176374</v>
      </c>
      <c r="BE292" s="24">
        <f t="shared" si="104"/>
        <v>7.3323739089398562E-3</v>
      </c>
      <c r="BF292" s="24">
        <f t="shared" si="105"/>
        <v>2.640483535297463E-2</v>
      </c>
      <c r="BG292" s="24">
        <f t="shared" si="106"/>
        <v>1.6550155396226943E-3</v>
      </c>
      <c r="BH292" s="25">
        <f t="shared" si="114"/>
        <v>54.749188657762453</v>
      </c>
      <c r="BM292" s="33">
        <f t="shared" si="107"/>
        <v>125559722354.57202</v>
      </c>
    </row>
    <row r="293" spans="1:65" x14ac:dyDescent="0.2">
      <c r="A293" s="12">
        <v>21</v>
      </c>
      <c r="B293" s="13">
        <v>2008</v>
      </c>
      <c r="C293" s="13" t="s">
        <v>47</v>
      </c>
      <c r="D293" s="14">
        <v>6074</v>
      </c>
      <c r="E293" s="14">
        <v>1600</v>
      </c>
      <c r="F293" s="14">
        <v>2671706000</v>
      </c>
      <c r="G293" s="14">
        <v>3416</v>
      </c>
      <c r="H293" s="14">
        <v>22476333000</v>
      </c>
      <c r="I293" s="14"/>
      <c r="J293" s="14">
        <v>1946</v>
      </c>
      <c r="K293" s="14">
        <f t="shared" si="102"/>
        <v>5362</v>
      </c>
      <c r="L293" s="14" t="e">
        <f>H293-#REF!</f>
        <v>#REF!</v>
      </c>
      <c r="M293" s="14" t="e">
        <f t="shared" si="100"/>
        <v>#REF!</v>
      </c>
      <c r="N293" s="14">
        <f t="shared" si="101"/>
        <v>712</v>
      </c>
      <c r="O293" s="14">
        <v>5652</v>
      </c>
      <c r="P293" s="14">
        <v>520601611000</v>
      </c>
      <c r="Q293" s="14">
        <v>5370</v>
      </c>
      <c r="R293" s="14">
        <v>57848430000</v>
      </c>
      <c r="S293" s="14">
        <v>5089</v>
      </c>
      <c r="T293" s="14">
        <v>239146748000</v>
      </c>
      <c r="U293" s="14">
        <v>284</v>
      </c>
      <c r="V293" s="14">
        <v>714985000</v>
      </c>
      <c r="W293" s="14">
        <v>2743</v>
      </c>
      <c r="X293" s="14">
        <v>204562353000</v>
      </c>
      <c r="Y293" s="14">
        <v>2800</v>
      </c>
      <c r="Z293" s="14">
        <v>15735977000</v>
      </c>
      <c r="AA293" s="14">
        <v>589</v>
      </c>
      <c r="AB293" s="14">
        <v>2593118000</v>
      </c>
      <c r="AC293" s="14">
        <v>1360</v>
      </c>
      <c r="AD293" s="14">
        <v>49862744000</v>
      </c>
      <c r="AE293" s="14">
        <v>228</v>
      </c>
      <c r="AF293" s="14">
        <v>13642998000</v>
      </c>
      <c r="AG293" s="14">
        <v>264</v>
      </c>
      <c r="AH293" s="14">
        <v>9992900000</v>
      </c>
      <c r="AI293" s="14">
        <v>919</v>
      </c>
      <c r="AJ293" s="14">
        <v>25612819000</v>
      </c>
      <c r="AK293" s="14">
        <v>242</v>
      </c>
      <c r="AL293" s="14">
        <v>990833000</v>
      </c>
      <c r="AM293" s="14">
        <v>161</v>
      </c>
      <c r="AN293" s="14">
        <v>376806000</v>
      </c>
      <c r="AO293" s="14"/>
      <c r="AP293" s="14"/>
      <c r="AQ293" s="14"/>
      <c r="AR293" s="14"/>
      <c r="AS293" s="14"/>
      <c r="AT293" s="14"/>
      <c r="AU293" s="14"/>
      <c r="AV293" s="15"/>
      <c r="AW293" s="6"/>
      <c r="AX293" s="21">
        <v>1.7607440396079383</v>
      </c>
      <c r="AZ293" s="24" t="e">
        <f t="shared" si="112"/>
        <v>#REF!</v>
      </c>
      <c r="BA293" s="24" t="e">
        <f t="shared" si="108"/>
        <v>#REF!</v>
      </c>
      <c r="BB293" s="24" t="e">
        <f t="shared" si="113"/>
        <v>#REF!</v>
      </c>
      <c r="BD293" s="24">
        <f t="shared" si="103"/>
        <v>0.11111842295086559</v>
      </c>
      <c r="BE293" s="24">
        <f t="shared" si="104"/>
        <v>4.9810026423448778E-3</v>
      </c>
      <c r="BF293" s="24">
        <f t="shared" si="105"/>
        <v>3.0226523828409742E-2</v>
      </c>
      <c r="BG293" s="24">
        <f t="shared" si="106"/>
        <v>1.3733822272017518E-3</v>
      </c>
      <c r="BH293" s="25">
        <f t="shared" si="114"/>
        <v>68.203739936941346</v>
      </c>
      <c r="BM293" s="33">
        <f t="shared" si="107"/>
        <v>116179494803.54312</v>
      </c>
    </row>
    <row r="294" spans="1:65" x14ac:dyDescent="0.2">
      <c r="A294" s="12">
        <v>21</v>
      </c>
      <c r="B294" s="13">
        <v>2009</v>
      </c>
      <c r="C294" s="13" t="s">
        <v>47</v>
      </c>
      <c r="D294" s="14">
        <v>6271</v>
      </c>
      <c r="E294" s="14">
        <v>1841</v>
      </c>
      <c r="F294" s="14">
        <v>6290749000</v>
      </c>
      <c r="G294" s="14">
        <v>3493</v>
      </c>
      <c r="H294" s="14">
        <v>25137184000</v>
      </c>
      <c r="I294" s="14"/>
      <c r="J294" s="14">
        <v>2108</v>
      </c>
      <c r="K294" s="14">
        <f t="shared" si="102"/>
        <v>5601</v>
      </c>
      <c r="L294" s="14" t="e">
        <f>H294-#REF!</f>
        <v>#REF!</v>
      </c>
      <c r="M294" s="14" t="e">
        <f t="shared" si="100"/>
        <v>#REF!</v>
      </c>
      <c r="N294" s="14">
        <f t="shared" si="101"/>
        <v>670</v>
      </c>
      <c r="O294" s="14">
        <v>5891</v>
      </c>
      <c r="P294" s="14">
        <v>571658750000</v>
      </c>
      <c r="Q294" s="14">
        <v>5637</v>
      </c>
      <c r="R294" s="14">
        <v>71101162000</v>
      </c>
      <c r="S294" s="14">
        <v>5335</v>
      </c>
      <c r="T294" s="14">
        <v>254318332000</v>
      </c>
      <c r="U294" s="14">
        <v>303</v>
      </c>
      <c r="V294" s="14">
        <v>758495000</v>
      </c>
      <c r="W294" s="14">
        <v>2795</v>
      </c>
      <c r="X294" s="14">
        <v>223833270000</v>
      </c>
      <c r="Y294" s="14">
        <v>2899</v>
      </c>
      <c r="Z294" s="14">
        <v>19386814000</v>
      </c>
      <c r="AA294" s="14">
        <v>576</v>
      </c>
      <c r="AB294" s="14">
        <v>2260676000</v>
      </c>
      <c r="AC294" s="14">
        <v>1382</v>
      </c>
      <c r="AD294" s="14">
        <v>53740308000</v>
      </c>
      <c r="AE294" s="14">
        <v>216</v>
      </c>
      <c r="AF294" s="14">
        <v>14552484000</v>
      </c>
      <c r="AG294" s="14">
        <v>246</v>
      </c>
      <c r="AH294" s="14">
        <v>10996044000</v>
      </c>
      <c r="AI294" s="14">
        <v>984</v>
      </c>
      <c r="AJ294" s="14">
        <v>27527984000</v>
      </c>
      <c r="AK294" s="14">
        <v>220</v>
      </c>
      <c r="AL294" s="14">
        <v>1014735000</v>
      </c>
      <c r="AM294" s="14">
        <v>155</v>
      </c>
      <c r="AN294" s="14">
        <v>350940000</v>
      </c>
      <c r="AO294" s="14">
        <v>316</v>
      </c>
      <c r="AP294" s="14">
        <v>136060992</v>
      </c>
      <c r="AQ294" s="14">
        <v>364</v>
      </c>
      <c r="AR294" s="14">
        <v>1428451000</v>
      </c>
      <c r="AS294" s="14">
        <v>894</v>
      </c>
      <c r="AT294" s="14">
        <v>24285942000</v>
      </c>
      <c r="AU294" s="14">
        <v>371</v>
      </c>
      <c r="AV294" s="15">
        <v>1677531000</v>
      </c>
      <c r="AW294" s="6"/>
      <c r="AX294" s="21">
        <v>2.0221835087055928</v>
      </c>
      <c r="AZ294" s="24" t="e">
        <f t="shared" si="112"/>
        <v>#REF!</v>
      </c>
      <c r="BA294" s="24" t="e">
        <f t="shared" si="108"/>
        <v>#REF!</v>
      </c>
      <c r="BB294" s="24" t="e">
        <f t="shared" si="113"/>
        <v>#REF!</v>
      </c>
      <c r="BD294" s="24">
        <f t="shared" si="103"/>
        <v>0.12437693291670948</v>
      </c>
      <c r="BE294" s="24">
        <f t="shared" si="104"/>
        <v>3.9545900416988284E-3</v>
      </c>
      <c r="BF294" s="24">
        <f t="shared" si="105"/>
        <v>3.3913263813420157E-2</v>
      </c>
      <c r="BG294" s="24">
        <f t="shared" si="106"/>
        <v>1.3268317855713745E-3</v>
      </c>
      <c r="BH294" s="25">
        <f t="shared" si="114"/>
        <v>75.162846773009221</v>
      </c>
      <c r="BM294" s="33">
        <f t="shared" si="107"/>
        <v>110688900901.61823</v>
      </c>
    </row>
    <row r="295" spans="1:65" x14ac:dyDescent="0.2">
      <c r="A295" s="12">
        <v>21</v>
      </c>
      <c r="B295" s="13">
        <v>2010</v>
      </c>
      <c r="C295" s="13" t="s">
        <v>47</v>
      </c>
      <c r="D295" s="14">
        <v>6239</v>
      </c>
      <c r="E295" s="14">
        <v>1986</v>
      </c>
      <c r="F295" s="14">
        <v>7133671000</v>
      </c>
      <c r="G295" s="14">
        <v>3699</v>
      </c>
      <c r="H295" s="14">
        <v>34728113000</v>
      </c>
      <c r="I295" s="14"/>
      <c r="J295" s="14">
        <v>1897</v>
      </c>
      <c r="K295" s="14">
        <f t="shared" si="102"/>
        <v>5596</v>
      </c>
      <c r="L295" s="14" t="e">
        <f>H295-#REF!</f>
        <v>#REF!</v>
      </c>
      <c r="M295" s="14" t="e">
        <f t="shared" si="100"/>
        <v>#REF!</v>
      </c>
      <c r="N295" s="14">
        <f t="shared" si="101"/>
        <v>643</v>
      </c>
      <c r="O295" s="14">
        <v>5899</v>
      </c>
      <c r="P295" s="14">
        <v>721766401000</v>
      </c>
      <c r="Q295" s="14">
        <v>5653</v>
      </c>
      <c r="R295" s="14">
        <v>91045952000</v>
      </c>
      <c r="S295" s="14">
        <v>5384</v>
      </c>
      <c r="T295" s="14">
        <v>331781747000</v>
      </c>
      <c r="U295" s="14">
        <v>293</v>
      </c>
      <c r="V295" s="14">
        <v>777760000</v>
      </c>
      <c r="W295" s="14">
        <v>2886</v>
      </c>
      <c r="X295" s="14">
        <v>273753515000</v>
      </c>
      <c r="Y295" s="14">
        <v>2885</v>
      </c>
      <c r="Z295" s="14">
        <v>12820726000</v>
      </c>
      <c r="AA295" s="14">
        <v>583</v>
      </c>
      <c r="AB295" s="14">
        <v>2471475000</v>
      </c>
      <c r="AC295" s="14">
        <v>1414</v>
      </c>
      <c r="AD295" s="14">
        <v>60078091000</v>
      </c>
      <c r="AE295" s="14">
        <v>214</v>
      </c>
      <c r="AF295" s="14">
        <v>14073446000</v>
      </c>
      <c r="AG295" s="14">
        <v>265</v>
      </c>
      <c r="AH295" s="14">
        <v>12897432000</v>
      </c>
      <c r="AI295" s="14">
        <v>1027</v>
      </c>
      <c r="AJ295" s="14">
        <v>32585026000</v>
      </c>
      <c r="AK295" s="14">
        <v>205</v>
      </c>
      <c r="AL295" s="14">
        <v>917585000</v>
      </c>
      <c r="AM295" s="14">
        <v>161</v>
      </c>
      <c r="AN295" s="14">
        <v>395398000</v>
      </c>
      <c r="AO295" s="14"/>
      <c r="AP295" s="14"/>
      <c r="AQ295" s="14"/>
      <c r="AR295" s="14"/>
      <c r="AS295" s="14"/>
      <c r="AT295" s="14"/>
      <c r="AU295" s="14"/>
      <c r="AV295" s="15"/>
      <c r="AW295" s="6"/>
      <c r="AX295" s="21">
        <v>2.5449374638867059</v>
      </c>
      <c r="AZ295" s="24" t="e">
        <f t="shared" si="112"/>
        <v>#REF!</v>
      </c>
      <c r="BA295" s="24" t="e">
        <f t="shared" si="108"/>
        <v>#REF!</v>
      </c>
      <c r="BB295" s="24" t="e">
        <f t="shared" si="113"/>
        <v>#REF!</v>
      </c>
      <c r="BD295" s="24">
        <f t="shared" si="103"/>
        <v>0.12614323952161913</v>
      </c>
      <c r="BE295" s="24">
        <f t="shared" si="104"/>
        <v>3.4242034494481825E-3</v>
      </c>
      <c r="BF295" s="24">
        <f t="shared" si="105"/>
        <v>1.7762985340183491E-2</v>
      </c>
      <c r="BG295" s="24">
        <f t="shared" si="106"/>
        <v>1.0775785613218092E-3</v>
      </c>
      <c r="BH295" s="25">
        <f t="shared" si="114"/>
        <v>79.206970382138309</v>
      </c>
      <c r="BM295" s="33">
        <f t="shared" si="107"/>
        <v>107567875000.71428</v>
      </c>
    </row>
    <row r="296" spans="1:65" x14ac:dyDescent="0.2">
      <c r="A296" s="12">
        <v>21</v>
      </c>
      <c r="B296" s="13">
        <v>2011</v>
      </c>
      <c r="C296" s="13" t="s">
        <v>47</v>
      </c>
      <c r="D296" s="14">
        <v>6208</v>
      </c>
      <c r="E296" s="14">
        <v>2166</v>
      </c>
      <c r="F296" s="14">
        <v>9614376000</v>
      </c>
      <c r="G296" s="14">
        <v>3730</v>
      </c>
      <c r="H296" s="14">
        <v>45590751000</v>
      </c>
      <c r="I296" s="14"/>
      <c r="J296" s="14">
        <v>1955</v>
      </c>
      <c r="K296" s="14">
        <f t="shared" si="102"/>
        <v>5685</v>
      </c>
      <c r="L296" s="14" t="e">
        <f>H296-#REF!</f>
        <v>#REF!</v>
      </c>
      <c r="M296" s="14" t="e">
        <f t="shared" si="100"/>
        <v>#REF!</v>
      </c>
      <c r="N296" s="14">
        <f t="shared" si="101"/>
        <v>523</v>
      </c>
      <c r="O296" s="14">
        <v>5961</v>
      </c>
      <c r="P296" s="14">
        <v>887859369000</v>
      </c>
      <c r="Q296" s="14">
        <v>5669</v>
      </c>
      <c r="R296" s="14">
        <v>98936696000</v>
      </c>
      <c r="S296" s="14">
        <v>5497</v>
      </c>
      <c r="T296" s="14">
        <v>456741117000</v>
      </c>
      <c r="U296" s="14">
        <v>290</v>
      </c>
      <c r="V296" s="14">
        <v>997036000</v>
      </c>
      <c r="W296" s="14">
        <v>2900</v>
      </c>
      <c r="X296" s="14">
        <v>300876373000</v>
      </c>
      <c r="Y296" s="14">
        <v>2968</v>
      </c>
      <c r="Z296" s="14">
        <v>18220589000</v>
      </c>
      <c r="AA296" s="14">
        <v>597</v>
      </c>
      <c r="AB296" s="14">
        <v>3694060000</v>
      </c>
      <c r="AC296" s="14">
        <v>1477</v>
      </c>
      <c r="AD296" s="14">
        <v>77274866000</v>
      </c>
      <c r="AE296" s="14">
        <v>222</v>
      </c>
      <c r="AF296" s="14">
        <v>19435280000</v>
      </c>
      <c r="AG296" s="14">
        <v>274</v>
      </c>
      <c r="AH296" s="14">
        <v>16534077000</v>
      </c>
      <c r="AI296" s="14">
        <v>1087</v>
      </c>
      <c r="AJ296" s="14">
        <v>40654340000</v>
      </c>
      <c r="AK296" s="14">
        <v>195</v>
      </c>
      <c r="AL296" s="14">
        <v>1112364000</v>
      </c>
      <c r="AM296" s="14">
        <v>150</v>
      </c>
      <c r="AN296" s="14">
        <v>461194000</v>
      </c>
      <c r="AO296" s="14">
        <v>358</v>
      </c>
      <c r="AP296" s="14">
        <v>156640992</v>
      </c>
      <c r="AQ296" s="14">
        <v>410</v>
      </c>
      <c r="AR296" s="14">
        <v>1563303000</v>
      </c>
      <c r="AS296" s="14">
        <v>972</v>
      </c>
      <c r="AT296" s="14">
        <v>35796324000</v>
      </c>
      <c r="AU296" s="14">
        <v>420</v>
      </c>
      <c r="AV296" s="15">
        <v>3138071000</v>
      </c>
      <c r="AW296" s="6"/>
      <c r="AX296" s="21">
        <v>3.1519466350386089</v>
      </c>
      <c r="AZ296" s="24" t="e">
        <f t="shared" si="112"/>
        <v>#REF!</v>
      </c>
      <c r="BA296" s="24" t="e">
        <f t="shared" si="108"/>
        <v>#REF!</v>
      </c>
      <c r="BB296" s="24" t="e">
        <f t="shared" si="113"/>
        <v>#REF!</v>
      </c>
      <c r="BD296" s="24">
        <f t="shared" si="103"/>
        <v>0.11143284562219898</v>
      </c>
      <c r="BE296" s="24">
        <f t="shared" si="104"/>
        <v>4.1606363901533598E-3</v>
      </c>
      <c r="BF296" s="24">
        <f t="shared" si="105"/>
        <v>2.0521931328518761E-2</v>
      </c>
      <c r="BG296" s="24">
        <f t="shared" si="106"/>
        <v>1.1229661304615912E-3</v>
      </c>
      <c r="BH296" s="25">
        <f t="shared" si="114"/>
        <v>99.355670129602956</v>
      </c>
      <c r="BM296" s="33">
        <f t="shared" si="107"/>
        <v>95457318234.80397</v>
      </c>
    </row>
    <row r="297" spans="1:65" x14ac:dyDescent="0.2">
      <c r="A297" s="12">
        <v>21</v>
      </c>
      <c r="B297" s="13">
        <v>2012</v>
      </c>
      <c r="C297" s="13" t="s">
        <v>47</v>
      </c>
      <c r="D297" s="14">
        <v>6099</v>
      </c>
      <c r="E297" s="14">
        <v>2396</v>
      </c>
      <c r="F297" s="14">
        <v>15107000000</v>
      </c>
      <c r="G297" s="14">
        <v>3828</v>
      </c>
      <c r="H297" s="14">
        <v>54684000000</v>
      </c>
      <c r="I297" s="14"/>
      <c r="J297" s="14">
        <v>1887</v>
      </c>
      <c r="K297" s="14">
        <f t="shared" si="102"/>
        <v>5715</v>
      </c>
      <c r="L297" s="14" t="e">
        <f>H297-#REF!</f>
        <v>#REF!</v>
      </c>
      <c r="M297" s="14" t="e">
        <f t="shared" si="100"/>
        <v>#REF!</v>
      </c>
      <c r="N297" s="14">
        <f t="shared" si="101"/>
        <v>384</v>
      </c>
      <c r="O297" s="14">
        <v>5878</v>
      </c>
      <c r="P297" s="14">
        <v>1084036000000</v>
      </c>
      <c r="Q297" s="14">
        <v>5601</v>
      </c>
      <c r="R297" s="14">
        <v>137100000000</v>
      </c>
      <c r="S297" s="14">
        <v>5525</v>
      </c>
      <c r="T297" s="14">
        <v>579411000000</v>
      </c>
      <c r="U297" s="14">
        <v>285</v>
      </c>
      <c r="V297" s="14">
        <v>1178000000</v>
      </c>
      <c r="W297" s="14">
        <v>2924</v>
      </c>
      <c r="X297" s="14">
        <v>344886000000</v>
      </c>
      <c r="Y297" s="14">
        <v>2981</v>
      </c>
      <c r="Z297" s="14">
        <v>16667000000</v>
      </c>
      <c r="AA297" s="14">
        <v>596</v>
      </c>
      <c r="AB297" s="14">
        <v>4570000000</v>
      </c>
      <c r="AC297" s="14">
        <v>1573</v>
      </c>
      <c r="AD297" s="14">
        <v>91125000000</v>
      </c>
      <c r="AE297" s="14">
        <v>226</v>
      </c>
      <c r="AF297" s="14">
        <v>13437000000</v>
      </c>
      <c r="AG297" s="14">
        <v>278</v>
      </c>
      <c r="AH297" s="14">
        <v>21425000000</v>
      </c>
      <c r="AI297" s="14">
        <v>1168</v>
      </c>
      <c r="AJ297" s="14">
        <v>56048000000</v>
      </c>
      <c r="AK297" s="14">
        <v>207</v>
      </c>
      <c r="AL297" s="14">
        <v>621000000</v>
      </c>
      <c r="AM297" s="14">
        <v>157</v>
      </c>
      <c r="AN297" s="14">
        <v>405000000</v>
      </c>
      <c r="AO297" s="14">
        <v>358</v>
      </c>
      <c r="AP297" s="14">
        <v>127000000</v>
      </c>
      <c r="AQ297" s="14">
        <v>423</v>
      </c>
      <c r="AR297" s="14">
        <v>2507000000</v>
      </c>
      <c r="AS297" s="14">
        <v>1044</v>
      </c>
      <c r="AT297" s="14">
        <v>50159000000</v>
      </c>
      <c r="AU297" s="14">
        <v>432</v>
      </c>
      <c r="AV297" s="15">
        <v>3256000000</v>
      </c>
      <c r="AW297" s="6"/>
      <c r="AX297" s="21">
        <v>3.897112030084072</v>
      </c>
      <c r="AZ297" s="24" t="e">
        <f t="shared" si="112"/>
        <v>#REF!</v>
      </c>
      <c r="BA297" s="24" t="e">
        <f t="shared" si="108"/>
        <v>#REF!</v>
      </c>
      <c r="BB297" s="24" t="e">
        <f t="shared" si="113"/>
        <v>#REF!</v>
      </c>
      <c r="BD297" s="24">
        <f t="shared" si="103"/>
        <v>0.12647181458918338</v>
      </c>
      <c r="BE297" s="24">
        <f t="shared" si="104"/>
        <v>4.2157271529727793E-3</v>
      </c>
      <c r="BF297" s="24">
        <f t="shared" si="105"/>
        <v>1.5374950647395474E-2</v>
      </c>
      <c r="BG297" s="24">
        <f t="shared" si="106"/>
        <v>1.0866797781623489E-3</v>
      </c>
      <c r="BH297" s="25">
        <f t="shared" si="114"/>
        <v>91.395897440012192</v>
      </c>
      <c r="BM297" s="33">
        <f t="shared" si="107"/>
        <v>88497840795.343979</v>
      </c>
    </row>
    <row r="298" spans="1:65" x14ac:dyDescent="0.2">
      <c r="A298" s="12">
        <v>21</v>
      </c>
      <c r="B298" s="13">
        <v>2013</v>
      </c>
      <c r="C298" s="13" t="s">
        <v>47</v>
      </c>
      <c r="D298" s="14">
        <v>6293</v>
      </c>
      <c r="E298" s="14">
        <v>2584</v>
      </c>
      <c r="F298" s="14">
        <v>20074000000</v>
      </c>
      <c r="G298" s="14">
        <v>4073</v>
      </c>
      <c r="H298" s="14">
        <v>77908000000</v>
      </c>
      <c r="I298" s="14"/>
      <c r="J298" s="14">
        <v>1859</v>
      </c>
      <c r="K298" s="14">
        <f t="shared" si="102"/>
        <v>5932</v>
      </c>
      <c r="L298" s="14" t="e">
        <f>H298-#REF!</f>
        <v>#REF!</v>
      </c>
      <c r="M298" s="14" t="e">
        <f t="shared" si="100"/>
        <v>#REF!</v>
      </c>
      <c r="N298" s="14">
        <f t="shared" si="101"/>
        <v>361</v>
      </c>
      <c r="O298" s="14">
        <v>6086</v>
      </c>
      <c r="P298" s="14">
        <v>1419016000000</v>
      </c>
      <c r="Q298" s="14">
        <v>5818</v>
      </c>
      <c r="R298" s="14">
        <v>190408000000</v>
      </c>
      <c r="S298" s="14">
        <v>5704</v>
      </c>
      <c r="T298" s="14">
        <v>751977000000</v>
      </c>
      <c r="U298" s="14">
        <v>275</v>
      </c>
      <c r="V298" s="14">
        <v>1625000000</v>
      </c>
      <c r="W298" s="14">
        <v>3106</v>
      </c>
      <c r="X298" s="14">
        <v>445686000000</v>
      </c>
      <c r="Y298" s="14">
        <v>3003</v>
      </c>
      <c r="Z298" s="14">
        <v>23270000000</v>
      </c>
      <c r="AA298" s="14">
        <v>592</v>
      </c>
      <c r="AB298" s="14">
        <v>5466000000</v>
      </c>
      <c r="AC298" s="14">
        <v>1621</v>
      </c>
      <c r="AD298" s="14">
        <v>140857000000</v>
      </c>
      <c r="AE298" s="14">
        <v>199</v>
      </c>
      <c r="AF298" s="14">
        <v>7572000000</v>
      </c>
      <c r="AG298" s="14">
        <v>283</v>
      </c>
      <c r="AH298" s="14">
        <v>30641000000</v>
      </c>
      <c r="AI298" s="14">
        <v>1228</v>
      </c>
      <c r="AJ298" s="14">
        <v>101068000000</v>
      </c>
      <c r="AK298" s="14">
        <v>204</v>
      </c>
      <c r="AL298" s="14">
        <v>2757000000</v>
      </c>
      <c r="AM298" s="14">
        <v>149</v>
      </c>
      <c r="AN298" s="14">
        <v>1181000000</v>
      </c>
      <c r="AO298" s="14">
        <v>363</v>
      </c>
      <c r="AP298" s="14">
        <v>177000000</v>
      </c>
      <c r="AQ298" s="14">
        <v>453</v>
      </c>
      <c r="AR298" s="14">
        <v>2971000000</v>
      </c>
      <c r="AS298" s="14">
        <v>1085</v>
      </c>
      <c r="AT298" s="14">
        <v>92710000000</v>
      </c>
      <c r="AU298" s="14">
        <v>466</v>
      </c>
      <c r="AV298" s="15">
        <v>5210000000</v>
      </c>
      <c r="AW298" s="6"/>
      <c r="AX298" s="21">
        <v>4.9066831577641361</v>
      </c>
      <c r="AZ298" s="24" t="e">
        <f t="shared" ref="AZ298:AZ299" si="115">((M298+(F298/E298))/AX298)/(((R297/Q297)+(V297/U297)+(Z297/Y297)+(X297/W297))/AX297)</f>
        <v>#REF!</v>
      </c>
      <c r="BA298" s="24" t="e">
        <f t="shared" si="108"/>
        <v>#REF!</v>
      </c>
      <c r="BB298" s="24" t="e">
        <f t="shared" si="113"/>
        <v>#REF!</v>
      </c>
      <c r="BD298" s="24">
        <f t="shared" si="103"/>
        <v>0.13418312408034863</v>
      </c>
      <c r="BE298" s="24">
        <f t="shared" si="104"/>
        <v>3.8519650236501913E-3</v>
      </c>
      <c r="BF298" s="24">
        <f t="shared" si="105"/>
        <v>1.639868754122575E-2</v>
      </c>
      <c r="BG298" s="24">
        <f t="shared" si="106"/>
        <v>1.145159744499005E-3</v>
      </c>
      <c r="BH298" s="25">
        <f t="shared" si="114"/>
        <v>119.57300509337861</v>
      </c>
      <c r="BM298" s="33">
        <f t="shared" si="107"/>
        <v>90832439281.261642</v>
      </c>
    </row>
    <row r="299" spans="1:65" x14ac:dyDescent="0.2">
      <c r="A299" s="16">
        <v>21</v>
      </c>
      <c r="B299" s="17">
        <v>2014</v>
      </c>
      <c r="C299" s="17" t="s">
        <v>47</v>
      </c>
      <c r="D299" s="18">
        <v>3005</v>
      </c>
      <c r="E299" s="18">
        <v>2648</v>
      </c>
      <c r="F299" s="18">
        <v>33472968750</v>
      </c>
      <c r="G299" s="18">
        <v>4051</v>
      </c>
      <c r="H299" s="18">
        <v>122152304687.5</v>
      </c>
      <c r="I299" s="18"/>
      <c r="J299" s="18">
        <v>1807</v>
      </c>
      <c r="K299" s="18">
        <f t="shared" si="102"/>
        <v>5858</v>
      </c>
      <c r="L299" s="18" t="e">
        <f>H299-#REF!</f>
        <v>#REF!</v>
      </c>
      <c r="M299" s="18" t="e">
        <f t="shared" si="100"/>
        <v>#REF!</v>
      </c>
      <c r="N299" s="18">
        <f t="shared" si="101"/>
        <v>-2853</v>
      </c>
      <c r="O299" s="18">
        <v>2989</v>
      </c>
      <c r="P299" s="18">
        <v>1572172625000</v>
      </c>
      <c r="Q299" s="18">
        <v>2956</v>
      </c>
      <c r="R299" s="18">
        <v>219726171875</v>
      </c>
      <c r="S299" s="18">
        <v>2895</v>
      </c>
      <c r="T299" s="18">
        <v>807411625000</v>
      </c>
      <c r="U299" s="18">
        <v>117</v>
      </c>
      <c r="V299" s="18">
        <v>890360290.52734375</v>
      </c>
      <c r="W299" s="18">
        <v>1463</v>
      </c>
      <c r="X299" s="18">
        <v>516189531250</v>
      </c>
      <c r="Y299" s="18">
        <v>1819</v>
      </c>
      <c r="Z299" s="18">
        <v>21087042968.75</v>
      </c>
      <c r="AA299" s="18">
        <v>334</v>
      </c>
      <c r="AB299" s="18">
        <v>5374517089.84375</v>
      </c>
      <c r="AC299" s="18">
        <v>1072</v>
      </c>
      <c r="AD299" s="18">
        <v>129670507812.5</v>
      </c>
      <c r="AE299" s="18">
        <v>118</v>
      </c>
      <c r="AF299" s="18">
        <v>3859708740.234375</v>
      </c>
      <c r="AG299" s="18">
        <v>174</v>
      </c>
      <c r="AH299" s="18">
        <v>36613457031.25</v>
      </c>
      <c r="AI299" s="18">
        <v>841</v>
      </c>
      <c r="AJ299" s="18">
        <v>89038281250</v>
      </c>
      <c r="AK299" s="18">
        <v>111</v>
      </c>
      <c r="AL299" s="18">
        <v>634605285.64453125</v>
      </c>
      <c r="AM299" s="18">
        <v>71</v>
      </c>
      <c r="AN299" s="18">
        <v>475545928.95507813</v>
      </c>
      <c r="AO299" s="18">
        <v>382</v>
      </c>
      <c r="AP299" s="18">
        <v>206125344</v>
      </c>
      <c r="AQ299" s="18">
        <v>463</v>
      </c>
      <c r="AR299" s="18">
        <v>3702494140.625</v>
      </c>
      <c r="AS299" s="18">
        <v>1135</v>
      </c>
      <c r="AT299" s="18">
        <v>133352625000</v>
      </c>
      <c r="AU299" s="18">
        <v>503</v>
      </c>
      <c r="AV299" s="19">
        <v>7109225097.65625</v>
      </c>
      <c r="AW299" s="6"/>
      <c r="AX299" s="22">
        <v>7.001140177479483</v>
      </c>
      <c r="AZ299" s="24" t="e">
        <f t="shared" si="115"/>
        <v>#REF!</v>
      </c>
      <c r="BA299" s="24" t="e">
        <f t="shared" si="108"/>
        <v>#REF!</v>
      </c>
      <c r="BB299" s="24" t="e">
        <f t="shared" si="113"/>
        <v>#REF!</v>
      </c>
      <c r="BD299" s="26">
        <f t="shared" si="103"/>
        <v>0.13975957116986437</v>
      </c>
      <c r="BE299" s="26">
        <f t="shared" si="104"/>
        <v>3.4185286045441414E-3</v>
      </c>
      <c r="BF299" s="26">
        <f t="shared" si="105"/>
        <v>1.3412676593799615E-2</v>
      </c>
      <c r="BG299" s="26">
        <f t="shared" si="106"/>
        <v>5.6632476381360719E-4</v>
      </c>
      <c r="BH299" s="27">
        <f t="shared" si="114"/>
        <v>79.797235576923072</v>
      </c>
      <c r="BM299" s="33">
        <f t="shared" si="107"/>
        <v>73729352386.118927</v>
      </c>
    </row>
  </sheetData>
  <autoFilter ref="A5:BQ299" xr:uid="{B464B62B-BB0A-4589-A664-466C7D9D88D8}"/>
  <mergeCells count="4">
    <mergeCell ref="E4:N4"/>
    <mergeCell ref="O4:AB4"/>
    <mergeCell ref="AC4:AN4"/>
    <mergeCell ref="AO4:AV4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C646-1B12-4D19-8B44-C7E3F63E261C}">
  <dimension ref="A1:E299"/>
  <sheetViews>
    <sheetView workbookViewId="0">
      <selection activeCell="C13" sqref="C13"/>
    </sheetView>
  </sheetViews>
  <sheetFormatPr baseColWidth="10" defaultRowHeight="12.75" x14ac:dyDescent="0.2"/>
  <cols>
    <col min="1" max="1" width="7.5703125" customWidth="1"/>
    <col min="2" max="2" width="8.7109375" customWidth="1"/>
    <col min="3" max="4" width="21.85546875" style="2" customWidth="1"/>
    <col min="5" max="5" width="19.7109375" style="2" customWidth="1"/>
  </cols>
  <sheetData>
    <row r="1" spans="1:5" x14ac:dyDescent="0.2">
      <c r="A1" s="40"/>
      <c r="B1" s="40"/>
      <c r="C1" s="41"/>
      <c r="D1" s="41"/>
      <c r="E1" s="41"/>
    </row>
    <row r="2" spans="1:5" x14ac:dyDescent="0.2">
      <c r="A2" s="40"/>
      <c r="B2" s="40"/>
      <c r="C2" s="41"/>
      <c r="D2" s="41"/>
      <c r="E2" s="41"/>
    </row>
    <row r="3" spans="1:5" x14ac:dyDescent="0.2">
      <c r="C3" s="47" t="s">
        <v>100</v>
      </c>
    </row>
    <row r="4" spans="1:5" x14ac:dyDescent="0.2">
      <c r="C4" s="47" t="s">
        <v>101</v>
      </c>
      <c r="D4" s="47" t="s">
        <v>102</v>
      </c>
    </row>
    <row r="5" spans="1:5" ht="38.25" x14ac:dyDescent="0.2">
      <c r="A5" s="35" t="s">
        <v>1</v>
      </c>
      <c r="B5" s="35" t="s">
        <v>78</v>
      </c>
      <c r="C5" s="37" t="s">
        <v>103</v>
      </c>
      <c r="D5" s="37" t="s">
        <v>104</v>
      </c>
      <c r="E5" s="23" t="s">
        <v>74</v>
      </c>
    </row>
    <row r="6" spans="1:5" x14ac:dyDescent="0.2">
      <c r="A6" s="13">
        <v>2001</v>
      </c>
      <c r="B6" s="13" t="s">
        <v>27</v>
      </c>
      <c r="C6" s="24" t="s">
        <v>105</v>
      </c>
      <c r="D6" s="24" t="s">
        <v>105</v>
      </c>
      <c r="E6" s="24" t="s">
        <v>105</v>
      </c>
    </row>
    <row r="7" spans="1:5" x14ac:dyDescent="0.2">
      <c r="A7" s="13">
        <v>2002</v>
      </c>
      <c r="B7" s="13" t="s">
        <v>27</v>
      </c>
      <c r="C7" s="24">
        <v>-0.10397542926456455</v>
      </c>
      <c r="D7" s="24">
        <v>-0.13921842598648806</v>
      </c>
      <c r="E7" s="24">
        <v>-0.14715323630819355</v>
      </c>
    </row>
    <row r="8" spans="1:5" x14ac:dyDescent="0.2">
      <c r="A8" s="13">
        <v>2003</v>
      </c>
      <c r="B8" s="13" t="s">
        <v>27</v>
      </c>
      <c r="C8" s="24">
        <v>6.0801760606882464E-2</v>
      </c>
      <c r="D8" s="24">
        <v>2.630887836110769E-2</v>
      </c>
      <c r="E8" s="24">
        <v>1.6854822708321216E-2</v>
      </c>
    </row>
    <row r="9" spans="1:5" x14ac:dyDescent="0.2">
      <c r="A9" s="13">
        <v>2004</v>
      </c>
      <c r="B9" s="13" t="s">
        <v>27</v>
      </c>
      <c r="C9" s="24">
        <v>5.1291940061629286E-2</v>
      </c>
      <c r="D9" s="24">
        <v>2.4321363000393177E-2</v>
      </c>
      <c r="E9" s="24">
        <v>1.6619931753449141E-2</v>
      </c>
    </row>
    <row r="10" spans="1:5" x14ac:dyDescent="0.2">
      <c r="A10" s="13">
        <v>2005</v>
      </c>
      <c r="B10" s="13" t="s">
        <v>27</v>
      </c>
      <c r="C10" s="24">
        <v>7.0354098608754051E-2</v>
      </c>
      <c r="D10" s="24">
        <v>4.0770554603600816E-2</v>
      </c>
      <c r="E10" s="24">
        <v>3.0509938269623841E-2</v>
      </c>
    </row>
    <row r="11" spans="1:5" x14ac:dyDescent="0.2">
      <c r="A11" s="13">
        <v>2006</v>
      </c>
      <c r="B11" s="13" t="s">
        <v>27</v>
      </c>
      <c r="C11" s="24">
        <v>7.671999984155263E-2</v>
      </c>
      <c r="D11" s="24">
        <v>4.7120836843002382E-2</v>
      </c>
      <c r="E11" s="24">
        <v>3.5685160941775172E-2</v>
      </c>
    </row>
    <row r="12" spans="1:5" x14ac:dyDescent="0.2">
      <c r="A12" s="13">
        <v>2007</v>
      </c>
      <c r="B12" s="13" t="s">
        <v>27</v>
      </c>
      <c r="C12" s="24">
        <v>7.725300679115521E-2</v>
      </c>
      <c r="D12" s="24">
        <v>5.0816471150069403E-2</v>
      </c>
      <c r="E12" s="24">
        <v>3.8207106033448755E-2</v>
      </c>
    </row>
    <row r="13" spans="1:5" x14ac:dyDescent="0.2">
      <c r="A13" s="13">
        <v>2008</v>
      </c>
      <c r="B13" s="13" t="s">
        <v>27</v>
      </c>
      <c r="C13" s="24">
        <v>5.8509651153978721E-2</v>
      </c>
      <c r="D13" s="24">
        <v>3.737211956071175E-2</v>
      </c>
      <c r="E13" s="24">
        <v>2.6843044413343047E-2</v>
      </c>
    </row>
    <row r="14" spans="1:5" x14ac:dyDescent="0.2">
      <c r="A14" s="13">
        <v>2009</v>
      </c>
      <c r="B14" s="13" t="s">
        <v>27</v>
      </c>
      <c r="C14" s="24">
        <v>5.9980289691176317E-2</v>
      </c>
      <c r="D14" s="24">
        <v>3.73472941377982E-2</v>
      </c>
      <c r="E14" s="24">
        <v>2.583307027775977E-2</v>
      </c>
    </row>
    <row r="15" spans="1:5" x14ac:dyDescent="0.2">
      <c r="A15" s="13">
        <v>2010</v>
      </c>
      <c r="B15" s="13" t="s">
        <v>27</v>
      </c>
      <c r="C15" s="24">
        <v>7.2693945949585309E-2</v>
      </c>
      <c r="D15" s="24">
        <v>5.0259299543150442E-2</v>
      </c>
      <c r="E15" s="24">
        <v>3.7219350821362462E-2</v>
      </c>
    </row>
    <row r="16" spans="1:5" x14ac:dyDescent="0.2">
      <c r="A16" s="13">
        <v>2011</v>
      </c>
      <c r="B16" s="13" t="s">
        <v>27</v>
      </c>
      <c r="C16" s="24">
        <v>7.4172409239968831E-2</v>
      </c>
      <c r="D16" s="24">
        <v>5.3295085331219474E-2</v>
      </c>
      <c r="E16" s="24">
        <v>3.944813062305845E-2</v>
      </c>
    </row>
    <row r="17" spans="1:5" x14ac:dyDescent="0.2">
      <c r="A17" s="13">
        <v>2012</v>
      </c>
      <c r="B17" s="13" t="s">
        <v>27</v>
      </c>
      <c r="C17" s="24">
        <v>6.8824299570148503E-2</v>
      </c>
      <c r="D17" s="24">
        <v>4.9072422506560832E-2</v>
      </c>
      <c r="E17" s="24">
        <v>3.4877869158598918E-2</v>
      </c>
    </row>
    <row r="18" spans="1:5" x14ac:dyDescent="0.2">
      <c r="A18" s="13">
        <v>2013</v>
      </c>
      <c r="B18" s="13" t="s">
        <v>27</v>
      </c>
      <c r="C18" s="24">
        <v>6.7977051266433816E-2</v>
      </c>
      <c r="D18" s="24">
        <v>4.7590378535982393E-2</v>
      </c>
      <c r="E18" s="24">
        <v>3.1832138815958637E-2</v>
      </c>
    </row>
    <row r="19" spans="1:5" x14ac:dyDescent="0.2">
      <c r="A19" s="13">
        <v>2014</v>
      </c>
      <c r="B19" s="13" t="s">
        <v>27</v>
      </c>
      <c r="C19" s="24">
        <v>7.1864675939542724E-2</v>
      </c>
      <c r="D19" s="24">
        <v>5.2559170563218571E-2</v>
      </c>
      <c r="E19" s="24">
        <v>3.64981367499373E-2</v>
      </c>
    </row>
    <row r="20" spans="1:5" x14ac:dyDescent="0.2">
      <c r="A20" s="13">
        <v>2001</v>
      </c>
      <c r="B20" s="13" t="s">
        <v>28</v>
      </c>
      <c r="C20" s="24" t="s">
        <v>105</v>
      </c>
      <c r="D20" s="24" t="s">
        <v>105</v>
      </c>
      <c r="E20" s="24" t="s">
        <v>105</v>
      </c>
    </row>
    <row r="21" spans="1:5" x14ac:dyDescent="0.2">
      <c r="A21" s="13">
        <v>2002</v>
      </c>
      <c r="B21" s="13" t="s">
        <v>28</v>
      </c>
      <c r="C21" s="24">
        <v>3.7901128497116021E-2</v>
      </c>
      <c r="D21" s="24">
        <v>5.0705002210144987E-3</v>
      </c>
      <c r="E21" s="24">
        <v>-2.6179003854403062E-3</v>
      </c>
    </row>
    <row r="22" spans="1:5" x14ac:dyDescent="0.2">
      <c r="A22" s="13">
        <v>2003</v>
      </c>
      <c r="B22" s="13" t="s">
        <v>28</v>
      </c>
      <c r="C22" s="24">
        <v>0.10889235378879718</v>
      </c>
      <c r="D22" s="24">
        <v>7.3714479464597374E-2</v>
      </c>
      <c r="E22" s="24">
        <v>6.195345119769443E-2</v>
      </c>
    </row>
    <row r="23" spans="1:5" x14ac:dyDescent="0.2">
      <c r="A23" s="13">
        <v>2004</v>
      </c>
      <c r="B23" s="13" t="s">
        <v>28</v>
      </c>
      <c r="C23" s="24">
        <v>8.5324042481967621E-2</v>
      </c>
      <c r="D23" s="24">
        <v>5.6706468455151891E-2</v>
      </c>
      <c r="E23" s="24">
        <v>4.5728476563910714E-2</v>
      </c>
    </row>
    <row r="24" spans="1:5" x14ac:dyDescent="0.2">
      <c r="A24" s="13">
        <v>2005</v>
      </c>
      <c r="B24" s="13" t="s">
        <v>28</v>
      </c>
      <c r="C24" s="24">
        <v>9.2206175351373751E-2</v>
      </c>
      <c r="D24" s="24">
        <v>6.3047948929916234E-2</v>
      </c>
      <c r="E24" s="24">
        <v>5.0212381174988177E-2</v>
      </c>
    </row>
    <row r="25" spans="1:5" x14ac:dyDescent="0.2">
      <c r="A25" s="13">
        <v>2006</v>
      </c>
      <c r="B25" s="13" t="s">
        <v>28</v>
      </c>
      <c r="C25" s="24">
        <v>7.9677629771330305E-2</v>
      </c>
      <c r="D25" s="24">
        <v>5.5013826289196113E-2</v>
      </c>
      <c r="E25" s="24">
        <v>4.2997260848357199E-2</v>
      </c>
    </row>
    <row r="26" spans="1:5" x14ac:dyDescent="0.2">
      <c r="A26" s="13">
        <v>2007</v>
      </c>
      <c r="B26" s="13" t="s">
        <v>28</v>
      </c>
      <c r="C26" s="24">
        <v>0.11330178364997932</v>
      </c>
      <c r="D26" s="24">
        <v>8.1921265907724139E-2</v>
      </c>
      <c r="E26" s="24">
        <v>6.3517833469124693E-2</v>
      </c>
    </row>
    <row r="27" spans="1:5" x14ac:dyDescent="0.2">
      <c r="A27" s="13">
        <v>2008</v>
      </c>
      <c r="B27" s="13" t="s">
        <v>28</v>
      </c>
      <c r="C27" s="24">
        <v>0.1000146021642848</v>
      </c>
      <c r="D27" s="24">
        <v>7.3394876953121177E-2</v>
      </c>
      <c r="E27" s="24">
        <v>5.6768026085876458E-2</v>
      </c>
    </row>
    <row r="28" spans="1:5" x14ac:dyDescent="0.2">
      <c r="A28" s="13">
        <v>2009</v>
      </c>
      <c r="B28" s="13" t="s">
        <v>28</v>
      </c>
      <c r="C28" s="24">
        <v>5.6145479771066528E-2</v>
      </c>
      <c r="D28" s="24">
        <v>3.4710603062529863E-2</v>
      </c>
      <c r="E28" s="24">
        <v>2.2780370885683257E-2</v>
      </c>
    </row>
    <row r="29" spans="1:5" x14ac:dyDescent="0.2">
      <c r="A29" s="13">
        <v>2010</v>
      </c>
      <c r="B29" s="13" t="s">
        <v>28</v>
      </c>
      <c r="C29" s="24">
        <v>0.1437640062557701</v>
      </c>
      <c r="D29" s="24">
        <v>0.11435472425528816</v>
      </c>
      <c r="E29" s="24">
        <v>9.3099308997843577E-2</v>
      </c>
    </row>
    <row r="30" spans="1:5" x14ac:dyDescent="0.2">
      <c r="A30" s="13">
        <v>2011</v>
      </c>
      <c r="B30" s="13" t="s">
        <v>28</v>
      </c>
      <c r="C30" s="24">
        <v>0.15492935182791767</v>
      </c>
      <c r="D30" s="24">
        <v>0.12528939996571672</v>
      </c>
      <c r="E30" s="24">
        <v>9.9684977763336707E-2</v>
      </c>
    </row>
    <row r="31" spans="1:5" x14ac:dyDescent="0.2">
      <c r="A31" s="13">
        <v>2012</v>
      </c>
      <c r="B31" s="13" t="s">
        <v>28</v>
      </c>
      <c r="C31" s="24">
        <v>8.7952002215721595E-2</v>
      </c>
      <c r="D31" s="24">
        <v>6.9109410631010032E-2</v>
      </c>
      <c r="E31" s="24">
        <v>5.2505106054511051E-2</v>
      </c>
    </row>
    <row r="32" spans="1:5" x14ac:dyDescent="0.2">
      <c r="A32" s="13">
        <v>2013</v>
      </c>
      <c r="B32" s="13" t="s">
        <v>28</v>
      </c>
      <c r="C32" s="24">
        <v>8.5349357255460695E-2</v>
      </c>
      <c r="D32" s="24">
        <v>6.5305501433243374E-2</v>
      </c>
      <c r="E32" s="24">
        <v>4.7372308581165951E-2</v>
      </c>
    </row>
    <row r="33" spans="1:5" x14ac:dyDescent="0.2">
      <c r="A33" s="13">
        <v>2014</v>
      </c>
      <c r="B33" s="13" t="s">
        <v>28</v>
      </c>
      <c r="C33" s="24">
        <v>0.11261963762910153</v>
      </c>
      <c r="D33" s="24">
        <v>9.1852848507502124E-2</v>
      </c>
      <c r="E33" s="24">
        <v>7.0353603497044698E-2</v>
      </c>
    </row>
    <row r="34" spans="1:5" x14ac:dyDescent="0.2">
      <c r="A34" s="13">
        <v>2001</v>
      </c>
      <c r="B34" s="13" t="s">
        <v>29</v>
      </c>
      <c r="C34" s="24" t="s">
        <v>105</v>
      </c>
      <c r="D34" s="24" t="s">
        <v>105</v>
      </c>
      <c r="E34" s="24" t="s">
        <v>105</v>
      </c>
    </row>
    <row r="35" spans="1:5" x14ac:dyDescent="0.2">
      <c r="A35" s="13">
        <v>2002</v>
      </c>
      <c r="B35" s="13" t="s">
        <v>29</v>
      </c>
      <c r="C35" s="24">
        <v>0.3528857296806201</v>
      </c>
      <c r="D35" s="24">
        <v>0.19656890015258349</v>
      </c>
      <c r="E35" s="24">
        <v>0.16604990010187159</v>
      </c>
    </row>
    <row r="36" spans="1:5" x14ac:dyDescent="0.2">
      <c r="A36" s="13">
        <v>2003</v>
      </c>
      <c r="B36" s="13" t="s">
        <v>29</v>
      </c>
      <c r="C36" s="24">
        <v>0.32781211169329488</v>
      </c>
      <c r="D36" s="24">
        <v>0.21787733711035684</v>
      </c>
      <c r="E36" s="24">
        <v>0.17499069427855135</v>
      </c>
    </row>
    <row r="37" spans="1:5" x14ac:dyDescent="0.2">
      <c r="A37" s="13">
        <v>2004</v>
      </c>
      <c r="B37" s="13" t="s">
        <v>29</v>
      </c>
      <c r="C37" s="24">
        <v>7.0427030264109736E-2</v>
      </c>
      <c r="D37" s="24">
        <v>3.4841191924286585E-2</v>
      </c>
      <c r="E37" s="24">
        <v>2.1666860283586099E-2</v>
      </c>
    </row>
    <row r="38" spans="1:5" x14ac:dyDescent="0.2">
      <c r="A38" s="13">
        <v>2005</v>
      </c>
      <c r="B38" s="13" t="s">
        <v>29</v>
      </c>
      <c r="C38" s="24">
        <v>3.2355982703273653E-2</v>
      </c>
      <c r="D38" s="24">
        <v>6.9843234629952426E-3</v>
      </c>
      <c r="E38" s="24">
        <v>-2.3293235998917677E-3</v>
      </c>
    </row>
    <row r="39" spans="1:5" x14ac:dyDescent="0.2">
      <c r="A39" s="13">
        <v>2006</v>
      </c>
      <c r="B39" s="13" t="s">
        <v>29</v>
      </c>
      <c r="C39" s="24">
        <v>0.11070713265442055</v>
      </c>
      <c r="D39" s="24">
        <v>6.9448702332031612E-2</v>
      </c>
      <c r="E39" s="24">
        <v>5.079989182631181E-2</v>
      </c>
    </row>
    <row r="40" spans="1:5" x14ac:dyDescent="0.2">
      <c r="A40" s="13">
        <v>2007</v>
      </c>
      <c r="B40" s="13" t="s">
        <v>29</v>
      </c>
      <c r="C40" s="24">
        <v>1.7335052081783268E-2</v>
      </c>
      <c r="D40" s="24">
        <v>-9.4178824908026856E-3</v>
      </c>
      <c r="E40" s="24">
        <v>-2.1424077518499798E-2</v>
      </c>
    </row>
    <row r="41" spans="1:5" x14ac:dyDescent="0.2">
      <c r="A41" s="13">
        <v>2008</v>
      </c>
      <c r="B41" s="13" t="s">
        <v>29</v>
      </c>
      <c r="C41" s="24">
        <v>1.8926328386870792E-2</v>
      </c>
      <c r="D41" s="24">
        <v>-2.3466845078228015E-3</v>
      </c>
      <c r="E41" s="24">
        <v>-1.1255895036369689E-2</v>
      </c>
    </row>
    <row r="42" spans="1:5" x14ac:dyDescent="0.2">
      <c r="A42" s="13">
        <v>2009</v>
      </c>
      <c r="B42" s="13" t="s">
        <v>29</v>
      </c>
      <c r="C42" s="24">
        <v>-3.3310047460648431E-2</v>
      </c>
      <c r="D42" s="24">
        <v>-5.4345586797250323E-2</v>
      </c>
      <c r="E42" s="24">
        <v>-6.4539019955956095E-2</v>
      </c>
    </row>
    <row r="43" spans="1:5" x14ac:dyDescent="0.2">
      <c r="A43" s="13">
        <v>2010</v>
      </c>
      <c r="B43" s="13" t="s">
        <v>29</v>
      </c>
      <c r="C43" s="24">
        <v>5.5116925802784086E-2</v>
      </c>
      <c r="D43" s="24">
        <v>3.0440359819158578E-2</v>
      </c>
      <c r="E43" s="24">
        <v>1.8102076827345825E-2</v>
      </c>
    </row>
    <row r="44" spans="1:5" x14ac:dyDescent="0.2">
      <c r="A44" s="13">
        <v>2011</v>
      </c>
      <c r="B44" s="13" t="s">
        <v>29</v>
      </c>
      <c r="C44" s="24">
        <v>8.9527542628269202E-2</v>
      </c>
      <c r="D44" s="24">
        <v>4.5457553958919983E-2</v>
      </c>
      <c r="E44" s="24">
        <v>2.3109265865932472E-2</v>
      </c>
    </row>
    <row r="45" spans="1:5" x14ac:dyDescent="0.2">
      <c r="A45" s="13">
        <v>2012</v>
      </c>
      <c r="B45" s="13" t="s">
        <v>29</v>
      </c>
      <c r="C45" s="24">
        <v>-3.2851468321274439E-2</v>
      </c>
      <c r="D45" s="24">
        <v>-4.9181752706485379E-2</v>
      </c>
      <c r="E45" s="24">
        <v>-5.7655013472396717E-2</v>
      </c>
    </row>
    <row r="46" spans="1:5" x14ac:dyDescent="0.2">
      <c r="A46" s="13">
        <v>2013</v>
      </c>
      <c r="B46" s="13" t="s">
        <v>29</v>
      </c>
      <c r="C46" s="24">
        <v>3.3751866294203861E-2</v>
      </c>
      <c r="D46" s="24">
        <v>-6.5714764410269716E-3</v>
      </c>
      <c r="E46" s="24">
        <v>-3.0436311937388074E-2</v>
      </c>
    </row>
    <row r="47" spans="1:5" x14ac:dyDescent="0.2">
      <c r="A47" s="13">
        <v>2014</v>
      </c>
      <c r="B47" s="13" t="s">
        <v>29</v>
      </c>
      <c r="C47" s="24">
        <v>8.0590826952319117E-2</v>
      </c>
      <c r="D47" s="24">
        <v>3.8387140199429494E-2</v>
      </c>
      <c r="E47" s="24">
        <v>1.0481970269923238E-2</v>
      </c>
    </row>
    <row r="48" spans="1:5" x14ac:dyDescent="0.2">
      <c r="A48" s="13">
        <v>2001</v>
      </c>
      <c r="B48" s="13" t="s">
        <v>30</v>
      </c>
      <c r="C48" s="24" t="s">
        <v>105</v>
      </c>
      <c r="D48" s="24" t="s">
        <v>105</v>
      </c>
      <c r="E48" s="24" t="s">
        <v>105</v>
      </c>
    </row>
    <row r="49" spans="1:5" x14ac:dyDescent="0.2">
      <c r="A49" s="13">
        <v>2002</v>
      </c>
      <c r="B49" s="13" t="s">
        <v>30</v>
      </c>
      <c r="C49" s="24">
        <v>0.13178296529585887</v>
      </c>
      <c r="D49" s="24">
        <v>3.2952606463295481E-2</v>
      </c>
      <c r="E49" s="24">
        <v>8.5996711528791448E-3</v>
      </c>
    </row>
    <row r="50" spans="1:5" x14ac:dyDescent="0.2">
      <c r="A50" s="13">
        <v>2003</v>
      </c>
      <c r="B50" s="13" t="s">
        <v>30</v>
      </c>
      <c r="C50" s="24">
        <v>0.36517934573982291</v>
      </c>
      <c r="D50" s="24">
        <v>0.18398432430898953</v>
      </c>
      <c r="E50" s="24">
        <v>0.11943647952446872</v>
      </c>
    </row>
    <row r="51" spans="1:5" x14ac:dyDescent="0.2">
      <c r="A51" s="13">
        <v>2004</v>
      </c>
      <c r="B51" s="13" t="s">
        <v>30</v>
      </c>
      <c r="C51" s="24">
        <v>0.27708110782589285</v>
      </c>
      <c r="D51" s="24">
        <v>0.14581931789113034</v>
      </c>
      <c r="E51" s="24">
        <v>9.640898631872924E-2</v>
      </c>
    </row>
    <row r="52" spans="1:5" x14ac:dyDescent="0.2">
      <c r="A52" s="13">
        <v>2005</v>
      </c>
      <c r="B52" s="13" t="s">
        <v>30</v>
      </c>
      <c r="C52" s="24">
        <v>0.24806090479185025</v>
      </c>
      <c r="D52" s="24">
        <v>0.14917762983641786</v>
      </c>
      <c r="E52" s="24">
        <v>9.9222046023174484E-2</v>
      </c>
    </row>
    <row r="53" spans="1:5" x14ac:dyDescent="0.2">
      <c r="A53" s="13">
        <v>2006</v>
      </c>
      <c r="B53" s="13" t="s">
        <v>30</v>
      </c>
      <c r="C53" s="24">
        <v>0.36543718583666779</v>
      </c>
      <c r="D53" s="24">
        <v>0.23101362837807629</v>
      </c>
      <c r="E53" s="24">
        <v>0.16391914769193813</v>
      </c>
    </row>
    <row r="54" spans="1:5" x14ac:dyDescent="0.2">
      <c r="A54" s="13">
        <v>2007</v>
      </c>
      <c r="B54" s="13" t="s">
        <v>30</v>
      </c>
      <c r="C54" s="24">
        <v>0.1900727921821172</v>
      </c>
      <c r="D54" s="24">
        <v>0.11862092538117668</v>
      </c>
      <c r="E54" s="24">
        <v>7.9611358396104365E-2</v>
      </c>
    </row>
    <row r="55" spans="1:5" x14ac:dyDescent="0.2">
      <c r="A55" s="13">
        <v>2008</v>
      </c>
      <c r="B55" s="13" t="s">
        <v>30</v>
      </c>
      <c r="C55" s="24">
        <v>0.119821268771937</v>
      </c>
      <c r="D55" s="24">
        <v>6.9876208593825304E-2</v>
      </c>
      <c r="E55" s="24">
        <v>4.3277754175098042E-2</v>
      </c>
    </row>
    <row r="56" spans="1:5" x14ac:dyDescent="0.2">
      <c r="A56" s="13">
        <v>2009</v>
      </c>
      <c r="B56" s="13" t="s">
        <v>30</v>
      </c>
      <c r="C56" s="24">
        <v>0.14397945210024576</v>
      </c>
      <c r="D56" s="24">
        <v>8.5877205748630045E-2</v>
      </c>
      <c r="E56" s="24">
        <v>5.4767341560363343E-2</v>
      </c>
    </row>
    <row r="57" spans="1:5" x14ac:dyDescent="0.2">
      <c r="A57" s="13">
        <v>2010</v>
      </c>
      <c r="B57" s="13" t="s">
        <v>30</v>
      </c>
      <c r="C57" s="24">
        <v>0.18642920232424343</v>
      </c>
      <c r="D57" s="24">
        <v>0.12211381288831029</v>
      </c>
      <c r="E57" s="24">
        <v>8.2429849193798366E-2</v>
      </c>
    </row>
    <row r="58" spans="1:5" x14ac:dyDescent="0.2">
      <c r="A58" s="13">
        <v>2011</v>
      </c>
      <c r="B58" s="13" t="s">
        <v>30</v>
      </c>
      <c r="C58" s="24">
        <v>0.17470758281832055</v>
      </c>
      <c r="D58" s="24">
        <v>0.12056267436580789</v>
      </c>
      <c r="E58" s="24">
        <v>8.1458018261215404E-2</v>
      </c>
    </row>
    <row r="59" spans="1:5" x14ac:dyDescent="0.2">
      <c r="A59" s="13">
        <v>2012</v>
      </c>
      <c r="B59" s="13" t="s">
        <v>30</v>
      </c>
      <c r="C59" s="24">
        <v>0.15759241149624154</v>
      </c>
      <c r="D59" s="24">
        <v>0.10169797759048334</v>
      </c>
      <c r="E59" s="24">
        <v>5.6169420518156703E-2</v>
      </c>
    </row>
    <row r="60" spans="1:5" x14ac:dyDescent="0.2">
      <c r="A60" s="13">
        <v>2013</v>
      </c>
      <c r="B60" s="13" t="s">
        <v>30</v>
      </c>
      <c r="C60" s="24">
        <v>3.9673248679472924E-2</v>
      </c>
      <c r="D60" s="24">
        <v>-2.2794763402595699E-2</v>
      </c>
      <c r="E60" s="24">
        <v>-7.3945302603010674E-2</v>
      </c>
    </row>
    <row r="61" spans="1:5" x14ac:dyDescent="0.2">
      <c r="A61" s="13">
        <v>2014</v>
      </c>
      <c r="B61" s="13" t="s">
        <v>30</v>
      </c>
      <c r="C61" s="24">
        <v>0.12697546404390953</v>
      </c>
      <c r="D61" s="24">
        <v>7.644170048809952E-2</v>
      </c>
      <c r="E61" s="24">
        <v>2.7917802528259261E-2</v>
      </c>
    </row>
    <row r="62" spans="1:5" x14ac:dyDescent="0.2">
      <c r="A62" s="13">
        <v>2001</v>
      </c>
      <c r="B62" s="13" t="s">
        <v>31</v>
      </c>
      <c r="C62" s="24" t="s">
        <v>105</v>
      </c>
      <c r="D62" s="24" t="s">
        <v>105</v>
      </c>
      <c r="E62" s="24" t="s">
        <v>105</v>
      </c>
    </row>
    <row r="63" spans="1:5" x14ac:dyDescent="0.2">
      <c r="A63" s="13">
        <v>2002</v>
      </c>
      <c r="B63" s="13" t="s">
        <v>31</v>
      </c>
      <c r="C63" s="24">
        <v>-0.1606057069482896</v>
      </c>
      <c r="D63" s="24">
        <v>-0.16196524153720332</v>
      </c>
      <c r="E63" s="24">
        <v>-0.16264500883166019</v>
      </c>
    </row>
    <row r="64" spans="1:5" x14ac:dyDescent="0.2">
      <c r="A64" s="13">
        <v>2003</v>
      </c>
      <c r="B64" s="13" t="s">
        <v>31</v>
      </c>
      <c r="C64" s="24">
        <v>1.0247346421412937E-2</v>
      </c>
      <c r="D64" s="24">
        <v>8.8881492383510105E-3</v>
      </c>
      <c r="E64" s="24">
        <v>7.0758863276017782E-3</v>
      </c>
    </row>
    <row r="65" spans="1:5" x14ac:dyDescent="0.2">
      <c r="A65" s="13">
        <v>2004</v>
      </c>
      <c r="B65" s="13" t="s">
        <v>31</v>
      </c>
      <c r="C65" s="24">
        <v>0.40618006678795271</v>
      </c>
      <c r="D65" s="24">
        <v>0.28180901620069609</v>
      </c>
      <c r="E65" s="24">
        <v>0.21962349090706781</v>
      </c>
    </row>
    <row r="66" spans="1:5" x14ac:dyDescent="0.2">
      <c r="A66" s="13">
        <v>2005</v>
      </c>
      <c r="B66" s="13" t="s">
        <v>31</v>
      </c>
      <c r="C66" s="24">
        <v>1.3001982739418865</v>
      </c>
      <c r="D66" s="24">
        <v>1.0663618644662605</v>
      </c>
      <c r="E66" s="24">
        <v>0.98841639464105158</v>
      </c>
    </row>
    <row r="67" spans="1:5" x14ac:dyDescent="0.2">
      <c r="A67" s="13">
        <v>2006</v>
      </c>
      <c r="B67" s="13" t="s">
        <v>31</v>
      </c>
      <c r="C67" s="24">
        <v>-1.7542324450764857E-2</v>
      </c>
      <c r="D67" s="24">
        <v>-3.1969038123526236E-2</v>
      </c>
      <c r="E67" s="24">
        <v>-3.7739723592630788E-2</v>
      </c>
    </row>
    <row r="68" spans="1:5" x14ac:dyDescent="0.2">
      <c r="A68" s="13">
        <v>2007</v>
      </c>
      <c r="B68" s="13" t="s">
        <v>31</v>
      </c>
      <c r="C68" s="24">
        <v>1.1191822837134673E-2</v>
      </c>
      <c r="D68" s="24">
        <v>4.9675939759278934E-3</v>
      </c>
      <c r="E68" s="24">
        <v>-1.1789113037530579E-5</v>
      </c>
    </row>
    <row r="69" spans="1:5" x14ac:dyDescent="0.2">
      <c r="A69" s="13">
        <v>2008</v>
      </c>
      <c r="B69" s="13" t="s">
        <v>31</v>
      </c>
      <c r="C69" s="24">
        <v>0.12058064147513226</v>
      </c>
      <c r="D69" s="24">
        <v>7.7990760861120681E-2</v>
      </c>
      <c r="E69" s="24">
        <v>4.95975071184463E-2</v>
      </c>
    </row>
    <row r="70" spans="1:5" x14ac:dyDescent="0.2">
      <c r="A70" s="13">
        <v>2009</v>
      </c>
      <c r="B70" s="13" t="s">
        <v>31</v>
      </c>
      <c r="C70" s="24">
        <v>8.1231115201124748E-2</v>
      </c>
      <c r="D70" s="24">
        <v>5.4095563481678245E-2</v>
      </c>
      <c r="E70" s="24">
        <v>3.8589533927708829E-2</v>
      </c>
    </row>
    <row r="71" spans="1:5" x14ac:dyDescent="0.2">
      <c r="A71" s="13">
        <v>2010</v>
      </c>
      <c r="B71" s="13" t="s">
        <v>31</v>
      </c>
      <c r="C71" s="24">
        <v>5.2461038693922969E-2</v>
      </c>
      <c r="D71" s="24">
        <v>3.2077446591463707E-2</v>
      </c>
      <c r="E71" s="24">
        <v>1.4241803501811858E-2</v>
      </c>
    </row>
    <row r="72" spans="1:5" x14ac:dyDescent="0.2">
      <c r="A72" s="13">
        <v>2011</v>
      </c>
      <c r="B72" s="13" t="s">
        <v>31</v>
      </c>
      <c r="C72" s="24">
        <v>1.6954470021063098E-2</v>
      </c>
      <c r="D72" s="24">
        <v>1.1960703807694532E-2</v>
      </c>
      <c r="E72" s="24">
        <v>7.9656908369996823E-3</v>
      </c>
    </row>
    <row r="73" spans="1:5" x14ac:dyDescent="0.2">
      <c r="A73" s="13">
        <v>2012</v>
      </c>
      <c r="B73" s="13" t="s">
        <v>31</v>
      </c>
      <c r="C73" s="24">
        <v>4.2447183044721296E-3</v>
      </c>
      <c r="D73" s="24">
        <v>0</v>
      </c>
      <c r="E73" s="24">
        <v>-3.0319416460515211E-3</v>
      </c>
    </row>
    <row r="74" spans="1:5" x14ac:dyDescent="0.2">
      <c r="A74" s="13">
        <v>2013</v>
      </c>
      <c r="B74" s="13" t="s">
        <v>31</v>
      </c>
      <c r="C74" s="24">
        <v>2.0559827219329491E-2</v>
      </c>
      <c r="D74" s="24">
        <v>2.0559827219329491E-2</v>
      </c>
      <c r="E74" s="24">
        <v>2.0559827219329491E-2</v>
      </c>
    </row>
    <row r="75" spans="1:5" x14ac:dyDescent="0.2">
      <c r="A75" s="13">
        <v>2014</v>
      </c>
      <c r="B75" s="13" t="s">
        <v>31</v>
      </c>
      <c r="C75" s="24">
        <v>-5.9688512170519945E-2</v>
      </c>
      <c r="D75" s="24">
        <v>-7.0983480268410656E-2</v>
      </c>
      <c r="E75" s="24">
        <v>-8.0019454746723229E-2</v>
      </c>
    </row>
    <row r="76" spans="1:5" x14ac:dyDescent="0.2">
      <c r="A76" s="13">
        <v>2001</v>
      </c>
      <c r="B76" s="13" t="s">
        <v>32</v>
      </c>
      <c r="C76" s="24" t="s">
        <v>105</v>
      </c>
      <c r="D76" s="24" t="s">
        <v>105</v>
      </c>
      <c r="E76" s="24" t="s">
        <v>105</v>
      </c>
    </row>
    <row r="77" spans="1:5" x14ac:dyDescent="0.2">
      <c r="A77" s="13">
        <v>2002</v>
      </c>
      <c r="B77" s="13" t="s">
        <v>32</v>
      </c>
      <c r="C77" s="24" t="e">
        <v>#DIV/0!</v>
      </c>
      <c r="D77" s="24" t="e">
        <v>#DIV/0!</v>
      </c>
      <c r="E77" s="24" t="e">
        <v>#DIV/0!</v>
      </c>
    </row>
    <row r="78" spans="1:5" x14ac:dyDescent="0.2">
      <c r="A78" s="13">
        <v>2003</v>
      </c>
      <c r="B78" s="13" t="s">
        <v>32</v>
      </c>
      <c r="C78" s="24" t="e">
        <v>#DIV/0!</v>
      </c>
      <c r="D78" s="24" t="e">
        <v>#DIV/0!</v>
      </c>
      <c r="E78" s="24" t="e">
        <v>#DIV/0!</v>
      </c>
    </row>
    <row r="79" spans="1:5" x14ac:dyDescent="0.2">
      <c r="A79" s="13">
        <v>2004</v>
      </c>
      <c r="B79" s="13" t="s">
        <v>32</v>
      </c>
      <c r="C79" s="24" t="e">
        <v>#DIV/0!</v>
      </c>
      <c r="D79" s="24" t="e">
        <v>#DIV/0!</v>
      </c>
      <c r="E79" s="24" t="e">
        <v>#DIV/0!</v>
      </c>
    </row>
    <row r="80" spans="1:5" x14ac:dyDescent="0.2">
      <c r="A80" s="13">
        <v>2005</v>
      </c>
      <c r="B80" s="13" t="s">
        <v>32</v>
      </c>
      <c r="C80" s="24" t="e">
        <v>#DIV/0!</v>
      </c>
      <c r="D80" s="24" t="e">
        <v>#DIV/0!</v>
      </c>
      <c r="E80" s="24" t="e">
        <v>#DIV/0!</v>
      </c>
    </row>
    <row r="81" spans="1:5" x14ac:dyDescent="0.2">
      <c r="A81" s="13">
        <v>2006</v>
      </c>
      <c r="B81" s="13" t="s">
        <v>32</v>
      </c>
      <c r="C81" s="24" t="e">
        <v>#DIV/0!</v>
      </c>
      <c r="D81" s="24" t="e">
        <v>#DIV/0!</v>
      </c>
      <c r="E81" s="24" t="e">
        <v>#DIV/0!</v>
      </c>
    </row>
    <row r="82" spans="1:5" x14ac:dyDescent="0.2">
      <c r="A82" s="13">
        <v>2007</v>
      </c>
      <c r="B82" s="13" t="s">
        <v>32</v>
      </c>
      <c r="C82" s="24" t="e">
        <v>#DIV/0!</v>
      </c>
      <c r="D82" s="24" t="e">
        <v>#DIV/0!</v>
      </c>
      <c r="E82" s="24" t="e">
        <v>#DIV/0!</v>
      </c>
    </row>
    <row r="83" spans="1:5" x14ac:dyDescent="0.2">
      <c r="A83" s="13">
        <v>2008</v>
      </c>
      <c r="B83" s="13" t="s">
        <v>32</v>
      </c>
      <c r="C83" s="24" t="e">
        <v>#DIV/0!</v>
      </c>
      <c r="D83" s="24" t="e">
        <v>#DIV/0!</v>
      </c>
      <c r="E83" s="24" t="e">
        <v>#DIV/0!</v>
      </c>
    </row>
    <row r="84" spans="1:5" x14ac:dyDescent="0.2">
      <c r="A84" s="13">
        <v>2009</v>
      </c>
      <c r="B84" s="13" t="s">
        <v>32</v>
      </c>
      <c r="C84" s="24" t="e">
        <v>#DIV/0!</v>
      </c>
      <c r="D84" s="24" t="e">
        <v>#DIV/0!</v>
      </c>
      <c r="E84" s="24" t="e">
        <v>#DIV/0!</v>
      </c>
    </row>
    <row r="85" spans="1:5" x14ac:dyDescent="0.2">
      <c r="A85" s="13">
        <v>2010</v>
      </c>
      <c r="B85" s="13" t="s">
        <v>32</v>
      </c>
      <c r="C85" s="24" t="e">
        <v>#DIV/0!</v>
      </c>
      <c r="D85" s="24" t="e">
        <v>#DIV/0!</v>
      </c>
      <c r="E85" s="24" t="e">
        <v>#DIV/0!</v>
      </c>
    </row>
    <row r="86" spans="1:5" x14ac:dyDescent="0.2">
      <c r="A86" s="13">
        <v>2011</v>
      </c>
      <c r="B86" s="13" t="s">
        <v>32</v>
      </c>
      <c r="C86" s="24" t="e">
        <v>#DIV/0!</v>
      </c>
      <c r="D86" s="24" t="e">
        <v>#DIV/0!</v>
      </c>
      <c r="E86" s="24" t="e">
        <v>#DIV/0!</v>
      </c>
    </row>
    <row r="87" spans="1:5" x14ac:dyDescent="0.2">
      <c r="A87" s="13">
        <v>2012</v>
      </c>
      <c r="B87" s="13" t="s">
        <v>32</v>
      </c>
      <c r="C87" s="24" t="e">
        <v>#DIV/0!</v>
      </c>
      <c r="D87" s="24" t="e">
        <v>#DIV/0!</v>
      </c>
      <c r="E87" s="24" t="e">
        <v>#DIV/0!</v>
      </c>
    </row>
    <row r="88" spans="1:5" x14ac:dyDescent="0.2">
      <c r="A88" s="13">
        <v>2013</v>
      </c>
      <c r="B88" s="13" t="s">
        <v>32</v>
      </c>
      <c r="C88" s="24" t="e">
        <v>#DIV/0!</v>
      </c>
      <c r="D88" s="24" t="e">
        <v>#DIV/0!</v>
      </c>
      <c r="E88" s="24" t="e">
        <v>#DIV/0!</v>
      </c>
    </row>
    <row r="89" spans="1:5" x14ac:dyDescent="0.2">
      <c r="A89" s="13">
        <v>2014</v>
      </c>
      <c r="B89" s="13" t="s">
        <v>32</v>
      </c>
      <c r="C89" s="24" t="e">
        <v>#DIV/0!</v>
      </c>
      <c r="D89" s="24" t="e">
        <v>#DIV/0!</v>
      </c>
      <c r="E89" s="24" t="e">
        <v>#DIV/0!</v>
      </c>
    </row>
    <row r="90" spans="1:5" x14ac:dyDescent="0.2">
      <c r="A90" s="13">
        <v>2001</v>
      </c>
      <c r="B90" s="13" t="s">
        <v>33</v>
      </c>
      <c r="C90" s="24" t="s">
        <v>105</v>
      </c>
      <c r="D90" s="24" t="s">
        <v>105</v>
      </c>
      <c r="E90" s="24" t="s">
        <v>105</v>
      </c>
    </row>
    <row r="91" spans="1:5" x14ac:dyDescent="0.2">
      <c r="A91" s="13">
        <v>2002</v>
      </c>
      <c r="B91" s="13" t="s">
        <v>33</v>
      </c>
      <c r="C91" s="24" t="e">
        <v>#DIV/0!</v>
      </c>
      <c r="D91" s="24" t="e">
        <v>#DIV/0!</v>
      </c>
      <c r="E91" s="24" t="e">
        <v>#DIV/0!</v>
      </c>
    </row>
    <row r="92" spans="1:5" x14ac:dyDescent="0.2">
      <c r="A92" s="13">
        <v>2003</v>
      </c>
      <c r="B92" s="13" t="s">
        <v>33</v>
      </c>
      <c r="C92" s="24" t="e">
        <v>#DIV/0!</v>
      </c>
      <c r="D92" s="24" t="e">
        <v>#DIV/0!</v>
      </c>
      <c r="E92" s="24" t="e">
        <v>#DIV/0!</v>
      </c>
    </row>
    <row r="93" spans="1:5" x14ac:dyDescent="0.2">
      <c r="A93" s="13">
        <v>2004</v>
      </c>
      <c r="B93" s="13" t="s">
        <v>33</v>
      </c>
      <c r="C93" s="24" t="e">
        <v>#DIV/0!</v>
      </c>
      <c r="D93" s="24" t="e">
        <v>#DIV/0!</v>
      </c>
      <c r="E93" s="24" t="e">
        <v>#DIV/0!</v>
      </c>
    </row>
    <row r="94" spans="1:5" x14ac:dyDescent="0.2">
      <c r="A94" s="13">
        <v>2005</v>
      </c>
      <c r="B94" s="13" t="s">
        <v>33</v>
      </c>
      <c r="C94" s="24" t="e">
        <v>#DIV/0!</v>
      </c>
      <c r="D94" s="24" t="e">
        <v>#DIV/0!</v>
      </c>
      <c r="E94" s="24" t="e">
        <v>#DIV/0!</v>
      </c>
    </row>
    <row r="95" spans="1:5" x14ac:dyDescent="0.2">
      <c r="A95" s="13">
        <v>2006</v>
      </c>
      <c r="B95" s="13" t="s">
        <v>33</v>
      </c>
      <c r="C95" s="24" t="e">
        <v>#DIV/0!</v>
      </c>
      <c r="D95" s="24" t="e">
        <v>#DIV/0!</v>
      </c>
      <c r="E95" s="24" t="e">
        <v>#DIV/0!</v>
      </c>
    </row>
    <row r="96" spans="1:5" x14ac:dyDescent="0.2">
      <c r="A96" s="13">
        <v>2007</v>
      </c>
      <c r="B96" s="13" t="s">
        <v>33</v>
      </c>
      <c r="C96" s="24" t="e">
        <v>#DIV/0!</v>
      </c>
      <c r="D96" s="24" t="e">
        <v>#DIV/0!</v>
      </c>
      <c r="E96" s="24" t="e">
        <v>#DIV/0!</v>
      </c>
    </row>
    <row r="97" spans="1:5" x14ac:dyDescent="0.2">
      <c r="A97" s="13">
        <v>2008</v>
      </c>
      <c r="B97" s="13" t="s">
        <v>33</v>
      </c>
      <c r="C97" s="24">
        <v>0.22544896450210256</v>
      </c>
      <c r="D97" s="24">
        <v>0.22288704445094229</v>
      </c>
      <c r="E97" s="24">
        <v>0.22224656443815224</v>
      </c>
    </row>
    <row r="98" spans="1:5" x14ac:dyDescent="0.2">
      <c r="A98" s="13">
        <v>2009</v>
      </c>
      <c r="B98" s="13" t="s">
        <v>33</v>
      </c>
      <c r="C98" s="24">
        <v>0.19184612302018611</v>
      </c>
      <c r="D98" s="24">
        <v>0.18881058309898063</v>
      </c>
      <c r="E98" s="24">
        <v>0.18820347511473953</v>
      </c>
    </row>
    <row r="99" spans="1:5" x14ac:dyDescent="0.2">
      <c r="A99" s="13">
        <v>2010</v>
      </c>
      <c r="B99" s="13" t="s">
        <v>33</v>
      </c>
      <c r="C99" s="24" t="e">
        <v>#DIV/0!</v>
      </c>
      <c r="D99" s="24">
        <v>0.18223355772520047</v>
      </c>
      <c r="E99" s="24">
        <v>0.18223355772520047</v>
      </c>
    </row>
    <row r="100" spans="1:5" x14ac:dyDescent="0.2">
      <c r="A100" s="13">
        <v>2011</v>
      </c>
      <c r="B100" s="13" t="s">
        <v>33</v>
      </c>
      <c r="C100" s="24" t="e">
        <v>#DIV/0!</v>
      </c>
      <c r="D100" s="24">
        <v>0.140700489837773</v>
      </c>
      <c r="E100" s="24">
        <v>0.140700489837773</v>
      </c>
    </row>
    <row r="101" spans="1:5" x14ac:dyDescent="0.2">
      <c r="A101" s="13">
        <v>2012</v>
      </c>
      <c r="B101" s="13" t="s">
        <v>33</v>
      </c>
      <c r="C101" s="24">
        <v>-0.20721831669975527</v>
      </c>
      <c r="D101" s="24">
        <v>-0.20721831669975527</v>
      </c>
      <c r="E101" s="24">
        <v>-0.20721831669975527</v>
      </c>
    </row>
    <row r="102" spans="1:5" x14ac:dyDescent="0.2">
      <c r="A102" s="13">
        <v>2013</v>
      </c>
      <c r="B102" s="13" t="s">
        <v>33</v>
      </c>
      <c r="C102" s="24" t="e">
        <v>#DIV/0!</v>
      </c>
      <c r="D102" s="24" t="e">
        <v>#DIV/0!</v>
      </c>
      <c r="E102" s="24" t="e">
        <v>#DIV/0!</v>
      </c>
    </row>
    <row r="103" spans="1:5" x14ac:dyDescent="0.2">
      <c r="A103" s="13">
        <v>2014</v>
      </c>
      <c r="B103" s="13" t="s">
        <v>33</v>
      </c>
      <c r="C103" s="24" t="e">
        <v>#DIV/0!</v>
      </c>
      <c r="D103" s="24" t="e">
        <v>#DIV/0!</v>
      </c>
      <c r="E103" s="24" t="e">
        <v>#DIV/0!</v>
      </c>
    </row>
    <row r="104" spans="1:5" x14ac:dyDescent="0.2">
      <c r="A104" s="13">
        <v>2001</v>
      </c>
      <c r="B104" s="13" t="s">
        <v>34</v>
      </c>
      <c r="C104" s="24" t="s">
        <v>105</v>
      </c>
      <c r="D104" s="24" t="s">
        <v>105</v>
      </c>
      <c r="E104" s="24" t="s">
        <v>105</v>
      </c>
    </row>
    <row r="105" spans="1:5" x14ac:dyDescent="0.2">
      <c r="A105" s="13">
        <v>2002</v>
      </c>
      <c r="B105" s="13" t="s">
        <v>34</v>
      </c>
      <c r="C105" s="24">
        <v>0.21675956740149746</v>
      </c>
      <c r="D105" s="24">
        <v>0.12855734437102473</v>
      </c>
      <c r="E105" s="24">
        <v>0.1000213310376365</v>
      </c>
    </row>
    <row r="106" spans="1:5" x14ac:dyDescent="0.2">
      <c r="A106" s="13">
        <v>2003</v>
      </c>
      <c r="B106" s="13" t="s">
        <v>34</v>
      </c>
      <c r="C106" s="24">
        <v>0.27676604926065707</v>
      </c>
      <c r="D106" s="24">
        <v>0.14908896906427388</v>
      </c>
      <c r="E106" s="24">
        <v>9.1920127185296338E-2</v>
      </c>
    </row>
    <row r="107" spans="1:5" x14ac:dyDescent="0.2">
      <c r="A107" s="13">
        <v>2004</v>
      </c>
      <c r="B107" s="13" t="s">
        <v>34</v>
      </c>
      <c r="C107" s="24">
        <v>0.28111871686353501</v>
      </c>
      <c r="D107" s="24">
        <v>0.17439784248747386</v>
      </c>
      <c r="E107" s="24">
        <v>0.11364903707340832</v>
      </c>
    </row>
    <row r="108" spans="1:5" x14ac:dyDescent="0.2">
      <c r="A108" s="13">
        <v>2005</v>
      </c>
      <c r="B108" s="13" t="s">
        <v>34</v>
      </c>
      <c r="C108" s="24">
        <v>0.22415613082503283</v>
      </c>
      <c r="D108" s="24">
        <v>0.15972541476917818</v>
      </c>
      <c r="E108" s="24">
        <v>0.10466643923053873</v>
      </c>
    </row>
    <row r="109" spans="1:5" x14ac:dyDescent="0.2">
      <c r="A109" s="13">
        <v>2006</v>
      </c>
      <c r="B109" s="13" t="s">
        <v>34</v>
      </c>
      <c r="C109" s="24">
        <v>0.30428843110709358</v>
      </c>
      <c r="D109" s="24">
        <v>0.22651475225714446</v>
      </c>
      <c r="E109" s="24">
        <v>0.15796845903346052</v>
      </c>
    </row>
    <row r="110" spans="1:5" x14ac:dyDescent="0.2">
      <c r="A110" s="13">
        <v>2007</v>
      </c>
      <c r="B110" s="13" t="s">
        <v>34</v>
      </c>
      <c r="C110" s="24">
        <v>0.1754096786485769</v>
      </c>
      <c r="D110" s="24">
        <v>0.11109225219452289</v>
      </c>
      <c r="E110" s="24">
        <v>7.1942514352924786E-2</v>
      </c>
    </row>
    <row r="111" spans="1:5" x14ac:dyDescent="0.2">
      <c r="A111" s="13">
        <v>2008</v>
      </c>
      <c r="B111" s="13" t="s">
        <v>34</v>
      </c>
      <c r="C111" s="24">
        <v>0.11435431797270203</v>
      </c>
      <c r="D111" s="24">
        <v>6.8359802445982401E-2</v>
      </c>
      <c r="E111" s="24">
        <v>4.1267142615174966E-2</v>
      </c>
    </row>
    <row r="112" spans="1:5" x14ac:dyDescent="0.2">
      <c r="A112" s="13">
        <v>2009</v>
      </c>
      <c r="B112" s="13" t="s">
        <v>34</v>
      </c>
      <c r="C112" s="24">
        <v>0.13909030740850711</v>
      </c>
      <c r="D112" s="24">
        <v>9.4151043250963032E-2</v>
      </c>
      <c r="E112" s="24">
        <v>5.8484960586245506E-2</v>
      </c>
    </row>
    <row r="113" spans="1:5" x14ac:dyDescent="0.2">
      <c r="A113" s="13">
        <v>2010</v>
      </c>
      <c r="B113" s="13" t="s">
        <v>34</v>
      </c>
      <c r="C113" s="24">
        <v>0.16211428013390758</v>
      </c>
      <c r="D113" s="24">
        <v>0.10473561739966981</v>
      </c>
      <c r="E113" s="24">
        <v>7.0618574692825745E-2</v>
      </c>
    </row>
    <row r="114" spans="1:5" x14ac:dyDescent="0.2">
      <c r="A114" s="13">
        <v>2011</v>
      </c>
      <c r="B114" s="13" t="s">
        <v>34</v>
      </c>
      <c r="C114" s="24">
        <v>0.17979631593184187</v>
      </c>
      <c r="D114" s="24">
        <v>0.11496008406461035</v>
      </c>
      <c r="E114" s="24">
        <v>8.0048266905331858E-2</v>
      </c>
    </row>
    <row r="115" spans="1:5" x14ac:dyDescent="0.2">
      <c r="A115" s="13">
        <v>2012</v>
      </c>
      <c r="B115" s="13" t="s">
        <v>34</v>
      </c>
      <c r="C115" s="24">
        <v>0.14661208147025784</v>
      </c>
      <c r="D115" s="24">
        <v>8.4863297238250035E-2</v>
      </c>
      <c r="E115" s="24">
        <v>4.2247939106301008E-2</v>
      </c>
    </row>
    <row r="116" spans="1:5" x14ac:dyDescent="0.2">
      <c r="A116" s="13">
        <v>2013</v>
      </c>
      <c r="B116" s="13" t="s">
        <v>34</v>
      </c>
      <c r="C116" s="24">
        <v>0.21907310993730778</v>
      </c>
      <c r="D116" s="24">
        <v>0.13439318382336693</v>
      </c>
      <c r="E116" s="24">
        <v>5.9122138388752833E-2</v>
      </c>
    </row>
    <row r="117" spans="1:5" x14ac:dyDescent="0.2">
      <c r="A117" s="13">
        <v>2014</v>
      </c>
      <c r="B117" s="13" t="s">
        <v>34</v>
      </c>
      <c r="C117" s="24">
        <v>0.15208956221052236</v>
      </c>
      <c r="D117" s="24">
        <v>9.773229477485755E-2</v>
      </c>
      <c r="E117" s="24">
        <v>4.2049240328566752E-2</v>
      </c>
    </row>
    <row r="118" spans="1:5" x14ac:dyDescent="0.2">
      <c r="A118" s="13">
        <v>2001</v>
      </c>
      <c r="B118" s="13" t="s">
        <v>35</v>
      </c>
      <c r="C118" s="24" t="s">
        <v>105</v>
      </c>
      <c r="D118" s="24" t="s">
        <v>105</v>
      </c>
      <c r="E118" s="24" t="s">
        <v>105</v>
      </c>
    </row>
    <row r="119" spans="1:5" x14ac:dyDescent="0.2">
      <c r="A119" s="13">
        <v>2002</v>
      </c>
      <c r="B119" s="13" t="s">
        <v>35</v>
      </c>
      <c r="C119" s="24">
        <v>-0.21331439958894446</v>
      </c>
      <c r="D119" s="24">
        <v>-0.25244495743715234</v>
      </c>
      <c r="E119" s="24">
        <v>-0.27331458828952987</v>
      </c>
    </row>
    <row r="120" spans="1:5" x14ac:dyDescent="0.2">
      <c r="A120" s="13">
        <v>2003</v>
      </c>
      <c r="B120" s="13" t="s">
        <v>35</v>
      </c>
      <c r="C120" s="24">
        <v>0.1726897212209059</v>
      </c>
      <c r="D120" s="24">
        <v>0.1536236605399327</v>
      </c>
      <c r="E120" s="24">
        <v>0.13518271660259795</v>
      </c>
    </row>
    <row r="121" spans="1:5" x14ac:dyDescent="0.2">
      <c r="A121" s="13">
        <v>2004</v>
      </c>
      <c r="B121" s="13" t="s">
        <v>35</v>
      </c>
      <c r="C121" s="24">
        <v>8.6029566367584978E-2</v>
      </c>
      <c r="D121" s="24">
        <v>6.9459866002506324E-2</v>
      </c>
      <c r="E121" s="24">
        <v>5.404619124429362E-2</v>
      </c>
    </row>
    <row r="122" spans="1:5" x14ac:dyDescent="0.2">
      <c r="A122" s="13">
        <v>2005</v>
      </c>
      <c r="B122" s="13" t="s">
        <v>35</v>
      </c>
      <c r="C122" s="24">
        <v>0.17830145889773802</v>
      </c>
      <c r="D122" s="24">
        <v>0.1482247505972869</v>
      </c>
      <c r="E122" s="24">
        <v>0.12019872695368473</v>
      </c>
    </row>
    <row r="123" spans="1:5" x14ac:dyDescent="0.2">
      <c r="A123" s="13">
        <v>2006</v>
      </c>
      <c r="B123" s="13" t="s">
        <v>35</v>
      </c>
      <c r="C123" s="24">
        <v>0.36788244034869999</v>
      </c>
      <c r="D123" s="24">
        <v>0.32274106418101306</v>
      </c>
      <c r="E123" s="24">
        <v>0.28439086849873035</v>
      </c>
    </row>
    <row r="124" spans="1:5" x14ac:dyDescent="0.2">
      <c r="A124" s="13">
        <v>2007</v>
      </c>
      <c r="B124" s="13" t="s">
        <v>35</v>
      </c>
      <c r="C124" s="24">
        <v>0.25497564033880388</v>
      </c>
      <c r="D124" s="24">
        <v>0.19636457759237189</v>
      </c>
      <c r="E124" s="24">
        <v>0.13894965898362216</v>
      </c>
    </row>
    <row r="125" spans="1:5" x14ac:dyDescent="0.2">
      <c r="A125" s="13">
        <v>2008</v>
      </c>
      <c r="B125" s="13" t="s">
        <v>35</v>
      </c>
      <c r="C125" s="24">
        <v>0.15061736653573848</v>
      </c>
      <c r="D125" s="24">
        <v>0.1128279934069137</v>
      </c>
      <c r="E125" s="24">
        <v>7.5999367052550518E-2</v>
      </c>
    </row>
    <row r="126" spans="1:5" x14ac:dyDescent="0.2">
      <c r="A126" s="13">
        <v>2009</v>
      </c>
      <c r="B126" s="13" t="s">
        <v>35</v>
      </c>
      <c r="C126" s="24">
        <v>6.440081464534167E-2</v>
      </c>
      <c r="D126" s="24">
        <v>3.4978733064387361E-2</v>
      </c>
      <c r="E126" s="24">
        <v>1.5617105185307746E-2</v>
      </c>
    </row>
    <row r="127" spans="1:5" x14ac:dyDescent="0.2">
      <c r="A127" s="13">
        <v>2010</v>
      </c>
      <c r="B127" s="13" t="s">
        <v>35</v>
      </c>
      <c r="C127" s="24">
        <v>0.10370339722875306</v>
      </c>
      <c r="D127" s="24">
        <v>6.9498388259497668E-2</v>
      </c>
      <c r="E127" s="24">
        <v>3.9569005411399211E-2</v>
      </c>
    </row>
    <row r="128" spans="1:5" x14ac:dyDescent="0.2">
      <c r="A128" s="13">
        <v>2011</v>
      </c>
      <c r="B128" s="13" t="s">
        <v>35</v>
      </c>
      <c r="C128" s="24">
        <v>0.11203387363846647</v>
      </c>
      <c r="D128" s="24">
        <v>8.1770373586777939E-2</v>
      </c>
      <c r="E128" s="24">
        <v>4.3400578878387094E-2</v>
      </c>
    </row>
    <row r="129" spans="1:5" x14ac:dyDescent="0.2">
      <c r="A129" s="13">
        <v>2012</v>
      </c>
      <c r="B129" s="13" t="s">
        <v>35</v>
      </c>
      <c r="C129" s="24">
        <v>0.12257313869714424</v>
      </c>
      <c r="D129" s="24">
        <v>9.2149853151002242E-2</v>
      </c>
      <c r="E129" s="24">
        <v>5.0186700673565024E-2</v>
      </c>
    </row>
    <row r="130" spans="1:5" x14ac:dyDescent="0.2">
      <c r="A130" s="13">
        <v>2013</v>
      </c>
      <c r="B130" s="13" t="s">
        <v>35</v>
      </c>
      <c r="C130" s="24">
        <v>0.16747789988328382</v>
      </c>
      <c r="D130" s="24">
        <v>0.13461098266991331</v>
      </c>
      <c r="E130" s="24">
        <v>8.8446763072507428E-2</v>
      </c>
    </row>
    <row r="131" spans="1:5" x14ac:dyDescent="0.2">
      <c r="A131" s="13">
        <v>2014</v>
      </c>
      <c r="B131" s="13" t="s">
        <v>35</v>
      </c>
      <c r="C131" s="24">
        <v>0.26709890588080581</v>
      </c>
      <c r="D131" s="24">
        <v>0.22497023041642852</v>
      </c>
      <c r="E131" s="24">
        <v>0.14657426042184815</v>
      </c>
    </row>
    <row r="132" spans="1:5" x14ac:dyDescent="0.2">
      <c r="A132" s="13">
        <v>2001</v>
      </c>
      <c r="B132" s="13" t="s">
        <v>36</v>
      </c>
      <c r="C132" s="24" t="s">
        <v>105</v>
      </c>
      <c r="D132" s="24" t="s">
        <v>105</v>
      </c>
      <c r="E132" s="24" t="s">
        <v>105</v>
      </c>
    </row>
    <row r="133" spans="1:5" x14ac:dyDescent="0.2">
      <c r="A133" s="13">
        <v>2002</v>
      </c>
      <c r="B133" s="13" t="s">
        <v>36</v>
      </c>
      <c r="C133" s="24" t="e">
        <v>#DIV/0!</v>
      </c>
      <c r="D133" s="24">
        <v>0.3380144375865991</v>
      </c>
      <c r="E133" s="24">
        <v>0.3380144375865991</v>
      </c>
    </row>
    <row r="134" spans="1:5" x14ac:dyDescent="0.2">
      <c r="A134" s="13">
        <v>2003</v>
      </c>
      <c r="B134" s="13" t="s">
        <v>36</v>
      </c>
      <c r="C134" s="24" t="e">
        <v>#DIV/0!</v>
      </c>
      <c r="D134" s="24" t="e">
        <v>#DIV/0!</v>
      </c>
      <c r="E134" s="24" t="e">
        <v>#DIV/0!</v>
      </c>
    </row>
    <row r="135" spans="1:5" x14ac:dyDescent="0.2">
      <c r="A135" s="13">
        <v>2004</v>
      </c>
      <c r="B135" s="13" t="s">
        <v>36</v>
      </c>
      <c r="C135" s="24" t="e">
        <v>#DIV/0!</v>
      </c>
      <c r="D135" s="24" t="e">
        <v>#DIV/0!</v>
      </c>
      <c r="E135" s="24" t="e">
        <v>#DIV/0!</v>
      </c>
    </row>
    <row r="136" spans="1:5" x14ac:dyDescent="0.2">
      <c r="A136" s="13">
        <v>2005</v>
      </c>
      <c r="B136" s="13" t="s">
        <v>36</v>
      </c>
      <c r="C136" s="24" t="e">
        <v>#DIV/0!</v>
      </c>
      <c r="D136" s="24" t="e">
        <v>#DIV/0!</v>
      </c>
      <c r="E136" s="24" t="e">
        <v>#DIV/0!</v>
      </c>
    </row>
    <row r="137" spans="1:5" x14ac:dyDescent="0.2">
      <c r="A137" s="13">
        <v>2006</v>
      </c>
      <c r="B137" s="13" t="s">
        <v>36</v>
      </c>
      <c r="C137" s="24" t="e">
        <v>#DIV/0!</v>
      </c>
      <c r="D137" s="24" t="e">
        <v>#DIV/0!</v>
      </c>
      <c r="E137" s="24" t="e">
        <v>#DIV/0!</v>
      </c>
    </row>
    <row r="138" spans="1:5" x14ac:dyDescent="0.2">
      <c r="A138" s="13">
        <v>2007</v>
      </c>
      <c r="B138" s="13" t="s">
        <v>36</v>
      </c>
      <c r="C138" s="24" t="e">
        <v>#DIV/0!</v>
      </c>
      <c r="D138" s="24">
        <v>3.1061525304267621E-2</v>
      </c>
      <c r="E138" s="24">
        <v>3.1061525304267621E-2</v>
      </c>
    </row>
    <row r="139" spans="1:5" x14ac:dyDescent="0.2">
      <c r="A139" s="13">
        <v>2008</v>
      </c>
      <c r="B139" s="13" t="s">
        <v>36</v>
      </c>
      <c r="C139" s="24" t="e">
        <v>#DIV/0!</v>
      </c>
      <c r="D139" s="24" t="e">
        <v>#DIV/0!</v>
      </c>
      <c r="E139" s="24" t="e">
        <v>#DIV/0!</v>
      </c>
    </row>
    <row r="140" spans="1:5" x14ac:dyDescent="0.2">
      <c r="A140" s="13">
        <v>2009</v>
      </c>
      <c r="B140" s="13" t="s">
        <v>36</v>
      </c>
      <c r="C140" s="24" t="e">
        <v>#DIV/0!</v>
      </c>
      <c r="D140" s="24" t="e">
        <v>#DIV/0!</v>
      </c>
      <c r="E140" s="24" t="e">
        <v>#DIV/0!</v>
      </c>
    </row>
    <row r="141" spans="1:5" x14ac:dyDescent="0.2">
      <c r="A141" s="13">
        <v>2010</v>
      </c>
      <c r="B141" s="13" t="s">
        <v>36</v>
      </c>
      <c r="C141" s="24" t="e">
        <v>#DIV/0!</v>
      </c>
      <c r="D141" s="24" t="e">
        <v>#DIV/0!</v>
      </c>
      <c r="E141" s="24" t="e">
        <v>#DIV/0!</v>
      </c>
    </row>
    <row r="142" spans="1:5" x14ac:dyDescent="0.2">
      <c r="A142" s="13">
        <v>2011</v>
      </c>
      <c r="B142" s="13" t="s">
        <v>36</v>
      </c>
      <c r="C142" s="24" t="e">
        <v>#DIV/0!</v>
      </c>
      <c r="D142" s="24" t="e">
        <v>#DIV/0!</v>
      </c>
      <c r="E142" s="24" t="e">
        <v>#DIV/0!</v>
      </c>
    </row>
    <row r="143" spans="1:5" x14ac:dyDescent="0.2">
      <c r="A143" s="13">
        <v>2012</v>
      </c>
      <c r="B143" s="13" t="s">
        <v>36</v>
      </c>
      <c r="C143" s="24" t="e">
        <v>#DIV/0!</v>
      </c>
      <c r="D143" s="24" t="e">
        <v>#DIV/0!</v>
      </c>
      <c r="E143" s="24" t="e">
        <v>#DIV/0!</v>
      </c>
    </row>
    <row r="144" spans="1:5" x14ac:dyDescent="0.2">
      <c r="A144" s="13">
        <v>2013</v>
      </c>
      <c r="B144" s="13" t="s">
        <v>36</v>
      </c>
      <c r="C144" s="24" t="e">
        <v>#DIV/0!</v>
      </c>
      <c r="D144" s="24" t="e">
        <v>#DIV/0!</v>
      </c>
      <c r="E144" s="24" t="e">
        <v>#DIV/0!</v>
      </c>
    </row>
    <row r="145" spans="1:5" x14ac:dyDescent="0.2">
      <c r="A145" s="13">
        <v>2014</v>
      </c>
      <c r="B145" s="13" t="s">
        <v>36</v>
      </c>
      <c r="C145" s="24" t="e">
        <v>#DIV/0!</v>
      </c>
      <c r="D145" s="24" t="e">
        <v>#DIV/0!</v>
      </c>
      <c r="E145" s="24" t="e">
        <v>#DIV/0!</v>
      </c>
    </row>
    <row r="146" spans="1:5" x14ac:dyDescent="0.2">
      <c r="A146" s="13">
        <v>2001</v>
      </c>
      <c r="B146" s="13" t="s">
        <v>37</v>
      </c>
      <c r="C146" s="24" t="s">
        <v>105</v>
      </c>
      <c r="D146" s="24" t="s">
        <v>105</v>
      </c>
      <c r="E146" s="24" t="s">
        <v>105</v>
      </c>
    </row>
    <row r="147" spans="1:5" x14ac:dyDescent="0.2">
      <c r="A147" s="13">
        <v>2002</v>
      </c>
      <c r="B147" s="13" t="s">
        <v>37</v>
      </c>
      <c r="C147" s="24" t="e">
        <v>#DIV/0!</v>
      </c>
      <c r="D147" s="24" t="e">
        <v>#DIV/0!</v>
      </c>
      <c r="E147" s="24" t="e">
        <v>#DIV/0!</v>
      </c>
    </row>
    <row r="148" spans="1:5" x14ac:dyDescent="0.2">
      <c r="A148" s="13">
        <v>2003</v>
      </c>
      <c r="B148" s="13" t="s">
        <v>37</v>
      </c>
      <c r="C148" s="24" t="e">
        <v>#DIV/0!</v>
      </c>
      <c r="D148" s="24" t="e">
        <v>#DIV/0!</v>
      </c>
      <c r="E148" s="24" t="e">
        <v>#DIV/0!</v>
      </c>
    </row>
    <row r="149" spans="1:5" x14ac:dyDescent="0.2">
      <c r="A149" s="13">
        <v>2004</v>
      </c>
      <c r="B149" s="13" t="s">
        <v>37</v>
      </c>
      <c r="C149" s="24" t="e">
        <v>#DIV/0!</v>
      </c>
      <c r="D149" s="24" t="e">
        <v>#DIV/0!</v>
      </c>
      <c r="E149" s="24" t="e">
        <v>#DIV/0!</v>
      </c>
    </row>
    <row r="150" spans="1:5" x14ac:dyDescent="0.2">
      <c r="A150" s="13">
        <v>2005</v>
      </c>
      <c r="B150" s="13" t="s">
        <v>37</v>
      </c>
      <c r="C150" s="24" t="e">
        <v>#DIV/0!</v>
      </c>
      <c r="D150" s="24">
        <v>-3.834208513629371E-2</v>
      </c>
      <c r="E150" s="24">
        <v>-3.834208513629371E-2</v>
      </c>
    </row>
    <row r="151" spans="1:5" x14ac:dyDescent="0.2">
      <c r="A151" s="13">
        <v>2006</v>
      </c>
      <c r="B151" s="13" t="s">
        <v>37</v>
      </c>
      <c r="C151" s="24">
        <v>4.7249273776707901E-2</v>
      </c>
      <c r="D151" s="24">
        <v>2.6637297228780946E-2</v>
      </c>
      <c r="E151" s="24">
        <v>1.6331308954817467E-2</v>
      </c>
    </row>
    <row r="152" spans="1:5" x14ac:dyDescent="0.2">
      <c r="A152" s="13">
        <v>2007</v>
      </c>
      <c r="B152" s="13" t="s">
        <v>37</v>
      </c>
      <c r="C152" s="24" t="e">
        <v>#DIV/0!</v>
      </c>
      <c r="D152" s="24" t="e">
        <v>#DIV/0!</v>
      </c>
      <c r="E152" s="24" t="e">
        <v>#DIV/0!</v>
      </c>
    </row>
    <row r="153" spans="1:5" x14ac:dyDescent="0.2">
      <c r="A153" s="13">
        <v>2008</v>
      </c>
      <c r="B153" s="13" t="s">
        <v>37</v>
      </c>
      <c r="C153" s="24" t="e">
        <v>#DIV/0!</v>
      </c>
      <c r="D153" s="24" t="e">
        <v>#DIV/0!</v>
      </c>
      <c r="E153" s="24" t="e">
        <v>#DIV/0!</v>
      </c>
    </row>
    <row r="154" spans="1:5" x14ac:dyDescent="0.2">
      <c r="A154" s="13">
        <v>2009</v>
      </c>
      <c r="B154" s="13" t="s">
        <v>37</v>
      </c>
      <c r="C154" s="24">
        <v>0.21100557377725052</v>
      </c>
      <c r="D154" s="24">
        <v>9.176048757949519E-2</v>
      </c>
      <c r="E154" s="24">
        <v>6.1949216030056355E-2</v>
      </c>
    </row>
    <row r="155" spans="1:5" x14ac:dyDescent="0.2">
      <c r="A155" s="13">
        <v>2010</v>
      </c>
      <c r="B155" s="13" t="s">
        <v>37</v>
      </c>
      <c r="C155" s="24" t="e">
        <v>#DIV/0!</v>
      </c>
      <c r="D155" s="24" t="e">
        <v>#DIV/0!</v>
      </c>
      <c r="E155" s="24" t="e">
        <v>#DIV/0!</v>
      </c>
    </row>
    <row r="156" spans="1:5" x14ac:dyDescent="0.2">
      <c r="A156" s="13">
        <v>2011</v>
      </c>
      <c r="B156" s="13" t="s">
        <v>37</v>
      </c>
      <c r="C156" s="24" t="e">
        <v>#DIV/0!</v>
      </c>
      <c r="D156" s="24" t="e">
        <v>#DIV/0!</v>
      </c>
      <c r="E156" s="24" t="e">
        <v>#DIV/0!</v>
      </c>
    </row>
    <row r="157" spans="1:5" x14ac:dyDescent="0.2">
      <c r="A157" s="13">
        <v>2012</v>
      </c>
      <c r="B157" s="13" t="s">
        <v>37</v>
      </c>
      <c r="C157" s="24" t="e">
        <v>#DIV/0!</v>
      </c>
      <c r="D157" s="24" t="e">
        <v>#DIV/0!</v>
      </c>
      <c r="E157" s="24" t="e">
        <v>#DIV/0!</v>
      </c>
    </row>
    <row r="158" spans="1:5" x14ac:dyDescent="0.2">
      <c r="A158" s="13">
        <v>2013</v>
      </c>
      <c r="B158" s="13" t="s">
        <v>37</v>
      </c>
      <c r="C158" s="24">
        <v>-0.14875890542126732</v>
      </c>
      <c r="D158" s="24">
        <v>-0.19027301856208612</v>
      </c>
      <c r="E158" s="24">
        <v>-0.21794909398929863</v>
      </c>
    </row>
    <row r="159" spans="1:5" x14ac:dyDescent="0.2">
      <c r="A159" s="13">
        <v>2014</v>
      </c>
      <c r="B159" s="13" t="s">
        <v>37</v>
      </c>
      <c r="C159" s="24">
        <v>-0.20383085992709385</v>
      </c>
      <c r="D159" s="24">
        <v>-0.20387039690931197</v>
      </c>
      <c r="E159" s="24">
        <v>-0.20390993389153012</v>
      </c>
    </row>
    <row r="160" spans="1:5" x14ac:dyDescent="0.2">
      <c r="A160" s="13">
        <v>2001</v>
      </c>
      <c r="B160" s="13" t="s">
        <v>38</v>
      </c>
      <c r="C160" s="24" t="s">
        <v>105</v>
      </c>
      <c r="D160" s="24" t="s">
        <v>105</v>
      </c>
      <c r="E160" s="24" t="s">
        <v>105</v>
      </c>
    </row>
    <row r="161" spans="1:5" x14ac:dyDescent="0.2">
      <c r="A161" s="13">
        <v>2002</v>
      </c>
      <c r="B161" s="13" t="s">
        <v>38</v>
      </c>
      <c r="C161" s="24">
        <v>-0.65505921916634013</v>
      </c>
      <c r="D161" s="24">
        <v>-0.65546809388608451</v>
      </c>
      <c r="E161" s="24">
        <v>-0.65551619679428974</v>
      </c>
    </row>
    <row r="162" spans="1:5" x14ac:dyDescent="0.2">
      <c r="A162" s="13">
        <v>2003</v>
      </c>
      <c r="B162" s="13" t="s">
        <v>38</v>
      </c>
      <c r="C162" s="24">
        <v>0.45484162942958295</v>
      </c>
      <c r="D162" s="24">
        <v>0.22479159229613319</v>
      </c>
      <c r="E162" s="24">
        <v>0.17878158486944323</v>
      </c>
    </row>
    <row r="163" spans="1:5" x14ac:dyDescent="0.2">
      <c r="A163" s="13">
        <v>2004</v>
      </c>
      <c r="B163" s="13" t="s">
        <v>38</v>
      </c>
      <c r="C163" s="24">
        <v>0.64558858010193076</v>
      </c>
      <c r="D163" s="24">
        <v>0.1597996951459528</v>
      </c>
      <c r="E163" s="24">
        <v>0.10919668629637175</v>
      </c>
    </row>
    <row r="164" spans="1:5" x14ac:dyDescent="0.2">
      <c r="A164" s="13">
        <v>2005</v>
      </c>
      <c r="B164" s="13" t="s">
        <v>38</v>
      </c>
      <c r="C164" s="24">
        <v>0.57636562685905857</v>
      </c>
      <c r="D164" s="24">
        <v>0.27322701584105907</v>
      </c>
      <c r="E164" s="24">
        <v>0.18986389781110921</v>
      </c>
    </row>
    <row r="165" spans="1:5" x14ac:dyDescent="0.2">
      <c r="A165" s="13">
        <v>2006</v>
      </c>
      <c r="B165" s="13" t="s">
        <v>38</v>
      </c>
      <c r="C165" s="24">
        <v>0.89917452748513582</v>
      </c>
      <c r="D165" s="24">
        <v>0.43296829798783482</v>
      </c>
      <c r="E165" s="24">
        <v>0.29976651813146304</v>
      </c>
    </row>
    <row r="166" spans="1:5" x14ac:dyDescent="0.2">
      <c r="A166" s="13">
        <v>2007</v>
      </c>
      <c r="B166" s="13" t="s">
        <v>38</v>
      </c>
      <c r="C166" s="24">
        <v>0.50700391326628946</v>
      </c>
      <c r="D166" s="24">
        <v>0.27626220046785616</v>
      </c>
      <c r="E166" s="24">
        <v>0.20896253423497985</v>
      </c>
    </row>
    <row r="167" spans="1:5" x14ac:dyDescent="0.2">
      <c r="A167" s="13">
        <v>2008</v>
      </c>
      <c r="B167" s="13" t="s">
        <v>38</v>
      </c>
      <c r="C167" s="24">
        <v>0.25069412899455895</v>
      </c>
      <c r="D167" s="24">
        <v>0.1067119887329452</v>
      </c>
      <c r="E167" s="24">
        <v>7.7001388361501111E-2</v>
      </c>
    </row>
    <row r="168" spans="1:5" x14ac:dyDescent="0.2">
      <c r="A168" s="13">
        <v>2009</v>
      </c>
      <c r="B168" s="13" t="s">
        <v>38</v>
      </c>
      <c r="C168" s="24">
        <v>0.42190477873184523</v>
      </c>
      <c r="D168" s="24">
        <v>0.20071877379386452</v>
      </c>
      <c r="E168" s="24">
        <v>0.1473290484640071</v>
      </c>
    </row>
    <row r="169" spans="1:5" x14ac:dyDescent="0.2">
      <c r="A169" s="13">
        <v>2010</v>
      </c>
      <c r="B169" s="13" t="s">
        <v>38</v>
      </c>
      <c r="C169" s="24">
        <v>0.58479708766301985</v>
      </c>
      <c r="D169" s="24">
        <v>0.30893027285336805</v>
      </c>
      <c r="E169" s="24">
        <v>0.21237688766998991</v>
      </c>
    </row>
    <row r="170" spans="1:5" x14ac:dyDescent="0.2">
      <c r="A170" s="13">
        <v>2011</v>
      </c>
      <c r="B170" s="13" t="s">
        <v>38</v>
      </c>
      <c r="C170" s="24">
        <v>0.41105090827605373</v>
      </c>
      <c r="D170" s="24">
        <v>0.22490639814161889</v>
      </c>
      <c r="E170" s="24">
        <v>0.1465297622955411</v>
      </c>
    </row>
    <row r="171" spans="1:5" x14ac:dyDescent="0.2">
      <c r="A171" s="13">
        <v>2012</v>
      </c>
      <c r="B171" s="13" t="s">
        <v>38</v>
      </c>
      <c r="C171" s="24">
        <v>0.46083723253872927</v>
      </c>
      <c r="D171" s="24">
        <v>0.22930140369254778</v>
      </c>
      <c r="E171" s="24">
        <v>0.15352604152470653</v>
      </c>
    </row>
    <row r="172" spans="1:5" x14ac:dyDescent="0.2">
      <c r="A172" s="13">
        <v>2013</v>
      </c>
      <c r="B172" s="13" t="s">
        <v>38</v>
      </c>
      <c r="C172" s="24">
        <v>0.31246162107092518</v>
      </c>
      <c r="D172" s="24">
        <v>8.5149629391067447E-2</v>
      </c>
      <c r="E172" s="24">
        <v>5.318388056108745E-2</v>
      </c>
    </row>
    <row r="173" spans="1:5" x14ac:dyDescent="0.2">
      <c r="A173" s="13">
        <v>2014</v>
      </c>
      <c r="B173" s="13" t="s">
        <v>38</v>
      </c>
      <c r="C173" s="24">
        <v>5.6322012259721062E-2</v>
      </c>
      <c r="D173" s="24">
        <v>-2.6211272308917278E-2</v>
      </c>
      <c r="E173" s="24">
        <v>-5.592325475362709E-2</v>
      </c>
    </row>
    <row r="174" spans="1:5" x14ac:dyDescent="0.2">
      <c r="A174" s="13">
        <v>2001</v>
      </c>
      <c r="B174" s="13" t="s">
        <v>39</v>
      </c>
      <c r="C174" s="24" t="s">
        <v>105</v>
      </c>
      <c r="D174" s="24" t="s">
        <v>105</v>
      </c>
      <c r="E174" s="24" t="s">
        <v>105</v>
      </c>
    </row>
    <row r="175" spans="1:5" x14ac:dyDescent="0.2">
      <c r="A175" s="13">
        <v>2002</v>
      </c>
      <c r="B175" s="13" t="s">
        <v>39</v>
      </c>
      <c r="C175" s="24">
        <v>-0.24316555585018559</v>
      </c>
      <c r="D175" s="24">
        <v>-0.24918911926911286</v>
      </c>
      <c r="E175" s="24">
        <v>-0.24983781071422811</v>
      </c>
    </row>
    <row r="176" spans="1:5" x14ac:dyDescent="0.2">
      <c r="A176" s="13">
        <v>2003</v>
      </c>
      <c r="B176" s="13" t="s">
        <v>39</v>
      </c>
      <c r="C176" s="24">
        <v>2.4293240160128758E-2</v>
      </c>
      <c r="D176" s="24">
        <v>-1.3511360483256457E-2</v>
      </c>
      <c r="E176" s="24">
        <v>-1.9713677776311847E-2</v>
      </c>
    </row>
    <row r="177" spans="1:5" x14ac:dyDescent="0.2">
      <c r="A177" s="13">
        <v>2004</v>
      </c>
      <c r="B177" s="13" t="s">
        <v>39</v>
      </c>
      <c r="C177" s="24">
        <v>0.10020743416800364</v>
      </c>
      <c r="D177" s="24">
        <v>4.6427027669904808E-2</v>
      </c>
      <c r="E177" s="24">
        <v>3.3754633035295308E-2</v>
      </c>
    </row>
    <row r="178" spans="1:5" x14ac:dyDescent="0.2">
      <c r="A178" s="13">
        <v>2005</v>
      </c>
      <c r="B178" s="13" t="s">
        <v>39</v>
      </c>
      <c r="C178" s="24">
        <v>0.20790653619577246</v>
      </c>
      <c r="D178" s="24">
        <v>0.13754881034784316</v>
      </c>
      <c r="E178" s="24">
        <v>0.10746481722665958</v>
      </c>
    </row>
    <row r="179" spans="1:5" x14ac:dyDescent="0.2">
      <c r="A179" s="13">
        <v>2006</v>
      </c>
      <c r="B179" s="13" t="s">
        <v>39</v>
      </c>
      <c r="C179" s="24">
        <v>0.20671917931589665</v>
      </c>
      <c r="D179" s="24">
        <v>0.14405182092575811</v>
      </c>
      <c r="E179" s="24">
        <v>0.11672593790680234</v>
      </c>
    </row>
    <row r="180" spans="1:5" x14ac:dyDescent="0.2">
      <c r="A180" s="13">
        <v>2007</v>
      </c>
      <c r="B180" s="13" t="s">
        <v>39</v>
      </c>
      <c r="C180" s="24">
        <v>0.18997150657743658</v>
      </c>
      <c r="D180" s="24">
        <v>0.1417179689248686</v>
      </c>
      <c r="E180" s="24">
        <v>0.1121749866886025</v>
      </c>
    </row>
    <row r="181" spans="1:5" x14ac:dyDescent="0.2">
      <c r="A181" s="13">
        <v>2008</v>
      </c>
      <c r="B181" s="13" t="s">
        <v>39</v>
      </c>
      <c r="C181" s="24">
        <v>0.16670086412452625</v>
      </c>
      <c r="D181" s="24">
        <v>0.11894321024706395</v>
      </c>
      <c r="E181" s="24">
        <v>9.1821579649986593E-2</v>
      </c>
    </row>
    <row r="182" spans="1:5" x14ac:dyDescent="0.2">
      <c r="A182" s="13">
        <v>2009</v>
      </c>
      <c r="B182" s="13" t="s">
        <v>39</v>
      </c>
      <c r="C182" s="24">
        <v>0.14613895960275614</v>
      </c>
      <c r="D182" s="24">
        <v>0.10287968626427214</v>
      </c>
      <c r="E182" s="24">
        <v>7.7164451557506689E-2</v>
      </c>
    </row>
    <row r="183" spans="1:5" x14ac:dyDescent="0.2">
      <c r="A183" s="13">
        <v>2010</v>
      </c>
      <c r="B183" s="13" t="s">
        <v>39</v>
      </c>
      <c r="C183" s="24">
        <v>0.16268402074736607</v>
      </c>
      <c r="D183" s="24">
        <v>0.11129370910054213</v>
      </c>
      <c r="E183" s="24">
        <v>7.8041154505538418E-2</v>
      </c>
    </row>
    <row r="184" spans="1:5" x14ac:dyDescent="0.2">
      <c r="A184" s="13">
        <v>2011</v>
      </c>
      <c r="B184" s="13" t="s">
        <v>39</v>
      </c>
      <c r="C184" s="24">
        <v>0.20264827563071747</v>
      </c>
      <c r="D184" s="24">
        <v>0.15109568260518802</v>
      </c>
      <c r="E184" s="24">
        <v>0.1091662402777574</v>
      </c>
    </row>
    <row r="185" spans="1:5" x14ac:dyDescent="0.2">
      <c r="A185" s="13">
        <v>2012</v>
      </c>
      <c r="B185" s="13" t="s">
        <v>39</v>
      </c>
      <c r="C185" s="24">
        <v>0.19744509019719836</v>
      </c>
      <c r="D185" s="24">
        <v>0.15395794304856292</v>
      </c>
      <c r="E185" s="24">
        <v>0.11014382486873474</v>
      </c>
    </row>
    <row r="186" spans="1:5" x14ac:dyDescent="0.2">
      <c r="A186" s="13">
        <v>2013</v>
      </c>
      <c r="B186" s="13" t="s">
        <v>39</v>
      </c>
      <c r="C186" s="24">
        <v>0.20106951528264846</v>
      </c>
      <c r="D186" s="24">
        <v>0.15895332726097772</v>
      </c>
      <c r="E186" s="24">
        <v>0.11650288377881748</v>
      </c>
    </row>
    <row r="187" spans="1:5" x14ac:dyDescent="0.2">
      <c r="A187" s="13">
        <v>2014</v>
      </c>
      <c r="B187" s="13" t="s">
        <v>39</v>
      </c>
      <c r="C187" s="24">
        <v>0.25303566869437544</v>
      </c>
      <c r="D187" s="24">
        <v>0.19550137039818583</v>
      </c>
      <c r="E187" s="24">
        <v>0.14062250125412804</v>
      </c>
    </row>
    <row r="188" spans="1:5" x14ac:dyDescent="0.2">
      <c r="A188" s="13">
        <v>2001</v>
      </c>
      <c r="B188" s="13" t="s">
        <v>40</v>
      </c>
      <c r="C188" s="24" t="s">
        <v>105</v>
      </c>
      <c r="D188" s="24" t="s">
        <v>105</v>
      </c>
      <c r="E188" s="24" t="s">
        <v>105</v>
      </c>
    </row>
    <row r="189" spans="1:5" x14ac:dyDescent="0.2">
      <c r="A189" s="13">
        <v>2002</v>
      </c>
      <c r="B189" s="13" t="s">
        <v>40</v>
      </c>
      <c r="C189" s="24">
        <v>-0.1052178894243765</v>
      </c>
      <c r="D189" s="24">
        <v>-0.14794546747592593</v>
      </c>
      <c r="E189" s="24">
        <v>-0.15675527738346193</v>
      </c>
    </row>
    <row r="190" spans="1:5" x14ac:dyDescent="0.2">
      <c r="A190" s="13">
        <v>2003</v>
      </c>
      <c r="B190" s="13" t="s">
        <v>40</v>
      </c>
      <c r="C190" s="24">
        <v>-9.2484528687114376E-2</v>
      </c>
      <c r="D190" s="24">
        <v>-0.13827697198433986</v>
      </c>
      <c r="E190" s="24">
        <v>-0.14763241738914934</v>
      </c>
    </row>
    <row r="191" spans="1:5" x14ac:dyDescent="0.2">
      <c r="A191" s="13">
        <v>2004</v>
      </c>
      <c r="B191" s="13" t="s">
        <v>40</v>
      </c>
      <c r="C191" s="24">
        <v>8.9403643365466495E-2</v>
      </c>
      <c r="D191" s="24">
        <v>6.3601169243979475E-2</v>
      </c>
      <c r="E191" s="24">
        <v>5.7485027229997376E-2</v>
      </c>
    </row>
    <row r="192" spans="1:5" x14ac:dyDescent="0.2">
      <c r="A192" s="13">
        <v>2005</v>
      </c>
      <c r="B192" s="13" t="s">
        <v>40</v>
      </c>
      <c r="C192" s="24">
        <v>0.16295814374299394</v>
      </c>
      <c r="D192" s="24">
        <v>8.1390958263460711E-2</v>
      </c>
      <c r="E192" s="24">
        <v>5.8086048126451205E-2</v>
      </c>
    </row>
    <row r="193" spans="1:5" x14ac:dyDescent="0.2">
      <c r="A193" s="13">
        <v>2006</v>
      </c>
      <c r="B193" s="13" t="s">
        <v>40</v>
      </c>
      <c r="C193" s="24">
        <v>0.1157057488854851</v>
      </c>
      <c r="D193" s="24">
        <v>1.913345920896569E-2</v>
      </c>
      <c r="E193" s="24">
        <v>-6.3762022150205613E-3</v>
      </c>
    </row>
    <row r="194" spans="1:5" x14ac:dyDescent="0.2">
      <c r="A194" s="13">
        <v>2007</v>
      </c>
      <c r="B194" s="13" t="s">
        <v>40</v>
      </c>
      <c r="C194" s="24">
        <v>0.10214641326136631</v>
      </c>
      <c r="D194" s="24">
        <v>4.1414884502064778E-2</v>
      </c>
      <c r="E194" s="24">
        <v>2.2899174514472837E-2</v>
      </c>
    </row>
    <row r="195" spans="1:5" x14ac:dyDescent="0.2">
      <c r="A195" s="13">
        <v>2008</v>
      </c>
      <c r="B195" s="13" t="s">
        <v>40</v>
      </c>
      <c r="C195" s="24">
        <v>8.1713359608923758E-2</v>
      </c>
      <c r="D195" s="24">
        <v>1.8055483170836328E-2</v>
      </c>
      <c r="E195" s="24">
        <v>-1.6205877282088786E-3</v>
      </c>
    </row>
    <row r="196" spans="1:5" x14ac:dyDescent="0.2">
      <c r="A196" s="13">
        <v>2009</v>
      </c>
      <c r="B196" s="13" t="s">
        <v>40</v>
      </c>
      <c r="C196" s="24">
        <v>4.6224545008643127E-2</v>
      </c>
      <c r="D196" s="24">
        <v>5.3178628612312231E-3</v>
      </c>
      <c r="E196" s="24">
        <v>-1.0085270539954743E-2</v>
      </c>
    </row>
    <row r="197" spans="1:5" x14ac:dyDescent="0.2">
      <c r="A197" s="13">
        <v>2010</v>
      </c>
      <c r="B197" s="13" t="s">
        <v>40</v>
      </c>
      <c r="C197" s="24">
        <v>6.5061713688638126E-2</v>
      </c>
      <c r="D197" s="24">
        <v>3.525544846890491E-2</v>
      </c>
      <c r="E197" s="24">
        <v>2.0548409709168113E-2</v>
      </c>
    </row>
    <row r="198" spans="1:5" x14ac:dyDescent="0.2">
      <c r="A198" s="13">
        <v>2011</v>
      </c>
      <c r="B198" s="13" t="s">
        <v>40</v>
      </c>
      <c r="C198" s="24">
        <v>1.4690319258305076E-2</v>
      </c>
      <c r="D198" s="24">
        <v>-6.2510993274220899E-3</v>
      </c>
      <c r="E198" s="24">
        <v>-1.6852692486446469E-2</v>
      </c>
    </row>
    <row r="199" spans="1:5" x14ac:dyDescent="0.2">
      <c r="A199" s="13">
        <v>2012</v>
      </c>
      <c r="B199" s="13" t="s">
        <v>40</v>
      </c>
      <c r="C199" s="24">
        <v>5.1335891373285154E-2</v>
      </c>
      <c r="D199" s="24">
        <v>2.0351466033622177E-2</v>
      </c>
      <c r="E199" s="24">
        <v>4.7605768499700994E-3</v>
      </c>
    </row>
    <row r="200" spans="1:5" x14ac:dyDescent="0.2">
      <c r="A200" s="13">
        <v>2013</v>
      </c>
      <c r="B200" s="13" t="s">
        <v>40</v>
      </c>
      <c r="C200" s="24">
        <v>-6.615085089574757</v>
      </c>
      <c r="D200" s="24">
        <v>-6.6320425833957328</v>
      </c>
      <c r="E200" s="24">
        <v>-6.6400225804879565</v>
      </c>
    </row>
    <row r="201" spans="1:5" x14ac:dyDescent="0.2">
      <c r="A201" s="13">
        <v>2014</v>
      </c>
      <c r="B201" s="13" t="s">
        <v>40</v>
      </c>
      <c r="C201" s="24">
        <v>-0.14354694518126163</v>
      </c>
      <c r="D201" s="24">
        <v>-0.14869780329782814</v>
      </c>
      <c r="E201" s="24">
        <v>-0.15114605067422085</v>
      </c>
    </row>
    <row r="202" spans="1:5" x14ac:dyDescent="0.2">
      <c r="A202" s="13">
        <v>2001</v>
      </c>
      <c r="B202" s="13" t="s">
        <v>41</v>
      </c>
      <c r="C202" s="24" t="s">
        <v>105</v>
      </c>
      <c r="D202" s="24" t="s">
        <v>105</v>
      </c>
      <c r="E202" s="24" t="s">
        <v>105</v>
      </c>
    </row>
    <row r="203" spans="1:5" x14ac:dyDescent="0.2">
      <c r="A203" s="13">
        <v>2002</v>
      </c>
      <c r="B203" s="13" t="s">
        <v>41</v>
      </c>
      <c r="C203" s="24">
        <v>-9.1362616005478903E-2</v>
      </c>
      <c r="D203" s="24">
        <v>-0.15620027377265377</v>
      </c>
      <c r="E203" s="24">
        <v>-0.17115308730281839</v>
      </c>
    </row>
    <row r="204" spans="1:5" x14ac:dyDescent="0.2">
      <c r="A204" s="13">
        <v>2003</v>
      </c>
      <c r="B204" s="13" t="s">
        <v>41</v>
      </c>
      <c r="C204" s="24">
        <v>9.9612462313351399E-2</v>
      </c>
      <c r="D204" s="24">
        <v>5.2141816056817045E-2</v>
      </c>
      <c r="E204" s="24">
        <v>3.6788646280625191E-2</v>
      </c>
    </row>
    <row r="205" spans="1:5" x14ac:dyDescent="0.2">
      <c r="A205" s="13">
        <v>2004</v>
      </c>
      <c r="B205" s="13" t="s">
        <v>41</v>
      </c>
      <c r="C205" s="24">
        <v>9.5149906708041534E-2</v>
      </c>
      <c r="D205" s="24">
        <v>5.4813638549108396E-2</v>
      </c>
      <c r="E205" s="24">
        <v>3.8776666088802501E-2</v>
      </c>
    </row>
    <row r="206" spans="1:5" x14ac:dyDescent="0.2">
      <c r="A206" s="13">
        <v>2005</v>
      </c>
      <c r="B206" s="13" t="s">
        <v>41</v>
      </c>
      <c r="C206" s="24">
        <v>0.12970824560140776</v>
      </c>
      <c r="D206" s="24">
        <v>8.0350962638881862E-2</v>
      </c>
      <c r="E206" s="24">
        <v>5.6041387480599114E-2</v>
      </c>
    </row>
    <row r="207" spans="1:5" x14ac:dyDescent="0.2">
      <c r="A207" s="13">
        <v>2006</v>
      </c>
      <c r="B207" s="13" t="s">
        <v>41</v>
      </c>
      <c r="C207" s="24">
        <v>0.10794612189567208</v>
      </c>
      <c r="D207" s="24">
        <v>6.8954365772473186E-2</v>
      </c>
      <c r="E207" s="24">
        <v>4.7588744214315616E-2</v>
      </c>
    </row>
    <row r="208" spans="1:5" x14ac:dyDescent="0.2">
      <c r="A208" s="13">
        <v>2007</v>
      </c>
      <c r="B208" s="13" t="s">
        <v>41</v>
      </c>
      <c r="C208" s="24">
        <v>0.14271086255268078</v>
      </c>
      <c r="D208" s="24">
        <v>9.8490730517688363E-2</v>
      </c>
      <c r="E208" s="24">
        <v>6.8608957652490796E-2</v>
      </c>
    </row>
    <row r="209" spans="1:5" x14ac:dyDescent="0.2">
      <c r="A209" s="13">
        <v>2008</v>
      </c>
      <c r="B209" s="13" t="s">
        <v>41</v>
      </c>
      <c r="C209" s="24">
        <v>0.11222168526897584</v>
      </c>
      <c r="D209" s="24">
        <v>7.629361946615712E-2</v>
      </c>
      <c r="E209" s="24">
        <v>5.081856208730081E-2</v>
      </c>
    </row>
    <row r="210" spans="1:5" x14ac:dyDescent="0.2">
      <c r="A210" s="13">
        <v>2009</v>
      </c>
      <c r="B210" s="13" t="s">
        <v>41</v>
      </c>
      <c r="C210" s="24">
        <v>8.8761983482288698E-2</v>
      </c>
      <c r="D210" s="24">
        <v>5.7939490191679391E-2</v>
      </c>
      <c r="E210" s="24">
        <v>3.6010315551361499E-2</v>
      </c>
    </row>
    <row r="211" spans="1:5" x14ac:dyDescent="0.2">
      <c r="A211" s="13">
        <v>2010</v>
      </c>
      <c r="B211" s="13" t="s">
        <v>41</v>
      </c>
      <c r="C211" s="24">
        <v>0.10965784673483606</v>
      </c>
      <c r="D211" s="24">
        <v>7.8648675735776274E-2</v>
      </c>
      <c r="E211" s="24">
        <v>5.3764183642547918E-2</v>
      </c>
    </row>
    <row r="212" spans="1:5" x14ac:dyDescent="0.2">
      <c r="A212" s="13">
        <v>2011</v>
      </c>
      <c r="B212" s="13" t="s">
        <v>41</v>
      </c>
      <c r="C212" s="24">
        <v>0.11011498259944207</v>
      </c>
      <c r="D212" s="24">
        <v>8.2235763863821365E-2</v>
      </c>
      <c r="E212" s="24">
        <v>5.6688386301659711E-2</v>
      </c>
    </row>
    <row r="213" spans="1:5" x14ac:dyDescent="0.2">
      <c r="A213" s="13">
        <v>2012</v>
      </c>
      <c r="B213" s="13" t="s">
        <v>41</v>
      </c>
      <c r="C213" s="24">
        <v>9.5704566691362736E-2</v>
      </c>
      <c r="D213" s="24">
        <v>7.1989331768543163E-2</v>
      </c>
      <c r="E213" s="24">
        <v>4.8523177204688565E-2</v>
      </c>
    </row>
    <row r="214" spans="1:5" x14ac:dyDescent="0.2">
      <c r="A214" s="13">
        <v>2013</v>
      </c>
      <c r="B214" s="13" t="s">
        <v>41</v>
      </c>
      <c r="C214" s="24">
        <v>0.10097231853223584</v>
      </c>
      <c r="D214" s="24">
        <v>7.7215080549656451E-2</v>
      </c>
      <c r="E214" s="24">
        <v>5.0949037023705269E-2</v>
      </c>
    </row>
    <row r="215" spans="1:5" x14ac:dyDescent="0.2">
      <c r="A215" s="13">
        <v>2014</v>
      </c>
      <c r="B215" s="13" t="s">
        <v>41</v>
      </c>
      <c r="C215" s="24">
        <v>8.9114505071032676E-2</v>
      </c>
      <c r="D215" s="24">
        <v>6.8730187995364025E-2</v>
      </c>
      <c r="E215" s="24">
        <v>4.4898866557386563E-2</v>
      </c>
    </row>
    <row r="216" spans="1:5" x14ac:dyDescent="0.2">
      <c r="A216" s="13">
        <v>2001</v>
      </c>
      <c r="B216" s="13" t="s">
        <v>42</v>
      </c>
      <c r="C216" s="24" t="s">
        <v>105</v>
      </c>
      <c r="D216" s="24" t="s">
        <v>105</v>
      </c>
      <c r="E216" s="24" t="s">
        <v>105</v>
      </c>
    </row>
    <row r="217" spans="1:5" x14ac:dyDescent="0.2">
      <c r="A217" s="13">
        <v>2002</v>
      </c>
      <c r="B217" s="13" t="s">
        <v>42</v>
      </c>
      <c r="C217" s="24">
        <v>-0.21110526126245538</v>
      </c>
      <c r="D217" s="24">
        <v>-0.23606090346397446</v>
      </c>
      <c r="E217" s="24">
        <v>-0.24265295989456445</v>
      </c>
    </row>
    <row r="218" spans="1:5" x14ac:dyDescent="0.2">
      <c r="A218" s="13">
        <v>2003</v>
      </c>
      <c r="B218" s="13" t="s">
        <v>42</v>
      </c>
      <c r="C218" s="24">
        <v>5.4402036783497185E-2</v>
      </c>
      <c r="D218" s="24">
        <v>2.7832273862649328E-2</v>
      </c>
      <c r="E218" s="24">
        <v>1.8790207947177541E-2</v>
      </c>
    </row>
    <row r="219" spans="1:5" x14ac:dyDescent="0.2">
      <c r="A219" s="13">
        <v>2004</v>
      </c>
      <c r="B219" s="13" t="s">
        <v>42</v>
      </c>
      <c r="C219" s="24">
        <v>3.5837110696651173E-2</v>
      </c>
      <c r="D219" s="24">
        <v>9.0661546938720505E-6</v>
      </c>
      <c r="E219" s="24">
        <v>-3.5984472957376907E-3</v>
      </c>
    </row>
    <row r="220" spans="1:5" x14ac:dyDescent="0.2">
      <c r="A220" s="13">
        <v>2005</v>
      </c>
      <c r="B220" s="13" t="s">
        <v>42</v>
      </c>
      <c r="C220" s="24">
        <v>9.1138011225169721E-2</v>
      </c>
      <c r="D220" s="24">
        <v>7.6091379508166409E-3</v>
      </c>
      <c r="E220" s="24">
        <v>-8.6480571469743899E-4</v>
      </c>
    </row>
    <row r="221" spans="1:5" x14ac:dyDescent="0.2">
      <c r="A221" s="13">
        <v>2006</v>
      </c>
      <c r="B221" s="13" t="s">
        <v>42</v>
      </c>
      <c r="C221" s="24">
        <v>0.15600544046255113</v>
      </c>
      <c r="D221" s="24">
        <v>3.9453974004933841E-2</v>
      </c>
      <c r="E221" s="24">
        <v>2.3787528735150717E-2</v>
      </c>
    </row>
    <row r="222" spans="1:5" x14ac:dyDescent="0.2">
      <c r="A222" s="13">
        <v>2007</v>
      </c>
      <c r="B222" s="13" t="s">
        <v>42</v>
      </c>
      <c r="C222" s="24">
        <v>0.27523729278546327</v>
      </c>
      <c r="D222" s="24">
        <v>8.6689367518404017E-2</v>
      </c>
      <c r="E222" s="24">
        <v>5.2407926560756879E-2</v>
      </c>
    </row>
    <row r="223" spans="1:5" x14ac:dyDescent="0.2">
      <c r="A223" s="13">
        <v>2008</v>
      </c>
      <c r="B223" s="13" t="s">
        <v>42</v>
      </c>
      <c r="C223" s="24">
        <v>0.10208225369336814</v>
      </c>
      <c r="D223" s="24">
        <v>1.2797078813427069E-2</v>
      </c>
      <c r="E223" s="24">
        <v>-3.5132402298197002E-5</v>
      </c>
    </row>
    <row r="224" spans="1:5" x14ac:dyDescent="0.2">
      <c r="A224" s="13">
        <v>2009</v>
      </c>
      <c r="B224" s="13" t="s">
        <v>42</v>
      </c>
      <c r="C224" s="24">
        <v>0.12290102437583228</v>
      </c>
      <c r="D224" s="24">
        <v>2.277831153586856E-2</v>
      </c>
      <c r="E224" s="24">
        <v>7.3061538310301823E-3</v>
      </c>
    </row>
    <row r="225" spans="1:5" x14ac:dyDescent="0.2">
      <c r="A225" s="13">
        <v>2010</v>
      </c>
      <c r="B225" s="13" t="s">
        <v>42</v>
      </c>
      <c r="C225" s="24">
        <v>0.12284026843459739</v>
      </c>
      <c r="D225" s="24">
        <v>2.1575156630347935E-2</v>
      </c>
      <c r="E225" s="24">
        <v>5.4403512594128935E-3</v>
      </c>
    </row>
    <row r="226" spans="1:5" x14ac:dyDescent="0.2">
      <c r="A226" s="13">
        <v>2011</v>
      </c>
      <c r="B226" s="13" t="s">
        <v>42</v>
      </c>
      <c r="C226" s="24">
        <v>0.10552955938694315</v>
      </c>
      <c r="D226" s="24">
        <v>1.4982696932689891E-2</v>
      </c>
      <c r="E226" s="24">
        <v>-3.8283124136520889E-4</v>
      </c>
    </row>
    <row r="227" spans="1:5" x14ac:dyDescent="0.2">
      <c r="A227" s="13">
        <v>2012</v>
      </c>
      <c r="B227" s="13" t="s">
        <v>42</v>
      </c>
      <c r="C227" s="24">
        <v>3.5136238037835235E-2</v>
      </c>
      <c r="D227" s="24">
        <v>-1.768722884473849E-2</v>
      </c>
      <c r="E227" s="24">
        <v>-2.6164100201823127E-2</v>
      </c>
    </row>
    <row r="228" spans="1:5" x14ac:dyDescent="0.2">
      <c r="A228" s="13">
        <v>2013</v>
      </c>
      <c r="B228" s="13" t="s">
        <v>42</v>
      </c>
      <c r="C228" s="24" t="e">
        <v>#DIV/0!</v>
      </c>
      <c r="D228" s="24" t="e">
        <v>#DIV/0!</v>
      </c>
      <c r="E228" s="24" t="e">
        <v>#DIV/0!</v>
      </c>
    </row>
    <row r="229" spans="1:5" x14ac:dyDescent="0.2">
      <c r="A229" s="13">
        <v>2014</v>
      </c>
      <c r="B229" s="13" t="s">
        <v>42</v>
      </c>
      <c r="C229" s="24" t="e">
        <v>#DIV/0!</v>
      </c>
      <c r="D229" s="24" t="e">
        <v>#DIV/0!</v>
      </c>
      <c r="E229" s="24" t="e">
        <v>#DIV/0!</v>
      </c>
    </row>
    <row r="230" spans="1:5" x14ac:dyDescent="0.2">
      <c r="A230" s="13">
        <v>2001</v>
      </c>
      <c r="B230" s="13" t="s">
        <v>43</v>
      </c>
      <c r="C230" s="24" t="s">
        <v>105</v>
      </c>
      <c r="D230" s="24" t="s">
        <v>105</v>
      </c>
      <c r="E230" s="24" t="s">
        <v>105</v>
      </c>
    </row>
    <row r="231" spans="1:5" x14ac:dyDescent="0.2">
      <c r="A231" s="13">
        <v>2002</v>
      </c>
      <c r="B231" s="13" t="s">
        <v>43</v>
      </c>
      <c r="C231" s="24">
        <v>-5.9955441254255171E-2</v>
      </c>
      <c r="D231" s="24">
        <v>-7.7027730449265683E-2</v>
      </c>
      <c r="E231" s="24">
        <v>-8.0688019588546184E-2</v>
      </c>
    </row>
    <row r="232" spans="1:5" x14ac:dyDescent="0.2">
      <c r="A232" s="13">
        <v>2003</v>
      </c>
      <c r="B232" s="13" t="s">
        <v>43</v>
      </c>
      <c r="C232" s="24">
        <v>8.4367107120671327E-3</v>
      </c>
      <c r="D232" s="24">
        <v>-3.335845729723127E-3</v>
      </c>
      <c r="E232" s="24">
        <v>-6.055085613466302E-3</v>
      </c>
    </row>
    <row r="233" spans="1:5" x14ac:dyDescent="0.2">
      <c r="A233" s="13">
        <v>2004</v>
      </c>
      <c r="B233" s="13" t="s">
        <v>43</v>
      </c>
      <c r="C233" s="24">
        <v>2.4528404905900657E-2</v>
      </c>
      <c r="D233" s="24">
        <v>1.3533150254726877E-2</v>
      </c>
      <c r="E233" s="24">
        <v>1.0669770215854432E-2</v>
      </c>
    </row>
    <row r="234" spans="1:5" x14ac:dyDescent="0.2">
      <c r="A234" s="13">
        <v>2005</v>
      </c>
      <c r="B234" s="13" t="s">
        <v>43</v>
      </c>
      <c r="C234" s="24">
        <v>4.6531695090548629E-2</v>
      </c>
      <c r="D234" s="24">
        <v>2.5729877997003419E-2</v>
      </c>
      <c r="E234" s="24">
        <v>1.9065331867370972E-2</v>
      </c>
    </row>
    <row r="235" spans="1:5" x14ac:dyDescent="0.2">
      <c r="A235" s="13">
        <v>2006</v>
      </c>
      <c r="B235" s="13" t="s">
        <v>43</v>
      </c>
      <c r="C235" s="24">
        <v>5.0916252503710083E-2</v>
      </c>
      <c r="D235" s="24">
        <v>2.8385011195052878E-2</v>
      </c>
      <c r="E235" s="24">
        <v>2.0306349646933213E-2</v>
      </c>
    </row>
    <row r="236" spans="1:5" x14ac:dyDescent="0.2">
      <c r="A236" s="13">
        <v>2007</v>
      </c>
      <c r="B236" s="13" t="s">
        <v>43</v>
      </c>
      <c r="C236" s="24">
        <v>7.8312877815566007E-2</v>
      </c>
      <c r="D236" s="24">
        <v>4.8255312024985265E-2</v>
      </c>
      <c r="E236" s="24">
        <v>3.4934388068539629E-2</v>
      </c>
    </row>
    <row r="237" spans="1:5" x14ac:dyDescent="0.2">
      <c r="A237" s="13">
        <v>2008</v>
      </c>
      <c r="B237" s="13" t="s">
        <v>43</v>
      </c>
      <c r="C237" s="24">
        <v>6.5959019464587529E-2</v>
      </c>
      <c r="D237" s="24">
        <v>4.0680917698365314E-2</v>
      </c>
      <c r="E237" s="24">
        <v>2.8965443764445889E-2</v>
      </c>
    </row>
    <row r="238" spans="1:5" x14ac:dyDescent="0.2">
      <c r="A238" s="13">
        <v>2009</v>
      </c>
      <c r="B238" s="13" t="s">
        <v>43</v>
      </c>
      <c r="C238" s="24">
        <v>8.8893300421521215E-2</v>
      </c>
      <c r="D238" s="24">
        <v>5.5826069679073956E-2</v>
      </c>
      <c r="E238" s="24">
        <v>4.0166012851752794E-2</v>
      </c>
    </row>
    <row r="239" spans="1:5" x14ac:dyDescent="0.2">
      <c r="A239" s="13">
        <v>2010</v>
      </c>
      <c r="B239" s="13" t="s">
        <v>43</v>
      </c>
      <c r="C239" s="24">
        <v>8.1065339774488682E-2</v>
      </c>
      <c r="D239" s="24">
        <v>5.5068755286746533E-2</v>
      </c>
      <c r="E239" s="24">
        <v>4.1106783466126104E-2</v>
      </c>
    </row>
    <row r="240" spans="1:5" x14ac:dyDescent="0.2">
      <c r="A240" s="13">
        <v>2011</v>
      </c>
      <c r="B240" s="13" t="s">
        <v>43</v>
      </c>
      <c r="C240" s="24">
        <v>8.5861278104883781E-2</v>
      </c>
      <c r="D240" s="24">
        <v>5.9510712406108723E-2</v>
      </c>
      <c r="E240" s="24">
        <v>4.3993691789873404E-2</v>
      </c>
    </row>
    <row r="241" spans="1:5" x14ac:dyDescent="0.2">
      <c r="A241" s="13">
        <v>2012</v>
      </c>
      <c r="B241" s="13" t="s">
        <v>43</v>
      </c>
      <c r="C241" s="24">
        <v>7.7156947290581229E-2</v>
      </c>
      <c r="D241" s="24">
        <v>5.4117267696593627E-2</v>
      </c>
      <c r="E241" s="24">
        <v>3.928540606640471E-2</v>
      </c>
    </row>
    <row r="242" spans="1:5" x14ac:dyDescent="0.2">
      <c r="A242" s="13">
        <v>2013</v>
      </c>
      <c r="B242" s="13" t="s">
        <v>43</v>
      </c>
      <c r="C242" s="24">
        <v>7.8542596709636536E-2</v>
      </c>
      <c r="D242" s="24">
        <v>5.5660121064468736E-2</v>
      </c>
      <c r="E242" s="24">
        <v>3.9466197510905056E-2</v>
      </c>
    </row>
    <row r="243" spans="1:5" x14ac:dyDescent="0.2">
      <c r="A243" s="13">
        <v>2014</v>
      </c>
      <c r="B243" s="13" t="s">
        <v>43</v>
      </c>
      <c r="C243" s="24">
        <v>7.1095667727224282E-2</v>
      </c>
      <c r="D243" s="24">
        <v>5.0278356121797325E-2</v>
      </c>
      <c r="E243" s="24">
        <v>3.4635511934776604E-2</v>
      </c>
    </row>
    <row r="244" spans="1:5" x14ac:dyDescent="0.2">
      <c r="A244" s="13">
        <v>2001</v>
      </c>
      <c r="B244" s="13" t="s">
        <v>44</v>
      </c>
      <c r="C244" s="24" t="s">
        <v>105</v>
      </c>
      <c r="D244" s="24" t="s">
        <v>105</v>
      </c>
      <c r="E244" s="24" t="s">
        <v>105</v>
      </c>
    </row>
    <row r="245" spans="1:5" x14ac:dyDescent="0.2">
      <c r="A245" s="13">
        <v>2002</v>
      </c>
      <c r="B245" s="13" t="s">
        <v>44</v>
      </c>
      <c r="C245" s="24">
        <v>-0.14305076974075259</v>
      </c>
      <c r="D245" s="24">
        <v>-0.20444952951834369</v>
      </c>
      <c r="E245" s="24">
        <v>-0.21841411990635959</v>
      </c>
    </row>
    <row r="246" spans="1:5" x14ac:dyDescent="0.2">
      <c r="A246" s="13">
        <v>2003</v>
      </c>
      <c r="B246" s="13" t="s">
        <v>44</v>
      </c>
      <c r="C246" s="24">
        <v>8.7960566598147508E-2</v>
      </c>
      <c r="D246" s="24">
        <v>3.7171754650122624E-2</v>
      </c>
      <c r="E246" s="24">
        <v>2.3166490506999166E-2</v>
      </c>
    </row>
    <row r="247" spans="1:5" x14ac:dyDescent="0.2">
      <c r="A247" s="13">
        <v>2004</v>
      </c>
      <c r="B247" s="13" t="s">
        <v>44</v>
      </c>
      <c r="C247" s="24">
        <v>0.10996333938706934</v>
      </c>
      <c r="D247" s="24">
        <v>6.0717948561416914E-2</v>
      </c>
      <c r="E247" s="24">
        <v>4.4376374265644412E-2</v>
      </c>
    </row>
    <row r="248" spans="1:5" x14ac:dyDescent="0.2">
      <c r="A248" s="13">
        <v>2005</v>
      </c>
      <c r="B248" s="13" t="s">
        <v>44</v>
      </c>
      <c r="C248" s="24">
        <v>0.11181619653548552</v>
      </c>
      <c r="D248" s="24">
        <v>7.0367647662800556E-2</v>
      </c>
      <c r="E248" s="24">
        <v>5.3438838331167936E-2</v>
      </c>
    </row>
    <row r="249" spans="1:5" x14ac:dyDescent="0.2">
      <c r="A249" s="13">
        <v>2006</v>
      </c>
      <c r="B249" s="13" t="s">
        <v>44</v>
      </c>
      <c r="C249" s="24">
        <v>0.11087850278850894</v>
      </c>
      <c r="D249" s="24">
        <v>7.434888634291037E-2</v>
      </c>
      <c r="E249" s="24">
        <v>5.7199447327127367E-2</v>
      </c>
    </row>
    <row r="250" spans="1:5" x14ac:dyDescent="0.2">
      <c r="A250" s="13">
        <v>2007</v>
      </c>
      <c r="B250" s="13" t="s">
        <v>44</v>
      </c>
      <c r="C250" s="24">
        <v>0.13319368093200026</v>
      </c>
      <c r="D250" s="24">
        <v>9.4662219585259125E-2</v>
      </c>
      <c r="E250" s="24">
        <v>7.2213907042675829E-2</v>
      </c>
    </row>
    <row r="251" spans="1:5" x14ac:dyDescent="0.2">
      <c r="A251" s="13">
        <v>2008</v>
      </c>
      <c r="B251" s="13" t="s">
        <v>44</v>
      </c>
      <c r="C251" s="24">
        <v>0.11455496629077422</v>
      </c>
      <c r="D251" s="24">
        <v>8.1080442521180199E-2</v>
      </c>
      <c r="E251" s="24">
        <v>6.0024885486679294E-2</v>
      </c>
    </row>
    <row r="252" spans="1:5" x14ac:dyDescent="0.2">
      <c r="A252" s="13">
        <v>2009</v>
      </c>
      <c r="B252" s="13" t="s">
        <v>44</v>
      </c>
      <c r="C252" s="24">
        <v>9.7703880236590962E-2</v>
      </c>
      <c r="D252" s="24">
        <v>6.7918271390343898E-2</v>
      </c>
      <c r="E252" s="24">
        <v>4.8240315788974239E-2</v>
      </c>
    </row>
    <row r="253" spans="1:5" x14ac:dyDescent="0.2">
      <c r="A253" s="13">
        <v>2010</v>
      </c>
      <c r="B253" s="13" t="s">
        <v>44</v>
      </c>
      <c r="C253" s="24">
        <v>0.11488304980386774</v>
      </c>
      <c r="D253" s="24">
        <v>8.3826129132262922E-2</v>
      </c>
      <c r="E253" s="24">
        <v>6.0594151598017724E-2</v>
      </c>
    </row>
    <row r="254" spans="1:5" x14ac:dyDescent="0.2">
      <c r="A254" s="13">
        <v>2011</v>
      </c>
      <c r="B254" s="13" t="s">
        <v>44</v>
      </c>
      <c r="C254" s="24">
        <v>0.12791638490160684</v>
      </c>
      <c r="D254" s="24">
        <v>9.679575948061038E-2</v>
      </c>
      <c r="E254" s="24">
        <v>7.0456360375769855E-2</v>
      </c>
    </row>
    <row r="255" spans="1:5" x14ac:dyDescent="0.2">
      <c r="A255" s="13">
        <v>2012</v>
      </c>
      <c r="B255" s="13" t="s">
        <v>44</v>
      </c>
      <c r="C255" s="24">
        <v>0.1227154855173028</v>
      </c>
      <c r="D255" s="24">
        <v>9.515465163714619E-2</v>
      </c>
      <c r="E255" s="24">
        <v>6.9183933970488984E-2</v>
      </c>
    </row>
    <row r="256" spans="1:5" x14ac:dyDescent="0.2">
      <c r="A256" s="13">
        <v>2013</v>
      </c>
      <c r="B256" s="13" t="s">
        <v>44</v>
      </c>
      <c r="C256" s="24">
        <v>0.12074238880838975</v>
      </c>
      <c r="D256" s="24">
        <v>9.3514877659338705E-2</v>
      </c>
      <c r="E256" s="24">
        <v>6.5660421206408345E-2</v>
      </c>
    </row>
    <row r="257" spans="1:5" x14ac:dyDescent="0.2">
      <c r="A257" s="13">
        <v>2014</v>
      </c>
      <c r="B257" s="13" t="s">
        <v>44</v>
      </c>
      <c r="C257" s="24">
        <v>0.12198464100067533</v>
      </c>
      <c r="D257" s="24">
        <v>9.6120099276814822E-2</v>
      </c>
      <c r="E257" s="24">
        <v>6.724314771204376E-2</v>
      </c>
    </row>
    <row r="258" spans="1:5" x14ac:dyDescent="0.2">
      <c r="A258" s="13">
        <v>2001</v>
      </c>
      <c r="B258" s="13" t="s">
        <v>45</v>
      </c>
      <c r="C258" s="24" t="s">
        <v>105</v>
      </c>
      <c r="D258" s="24" t="s">
        <v>105</v>
      </c>
      <c r="E258" s="24" t="s">
        <v>105</v>
      </c>
    </row>
    <row r="259" spans="1:5" x14ac:dyDescent="0.2">
      <c r="A259" s="13">
        <v>2002</v>
      </c>
      <c r="B259" s="13" t="s">
        <v>45</v>
      </c>
      <c r="C259" s="24">
        <v>8.9184228626390024E-3</v>
      </c>
      <c r="D259" s="24">
        <v>-0.14602304381865638</v>
      </c>
      <c r="E259" s="24">
        <v>-0.15787029692261181</v>
      </c>
    </row>
    <row r="260" spans="1:5" x14ac:dyDescent="0.2">
      <c r="A260" s="13">
        <v>2003</v>
      </c>
      <c r="B260" s="13" t="s">
        <v>45</v>
      </c>
      <c r="C260" s="24">
        <v>2.3113385978973344E-2</v>
      </c>
      <c r="D260" s="24">
        <v>-1.8941146634122758E-3</v>
      </c>
      <c r="E260" s="24">
        <v>-4.4638509363194882E-3</v>
      </c>
    </row>
    <row r="261" spans="1:5" x14ac:dyDescent="0.2">
      <c r="A261" s="13">
        <v>2004</v>
      </c>
      <c r="B261" s="13" t="s">
        <v>45</v>
      </c>
      <c r="C261" s="24">
        <v>3.8466534501284587E-2</v>
      </c>
      <c r="D261" s="24">
        <v>-2.5446663774423986E-3</v>
      </c>
      <c r="E261" s="24">
        <v>-7.9460848298208604E-3</v>
      </c>
    </row>
    <row r="262" spans="1:5" x14ac:dyDescent="0.2">
      <c r="A262" s="13">
        <v>2005</v>
      </c>
      <c r="B262" s="13" t="s">
        <v>45</v>
      </c>
      <c r="C262" s="24">
        <v>6.6477933457188401E-2</v>
      </c>
      <c r="D262" s="24">
        <v>1.7331751314427202E-2</v>
      </c>
      <c r="E262" s="24">
        <v>8.3489447123428207E-3</v>
      </c>
    </row>
    <row r="263" spans="1:5" x14ac:dyDescent="0.2">
      <c r="A263" s="13">
        <v>2006</v>
      </c>
      <c r="B263" s="13" t="s">
        <v>45</v>
      </c>
      <c r="C263" s="24">
        <v>7.9259447717989165E-2</v>
      </c>
      <c r="D263" s="24">
        <v>2.6114367958273949E-2</v>
      </c>
      <c r="E263" s="24">
        <v>1.4705764074256375E-2</v>
      </c>
    </row>
    <row r="264" spans="1:5" x14ac:dyDescent="0.2">
      <c r="A264" s="13">
        <v>2007</v>
      </c>
      <c r="B264" s="13" t="s">
        <v>45</v>
      </c>
      <c r="C264" s="24">
        <v>8.1757146698615085E-2</v>
      </c>
      <c r="D264" s="24">
        <v>3.5997147972056887E-2</v>
      </c>
      <c r="E264" s="24">
        <v>2.3083040519390273E-2</v>
      </c>
    </row>
    <row r="265" spans="1:5" x14ac:dyDescent="0.2">
      <c r="A265" s="13">
        <v>2008</v>
      </c>
      <c r="B265" s="13" t="s">
        <v>45</v>
      </c>
      <c r="C265" s="24">
        <v>5.8152638270743733E-2</v>
      </c>
      <c r="D265" s="24">
        <v>2.4839487709406215E-2</v>
      </c>
      <c r="E265" s="24">
        <v>1.4660953207000681E-2</v>
      </c>
    </row>
    <row r="266" spans="1:5" x14ac:dyDescent="0.2">
      <c r="A266" s="13">
        <v>2009</v>
      </c>
      <c r="B266" s="13" t="s">
        <v>45</v>
      </c>
      <c r="C266" s="24">
        <v>2.8882226586318688E-2</v>
      </c>
      <c r="D266" s="24">
        <v>3.3036135503976233E-3</v>
      </c>
      <c r="E266" s="24">
        <v>-3.8481812499455005E-3</v>
      </c>
    </row>
    <row r="267" spans="1:5" x14ac:dyDescent="0.2">
      <c r="A267" s="13">
        <v>2010</v>
      </c>
      <c r="B267" s="13" t="s">
        <v>45</v>
      </c>
      <c r="C267" s="24">
        <v>3.7880939790769785E-2</v>
      </c>
      <c r="D267" s="24">
        <v>1.2444931143070801E-2</v>
      </c>
      <c r="E267" s="24">
        <v>4.3148944321041412E-3</v>
      </c>
    </row>
    <row r="268" spans="1:5" x14ac:dyDescent="0.2">
      <c r="A268" s="13">
        <v>2011</v>
      </c>
      <c r="B268" s="13" t="s">
        <v>45</v>
      </c>
      <c r="C268" s="24">
        <v>5.1610770061411633E-2</v>
      </c>
      <c r="D268" s="24">
        <v>2.579115597501162E-2</v>
      </c>
      <c r="E268" s="24">
        <v>1.5732613693335472E-2</v>
      </c>
    </row>
    <row r="269" spans="1:5" x14ac:dyDescent="0.2">
      <c r="A269" s="13">
        <v>2012</v>
      </c>
      <c r="B269" s="13" t="s">
        <v>45</v>
      </c>
      <c r="C269" s="24">
        <v>4.7845248892716991E-2</v>
      </c>
      <c r="D269" s="24">
        <v>2.223174787893327E-2</v>
      </c>
      <c r="E269" s="24">
        <v>1.1282196242800302E-2</v>
      </c>
    </row>
    <row r="270" spans="1:5" x14ac:dyDescent="0.2">
      <c r="A270" s="13">
        <v>2013</v>
      </c>
      <c r="B270" s="13" t="s">
        <v>45</v>
      </c>
      <c r="C270" s="24">
        <v>4.5572954985101201E-2</v>
      </c>
      <c r="D270" s="24">
        <v>1.9289562592192985E-2</v>
      </c>
      <c r="E270" s="24">
        <v>7.2153653524953615E-3</v>
      </c>
    </row>
    <row r="271" spans="1:5" x14ac:dyDescent="0.2">
      <c r="A271" s="13">
        <v>2014</v>
      </c>
      <c r="B271" s="13" t="s">
        <v>45</v>
      </c>
      <c r="C271" s="24">
        <v>0.15011717967320951</v>
      </c>
      <c r="D271" s="24">
        <v>0.10472063769848253</v>
      </c>
      <c r="E271" s="24">
        <v>6.6500893438432282E-2</v>
      </c>
    </row>
    <row r="272" spans="1:5" x14ac:dyDescent="0.2">
      <c r="A272" s="13">
        <v>2001</v>
      </c>
      <c r="B272" s="13" t="s">
        <v>46</v>
      </c>
      <c r="C272" s="24" t="s">
        <v>105</v>
      </c>
      <c r="D272" s="24" t="s">
        <v>105</v>
      </c>
      <c r="E272" s="24" t="s">
        <v>105</v>
      </c>
    </row>
    <row r="273" spans="1:5" x14ac:dyDescent="0.2">
      <c r="A273" s="13">
        <v>2002</v>
      </c>
      <c r="B273" s="13" t="s">
        <v>46</v>
      </c>
      <c r="C273" s="24">
        <v>-0.53625066477407501</v>
      </c>
      <c r="D273" s="24">
        <v>-0.54199570961159071</v>
      </c>
      <c r="E273" s="24">
        <v>-0.54315387924284386</v>
      </c>
    </row>
    <row r="274" spans="1:5" x14ac:dyDescent="0.2">
      <c r="A274" s="13">
        <v>2003</v>
      </c>
      <c r="B274" s="13" t="s">
        <v>46</v>
      </c>
      <c r="C274" s="24">
        <v>2.8904888571895375E-2</v>
      </c>
      <c r="D274" s="24">
        <v>2.190720900240898E-2</v>
      </c>
      <c r="E274" s="24">
        <v>2.0068466301086895E-2</v>
      </c>
    </row>
    <row r="275" spans="1:5" x14ac:dyDescent="0.2">
      <c r="A275" s="13">
        <v>2004</v>
      </c>
      <c r="B275" s="13" t="s">
        <v>46</v>
      </c>
      <c r="C275" s="24">
        <v>-1.3096040116756684E-2</v>
      </c>
      <c r="D275" s="24">
        <v>-1.768116838902746E-2</v>
      </c>
      <c r="E275" s="24">
        <v>-1.8771109515411756E-2</v>
      </c>
    </row>
    <row r="276" spans="1:5" x14ac:dyDescent="0.2">
      <c r="A276" s="13">
        <v>2005</v>
      </c>
      <c r="B276" s="13" t="s">
        <v>46</v>
      </c>
      <c r="C276" s="24">
        <v>9.4059526635063867E-2</v>
      </c>
      <c r="D276" s="24">
        <v>7.6123614454850774E-2</v>
      </c>
      <c r="E276" s="24">
        <v>7.0723554873711361E-2</v>
      </c>
    </row>
    <row r="277" spans="1:5" x14ac:dyDescent="0.2">
      <c r="A277" s="13">
        <v>2006</v>
      </c>
      <c r="B277" s="13" t="s">
        <v>46</v>
      </c>
      <c r="C277" s="24">
        <v>0.11148242643842898</v>
      </c>
      <c r="D277" s="24">
        <v>7.05045949446714E-2</v>
      </c>
      <c r="E277" s="24">
        <v>5.6419639115011362E-2</v>
      </c>
    </row>
    <row r="278" spans="1:5" x14ac:dyDescent="0.2">
      <c r="A278" s="13">
        <v>2007</v>
      </c>
      <c r="B278" s="13" t="s">
        <v>46</v>
      </c>
      <c r="C278" s="24">
        <v>0.16620573092315877</v>
      </c>
      <c r="D278" s="24">
        <v>0.11021805123727012</v>
      </c>
      <c r="E278" s="24">
        <v>8.7285597615929578E-2</v>
      </c>
    </row>
    <row r="279" spans="1:5" x14ac:dyDescent="0.2">
      <c r="A279" s="13">
        <v>2008</v>
      </c>
      <c r="B279" s="13" t="s">
        <v>46</v>
      </c>
      <c r="C279" s="24">
        <v>0.155413454764884</v>
      </c>
      <c r="D279" s="24">
        <v>8.5695263608365657E-2</v>
      </c>
      <c r="E279" s="24">
        <v>5.6174302913108154E-2</v>
      </c>
    </row>
    <row r="280" spans="1:5" x14ac:dyDescent="0.2">
      <c r="A280" s="13">
        <v>2009</v>
      </c>
      <c r="B280" s="13" t="s">
        <v>46</v>
      </c>
      <c r="C280" s="24">
        <v>0.2296839092650777</v>
      </c>
      <c r="D280" s="24">
        <v>0.13863184091847572</v>
      </c>
      <c r="E280" s="24">
        <v>9.5954102216529946E-2</v>
      </c>
    </row>
    <row r="281" spans="1:5" x14ac:dyDescent="0.2">
      <c r="A281" s="13">
        <v>2010</v>
      </c>
      <c r="B281" s="13" t="s">
        <v>46</v>
      </c>
      <c r="C281" s="24">
        <v>0.24131996945449521</v>
      </c>
      <c r="D281" s="24">
        <v>0.15613311063714999</v>
      </c>
      <c r="E281" s="24">
        <v>0.112243553785821</v>
      </c>
    </row>
    <row r="282" spans="1:5" x14ac:dyDescent="0.2">
      <c r="A282" s="13">
        <v>2011</v>
      </c>
      <c r="B282" s="13" t="s">
        <v>46</v>
      </c>
      <c r="C282" s="24">
        <v>0.23475443394605444</v>
      </c>
      <c r="D282" s="24">
        <v>0.16423173632408983</v>
      </c>
      <c r="E282" s="24">
        <v>0.11846258863303855</v>
      </c>
    </row>
    <row r="283" spans="1:5" x14ac:dyDescent="0.2">
      <c r="A283" s="13">
        <v>2012</v>
      </c>
      <c r="B283" s="13" t="s">
        <v>46</v>
      </c>
      <c r="C283" s="24">
        <v>0.17328691734825258</v>
      </c>
      <c r="D283" s="24">
        <v>0.12467212694886837</v>
      </c>
      <c r="E283" s="24">
        <v>8.6718474794963182E-2</v>
      </c>
    </row>
    <row r="284" spans="1:5" x14ac:dyDescent="0.2">
      <c r="A284" s="13">
        <v>2013</v>
      </c>
      <c r="B284" s="13" t="s">
        <v>46</v>
      </c>
      <c r="C284" s="24" t="e">
        <v>#REF!</v>
      </c>
      <c r="D284" s="24" t="e">
        <v>#REF!</v>
      </c>
      <c r="E284" s="24" t="e">
        <v>#REF!</v>
      </c>
    </row>
    <row r="285" spans="1:5" x14ac:dyDescent="0.2">
      <c r="A285" s="13">
        <v>2014</v>
      </c>
      <c r="B285" s="13" t="s">
        <v>46</v>
      </c>
      <c r="C285" s="24" t="e">
        <v>#REF!</v>
      </c>
      <c r="D285" s="24" t="e">
        <v>#REF!</v>
      </c>
      <c r="E285" s="24" t="e">
        <v>#REF!</v>
      </c>
    </row>
    <row r="286" spans="1:5" x14ac:dyDescent="0.2">
      <c r="A286" s="13">
        <v>2001</v>
      </c>
      <c r="B286" s="13" t="s">
        <v>47</v>
      </c>
      <c r="C286" s="24" t="s">
        <v>105</v>
      </c>
      <c r="D286" s="24" t="s">
        <v>105</v>
      </c>
      <c r="E286" s="24" t="s">
        <v>105</v>
      </c>
    </row>
    <row r="287" spans="1:5" x14ac:dyDescent="0.2">
      <c r="A287" s="13">
        <v>2002</v>
      </c>
      <c r="B287" s="13" t="s">
        <v>47</v>
      </c>
      <c r="C287" s="24" t="e">
        <v>#REF!</v>
      </c>
      <c r="D287" s="24" t="e">
        <v>#REF!</v>
      </c>
      <c r="E287" s="24" t="e">
        <v>#REF!</v>
      </c>
    </row>
    <row r="288" spans="1:5" x14ac:dyDescent="0.2">
      <c r="A288" s="13">
        <v>2003</v>
      </c>
      <c r="B288" s="13" t="s">
        <v>47</v>
      </c>
      <c r="C288" s="24" t="e">
        <v>#REF!</v>
      </c>
      <c r="D288" s="24" t="e">
        <v>#REF!</v>
      </c>
      <c r="E288" s="24" t="e">
        <v>#REF!</v>
      </c>
    </row>
    <row r="289" spans="1:5" x14ac:dyDescent="0.2">
      <c r="A289" s="13">
        <v>2004</v>
      </c>
      <c r="B289" s="13" t="s">
        <v>47</v>
      </c>
      <c r="C289" s="24" t="e">
        <v>#REF!</v>
      </c>
      <c r="D289" s="24" t="e">
        <v>#REF!</v>
      </c>
      <c r="E289" s="24" t="e">
        <v>#REF!</v>
      </c>
    </row>
    <row r="290" spans="1:5" x14ac:dyDescent="0.2">
      <c r="A290" s="13">
        <v>2005</v>
      </c>
      <c r="B290" s="13" t="s">
        <v>47</v>
      </c>
      <c r="C290" s="24" t="e">
        <v>#REF!</v>
      </c>
      <c r="D290" s="24" t="e">
        <v>#REF!</v>
      </c>
      <c r="E290" s="24" t="e">
        <v>#REF!</v>
      </c>
    </row>
    <row r="291" spans="1:5" x14ac:dyDescent="0.2">
      <c r="A291" s="13">
        <v>2006</v>
      </c>
      <c r="B291" s="13" t="s">
        <v>47</v>
      </c>
      <c r="C291" s="24" t="e">
        <v>#REF!</v>
      </c>
      <c r="D291" s="24" t="e">
        <v>#REF!</v>
      </c>
      <c r="E291" s="24" t="e">
        <v>#REF!</v>
      </c>
    </row>
    <row r="292" spans="1:5" x14ac:dyDescent="0.2">
      <c r="A292" s="13">
        <v>2007</v>
      </c>
      <c r="B292" s="13" t="s">
        <v>47</v>
      </c>
      <c r="C292" s="24" t="e">
        <v>#REF!</v>
      </c>
      <c r="D292" s="24" t="e">
        <v>#REF!</v>
      </c>
      <c r="E292" s="24" t="e">
        <v>#REF!</v>
      </c>
    </row>
    <row r="293" spans="1:5" x14ac:dyDescent="0.2">
      <c r="A293" s="13">
        <v>2008</v>
      </c>
      <c r="B293" s="13" t="s">
        <v>47</v>
      </c>
      <c r="C293" s="24" t="e">
        <v>#REF!</v>
      </c>
      <c r="D293" s="24" t="e">
        <v>#REF!</v>
      </c>
      <c r="E293" s="24" t="e">
        <v>#REF!</v>
      </c>
    </row>
    <row r="294" spans="1:5" x14ac:dyDescent="0.2">
      <c r="A294" s="13">
        <v>2009</v>
      </c>
      <c r="B294" s="13" t="s">
        <v>47</v>
      </c>
      <c r="C294" s="24" t="e">
        <v>#REF!</v>
      </c>
      <c r="D294" s="24" t="e">
        <v>#REF!</v>
      </c>
      <c r="E294" s="24" t="e">
        <v>#REF!</v>
      </c>
    </row>
    <row r="295" spans="1:5" x14ac:dyDescent="0.2">
      <c r="A295" s="13">
        <v>2010</v>
      </c>
      <c r="B295" s="13" t="s">
        <v>47</v>
      </c>
      <c r="C295" s="24" t="e">
        <v>#REF!</v>
      </c>
      <c r="D295" s="24" t="e">
        <v>#REF!</v>
      </c>
      <c r="E295" s="24" t="e">
        <v>#REF!</v>
      </c>
    </row>
    <row r="296" spans="1:5" x14ac:dyDescent="0.2">
      <c r="A296" s="13">
        <v>2011</v>
      </c>
      <c r="B296" s="13" t="s">
        <v>47</v>
      </c>
      <c r="C296" s="24" t="e">
        <v>#REF!</v>
      </c>
      <c r="D296" s="24" t="e">
        <v>#REF!</v>
      </c>
      <c r="E296" s="24" t="e">
        <v>#REF!</v>
      </c>
    </row>
    <row r="297" spans="1:5" x14ac:dyDescent="0.2">
      <c r="A297" s="13">
        <v>2012</v>
      </c>
      <c r="B297" s="13" t="s">
        <v>47</v>
      </c>
      <c r="C297" s="24" t="e">
        <v>#REF!</v>
      </c>
      <c r="D297" s="24" t="e">
        <v>#REF!</v>
      </c>
      <c r="E297" s="24" t="e">
        <v>#REF!</v>
      </c>
    </row>
    <row r="298" spans="1:5" x14ac:dyDescent="0.2">
      <c r="A298" s="13">
        <v>2013</v>
      </c>
      <c r="B298" s="13" t="s">
        <v>47</v>
      </c>
      <c r="C298" s="24" t="e">
        <v>#REF!</v>
      </c>
      <c r="D298" s="24" t="e">
        <v>#REF!</v>
      </c>
      <c r="E298" s="24" t="e">
        <v>#REF!</v>
      </c>
    </row>
    <row r="299" spans="1:5" x14ac:dyDescent="0.2">
      <c r="A299" s="17">
        <v>2014</v>
      </c>
      <c r="B299" s="17" t="s">
        <v>47</v>
      </c>
      <c r="C299" s="24" t="e">
        <v>#REF!</v>
      </c>
      <c r="D299" s="24" t="e">
        <v>#REF!</v>
      </c>
      <c r="E299" s="24" t="e">
        <v>#REF!</v>
      </c>
    </row>
  </sheetData>
  <autoFilter ref="A5:E299" xr:uid="{C3F42C95-E18A-4417-BFFE-6663297809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75E8-2962-4F06-9A4E-906C382A2175}">
  <dimension ref="A1:J18"/>
  <sheetViews>
    <sheetView tabSelected="1" topLeftCell="C2" zoomScaleNormal="100" workbookViewId="0">
      <selection activeCell="M22" sqref="M22:O25"/>
    </sheetView>
  </sheetViews>
  <sheetFormatPr baseColWidth="10" defaultRowHeight="12.75" x14ac:dyDescent="0.2"/>
  <cols>
    <col min="1" max="1" width="46.7109375" bestFit="1" customWidth="1"/>
    <col min="2" max="2" width="23" bestFit="1" customWidth="1"/>
    <col min="3" max="3" width="12" bestFit="1" customWidth="1"/>
    <col min="4" max="4" width="13.140625" bestFit="1" customWidth="1"/>
    <col min="5" max="5" width="52.140625" bestFit="1" customWidth="1"/>
    <col min="6" max="6" width="6.42578125" bestFit="1" customWidth="1"/>
    <col min="7" max="7" width="4.42578125" bestFit="1" customWidth="1"/>
    <col min="8" max="8" width="6.5703125" bestFit="1" customWidth="1"/>
    <col min="9" max="9" width="6.42578125" bestFit="1" customWidth="1"/>
    <col min="10" max="10" width="5.5703125" bestFit="1" customWidth="1"/>
    <col min="11" max="12" width="6.7109375" bestFit="1" customWidth="1"/>
    <col min="13" max="13" width="7.28515625" bestFit="1" customWidth="1"/>
    <col min="14" max="14" width="8.7109375" bestFit="1" customWidth="1"/>
    <col min="15" max="15" width="6.42578125" bestFit="1" customWidth="1"/>
    <col min="16" max="16" width="6.28515625" bestFit="1" customWidth="1"/>
    <col min="17" max="17" width="5.7109375" bestFit="1" customWidth="1"/>
    <col min="18" max="18" width="9.42578125" bestFit="1" customWidth="1"/>
    <col min="19" max="19" width="5.42578125" bestFit="1" customWidth="1"/>
    <col min="20" max="20" width="3.28515625" bestFit="1" customWidth="1"/>
    <col min="21" max="21" width="5.7109375" bestFit="1" customWidth="1"/>
    <col min="22" max="22" width="6.85546875" bestFit="1" customWidth="1"/>
    <col min="23" max="23" width="13.140625" bestFit="1" customWidth="1"/>
  </cols>
  <sheetData>
    <row r="1" spans="1:4" x14ac:dyDescent="0.2">
      <c r="A1" s="3" t="s">
        <v>106</v>
      </c>
      <c r="B1" s="3" t="s">
        <v>75</v>
      </c>
    </row>
    <row r="2" spans="1:4" x14ac:dyDescent="0.2">
      <c r="A2" s="3" t="s">
        <v>77</v>
      </c>
      <c r="B2" t="s">
        <v>41</v>
      </c>
      <c r="C2" t="s">
        <v>38</v>
      </c>
      <c r="D2" t="s">
        <v>76</v>
      </c>
    </row>
    <row r="3" spans="1:4" x14ac:dyDescent="0.2">
      <c r="A3" s="4">
        <v>2001</v>
      </c>
      <c r="B3" s="7">
        <v>0</v>
      </c>
      <c r="C3" s="7">
        <v>0</v>
      </c>
      <c r="D3" s="5">
        <v>0</v>
      </c>
    </row>
    <row r="4" spans="1:4" x14ac:dyDescent="0.2">
      <c r="A4" s="4">
        <v>2002</v>
      </c>
      <c r="B4" s="7">
        <v>-9.1362616005478903E-2</v>
      </c>
      <c r="C4" s="7">
        <v>-0.65505921916634013</v>
      </c>
      <c r="D4" s="7">
        <v>-0.74642183517181904</v>
      </c>
    </row>
    <row r="5" spans="1:4" x14ac:dyDescent="0.2">
      <c r="A5" s="4">
        <v>2003</v>
      </c>
      <c r="B5" s="7">
        <v>9.9612462313351399E-2</v>
      </c>
      <c r="C5" s="7">
        <v>0.45484162942958295</v>
      </c>
      <c r="D5" s="7">
        <v>0.55445409174293436</v>
      </c>
    </row>
    <row r="6" spans="1:4" x14ac:dyDescent="0.2">
      <c r="A6" s="4">
        <v>2004</v>
      </c>
      <c r="B6" s="7">
        <v>9.5149906708041534E-2</v>
      </c>
      <c r="C6" s="7">
        <v>0.64558858010193076</v>
      </c>
      <c r="D6" s="7">
        <v>0.74073848680997234</v>
      </c>
    </row>
    <row r="7" spans="1:4" x14ac:dyDescent="0.2">
      <c r="A7" s="4">
        <v>2005</v>
      </c>
      <c r="B7" s="7">
        <v>0.12970824560140776</v>
      </c>
      <c r="C7" s="7">
        <v>0.57636562685905857</v>
      </c>
      <c r="D7" s="7">
        <v>0.70607387246046627</v>
      </c>
    </row>
    <row r="8" spans="1:4" x14ac:dyDescent="0.2">
      <c r="A8" s="4">
        <v>2006</v>
      </c>
      <c r="B8" s="7">
        <v>0.10794612189567208</v>
      </c>
      <c r="C8" s="7">
        <v>0.89917452748513582</v>
      </c>
      <c r="D8" s="7">
        <v>1.0071206493808078</v>
      </c>
    </row>
    <row r="9" spans="1:4" x14ac:dyDescent="0.2">
      <c r="A9" s="4">
        <v>2007</v>
      </c>
      <c r="B9" s="7">
        <v>0.14271086255268078</v>
      </c>
      <c r="C9" s="7">
        <v>0.50700391326628946</v>
      </c>
      <c r="D9" s="7">
        <v>0.6497147758189703</v>
      </c>
    </row>
    <row r="10" spans="1:4" x14ac:dyDescent="0.2">
      <c r="A10" s="4">
        <v>2008</v>
      </c>
      <c r="B10" s="7">
        <v>0.11222168526897584</v>
      </c>
      <c r="C10" s="7">
        <v>0.25069412899455895</v>
      </c>
      <c r="D10" s="7">
        <v>0.36291581426353481</v>
      </c>
    </row>
    <row r="11" spans="1:4" x14ac:dyDescent="0.2">
      <c r="A11" s="4">
        <v>2009</v>
      </c>
      <c r="B11" s="7">
        <v>8.8761983482288698E-2</v>
      </c>
      <c r="C11" s="7">
        <v>0.42190477873184523</v>
      </c>
      <c r="D11" s="7">
        <v>0.51066676221413387</v>
      </c>
    </row>
    <row r="12" spans="1:4" x14ac:dyDescent="0.2">
      <c r="A12" s="4">
        <v>2010</v>
      </c>
      <c r="B12" s="7">
        <v>0.10965784673483606</v>
      </c>
      <c r="C12" s="7">
        <v>0.58479708766301985</v>
      </c>
      <c r="D12" s="7">
        <v>0.69445493439785588</v>
      </c>
    </row>
    <row r="13" spans="1:4" x14ac:dyDescent="0.2">
      <c r="A13" s="4">
        <v>2011</v>
      </c>
      <c r="B13" s="7">
        <v>0.11011498259944207</v>
      </c>
      <c r="C13" s="7">
        <v>0.41105090827605373</v>
      </c>
      <c r="D13" s="7">
        <v>0.52116589087549581</v>
      </c>
    </row>
    <row r="14" spans="1:4" x14ac:dyDescent="0.2">
      <c r="A14" s="4">
        <v>2012</v>
      </c>
      <c r="B14" s="7">
        <v>9.5704566691362736E-2</v>
      </c>
      <c r="C14" s="7">
        <v>0.46083723253872927</v>
      </c>
      <c r="D14" s="7">
        <v>0.55654179923009206</v>
      </c>
    </row>
    <row r="15" spans="1:4" x14ac:dyDescent="0.2">
      <c r="A15" s="4">
        <v>2013</v>
      </c>
      <c r="B15" s="7">
        <v>0.10097231853223584</v>
      </c>
      <c r="C15" s="7">
        <v>0.31246162107092518</v>
      </c>
      <c r="D15" s="7">
        <v>0.41343393960316099</v>
      </c>
    </row>
    <row r="16" spans="1:4" x14ac:dyDescent="0.2">
      <c r="A16" s="4">
        <v>2014</v>
      </c>
      <c r="B16" s="7">
        <v>8.9114505071032676E-2</v>
      </c>
      <c r="C16" s="7">
        <v>5.6322012259721062E-2</v>
      </c>
      <c r="D16" s="7">
        <v>0.14543651733075375</v>
      </c>
    </row>
    <row r="17" spans="1:10" x14ac:dyDescent="0.2">
      <c r="A17" s="4" t="s">
        <v>76</v>
      </c>
      <c r="B17" s="5">
        <v>1.1903128714458486</v>
      </c>
      <c r="C17" s="5">
        <v>4.9259828275105102</v>
      </c>
      <c r="D17" s="5">
        <v>6.1162956989563586</v>
      </c>
    </row>
    <row r="18" spans="1:10" x14ac:dyDescent="0.2">
      <c r="J18" s="3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0414-0ECF-4F75-AD86-F0929BC1B88E}">
  <dimension ref="A1:J18"/>
  <sheetViews>
    <sheetView zoomScaleNormal="100" workbookViewId="0">
      <selection activeCell="B4" sqref="B4:C17"/>
    </sheetView>
  </sheetViews>
  <sheetFormatPr baseColWidth="10" defaultRowHeight="12.75" x14ac:dyDescent="0.2"/>
  <cols>
    <col min="1" max="1" width="17.85546875" bestFit="1" customWidth="1"/>
    <col min="2" max="3" width="46.7109375" bestFit="1" customWidth="1"/>
    <col min="4" max="5" width="52.140625" bestFit="1" customWidth="1"/>
    <col min="6" max="6" width="6.42578125" bestFit="1" customWidth="1"/>
    <col min="7" max="7" width="4.42578125" bestFit="1" customWidth="1"/>
    <col min="8" max="8" width="6.5703125" bestFit="1" customWidth="1"/>
    <col min="9" max="9" width="6.42578125" bestFit="1" customWidth="1"/>
    <col min="10" max="10" width="5.5703125" bestFit="1" customWidth="1"/>
    <col min="11" max="12" width="6.7109375" bestFit="1" customWidth="1"/>
    <col min="13" max="13" width="7.28515625" bestFit="1" customWidth="1"/>
    <col min="14" max="14" width="8.7109375" bestFit="1" customWidth="1"/>
    <col min="15" max="15" width="6.42578125" bestFit="1" customWidth="1"/>
    <col min="16" max="16" width="6.28515625" bestFit="1" customWidth="1"/>
    <col min="17" max="17" width="5.7109375" bestFit="1" customWidth="1"/>
    <col min="18" max="18" width="9.42578125" bestFit="1" customWidth="1"/>
    <col min="19" max="19" width="5.42578125" bestFit="1" customWidth="1"/>
    <col min="20" max="20" width="3.28515625" bestFit="1" customWidth="1"/>
    <col min="21" max="21" width="5.7109375" bestFit="1" customWidth="1"/>
    <col min="22" max="22" width="6.85546875" bestFit="1" customWidth="1"/>
    <col min="23" max="23" width="13.140625" bestFit="1" customWidth="1"/>
  </cols>
  <sheetData>
    <row r="1" spans="1:5" x14ac:dyDescent="0.2">
      <c r="B1" s="3" t="s">
        <v>75</v>
      </c>
    </row>
    <row r="2" spans="1:5" x14ac:dyDescent="0.2">
      <c r="B2" t="s">
        <v>41</v>
      </c>
      <c r="D2" t="s">
        <v>107</v>
      </c>
      <c r="E2" t="s">
        <v>108</v>
      </c>
    </row>
    <row r="3" spans="1:5" x14ac:dyDescent="0.2">
      <c r="A3" s="3" t="s">
        <v>77</v>
      </c>
      <c r="B3" t="s">
        <v>106</v>
      </c>
      <c r="C3" t="s">
        <v>109</v>
      </c>
    </row>
    <row r="4" spans="1:5" x14ac:dyDescent="0.2">
      <c r="A4" s="4">
        <v>2001</v>
      </c>
      <c r="B4" s="7">
        <v>0</v>
      </c>
      <c r="C4" s="7">
        <v>0</v>
      </c>
      <c r="D4" s="5">
        <v>0</v>
      </c>
      <c r="E4" s="5">
        <v>0</v>
      </c>
    </row>
    <row r="5" spans="1:5" x14ac:dyDescent="0.2">
      <c r="A5" s="4">
        <v>2002</v>
      </c>
      <c r="B5" s="7">
        <v>-9.1362616005478903E-2</v>
      </c>
      <c r="C5" s="7">
        <v>-0.15620027377265377</v>
      </c>
      <c r="D5" s="7">
        <v>-9.1362616005478903E-2</v>
      </c>
      <c r="E5" s="7">
        <v>-0.15620027377265377</v>
      </c>
    </row>
    <row r="6" spans="1:5" x14ac:dyDescent="0.2">
      <c r="A6" s="4">
        <v>2003</v>
      </c>
      <c r="B6" s="7">
        <v>9.9612462313351399E-2</v>
      </c>
      <c r="C6" s="7">
        <v>5.2141816056817045E-2</v>
      </c>
      <c r="D6" s="7">
        <v>9.9612462313351399E-2</v>
      </c>
      <c r="E6" s="7">
        <v>5.2141816056817045E-2</v>
      </c>
    </row>
    <row r="7" spans="1:5" x14ac:dyDescent="0.2">
      <c r="A7" s="4">
        <v>2004</v>
      </c>
      <c r="B7" s="7">
        <v>9.5149906708041534E-2</v>
      </c>
      <c r="C7" s="7">
        <v>5.4813638549108396E-2</v>
      </c>
      <c r="D7" s="7">
        <v>9.5149906708041534E-2</v>
      </c>
      <c r="E7" s="7">
        <v>5.4813638549108396E-2</v>
      </c>
    </row>
    <row r="8" spans="1:5" x14ac:dyDescent="0.2">
      <c r="A8" s="4">
        <v>2005</v>
      </c>
      <c r="B8" s="7">
        <v>0.12970824560140776</v>
      </c>
      <c r="C8" s="7">
        <v>8.0350962638881862E-2</v>
      </c>
      <c r="D8" s="7">
        <v>0.12970824560140776</v>
      </c>
      <c r="E8" s="7">
        <v>8.0350962638881862E-2</v>
      </c>
    </row>
    <row r="9" spans="1:5" x14ac:dyDescent="0.2">
      <c r="A9" s="4">
        <v>2006</v>
      </c>
      <c r="B9" s="7">
        <v>0.10794612189567208</v>
      </c>
      <c r="C9" s="7">
        <v>6.8954365772473186E-2</v>
      </c>
      <c r="D9" s="7">
        <v>0.10794612189567208</v>
      </c>
      <c r="E9" s="7">
        <v>6.8954365772473186E-2</v>
      </c>
    </row>
    <row r="10" spans="1:5" x14ac:dyDescent="0.2">
      <c r="A10" s="4">
        <v>2007</v>
      </c>
      <c r="B10" s="7">
        <v>0.14271086255268078</v>
      </c>
      <c r="C10" s="7">
        <v>9.8490730517688363E-2</v>
      </c>
      <c r="D10" s="7">
        <v>0.14271086255268078</v>
      </c>
      <c r="E10" s="7">
        <v>9.8490730517688363E-2</v>
      </c>
    </row>
    <row r="11" spans="1:5" x14ac:dyDescent="0.2">
      <c r="A11" s="4">
        <v>2008</v>
      </c>
      <c r="B11" s="7">
        <v>0.11222168526897584</v>
      </c>
      <c r="C11" s="7">
        <v>7.629361946615712E-2</v>
      </c>
      <c r="D11" s="7">
        <v>0.11222168526897584</v>
      </c>
      <c r="E11" s="7">
        <v>7.629361946615712E-2</v>
      </c>
    </row>
    <row r="12" spans="1:5" x14ac:dyDescent="0.2">
      <c r="A12" s="4">
        <v>2009</v>
      </c>
      <c r="B12" s="7">
        <v>8.8761983482288698E-2</v>
      </c>
      <c r="C12" s="7">
        <v>5.7939490191679391E-2</v>
      </c>
      <c r="D12" s="7">
        <v>8.8761983482288698E-2</v>
      </c>
      <c r="E12" s="7">
        <v>5.7939490191679391E-2</v>
      </c>
    </row>
    <row r="13" spans="1:5" x14ac:dyDescent="0.2">
      <c r="A13" s="4">
        <v>2010</v>
      </c>
      <c r="B13" s="7">
        <v>0.10965784673483606</v>
      </c>
      <c r="C13" s="7">
        <v>7.8648675735776274E-2</v>
      </c>
      <c r="D13" s="7">
        <v>0.10965784673483606</v>
      </c>
      <c r="E13" s="7">
        <v>7.8648675735776274E-2</v>
      </c>
    </row>
    <row r="14" spans="1:5" x14ac:dyDescent="0.2">
      <c r="A14" s="4">
        <v>2011</v>
      </c>
      <c r="B14" s="7">
        <v>0.11011498259944207</v>
      </c>
      <c r="C14" s="7">
        <v>8.2235763863821365E-2</v>
      </c>
      <c r="D14" s="7">
        <v>0.11011498259944207</v>
      </c>
      <c r="E14" s="7">
        <v>8.2235763863821365E-2</v>
      </c>
    </row>
    <row r="15" spans="1:5" x14ac:dyDescent="0.2">
      <c r="A15" s="4">
        <v>2012</v>
      </c>
      <c r="B15" s="7">
        <v>9.5704566691362736E-2</v>
      </c>
      <c r="C15" s="7">
        <v>7.1989331768543163E-2</v>
      </c>
      <c r="D15" s="7">
        <v>9.5704566691362736E-2</v>
      </c>
      <c r="E15" s="7">
        <v>7.1989331768543163E-2</v>
      </c>
    </row>
    <row r="16" spans="1:5" x14ac:dyDescent="0.2">
      <c r="A16" s="4">
        <v>2013</v>
      </c>
      <c r="B16" s="7">
        <v>0.10097231853223584</v>
      </c>
      <c r="C16" s="7">
        <v>7.7215080549656451E-2</v>
      </c>
      <c r="D16" s="7">
        <v>0.10097231853223584</v>
      </c>
      <c r="E16" s="7">
        <v>7.7215080549656451E-2</v>
      </c>
    </row>
    <row r="17" spans="1:10" x14ac:dyDescent="0.2">
      <c r="A17" s="4">
        <v>2014</v>
      </c>
      <c r="B17" s="7">
        <v>8.9114505071032676E-2</v>
      </c>
      <c r="C17" s="7">
        <v>6.8730187995364025E-2</v>
      </c>
      <c r="D17" s="7">
        <v>8.9114505071032676E-2</v>
      </c>
      <c r="E17" s="7">
        <v>6.8730187995364025E-2</v>
      </c>
    </row>
    <row r="18" spans="1:10" x14ac:dyDescent="0.2">
      <c r="A18" s="4" t="s">
        <v>76</v>
      </c>
      <c r="B18" s="5">
        <v>1.1903128714458486</v>
      </c>
      <c r="C18" s="5">
        <v>0.71160338933331291</v>
      </c>
      <c r="D18" s="5">
        <v>1.1903128714458486</v>
      </c>
      <c r="E18" s="5">
        <v>0.71160338933331291</v>
      </c>
      <c r="J18" s="3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D1CB-EA56-46C3-AACD-8562BE353387}">
  <dimension ref="A1:J18"/>
  <sheetViews>
    <sheetView zoomScaleNormal="100" workbookViewId="0">
      <selection activeCell="B22" sqref="B22"/>
    </sheetView>
  </sheetViews>
  <sheetFormatPr baseColWidth="10" defaultRowHeight="12.75" x14ac:dyDescent="0.2"/>
  <cols>
    <col min="1" max="1" width="17.85546875" bestFit="1" customWidth="1"/>
    <col min="2" max="2" width="46.7109375" bestFit="1" customWidth="1"/>
    <col min="3" max="3" width="47.42578125" bestFit="1" customWidth="1"/>
    <col min="4" max="4" width="52.140625" bestFit="1" customWidth="1"/>
    <col min="5" max="5" width="52.7109375" bestFit="1" customWidth="1"/>
    <col min="6" max="6" width="6.42578125" bestFit="1" customWidth="1"/>
    <col min="7" max="7" width="4.42578125" bestFit="1" customWidth="1"/>
    <col min="8" max="8" width="6.5703125" bestFit="1" customWidth="1"/>
    <col min="9" max="9" width="6.42578125" bestFit="1" customWidth="1"/>
    <col min="10" max="10" width="5.5703125" bestFit="1" customWidth="1"/>
    <col min="11" max="12" width="6.7109375" bestFit="1" customWidth="1"/>
    <col min="13" max="13" width="7.28515625" bestFit="1" customWidth="1"/>
    <col min="14" max="14" width="8.7109375" bestFit="1" customWidth="1"/>
    <col min="15" max="15" width="6.42578125" bestFit="1" customWidth="1"/>
    <col min="16" max="16" width="6.28515625" bestFit="1" customWidth="1"/>
    <col min="17" max="17" width="5.7109375" bestFit="1" customWidth="1"/>
    <col min="18" max="18" width="9.42578125" bestFit="1" customWidth="1"/>
    <col min="19" max="19" width="5.42578125" bestFit="1" customWidth="1"/>
    <col min="20" max="20" width="3.28515625" bestFit="1" customWidth="1"/>
    <col min="21" max="21" width="5.7109375" bestFit="1" customWidth="1"/>
    <col min="22" max="22" width="6.85546875" bestFit="1" customWidth="1"/>
    <col min="23" max="23" width="13.140625" bestFit="1" customWidth="1"/>
  </cols>
  <sheetData>
    <row r="1" spans="1:5" x14ac:dyDescent="0.2">
      <c r="B1" s="3" t="s">
        <v>75</v>
      </c>
    </row>
    <row r="2" spans="1:5" x14ac:dyDescent="0.2">
      <c r="B2" t="s">
        <v>41</v>
      </c>
      <c r="D2" t="s">
        <v>107</v>
      </c>
      <c r="E2" t="s">
        <v>79</v>
      </c>
    </row>
    <row r="3" spans="1:5" x14ac:dyDescent="0.2">
      <c r="A3" s="3" t="s">
        <v>77</v>
      </c>
      <c r="B3" t="s">
        <v>106</v>
      </c>
      <c r="C3" t="s">
        <v>80</v>
      </c>
    </row>
    <row r="4" spans="1:5" x14ac:dyDescent="0.2">
      <c r="A4" s="4">
        <v>2001</v>
      </c>
      <c r="B4" s="7">
        <v>0</v>
      </c>
      <c r="C4" s="5">
        <v>0</v>
      </c>
      <c r="D4" s="5">
        <v>0</v>
      </c>
      <c r="E4" s="5">
        <v>0</v>
      </c>
    </row>
    <row r="5" spans="1:5" x14ac:dyDescent="0.2">
      <c r="A5" s="4">
        <v>2002</v>
      </c>
      <c r="B5" s="7">
        <v>-9.1362616005478903E-2</v>
      </c>
      <c r="C5" s="7">
        <v>-0.17115308730281839</v>
      </c>
      <c r="D5" s="7">
        <v>-9.1362616005478903E-2</v>
      </c>
      <c r="E5" s="7">
        <v>-0.17115308730281839</v>
      </c>
    </row>
    <row r="6" spans="1:5" x14ac:dyDescent="0.2">
      <c r="A6" s="4">
        <v>2003</v>
      </c>
      <c r="B6" s="7">
        <v>9.9612462313351399E-2</v>
      </c>
      <c r="C6" s="7">
        <v>3.6788646280625191E-2</v>
      </c>
      <c r="D6" s="7">
        <v>9.9612462313351399E-2</v>
      </c>
      <c r="E6" s="7">
        <v>3.6788646280625191E-2</v>
      </c>
    </row>
    <row r="7" spans="1:5" x14ac:dyDescent="0.2">
      <c r="A7" s="4">
        <v>2004</v>
      </c>
      <c r="B7" s="7">
        <v>9.5149906708041534E-2</v>
      </c>
      <c r="C7" s="7">
        <v>3.8776666088802501E-2</v>
      </c>
      <c r="D7" s="7">
        <v>9.5149906708041534E-2</v>
      </c>
      <c r="E7" s="7">
        <v>3.8776666088802501E-2</v>
      </c>
    </row>
    <row r="8" spans="1:5" x14ac:dyDescent="0.2">
      <c r="A8" s="4">
        <v>2005</v>
      </c>
      <c r="B8" s="7">
        <v>0.12970824560140776</v>
      </c>
      <c r="C8" s="7">
        <v>5.6041387480599114E-2</v>
      </c>
      <c r="D8" s="7">
        <v>0.12970824560140776</v>
      </c>
      <c r="E8" s="7">
        <v>5.6041387480599114E-2</v>
      </c>
    </row>
    <row r="9" spans="1:5" x14ac:dyDescent="0.2">
      <c r="A9" s="4">
        <v>2006</v>
      </c>
      <c r="B9" s="7">
        <v>0.10794612189567208</v>
      </c>
      <c r="C9" s="7">
        <v>4.7588744214315616E-2</v>
      </c>
      <c r="D9" s="7">
        <v>0.10794612189567208</v>
      </c>
      <c r="E9" s="7">
        <v>4.7588744214315616E-2</v>
      </c>
    </row>
    <row r="10" spans="1:5" x14ac:dyDescent="0.2">
      <c r="A10" s="4">
        <v>2007</v>
      </c>
      <c r="B10" s="7">
        <v>0.14271086255268078</v>
      </c>
      <c r="C10" s="7">
        <v>6.8608957652490796E-2</v>
      </c>
      <c r="D10" s="7">
        <v>0.14271086255268078</v>
      </c>
      <c r="E10" s="7">
        <v>6.8608957652490796E-2</v>
      </c>
    </row>
    <row r="11" spans="1:5" x14ac:dyDescent="0.2">
      <c r="A11" s="4">
        <v>2008</v>
      </c>
      <c r="B11" s="7">
        <v>0.11222168526897584</v>
      </c>
      <c r="C11" s="7">
        <v>5.081856208730081E-2</v>
      </c>
      <c r="D11" s="7">
        <v>0.11222168526897584</v>
      </c>
      <c r="E11" s="7">
        <v>5.081856208730081E-2</v>
      </c>
    </row>
    <row r="12" spans="1:5" x14ac:dyDescent="0.2">
      <c r="A12" s="4">
        <v>2009</v>
      </c>
      <c r="B12" s="7">
        <v>8.8761983482288698E-2</v>
      </c>
      <c r="C12" s="7">
        <v>3.6010315551361499E-2</v>
      </c>
      <c r="D12" s="7">
        <v>8.8761983482288698E-2</v>
      </c>
      <c r="E12" s="7">
        <v>3.6010315551361499E-2</v>
      </c>
    </row>
    <row r="13" spans="1:5" x14ac:dyDescent="0.2">
      <c r="A13" s="4">
        <v>2010</v>
      </c>
      <c r="B13" s="7">
        <v>0.10965784673483606</v>
      </c>
      <c r="C13" s="7">
        <v>5.3764183642547918E-2</v>
      </c>
      <c r="D13" s="7">
        <v>0.10965784673483606</v>
      </c>
      <c r="E13" s="7">
        <v>5.3764183642547918E-2</v>
      </c>
    </row>
    <row r="14" spans="1:5" x14ac:dyDescent="0.2">
      <c r="A14" s="4">
        <v>2011</v>
      </c>
      <c r="B14" s="7">
        <v>0.11011498259944207</v>
      </c>
      <c r="C14" s="7">
        <v>5.6688386301659711E-2</v>
      </c>
      <c r="D14" s="7">
        <v>0.11011498259944207</v>
      </c>
      <c r="E14" s="7">
        <v>5.6688386301659711E-2</v>
      </c>
    </row>
    <row r="15" spans="1:5" x14ac:dyDescent="0.2">
      <c r="A15" s="4">
        <v>2012</v>
      </c>
      <c r="B15" s="7">
        <v>9.5704566691362736E-2</v>
      </c>
      <c r="C15" s="7">
        <v>4.8523177204688565E-2</v>
      </c>
      <c r="D15" s="7">
        <v>9.5704566691362736E-2</v>
      </c>
      <c r="E15" s="7">
        <v>4.8523177204688565E-2</v>
      </c>
    </row>
    <row r="16" spans="1:5" x14ac:dyDescent="0.2">
      <c r="A16" s="4">
        <v>2013</v>
      </c>
      <c r="B16" s="7">
        <v>0.10097231853223584</v>
      </c>
      <c r="C16" s="7">
        <v>5.0949037023705269E-2</v>
      </c>
      <c r="D16" s="7">
        <v>0.10097231853223584</v>
      </c>
      <c r="E16" s="7">
        <v>5.0949037023705269E-2</v>
      </c>
    </row>
    <row r="17" spans="1:10" x14ac:dyDescent="0.2">
      <c r="A17" s="4">
        <v>2014</v>
      </c>
      <c r="B17" s="7">
        <v>8.9114505071032676E-2</v>
      </c>
      <c r="C17" s="7">
        <v>4.4898866557386563E-2</v>
      </c>
      <c r="D17" s="7">
        <v>8.9114505071032676E-2</v>
      </c>
      <c r="E17" s="7">
        <v>4.4898866557386563E-2</v>
      </c>
    </row>
    <row r="18" spans="1:10" x14ac:dyDescent="0.2">
      <c r="A18" s="4" t="s">
        <v>76</v>
      </c>
      <c r="B18" s="5">
        <v>1.1903128714458486</v>
      </c>
      <c r="C18" s="5">
        <v>0.41830384278266525</v>
      </c>
      <c r="D18" s="5">
        <v>1.1903128714458486</v>
      </c>
      <c r="E18" s="5">
        <v>0.41830384278266525</v>
      </c>
      <c r="J18" s="38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0916-102C-44F6-827A-C3F5E0B53918}">
  <dimension ref="A2:O17"/>
  <sheetViews>
    <sheetView workbookViewId="0">
      <selection activeCell="E20" sqref="E20"/>
    </sheetView>
  </sheetViews>
  <sheetFormatPr baseColWidth="10" defaultRowHeight="12.75" x14ac:dyDescent="0.2"/>
  <cols>
    <col min="3" max="3" width="13.5703125" customWidth="1"/>
    <col min="4" max="5" width="20.140625" customWidth="1"/>
    <col min="6" max="6" width="17.28515625" customWidth="1"/>
    <col min="7" max="7" width="14.42578125" bestFit="1" customWidth="1"/>
    <col min="8" max="8" width="14.42578125" customWidth="1"/>
    <col min="9" max="9" width="16.5703125" customWidth="1"/>
    <col min="10" max="10" width="15.42578125" bestFit="1" customWidth="1"/>
    <col min="14" max="14" width="13.85546875" bestFit="1" customWidth="1"/>
    <col min="15" max="15" width="14.85546875" bestFit="1" customWidth="1"/>
  </cols>
  <sheetData>
    <row r="2" spans="1:15" s="29" customFormat="1" ht="44.25" customHeight="1" x14ac:dyDescent="0.2">
      <c r="A2" s="28"/>
      <c r="B2" s="28"/>
      <c r="C2" s="28"/>
      <c r="D2" s="51" t="s">
        <v>86</v>
      </c>
      <c r="E2" s="51"/>
      <c r="F2" s="51" t="s">
        <v>85</v>
      </c>
      <c r="G2" s="52"/>
      <c r="I2" s="53" t="s">
        <v>83</v>
      </c>
      <c r="J2" s="53"/>
      <c r="N2" s="54" t="s">
        <v>110</v>
      </c>
      <c r="O2" s="53"/>
    </row>
    <row r="3" spans="1:15" ht="38.25" x14ac:dyDescent="0.2">
      <c r="A3" s="1"/>
      <c r="B3" s="1" t="s">
        <v>81</v>
      </c>
      <c r="C3" s="1" t="s">
        <v>82</v>
      </c>
      <c r="D3" t="s">
        <v>84</v>
      </c>
      <c r="E3" s="30" t="s">
        <v>92</v>
      </c>
      <c r="F3" t="s">
        <v>84</v>
      </c>
      <c r="G3" s="30" t="s">
        <v>92</v>
      </c>
      <c r="H3" s="1"/>
      <c r="I3" s="30" t="s">
        <v>89</v>
      </c>
      <c r="J3" s="30" t="s">
        <v>90</v>
      </c>
      <c r="L3" s="31" t="s">
        <v>91</v>
      </c>
      <c r="N3" s="30" t="s">
        <v>89</v>
      </c>
      <c r="O3" s="30" t="s">
        <v>90</v>
      </c>
    </row>
    <row r="4" spans="1:15" x14ac:dyDescent="0.2">
      <c r="A4">
        <v>2002</v>
      </c>
      <c r="B4" s="2">
        <v>-0.65505921916634013</v>
      </c>
      <c r="C4" s="24">
        <v>-9.1362616005478903E-2</v>
      </c>
      <c r="D4" s="6">
        <v>1321254437.5</v>
      </c>
      <c r="E4" s="32">
        <f t="shared" ref="E4:E16" si="0">D4/L4</f>
        <v>1049710181.5818489</v>
      </c>
      <c r="F4" s="6">
        <v>52744580.458933845</v>
      </c>
      <c r="G4" s="32">
        <f t="shared" ref="G4:G16" si="1">F4/L4</f>
        <v>41904512.529598132</v>
      </c>
      <c r="H4" s="6"/>
      <c r="I4" s="6">
        <f t="shared" ref="I4:I16" si="2">G4*(B4-C4)</f>
        <v>-23621431.370046217</v>
      </c>
      <c r="J4" s="6">
        <f>E4*(B4-C4)</f>
        <v>-591718063.66105902</v>
      </c>
      <c r="L4" s="21">
        <v>1.2586849786566332</v>
      </c>
      <c r="N4" s="33">
        <f>I4/L4</f>
        <v>-18766754.009614743</v>
      </c>
      <c r="O4" s="33">
        <f>J4/L4</f>
        <v>-470108147.54664564</v>
      </c>
    </row>
    <row r="5" spans="1:15" x14ac:dyDescent="0.2">
      <c r="A5">
        <v>2003</v>
      </c>
      <c r="B5" s="2">
        <v>0.45484162942958295</v>
      </c>
      <c r="C5" s="24">
        <v>9.9612462313351399E-2</v>
      </c>
      <c r="D5" s="6">
        <v>2587305265.625</v>
      </c>
      <c r="E5" s="32">
        <f t="shared" si="0"/>
        <v>1811980406.2215669</v>
      </c>
      <c r="F5" s="6">
        <v>128216729.88505748</v>
      </c>
      <c r="G5" s="32">
        <f t="shared" si="1"/>
        <v>89794662.187032536</v>
      </c>
      <c r="H5" s="6"/>
      <c r="I5" s="6">
        <f t="shared" si="2"/>
        <v>31897683.060182936</v>
      </c>
      <c r="J5" s="6">
        <f t="shared" ref="J5:J16" si="3">E5*(B5-C5)</f>
        <v>643668290.53301811</v>
      </c>
      <c r="L5" s="21">
        <v>1.4278881033930051</v>
      </c>
      <c r="N5" s="33">
        <f t="shared" ref="N5:N16" si="4">I5/L5</f>
        <v>22339063.533330362</v>
      </c>
      <c r="O5" s="33">
        <f t="shared" ref="O5:O16" si="5">J5/L5</f>
        <v>450783425.53839314</v>
      </c>
    </row>
    <row r="6" spans="1:15" x14ac:dyDescent="0.2">
      <c r="A6">
        <v>2004</v>
      </c>
      <c r="B6" s="2">
        <v>0.64558858010193076</v>
      </c>
      <c r="C6" s="24">
        <v>9.5149906708041534E-2</v>
      </c>
      <c r="D6" s="6">
        <v>2518135062.5</v>
      </c>
      <c r="E6" s="32">
        <f t="shared" si="0"/>
        <v>1688958451.6679111</v>
      </c>
      <c r="F6" s="6">
        <v>120789054.45379272</v>
      </c>
      <c r="G6" s="32">
        <f t="shared" si="1"/>
        <v>81015390.090383112</v>
      </c>
      <c r="H6" s="6"/>
      <c r="I6" s="6">
        <f t="shared" si="2"/>
        <v>44594003.845838919</v>
      </c>
      <c r="J6" s="6">
        <f t="shared" si="3"/>
        <v>929668049.55348206</v>
      </c>
      <c r="L6" s="21">
        <v>1.4909396143008997</v>
      </c>
      <c r="N6" s="33">
        <f t="shared" si="4"/>
        <v>29909999.987993483</v>
      </c>
      <c r="O6" s="33">
        <f t="shared" si="5"/>
        <v>623545072.27269733</v>
      </c>
    </row>
    <row r="7" spans="1:15" x14ac:dyDescent="0.2">
      <c r="A7">
        <v>2005</v>
      </c>
      <c r="B7" s="2">
        <v>0.57636562685905857</v>
      </c>
      <c r="C7" s="24">
        <v>0.12970824560140776</v>
      </c>
      <c r="D7" s="6">
        <v>2522969656.25</v>
      </c>
      <c r="E7" s="32">
        <f t="shared" si="0"/>
        <v>1543392408.1918659</v>
      </c>
      <c r="F7" s="6">
        <v>91653292.890049145</v>
      </c>
      <c r="G7" s="32">
        <f t="shared" si="1"/>
        <v>56067656.652890973</v>
      </c>
      <c r="H7" s="6"/>
      <c r="I7" s="6">
        <f t="shared" si="2"/>
        <v>25043032.693833385</v>
      </c>
      <c r="J7" s="6">
        <f t="shared" si="3"/>
        <v>689367611.29591811</v>
      </c>
      <c r="L7" s="21">
        <v>1.6346909851693132</v>
      </c>
      <c r="N7" s="33">
        <f t="shared" si="4"/>
        <v>15319734.996421695</v>
      </c>
      <c r="O7" s="33">
        <f t="shared" si="5"/>
        <v>421711269.92819184</v>
      </c>
    </row>
    <row r="8" spans="1:15" x14ac:dyDescent="0.2">
      <c r="A8">
        <v>2006</v>
      </c>
      <c r="B8" s="2">
        <v>0.89917452748513582</v>
      </c>
      <c r="C8" s="24">
        <v>0.10794612189567208</v>
      </c>
      <c r="D8" s="6">
        <v>2419175976.5625</v>
      </c>
      <c r="E8" s="32">
        <f t="shared" si="0"/>
        <v>1334470109.8690753</v>
      </c>
      <c r="F8" s="6">
        <v>89468576.989976406</v>
      </c>
      <c r="G8" s="32">
        <f t="shared" si="1"/>
        <v>49352813.901241668</v>
      </c>
      <c r="H8" s="6"/>
      <c r="I8" s="6">
        <f t="shared" si="2"/>
        <v>39049348.254432969</v>
      </c>
      <c r="J8" s="6">
        <f t="shared" si="3"/>
        <v>1055870657.3385049</v>
      </c>
      <c r="L8" s="21">
        <v>1.812836390018391</v>
      </c>
      <c r="N8" s="33">
        <f t="shared" si="4"/>
        <v>21540470.209800243</v>
      </c>
      <c r="O8" s="33">
        <f t="shared" si="5"/>
        <v>582441230.3019762</v>
      </c>
    </row>
    <row r="9" spans="1:15" x14ac:dyDescent="0.2">
      <c r="A9">
        <v>2007</v>
      </c>
      <c r="B9" s="2">
        <v>0.50700391326628946</v>
      </c>
      <c r="C9" s="24">
        <v>0.14271086255268078</v>
      </c>
      <c r="D9" s="6">
        <v>2897934312.5</v>
      </c>
      <c r="E9" s="32">
        <f t="shared" si="0"/>
        <v>1413626078.5456591</v>
      </c>
      <c r="F9" s="6">
        <v>96798312.888635755</v>
      </c>
      <c r="G9" s="32">
        <f t="shared" si="1"/>
        <v>47218675.340004928</v>
      </c>
      <c r="H9" s="6"/>
      <c r="I9" s="6">
        <f t="shared" si="2"/>
        <v>17201435.29026584</v>
      </c>
      <c r="J9" s="6">
        <f t="shared" si="3"/>
        <v>514974156.72171354</v>
      </c>
      <c r="L9" s="21">
        <v>2.0500006023384909</v>
      </c>
      <c r="N9" s="33">
        <f t="shared" si="4"/>
        <v>8390941.5785750002</v>
      </c>
      <c r="O9" s="33">
        <f t="shared" si="5"/>
        <v>251206831.90739977</v>
      </c>
    </row>
    <row r="10" spans="1:15" x14ac:dyDescent="0.2">
      <c r="A10">
        <v>2008</v>
      </c>
      <c r="B10" s="2">
        <v>0.25069412899455895</v>
      </c>
      <c r="C10" s="24">
        <v>0.11222168526897584</v>
      </c>
      <c r="D10" s="6">
        <v>4156278234.375</v>
      </c>
      <c r="E10" s="32">
        <f t="shared" si="0"/>
        <v>1653157420.074693</v>
      </c>
      <c r="F10" s="6">
        <v>150245574.33187217</v>
      </c>
      <c r="G10" s="32">
        <f t="shared" si="1"/>
        <v>59760095.940128595</v>
      </c>
      <c r="H10" s="6"/>
      <c r="I10" s="6">
        <f t="shared" si="2"/>
        <v>8275126.5221049031</v>
      </c>
      <c r="J10" s="6">
        <f t="shared" si="3"/>
        <v>228916747.82082304</v>
      </c>
      <c r="L10" s="21">
        <v>2.5141454672763173</v>
      </c>
      <c r="N10" s="33">
        <f t="shared" si="4"/>
        <v>3291427.0991128078</v>
      </c>
      <c r="O10" s="33">
        <f t="shared" si="5"/>
        <v>91051512.651262164</v>
      </c>
    </row>
    <row r="11" spans="1:15" x14ac:dyDescent="0.2">
      <c r="A11">
        <v>2009</v>
      </c>
      <c r="B11" s="2">
        <v>0.42190477873184523</v>
      </c>
      <c r="C11" s="24">
        <v>8.8761983482288698E-2</v>
      </c>
      <c r="D11" s="6">
        <v>5363107000</v>
      </c>
      <c r="E11" s="32">
        <f t="shared" si="0"/>
        <v>1857384094.3464975</v>
      </c>
      <c r="F11" s="6">
        <v>149481827.03939086</v>
      </c>
      <c r="G11" s="32">
        <f t="shared" si="1"/>
        <v>51769462.726889238</v>
      </c>
      <c r="H11" s="6"/>
      <c r="I11" s="6">
        <f t="shared" si="2"/>
        <v>17246623.521403611</v>
      </c>
      <c r="J11" s="6">
        <f t="shared" si="3"/>
        <v>618774129.04265821</v>
      </c>
      <c r="L11" s="21">
        <v>2.8874517749582416</v>
      </c>
      <c r="N11" s="33">
        <f t="shared" si="4"/>
        <v>5972956.3870042581</v>
      </c>
      <c r="O11" s="33">
        <f t="shared" si="5"/>
        <v>214297649.71628207</v>
      </c>
    </row>
    <row r="12" spans="1:15" x14ac:dyDescent="0.2">
      <c r="A12">
        <v>2010</v>
      </c>
      <c r="B12" s="2">
        <v>0.58479708766301985</v>
      </c>
      <c r="C12" s="24">
        <v>0.10965784673483606</v>
      </c>
      <c r="D12" s="6">
        <v>7669715000</v>
      </c>
      <c r="E12" s="32">
        <f t="shared" si="0"/>
        <v>2110609730.4031117</v>
      </c>
      <c r="F12" s="6">
        <v>219086687.27801645</v>
      </c>
      <c r="G12" s="32">
        <f t="shared" si="1"/>
        <v>60289918.721981868</v>
      </c>
      <c r="H12" s="6"/>
      <c r="I12" s="6">
        <f t="shared" si="2"/>
        <v>28646106.217184365</v>
      </c>
      <c r="J12" s="6">
        <f t="shared" si="3"/>
        <v>1002833505.1993732</v>
      </c>
      <c r="L12" s="21">
        <v>3.633885928562993</v>
      </c>
      <c r="N12" s="33">
        <f t="shared" si="4"/>
        <v>7883050.4810348749</v>
      </c>
      <c r="O12" s="33">
        <f t="shared" si="5"/>
        <v>275967249.63679314</v>
      </c>
    </row>
    <row r="13" spans="1:15" x14ac:dyDescent="0.2">
      <c r="A13">
        <v>2011</v>
      </c>
      <c r="B13" s="2">
        <v>0.41105090827605373</v>
      </c>
      <c r="C13" s="24">
        <v>0.11011498259944207</v>
      </c>
      <c r="D13" s="6">
        <v>11767150000</v>
      </c>
      <c r="E13" s="32">
        <f t="shared" si="0"/>
        <v>2614557867.4886088</v>
      </c>
      <c r="F13" s="6">
        <v>311406860.16111869</v>
      </c>
      <c r="G13" s="32">
        <f t="shared" si="1"/>
        <v>69191882.165535226</v>
      </c>
      <c r="H13" s="6"/>
      <c r="I13" s="6">
        <f t="shared" si="2"/>
        <v>20822323.108792379</v>
      </c>
      <c r="J13" s="6">
        <f t="shared" si="3"/>
        <v>786814392.08775222</v>
      </c>
      <c r="L13" s="21">
        <v>4.5006271027012437</v>
      </c>
      <c r="N13" s="33">
        <f t="shared" si="4"/>
        <v>4626538.1764898878</v>
      </c>
      <c r="O13" s="33">
        <f t="shared" si="5"/>
        <v>174823279.9859184</v>
      </c>
    </row>
    <row r="14" spans="1:15" x14ac:dyDescent="0.2">
      <c r="A14">
        <v>2012</v>
      </c>
      <c r="B14" s="2">
        <v>0.46083723253872927</v>
      </c>
      <c r="C14" s="24">
        <v>9.5704566691362736E-2</v>
      </c>
      <c r="D14" s="6">
        <v>11894532000</v>
      </c>
      <c r="E14" s="32">
        <f t="shared" si="0"/>
        <v>2137520522.8591852</v>
      </c>
      <c r="F14" s="6">
        <v>365310965.74675322</v>
      </c>
      <c r="G14" s="32">
        <f t="shared" si="1"/>
        <v>65648626.319151849</v>
      </c>
      <c r="H14" s="6"/>
      <c r="I14" s="6">
        <f t="shared" si="2"/>
        <v>23970457.937129505</v>
      </c>
      <c r="J14" s="6">
        <f t="shared" si="3"/>
        <v>780478566.81503105</v>
      </c>
      <c r="L14" s="21">
        <v>5.5646399053468096</v>
      </c>
      <c r="N14" s="33">
        <f t="shared" si="4"/>
        <v>4307638.6513523329</v>
      </c>
      <c r="O14" s="33">
        <f t="shared" si="5"/>
        <v>140256796.50269997</v>
      </c>
    </row>
    <row r="15" spans="1:15" x14ac:dyDescent="0.2">
      <c r="A15">
        <v>2013</v>
      </c>
      <c r="B15" s="2">
        <v>0.31246162107092518</v>
      </c>
      <c r="C15" s="24">
        <v>0.10097231853223584</v>
      </c>
      <c r="D15" s="6">
        <v>15107000000</v>
      </c>
      <c r="E15" s="32">
        <f t="shared" si="0"/>
        <v>2156234740.9218454</v>
      </c>
      <c r="F15" s="6">
        <v>455999999.99999994</v>
      </c>
      <c r="G15" s="32">
        <f t="shared" si="1"/>
        <v>65085261.260366805</v>
      </c>
      <c r="H15" s="6"/>
      <c r="I15" s="6">
        <f t="shared" si="2"/>
        <v>13764836.509503352</v>
      </c>
      <c r="J15" s="6">
        <f t="shared" si="3"/>
        <v>456020581.46725261</v>
      </c>
      <c r="L15" s="21">
        <v>7.0061945080902337</v>
      </c>
      <c r="N15" s="33">
        <f t="shared" si="4"/>
        <v>1964666.6237439939</v>
      </c>
      <c r="O15" s="33">
        <f t="shared" si="5"/>
        <v>65088198.870395884</v>
      </c>
    </row>
    <row r="16" spans="1:15" x14ac:dyDescent="0.2">
      <c r="A16">
        <v>2014</v>
      </c>
      <c r="B16" s="2">
        <v>5.6322012259721062E-2</v>
      </c>
      <c r="C16" s="24">
        <v>8.9114505071032676E-2</v>
      </c>
      <c r="D16" s="6">
        <v>18749000000</v>
      </c>
      <c r="E16" s="32">
        <f t="shared" si="0"/>
        <v>1875491760.8600538</v>
      </c>
      <c r="F16" s="6">
        <v>686567307.69230771</v>
      </c>
      <c r="G16" s="32">
        <f t="shared" si="1"/>
        <v>68678400.386836231</v>
      </c>
      <c r="H16" s="6"/>
      <c r="I16" s="6">
        <f t="shared" si="2"/>
        <v>-2252135.9509777077</v>
      </c>
      <c r="J16" s="6">
        <f t="shared" si="3"/>
        <v>-61502050.085677475</v>
      </c>
      <c r="L16" s="21">
        <v>9.996844769609746</v>
      </c>
      <c r="N16" s="33">
        <f t="shared" si="4"/>
        <v>-225284.6776038942</v>
      </c>
      <c r="O16" s="33">
        <f t="shared" si="5"/>
        <v>-6152146.1524182865</v>
      </c>
    </row>
    <row r="17" spans="12:15" x14ac:dyDescent="0.2">
      <c r="L17" s="22"/>
      <c r="N17" s="33"/>
      <c r="O17" s="33"/>
    </row>
  </sheetData>
  <mergeCells count="4">
    <mergeCell ref="F2:G2"/>
    <mergeCell ref="I2:J2"/>
    <mergeCell ref="D2:E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datos gcia</vt:lpstr>
      <vt:lpstr>graficos gcia</vt:lpstr>
      <vt:lpstr>comparacion estimaciones</vt:lpstr>
      <vt:lpstr>graf antes y desp imp</vt:lpstr>
      <vt:lpstr>renta minera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mateosuster</dc:creator>
  <cp:lastModifiedBy>Mateo Suster</cp:lastModifiedBy>
  <dcterms:created xsi:type="dcterms:W3CDTF">2019-01-30T14:42:42Z</dcterms:created>
  <dcterms:modified xsi:type="dcterms:W3CDTF">2019-05-30T11:37:23Z</dcterms:modified>
</cp:coreProperties>
</file>