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TCP" sheetId="6" r:id="rId1"/>
    <sheet name="IPT EEUU" sheetId="2" r:id="rId2"/>
    <sheet name="IPC" sheetId="8" r:id="rId3"/>
    <sheet name="IPT Ven" sheetId="12" r:id="rId4"/>
    <sheet name="IPTs (2)" sheetId="9" r:id="rId5"/>
    <sheet name="IPT EEUU (2)" sheetId="10" r:id="rId6"/>
    <sheet name="IPC EEUU" sheetId="11" r:id="rId7"/>
    <sheet name="TCP VEN viejo" sheetId="7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6" i="6" l="1"/>
  <c r="L203" i="6"/>
  <c r="M202" i="6"/>
  <c r="G169" i="6" l="1"/>
  <c r="I168" i="6"/>
  <c r="J168" i="6"/>
  <c r="B2" i="6" l="1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5" i="9"/>
  <c r="C2" i="6"/>
  <c r="D2" i="6"/>
  <c r="E156" i="6" l="1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155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131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K98" i="8" s="1"/>
  <c r="F98" i="8"/>
  <c r="I97" i="8"/>
  <c r="F97" i="8"/>
  <c r="I96" i="8"/>
  <c r="K96" i="8" s="1"/>
  <c r="F96" i="8"/>
  <c r="I95" i="8"/>
  <c r="K95" i="8" s="1"/>
  <c r="F95" i="8"/>
  <c r="I94" i="8"/>
  <c r="K94" i="8" s="1"/>
  <c r="F94" i="8"/>
  <c r="I93" i="8"/>
  <c r="K93" i="8" s="1"/>
  <c r="F93" i="8"/>
  <c r="I92" i="8"/>
  <c r="K92" i="8" s="1"/>
  <c r="F92" i="8"/>
  <c r="I91" i="8"/>
  <c r="K91" i="8" s="1"/>
  <c r="F91" i="8"/>
  <c r="I90" i="8"/>
  <c r="K90" i="8" s="1"/>
  <c r="F90" i="8"/>
  <c r="I89" i="8"/>
  <c r="K89" i="8" s="1"/>
  <c r="F89" i="8"/>
  <c r="I88" i="8"/>
  <c r="K88" i="8" s="1"/>
  <c r="F88" i="8"/>
  <c r="I87" i="8"/>
  <c r="K87" i="8" s="1"/>
  <c r="F87" i="8"/>
  <c r="I86" i="8"/>
  <c r="K86" i="8" s="1"/>
  <c r="F86" i="8"/>
  <c r="I85" i="8"/>
  <c r="K85" i="8" s="1"/>
  <c r="F85" i="8"/>
  <c r="I84" i="8"/>
  <c r="K84" i="8" s="1"/>
  <c r="F84" i="8"/>
  <c r="I83" i="8"/>
  <c r="F83" i="8"/>
  <c r="I82" i="8"/>
  <c r="F82" i="8"/>
  <c r="I81" i="8"/>
  <c r="K81" i="8" s="1"/>
  <c r="F81" i="8"/>
  <c r="I80" i="8"/>
  <c r="K80" i="8" s="1"/>
  <c r="F80" i="8"/>
  <c r="I79" i="8"/>
  <c r="K79" i="8" s="1"/>
  <c r="F79" i="8"/>
  <c r="I78" i="8"/>
  <c r="F78" i="8"/>
  <c r="I77" i="8"/>
  <c r="K77" i="8" s="1"/>
  <c r="F77" i="8"/>
  <c r="I76" i="8"/>
  <c r="F76" i="8"/>
  <c r="D76" i="8"/>
  <c r="I75" i="8"/>
  <c r="F75" i="8"/>
  <c r="D75" i="8"/>
  <c r="I74" i="8"/>
  <c r="F74" i="8"/>
  <c r="D74" i="8"/>
  <c r="I73" i="8"/>
  <c r="F73" i="8"/>
  <c r="D73" i="8"/>
  <c r="I72" i="8"/>
  <c r="F72" i="8"/>
  <c r="D72" i="8"/>
  <c r="I71" i="8"/>
  <c r="F71" i="8"/>
  <c r="D71" i="8"/>
  <c r="I70" i="8"/>
  <c r="F70" i="8"/>
  <c r="D70" i="8"/>
  <c r="I69" i="8"/>
  <c r="F69" i="8"/>
  <c r="D69" i="8"/>
  <c r="I68" i="8"/>
  <c r="F68" i="8"/>
  <c r="D68" i="8"/>
  <c r="I67" i="8"/>
  <c r="F67" i="8"/>
  <c r="D67" i="8"/>
  <c r="I66" i="8"/>
  <c r="F66" i="8"/>
  <c r="D66" i="8"/>
  <c r="I65" i="8"/>
  <c r="F65" i="8"/>
  <c r="D65" i="8"/>
  <c r="I64" i="8"/>
  <c r="F64" i="8"/>
  <c r="D64" i="8"/>
  <c r="I63" i="8"/>
  <c r="F63" i="8"/>
  <c r="D63" i="8"/>
  <c r="I62" i="8"/>
  <c r="F62" i="8"/>
  <c r="D62" i="8"/>
  <c r="I61" i="8"/>
  <c r="F61" i="8"/>
  <c r="D61" i="8"/>
  <c r="I60" i="8"/>
  <c r="F60" i="8"/>
  <c r="D60" i="8"/>
  <c r="I59" i="8"/>
  <c r="F59" i="8"/>
  <c r="D59" i="8"/>
  <c r="I58" i="8"/>
  <c r="F58" i="8"/>
  <c r="D58" i="8"/>
  <c r="I57" i="8"/>
  <c r="F57" i="8"/>
  <c r="D57" i="8"/>
  <c r="I56" i="8"/>
  <c r="F56" i="8"/>
  <c r="D56" i="8"/>
  <c r="I55" i="8"/>
  <c r="F55" i="8"/>
  <c r="D55" i="8"/>
  <c r="I54" i="8"/>
  <c r="F54" i="8"/>
  <c r="D54" i="8"/>
  <c r="I53" i="8"/>
  <c r="F53" i="8"/>
  <c r="D53" i="8"/>
  <c r="I52" i="8"/>
  <c r="F52" i="8"/>
  <c r="D52" i="8"/>
  <c r="I51" i="8"/>
  <c r="K51" i="8" s="1"/>
  <c r="F51" i="8"/>
  <c r="D51" i="8"/>
  <c r="I50" i="8"/>
  <c r="K50" i="8" s="1"/>
  <c r="F50" i="8"/>
  <c r="D50" i="8"/>
  <c r="I49" i="8"/>
  <c r="K49" i="8" s="1"/>
  <c r="F49" i="8"/>
  <c r="D49" i="8"/>
  <c r="I48" i="8"/>
  <c r="K48" i="8" s="1"/>
  <c r="F48" i="8"/>
  <c r="D48" i="8"/>
  <c r="I47" i="8"/>
  <c r="K47" i="8" s="1"/>
  <c r="F47" i="8"/>
  <c r="D47" i="8"/>
  <c r="I46" i="8"/>
  <c r="K46" i="8" s="1"/>
  <c r="F46" i="8"/>
  <c r="D46" i="8"/>
  <c r="I45" i="8"/>
  <c r="K45" i="8" s="1"/>
  <c r="F45" i="8"/>
  <c r="D45" i="8"/>
  <c r="I44" i="8"/>
  <c r="K44" i="8" s="1"/>
  <c r="F44" i="8"/>
  <c r="D44" i="8"/>
  <c r="I43" i="8"/>
  <c r="K43" i="8" s="1"/>
  <c r="F43" i="8"/>
  <c r="D43" i="8"/>
  <c r="I42" i="8"/>
  <c r="K42" i="8" s="1"/>
  <c r="F42" i="8"/>
  <c r="D42" i="8"/>
  <c r="I41" i="8"/>
  <c r="K41" i="8" s="1"/>
  <c r="F41" i="8"/>
  <c r="D41" i="8"/>
  <c r="I40" i="8"/>
  <c r="C40" i="8" s="1"/>
  <c r="F40" i="8"/>
  <c r="D40" i="8"/>
  <c r="F39" i="8"/>
  <c r="D39" i="8"/>
  <c r="C39" i="8"/>
  <c r="F38" i="8"/>
  <c r="D38" i="8" s="1"/>
  <c r="C38" i="8" s="1"/>
  <c r="F37" i="8"/>
  <c r="D37" i="8" s="1"/>
  <c r="C37" i="8" s="1"/>
  <c r="F36" i="8"/>
  <c r="D36" i="8"/>
  <c r="C36" i="8" s="1"/>
  <c r="F35" i="8"/>
  <c r="D35" i="8"/>
  <c r="C35" i="8" s="1"/>
  <c r="F34" i="8"/>
  <c r="D34" i="8" s="1"/>
  <c r="C34" i="8" s="1"/>
  <c r="F33" i="8"/>
  <c r="D33" i="8" s="1"/>
  <c r="C33" i="8" s="1"/>
  <c r="F32" i="8"/>
  <c r="D32" i="8"/>
  <c r="C32" i="8"/>
  <c r="F31" i="8"/>
  <c r="D31" i="8"/>
  <c r="C31" i="8" s="1"/>
  <c r="F30" i="8"/>
  <c r="D30" i="8" s="1"/>
  <c r="C30" i="8" s="1"/>
  <c r="F29" i="8"/>
  <c r="D29" i="8" s="1"/>
  <c r="C29" i="8" s="1"/>
  <c r="F28" i="8"/>
  <c r="D28" i="8"/>
  <c r="C28" i="8"/>
  <c r="F27" i="8"/>
  <c r="D27" i="8"/>
  <c r="C27" i="8" s="1"/>
  <c r="F26" i="8"/>
  <c r="F25" i="8"/>
  <c r="D25" i="8"/>
  <c r="C25" i="8"/>
  <c r="F24" i="8"/>
  <c r="F23" i="8"/>
  <c r="D23" i="8"/>
  <c r="C23" i="8"/>
  <c r="F22" i="8"/>
  <c r="F21" i="8"/>
  <c r="D21" i="8"/>
  <c r="C21" i="8"/>
  <c r="F20" i="8"/>
  <c r="F19" i="8"/>
  <c r="D19" i="8"/>
  <c r="C19" i="8"/>
  <c r="F18" i="8"/>
  <c r="F17" i="8"/>
  <c r="D17" i="8"/>
  <c r="C17" i="8"/>
  <c r="F16" i="8"/>
  <c r="D16" i="8" s="1"/>
  <c r="C16" i="8" s="1"/>
  <c r="F15" i="8"/>
  <c r="D15" i="8"/>
  <c r="C15" i="8"/>
  <c r="F14" i="8"/>
  <c r="D14" i="8" s="1"/>
  <c r="C14" i="8" s="1"/>
  <c r="F13" i="8"/>
  <c r="D13" i="8"/>
  <c r="C13" i="8" s="1"/>
  <c r="F12" i="8"/>
  <c r="F11" i="8"/>
  <c r="D11" i="8"/>
  <c r="C11" i="8" s="1"/>
  <c r="F10" i="8"/>
  <c r="D10" i="8" s="1"/>
  <c r="C10" i="8" s="1"/>
  <c r="F9" i="8"/>
  <c r="D9" i="8"/>
  <c r="C9" i="8"/>
  <c r="F8" i="8"/>
  <c r="D8" i="8" s="1"/>
  <c r="C8" i="8" s="1"/>
  <c r="F7" i="8"/>
  <c r="D7" i="8"/>
  <c r="C7" i="8"/>
  <c r="F6" i="8"/>
  <c r="D6" i="8" s="1"/>
  <c r="C6" i="8" s="1"/>
  <c r="F5" i="8"/>
  <c r="D5" i="8"/>
  <c r="C5" i="8" s="1"/>
  <c r="F4" i="8"/>
  <c r="F3" i="8"/>
  <c r="D3" i="8"/>
  <c r="C3" i="8" s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30" i="2"/>
  <c r="D12" i="2"/>
  <c r="G2" i="2"/>
  <c r="G3" i="2"/>
  <c r="G4" i="2"/>
  <c r="G5" i="2"/>
  <c r="G6" i="2"/>
  <c r="G7" i="2"/>
  <c r="G8" i="2"/>
  <c r="G9" i="2"/>
  <c r="G10" i="2"/>
  <c r="G11" i="2"/>
  <c r="G12" i="2"/>
  <c r="D28" i="2"/>
  <c r="D27" i="2" s="1"/>
  <c r="D26" i="2" s="1"/>
  <c r="D25" i="2" s="1"/>
  <c r="D24" i="2" s="1"/>
  <c r="D23" i="2" s="1"/>
  <c r="D22" i="2" s="1"/>
  <c r="D21" i="2" s="1"/>
  <c r="D20" i="2" s="1"/>
  <c r="D19" i="2" s="1"/>
  <c r="D18" i="2" s="1"/>
  <c r="D17" i="2" s="1"/>
  <c r="D16" i="2" s="1"/>
  <c r="D15" i="2" s="1"/>
  <c r="D14" i="2" s="1"/>
  <c r="D13" i="2" s="1"/>
  <c r="D29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C83" i="8" l="1"/>
  <c r="F2" i="6"/>
  <c r="E2" i="6"/>
  <c r="C82" i="8"/>
  <c r="C41" i="8"/>
  <c r="C42" i="8"/>
  <c r="C43" i="8"/>
  <c r="C44" i="8"/>
  <c r="C45" i="8"/>
  <c r="C46" i="8"/>
  <c r="C47" i="8"/>
  <c r="C48" i="8"/>
  <c r="C49" i="8"/>
  <c r="C50" i="8"/>
  <c r="C51" i="8"/>
  <c r="K83" i="8"/>
  <c r="C81" i="8"/>
  <c r="K82" i="8"/>
  <c r="D26" i="8"/>
  <c r="C26" i="8" s="1"/>
  <c r="M25" i="8"/>
  <c r="M23" i="8"/>
  <c r="M21" i="8"/>
  <c r="M19" i="8"/>
  <c r="M17" i="8"/>
  <c r="M15" i="8"/>
  <c r="M13" i="8"/>
  <c r="M11" i="8"/>
  <c r="M9" i="8"/>
  <c r="M7" i="8"/>
  <c r="M5" i="8"/>
  <c r="M3" i="8"/>
  <c r="M16" i="8"/>
  <c r="M8" i="8"/>
  <c r="M26" i="8"/>
  <c r="M14" i="8"/>
  <c r="M6" i="8"/>
  <c r="D4" i="8"/>
  <c r="C4" i="8" s="1"/>
  <c r="M4" i="8"/>
  <c r="D12" i="8"/>
  <c r="C12" i="8" s="1"/>
  <c r="M12" i="8"/>
  <c r="D18" i="8"/>
  <c r="C18" i="8" s="1"/>
  <c r="M18" i="8"/>
  <c r="D20" i="8"/>
  <c r="C20" i="8" s="1"/>
  <c r="M20" i="8"/>
  <c r="M10" i="8"/>
  <c r="D22" i="8"/>
  <c r="C22" i="8" s="1"/>
  <c r="M22" i="8"/>
  <c r="D24" i="8"/>
  <c r="C24" i="8" s="1"/>
  <c r="M24" i="8"/>
  <c r="C109" i="8"/>
  <c r="C105" i="8"/>
  <c r="C101" i="8"/>
  <c r="C108" i="8"/>
  <c r="C104" i="8"/>
  <c r="C100" i="8"/>
  <c r="C107" i="8"/>
  <c r="C103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B35" i="8" s="1"/>
  <c r="C86" i="8"/>
  <c r="C85" i="8"/>
  <c r="C84" i="8"/>
  <c r="C110" i="8"/>
  <c r="B110" i="8" s="1"/>
  <c r="C106" i="8"/>
  <c r="C102" i="8"/>
  <c r="K40" i="8"/>
  <c r="C77" i="8"/>
  <c r="B77" i="8" s="1"/>
  <c r="C53" i="8"/>
  <c r="K53" i="8"/>
  <c r="C55" i="8"/>
  <c r="K55" i="8"/>
  <c r="C57" i="8"/>
  <c r="K57" i="8"/>
  <c r="C59" i="8"/>
  <c r="K59" i="8"/>
  <c r="C61" i="8"/>
  <c r="K61" i="8"/>
  <c r="C63" i="8"/>
  <c r="K63" i="8"/>
  <c r="C65" i="8"/>
  <c r="K65" i="8"/>
  <c r="C67" i="8"/>
  <c r="K67" i="8"/>
  <c r="C69" i="8"/>
  <c r="K69" i="8"/>
  <c r="C71" i="8"/>
  <c r="K71" i="8"/>
  <c r="C73" i="8"/>
  <c r="K73" i="8"/>
  <c r="C75" i="8"/>
  <c r="K75" i="8"/>
  <c r="C52" i="8"/>
  <c r="K52" i="8"/>
  <c r="C54" i="8"/>
  <c r="K54" i="8"/>
  <c r="C56" i="8"/>
  <c r="K56" i="8"/>
  <c r="C58" i="8"/>
  <c r="K58" i="8"/>
  <c r="C60" i="8"/>
  <c r="K60" i="8"/>
  <c r="C62" i="8"/>
  <c r="K62" i="8"/>
  <c r="C64" i="8"/>
  <c r="K64" i="8"/>
  <c r="C66" i="8"/>
  <c r="K66" i="8"/>
  <c r="C68" i="8"/>
  <c r="K68" i="8"/>
  <c r="C70" i="8"/>
  <c r="K70" i="8"/>
  <c r="C72" i="8"/>
  <c r="K72" i="8"/>
  <c r="C74" i="8"/>
  <c r="K74" i="8"/>
  <c r="C76" i="8"/>
  <c r="K76" i="8"/>
  <c r="D108" i="8"/>
  <c r="D104" i="8"/>
  <c r="D100" i="8"/>
  <c r="D107" i="8"/>
  <c r="D103" i="8"/>
  <c r="D99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110" i="8"/>
  <c r="D106" i="8"/>
  <c r="D102" i="8"/>
  <c r="D109" i="8"/>
  <c r="D105" i="8"/>
  <c r="D101" i="8"/>
  <c r="C78" i="8"/>
  <c r="D98" i="8"/>
  <c r="D77" i="8"/>
  <c r="D78" i="8"/>
  <c r="K78" i="8"/>
  <c r="C79" i="8"/>
  <c r="D93" i="8"/>
  <c r="D94" i="8"/>
  <c r="D95" i="8"/>
  <c r="D96" i="8"/>
  <c r="D97" i="8"/>
  <c r="C80" i="8"/>
  <c r="B80" i="8" s="1"/>
  <c r="K97" i="8"/>
  <c r="D11" i="2"/>
  <c r="I131" i="6"/>
  <c r="I133" i="6"/>
  <c r="I151" i="6"/>
  <c r="I155" i="6"/>
  <c r="I167" i="6"/>
  <c r="I171" i="6"/>
  <c r="I183" i="6"/>
  <c r="I187" i="6"/>
  <c r="I188" i="6"/>
  <c r="I195" i="6"/>
  <c r="I196" i="6"/>
  <c r="I203" i="6"/>
  <c r="I212" i="6"/>
  <c r="B83" i="8" l="1"/>
  <c r="B74" i="8"/>
  <c r="B70" i="8"/>
  <c r="B66" i="8"/>
  <c r="B62" i="8"/>
  <c r="B58" i="8"/>
  <c r="B54" i="8"/>
  <c r="B75" i="8"/>
  <c r="B71" i="8"/>
  <c r="B67" i="8"/>
  <c r="B63" i="8"/>
  <c r="B59" i="8"/>
  <c r="B55" i="8"/>
  <c r="B84" i="8"/>
  <c r="B88" i="8"/>
  <c r="B92" i="8"/>
  <c r="B96" i="8"/>
  <c r="B37" i="8"/>
  <c r="B23" i="8"/>
  <c r="B22" i="8"/>
  <c r="B20" i="8"/>
  <c r="B6" i="8"/>
  <c r="B79" i="8"/>
  <c r="B102" i="8"/>
  <c r="B85" i="8"/>
  <c r="B89" i="8"/>
  <c r="B93" i="8"/>
  <c r="B97" i="8"/>
  <c r="B107" i="8"/>
  <c r="B101" i="8"/>
  <c r="B27" i="8"/>
  <c r="B38" i="8"/>
  <c r="B39" i="8"/>
  <c r="B78" i="8"/>
  <c r="B76" i="8"/>
  <c r="B72" i="8"/>
  <c r="B68" i="8"/>
  <c r="B64" i="8"/>
  <c r="B60" i="8"/>
  <c r="B56" i="8"/>
  <c r="B52" i="8"/>
  <c r="B73" i="8"/>
  <c r="B69" i="8"/>
  <c r="B65" i="8"/>
  <c r="B61" i="8"/>
  <c r="B57" i="8"/>
  <c r="B53" i="8"/>
  <c r="B106" i="8"/>
  <c r="B86" i="8"/>
  <c r="B90" i="8"/>
  <c r="B94" i="8"/>
  <c r="B98" i="8"/>
  <c r="B100" i="8"/>
  <c r="B105" i="8"/>
  <c r="B36" i="8"/>
  <c r="B81" i="8"/>
  <c r="B30" i="8"/>
  <c r="B18" i="8"/>
  <c r="I199" i="6"/>
  <c r="I191" i="6"/>
  <c r="I179" i="6"/>
  <c r="I163" i="6"/>
  <c r="I147" i="6"/>
  <c r="I135" i="6"/>
  <c r="I209" i="6"/>
  <c r="I200" i="6"/>
  <c r="I192" i="6"/>
  <c r="I175" i="6"/>
  <c r="I159" i="6"/>
  <c r="I143" i="6"/>
  <c r="I207" i="6"/>
  <c r="I201" i="6"/>
  <c r="I189" i="6"/>
  <c r="I185" i="6"/>
  <c r="I173" i="6"/>
  <c r="I165" i="6"/>
  <c r="I157" i="6"/>
  <c r="I134" i="6"/>
  <c r="I184" i="6"/>
  <c r="I180" i="6"/>
  <c r="I176" i="6"/>
  <c r="I172" i="6"/>
  <c r="I164" i="6"/>
  <c r="I160" i="6"/>
  <c r="I156" i="6"/>
  <c r="I152" i="6"/>
  <c r="I148" i="6"/>
  <c r="I144" i="6"/>
  <c r="I139" i="6"/>
  <c r="I137" i="6"/>
  <c r="I204" i="6"/>
  <c r="I197" i="6"/>
  <c r="I193" i="6"/>
  <c r="I181" i="6"/>
  <c r="I177" i="6"/>
  <c r="I169" i="6"/>
  <c r="I161" i="6"/>
  <c r="I153" i="6"/>
  <c r="I149" i="6"/>
  <c r="I145" i="6"/>
  <c r="I141" i="6"/>
  <c r="I211" i="6"/>
  <c r="I208" i="6"/>
  <c r="I205" i="6"/>
  <c r="I198" i="6"/>
  <c r="I194" i="6"/>
  <c r="I190" i="6"/>
  <c r="I186" i="6"/>
  <c r="I182" i="6"/>
  <c r="I178" i="6"/>
  <c r="I174" i="6"/>
  <c r="I170" i="6"/>
  <c r="I166" i="6"/>
  <c r="I162" i="6"/>
  <c r="I158" i="6"/>
  <c r="I154" i="6"/>
  <c r="I150" i="6"/>
  <c r="I146" i="6"/>
  <c r="I142" i="6"/>
  <c r="I138" i="6"/>
  <c r="B19" i="8"/>
  <c r="B13" i="8"/>
  <c r="B31" i="8"/>
  <c r="B4" i="8"/>
  <c r="B87" i="8"/>
  <c r="B29" i="8"/>
  <c r="B16" i="8"/>
  <c r="B8" i="8"/>
  <c r="B10" i="8"/>
  <c r="B91" i="8"/>
  <c r="B95" i="8"/>
  <c r="B99" i="8"/>
  <c r="B104" i="8"/>
  <c r="B109" i="8"/>
  <c r="B51" i="8"/>
  <c r="B49" i="8"/>
  <c r="B47" i="8"/>
  <c r="B45" i="8"/>
  <c r="B43" i="8"/>
  <c r="B41" i="8"/>
  <c r="B34" i="8"/>
  <c r="B21" i="8"/>
  <c r="B15" i="8"/>
  <c r="B28" i="8"/>
  <c r="B9" i="8"/>
  <c r="B12" i="8"/>
  <c r="B25" i="8"/>
  <c r="B17" i="8"/>
  <c r="B103" i="8"/>
  <c r="B108" i="8"/>
  <c r="B24" i="8"/>
  <c r="B50" i="8"/>
  <c r="B48" i="8"/>
  <c r="B46" i="8"/>
  <c r="B44" i="8"/>
  <c r="B42" i="8"/>
  <c r="B40" i="8"/>
  <c r="B32" i="8"/>
  <c r="B7" i="8"/>
  <c r="B33" i="8"/>
  <c r="B3" i="8"/>
  <c r="B5" i="8"/>
  <c r="B14" i="8"/>
  <c r="B82" i="8"/>
  <c r="B26" i="8"/>
  <c r="B11" i="8"/>
  <c r="I210" i="6"/>
  <c r="I206" i="6"/>
  <c r="I202" i="6"/>
  <c r="I140" i="6"/>
  <c r="I136" i="6"/>
  <c r="I132" i="6"/>
  <c r="D10" i="2"/>
  <c r="H185" i="6"/>
  <c r="J198" i="6"/>
  <c r="G192" i="6"/>
  <c r="O192" i="6" l="1"/>
  <c r="P192" i="6" s="1"/>
  <c r="G149" i="6"/>
  <c r="O149" i="6" s="1"/>
  <c r="P149" i="6" s="1"/>
  <c r="D9" i="2"/>
  <c r="G131" i="6"/>
  <c r="O131" i="6" s="1"/>
  <c r="P131" i="6" s="1"/>
  <c r="G145" i="6"/>
  <c r="O145" i="6" s="1"/>
  <c r="P145" i="6" s="1"/>
  <c r="G180" i="6"/>
  <c r="O180" i="6" s="1"/>
  <c r="P180" i="6" s="1"/>
  <c r="G178" i="6"/>
  <c r="O178" i="6" s="1"/>
  <c r="P178" i="6" s="1"/>
  <c r="H133" i="6"/>
  <c r="H135" i="6"/>
  <c r="H137" i="6"/>
  <c r="H151" i="6"/>
  <c r="H147" i="6"/>
  <c r="H143" i="6"/>
  <c r="H139" i="6"/>
  <c r="G185" i="6"/>
  <c r="O185" i="6" s="1"/>
  <c r="P185" i="6" s="1"/>
  <c r="H170" i="6"/>
  <c r="H199" i="6"/>
  <c r="H212" i="6"/>
  <c r="G136" i="6"/>
  <c r="O136" i="6" s="1"/>
  <c r="P136" i="6" s="1"/>
  <c r="G158" i="6"/>
  <c r="O158" i="6" s="1"/>
  <c r="P158" i="6" s="1"/>
  <c r="G154" i="6"/>
  <c r="O154" i="6" s="1"/>
  <c r="P154" i="6" s="1"/>
  <c r="H155" i="6"/>
  <c r="H154" i="6"/>
  <c r="H150" i="6"/>
  <c r="G190" i="6"/>
  <c r="O190" i="6" s="1"/>
  <c r="P190" i="6" s="1"/>
  <c r="H179" i="6"/>
  <c r="H167" i="6"/>
  <c r="H163" i="6"/>
  <c r="H191" i="6"/>
  <c r="G142" i="6"/>
  <c r="O142" i="6" s="1"/>
  <c r="P142" i="6" s="1"/>
  <c r="G166" i="6"/>
  <c r="O166" i="6" s="1"/>
  <c r="P166" i="6" s="1"/>
  <c r="G161" i="6"/>
  <c r="O161" i="6" s="1"/>
  <c r="P161" i="6" s="1"/>
  <c r="H159" i="6"/>
  <c r="G172" i="6"/>
  <c r="O172" i="6" s="1"/>
  <c r="P172" i="6" s="1"/>
  <c r="G198" i="6"/>
  <c r="O198" i="6" s="1"/>
  <c r="P198" i="6" s="1"/>
  <c r="J159" i="6"/>
  <c r="J182" i="6"/>
  <c r="G134" i="6"/>
  <c r="O134" i="6" s="1"/>
  <c r="P134" i="6" s="1"/>
  <c r="J132" i="6"/>
  <c r="J134" i="6"/>
  <c r="J136" i="6"/>
  <c r="J138" i="6"/>
  <c r="J133" i="6"/>
  <c r="J135" i="6"/>
  <c r="J137" i="6"/>
  <c r="J142" i="6"/>
  <c r="J146" i="6"/>
  <c r="J150" i="6"/>
  <c r="J154" i="6"/>
  <c r="J158" i="6"/>
  <c r="J162" i="6"/>
  <c r="J166" i="6"/>
  <c r="J131" i="6"/>
  <c r="J141" i="6"/>
  <c r="J145" i="6"/>
  <c r="J149" i="6"/>
  <c r="J153" i="6"/>
  <c r="J157" i="6"/>
  <c r="J161" i="6"/>
  <c r="J165" i="6"/>
  <c r="J139" i="6"/>
  <c r="J144" i="6"/>
  <c r="J148" i="6"/>
  <c r="J152" i="6"/>
  <c r="J156" i="6"/>
  <c r="J160" i="6"/>
  <c r="J164" i="6"/>
  <c r="J169" i="6"/>
  <c r="J173" i="6"/>
  <c r="J177" i="6"/>
  <c r="J181" i="6"/>
  <c r="J185" i="6"/>
  <c r="J189" i="6"/>
  <c r="J193" i="6"/>
  <c r="J197" i="6"/>
  <c r="J200" i="6"/>
  <c r="J202" i="6"/>
  <c r="J204" i="6"/>
  <c r="J206" i="6"/>
  <c r="J208" i="6"/>
  <c r="J210" i="6"/>
  <c r="J212" i="6"/>
  <c r="J140" i="6"/>
  <c r="J172" i="6"/>
  <c r="J176" i="6"/>
  <c r="J180" i="6"/>
  <c r="J184" i="6"/>
  <c r="J188" i="6"/>
  <c r="J192" i="6"/>
  <c r="J196" i="6"/>
  <c r="J151" i="6"/>
  <c r="J167" i="6"/>
  <c r="J170" i="6"/>
  <c r="J155" i="6"/>
  <c r="J171" i="6"/>
  <c r="J175" i="6"/>
  <c r="J179" i="6"/>
  <c r="J183" i="6"/>
  <c r="J187" i="6"/>
  <c r="J191" i="6"/>
  <c r="J195" i="6"/>
  <c r="J199" i="6"/>
  <c r="J201" i="6"/>
  <c r="J203" i="6"/>
  <c r="J205" i="6"/>
  <c r="J207" i="6"/>
  <c r="J209" i="6"/>
  <c r="J211" i="6"/>
  <c r="G138" i="6"/>
  <c r="O138" i="6" s="1"/>
  <c r="P138" i="6" s="1"/>
  <c r="G150" i="6"/>
  <c r="O150" i="6" s="1"/>
  <c r="P150" i="6" s="1"/>
  <c r="H131" i="6"/>
  <c r="H132" i="6"/>
  <c r="H134" i="6"/>
  <c r="H136" i="6"/>
  <c r="H144" i="6"/>
  <c r="H148" i="6"/>
  <c r="H152" i="6"/>
  <c r="H156" i="6"/>
  <c r="H160" i="6"/>
  <c r="H164" i="6"/>
  <c r="H168" i="6"/>
  <c r="H138" i="6"/>
  <c r="H145" i="6"/>
  <c r="H161" i="6"/>
  <c r="H165" i="6"/>
  <c r="H171" i="6"/>
  <c r="H175" i="6"/>
  <c r="H205" i="6"/>
  <c r="H207" i="6"/>
  <c r="H209" i="6"/>
  <c r="H211" i="6"/>
  <c r="H141" i="6"/>
  <c r="H157" i="6"/>
  <c r="H178" i="6"/>
  <c r="H190" i="6"/>
  <c r="H194" i="6"/>
  <c r="H198" i="6"/>
  <c r="H180" i="6"/>
  <c r="H184" i="6"/>
  <c r="H192" i="6"/>
  <c r="H196" i="6"/>
  <c r="H153" i="6"/>
  <c r="H149" i="6"/>
  <c r="H166" i="6"/>
  <c r="H172" i="6"/>
  <c r="H176" i="6"/>
  <c r="H188" i="6"/>
  <c r="G153" i="6"/>
  <c r="O153" i="6" s="1"/>
  <c r="P153" i="6" s="1"/>
  <c r="G173" i="6"/>
  <c r="O173" i="6" s="1"/>
  <c r="P173" i="6" s="1"/>
  <c r="G181" i="6"/>
  <c r="O181" i="6" s="1"/>
  <c r="P181" i="6" s="1"/>
  <c r="G186" i="6"/>
  <c r="O186" i="6" s="1"/>
  <c r="P186" i="6" s="1"/>
  <c r="H200" i="6"/>
  <c r="H203" i="6"/>
  <c r="H173" i="6"/>
  <c r="H181" i="6"/>
  <c r="H186" i="6"/>
  <c r="H193" i="6"/>
  <c r="J163" i="6"/>
  <c r="J186" i="6"/>
  <c r="H202" i="6"/>
  <c r="G133" i="6"/>
  <c r="O133" i="6" s="1"/>
  <c r="P133" i="6" s="1"/>
  <c r="G143" i="6"/>
  <c r="O143" i="6" s="1"/>
  <c r="P143" i="6" s="1"/>
  <c r="G147" i="6"/>
  <c r="O147" i="6" s="1"/>
  <c r="P147" i="6" s="1"/>
  <c r="G151" i="6"/>
  <c r="O151" i="6" s="1"/>
  <c r="P151" i="6" s="1"/>
  <c r="G155" i="6"/>
  <c r="O155" i="6" s="1"/>
  <c r="P155" i="6" s="1"/>
  <c r="G159" i="6"/>
  <c r="G163" i="6"/>
  <c r="O163" i="6" s="1"/>
  <c r="P163" i="6" s="1"/>
  <c r="G167" i="6"/>
  <c r="O167" i="6" s="1"/>
  <c r="P167" i="6" s="1"/>
  <c r="G135" i="6"/>
  <c r="O135" i="6" s="1"/>
  <c r="P135" i="6" s="1"/>
  <c r="G137" i="6"/>
  <c r="O137" i="6" s="1"/>
  <c r="P137" i="6" s="1"/>
  <c r="G141" i="6"/>
  <c r="O141" i="6" s="1"/>
  <c r="P141" i="6" s="1"/>
  <c r="G152" i="6"/>
  <c r="O152" i="6" s="1"/>
  <c r="P152" i="6" s="1"/>
  <c r="G170" i="6"/>
  <c r="O170" i="6" s="1"/>
  <c r="P170" i="6" s="1"/>
  <c r="G174" i="6"/>
  <c r="O174" i="6" s="1"/>
  <c r="P174" i="6" s="1"/>
  <c r="G187" i="6"/>
  <c r="O187" i="6" s="1"/>
  <c r="P187" i="6" s="1"/>
  <c r="G201" i="6"/>
  <c r="O201" i="6" s="1"/>
  <c r="P201" i="6" s="1"/>
  <c r="G205" i="6"/>
  <c r="O205" i="6" s="1"/>
  <c r="P205" i="6" s="1"/>
  <c r="G148" i="6"/>
  <c r="O148" i="6" s="1"/>
  <c r="P148" i="6" s="1"/>
  <c r="G164" i="6"/>
  <c r="O164" i="6" s="1"/>
  <c r="P164" i="6" s="1"/>
  <c r="G168" i="6"/>
  <c r="O168" i="6" s="1"/>
  <c r="P168" i="6" s="1"/>
  <c r="G193" i="6"/>
  <c r="O193" i="6" s="1"/>
  <c r="P193" i="6" s="1"/>
  <c r="G197" i="6"/>
  <c r="O197" i="6" s="1"/>
  <c r="P197" i="6" s="1"/>
  <c r="G200" i="6"/>
  <c r="O200" i="6" s="1"/>
  <c r="P200" i="6" s="1"/>
  <c r="G202" i="6"/>
  <c r="O202" i="6" s="1"/>
  <c r="P202" i="6" s="1"/>
  <c r="G204" i="6"/>
  <c r="O204" i="6" s="1"/>
  <c r="P204" i="6" s="1"/>
  <c r="G206" i="6"/>
  <c r="O206" i="6" s="1"/>
  <c r="P206" i="6" s="1"/>
  <c r="G208" i="6"/>
  <c r="O208" i="6" s="1"/>
  <c r="P208" i="6" s="1"/>
  <c r="G210" i="6"/>
  <c r="O210" i="6" s="1"/>
  <c r="P210" i="6" s="1"/>
  <c r="G212" i="6"/>
  <c r="O212" i="6" s="1"/>
  <c r="P212" i="6" s="1"/>
  <c r="G156" i="6"/>
  <c r="O156" i="6" s="1"/>
  <c r="P156" i="6" s="1"/>
  <c r="G175" i="6"/>
  <c r="O175" i="6" s="1"/>
  <c r="P175" i="6" s="1"/>
  <c r="G191" i="6"/>
  <c r="O191" i="6" s="1"/>
  <c r="P191" i="6" s="1"/>
  <c r="G195" i="6"/>
  <c r="O195" i="6" s="1"/>
  <c r="P195" i="6" s="1"/>
  <c r="G199" i="6"/>
  <c r="O199" i="6" s="1"/>
  <c r="P199" i="6" s="1"/>
  <c r="G209" i="6"/>
  <c r="O209" i="6" s="1"/>
  <c r="P209" i="6" s="1"/>
  <c r="G144" i="6"/>
  <c r="O144" i="6" s="1"/>
  <c r="P144" i="6" s="1"/>
  <c r="G160" i="6"/>
  <c r="G165" i="6"/>
  <c r="O165" i="6" s="1"/>
  <c r="P165" i="6" s="1"/>
  <c r="G171" i="6"/>
  <c r="G179" i="6"/>
  <c r="O179" i="6" s="1"/>
  <c r="P179" i="6" s="1"/>
  <c r="G183" i="6"/>
  <c r="O183" i="6" s="1"/>
  <c r="P183" i="6" s="1"/>
  <c r="G203" i="6"/>
  <c r="O203" i="6" s="1"/>
  <c r="P203" i="6" s="1"/>
  <c r="G207" i="6"/>
  <c r="O207" i="6" s="1"/>
  <c r="P207" i="6" s="1"/>
  <c r="G211" i="6"/>
  <c r="O211" i="6" s="1"/>
  <c r="P211" i="6" s="1"/>
  <c r="G139" i="6"/>
  <c r="O139" i="6" s="1"/>
  <c r="P139" i="6" s="1"/>
  <c r="G162" i="6"/>
  <c r="O162" i="6" s="1"/>
  <c r="P162" i="6" s="1"/>
  <c r="G176" i="6"/>
  <c r="O176" i="6" s="1"/>
  <c r="P176" i="6" s="1"/>
  <c r="G182" i="6"/>
  <c r="O182" i="6" s="1"/>
  <c r="P182" i="6" s="1"/>
  <c r="G188" i="6"/>
  <c r="O188" i="6" s="1"/>
  <c r="P188" i="6" s="1"/>
  <c r="G194" i="6"/>
  <c r="O194" i="6" s="1"/>
  <c r="P194" i="6" s="1"/>
  <c r="H204" i="6"/>
  <c r="H206" i="6"/>
  <c r="H174" i="6"/>
  <c r="H182" i="6"/>
  <c r="H187" i="6"/>
  <c r="H195" i="6"/>
  <c r="J143" i="6"/>
  <c r="J174" i="6"/>
  <c r="J190" i="6"/>
  <c r="H210" i="6"/>
  <c r="G132" i="6"/>
  <c r="O132" i="6" s="1"/>
  <c r="P132" i="6" s="1"/>
  <c r="H146" i="6"/>
  <c r="H162" i="6"/>
  <c r="H142" i="6"/>
  <c r="H158" i="6"/>
  <c r="H140" i="6"/>
  <c r="G140" i="6"/>
  <c r="O140" i="6" s="1"/>
  <c r="P140" i="6" s="1"/>
  <c r="G157" i="6"/>
  <c r="O157" i="6" s="1"/>
  <c r="P157" i="6" s="1"/>
  <c r="G146" i="6"/>
  <c r="O146" i="6" s="1"/>
  <c r="P146" i="6" s="1"/>
  <c r="O169" i="6"/>
  <c r="P169" i="6" s="1"/>
  <c r="G177" i="6"/>
  <c r="O177" i="6" s="1"/>
  <c r="P177" i="6" s="1"/>
  <c r="G184" i="6"/>
  <c r="O184" i="6" s="1"/>
  <c r="P184" i="6" s="1"/>
  <c r="G189" i="6"/>
  <c r="O189" i="6" s="1"/>
  <c r="P189" i="6" s="1"/>
  <c r="G196" i="6"/>
  <c r="H208" i="6"/>
  <c r="H169" i="6"/>
  <c r="H177" i="6"/>
  <c r="H183" i="6"/>
  <c r="H189" i="6"/>
  <c r="H197" i="6"/>
  <c r="J147" i="6"/>
  <c r="J178" i="6"/>
  <c r="J194" i="6"/>
  <c r="H201" i="6"/>
  <c r="O159" i="6" l="1"/>
  <c r="P159" i="6" s="1"/>
  <c r="K160" i="6"/>
  <c r="L160" i="6" s="1"/>
  <c r="O160" i="6"/>
  <c r="P160" i="6" s="1"/>
  <c r="K171" i="6"/>
  <c r="O171" i="6"/>
  <c r="P171" i="6" s="1"/>
  <c r="K196" i="6"/>
  <c r="L196" i="6" s="1"/>
  <c r="O196" i="6"/>
  <c r="P196" i="6" s="1"/>
  <c r="K132" i="6"/>
  <c r="L132" i="6" s="1"/>
  <c r="K139" i="6"/>
  <c r="L139" i="6" s="1"/>
  <c r="K178" i="6"/>
  <c r="K144" i="6"/>
  <c r="K168" i="6"/>
  <c r="K150" i="6"/>
  <c r="K142" i="6"/>
  <c r="K211" i="6"/>
  <c r="K199" i="6"/>
  <c r="K200" i="6"/>
  <c r="K164" i="6"/>
  <c r="K177" i="6"/>
  <c r="K140" i="6"/>
  <c r="K176" i="6"/>
  <c r="K179" i="6"/>
  <c r="K156" i="6"/>
  <c r="L156" i="6" s="1"/>
  <c r="K152" i="6"/>
  <c r="K159" i="6"/>
  <c r="K154" i="6"/>
  <c r="D8" i="2"/>
  <c r="K137" i="6"/>
  <c r="K136" i="6"/>
  <c r="K190" i="6"/>
  <c r="K169" i="6"/>
  <c r="L171" i="6"/>
  <c r="K207" i="6"/>
  <c r="K148" i="6"/>
  <c r="K155" i="6"/>
  <c r="K181" i="6"/>
  <c r="K172" i="6"/>
  <c r="K192" i="6"/>
  <c r="K165" i="6"/>
  <c r="K135" i="6"/>
  <c r="K151" i="6"/>
  <c r="K185" i="6"/>
  <c r="K149" i="6"/>
  <c r="K198" i="6"/>
  <c r="K180" i="6"/>
  <c r="K161" i="6"/>
  <c r="K145" i="6"/>
  <c r="K166" i="6"/>
  <c r="K141" i="6"/>
  <c r="K133" i="6"/>
  <c r="K146" i="6"/>
  <c r="K188" i="6"/>
  <c r="K203" i="6"/>
  <c r="K191" i="6"/>
  <c r="K212" i="6"/>
  <c r="K193" i="6"/>
  <c r="K167" i="6"/>
  <c r="K184" i="6"/>
  <c r="K157" i="6"/>
  <c r="K158" i="6"/>
  <c r="K209" i="6"/>
  <c r="K175" i="6"/>
  <c r="K202" i="6"/>
  <c r="K205" i="6"/>
  <c r="K170" i="6"/>
  <c r="K163" i="6"/>
  <c r="K208" i="6"/>
  <c r="K201" i="6"/>
  <c r="K143" i="6"/>
  <c r="K131" i="6"/>
  <c r="K194" i="6"/>
  <c r="K162" i="6"/>
  <c r="K195" i="6"/>
  <c r="K206" i="6"/>
  <c r="K197" i="6"/>
  <c r="K187" i="6"/>
  <c r="K173" i="6"/>
  <c r="K138" i="6"/>
  <c r="K134" i="6"/>
  <c r="K204" i="6"/>
  <c r="K174" i="6"/>
  <c r="K153" i="6"/>
  <c r="K189" i="6"/>
  <c r="K182" i="6"/>
  <c r="K183" i="6"/>
  <c r="K210" i="6"/>
  <c r="K147" i="6"/>
  <c r="K186" i="6"/>
  <c r="L152" i="6" l="1"/>
  <c r="L199" i="6"/>
  <c r="L168" i="6"/>
  <c r="L154" i="6"/>
  <c r="L177" i="6"/>
  <c r="L211" i="6"/>
  <c r="L144" i="6"/>
  <c r="L190" i="6"/>
  <c r="L200" i="6"/>
  <c r="L178" i="6"/>
  <c r="L141" i="6"/>
  <c r="L159" i="6"/>
  <c r="L134" i="6"/>
  <c r="L150" i="6"/>
  <c r="L136" i="6"/>
  <c r="L140" i="6"/>
  <c r="L135" i="6"/>
  <c r="L169" i="6"/>
  <c r="L176" i="6"/>
  <c r="L138" i="6"/>
  <c r="L131" i="6"/>
  <c r="L137" i="6"/>
  <c r="L133" i="6"/>
  <c r="L179" i="6"/>
  <c r="L164" i="6"/>
  <c r="L142" i="6"/>
  <c r="D7" i="2"/>
  <c r="L183" i="6"/>
  <c r="L153" i="6"/>
  <c r="L206" i="6"/>
  <c r="L163" i="6"/>
  <c r="L175" i="6"/>
  <c r="L157" i="6"/>
  <c r="L212" i="6"/>
  <c r="L146" i="6"/>
  <c r="L161" i="6"/>
  <c r="L151" i="6"/>
  <c r="L207" i="6"/>
  <c r="L186" i="6"/>
  <c r="L182" i="6"/>
  <c r="L174" i="6"/>
  <c r="L173" i="6"/>
  <c r="L195" i="6"/>
  <c r="L143" i="6"/>
  <c r="L170" i="6"/>
  <c r="L209" i="6"/>
  <c r="L184" i="6"/>
  <c r="L167" i="6"/>
  <c r="L191" i="6"/>
  <c r="L147" i="6"/>
  <c r="L189" i="6"/>
  <c r="L204" i="6"/>
  <c r="L187" i="6"/>
  <c r="L162" i="6"/>
  <c r="L201" i="6"/>
  <c r="L205" i="6"/>
  <c r="L166" i="6"/>
  <c r="L180" i="6"/>
  <c r="L149" i="6"/>
  <c r="L165" i="6"/>
  <c r="L172" i="6"/>
  <c r="L155" i="6"/>
  <c r="L210" i="6"/>
  <c r="L197" i="6"/>
  <c r="L194" i="6"/>
  <c r="L208" i="6"/>
  <c r="L202" i="6"/>
  <c r="L158" i="6"/>
  <c r="L193" i="6"/>
  <c r="L188" i="6"/>
  <c r="L145" i="6"/>
  <c r="L198" i="6"/>
  <c r="L185" i="6"/>
  <c r="L192" i="6"/>
  <c r="L181" i="6"/>
  <c r="L148" i="6"/>
  <c r="G2" i="6" l="1"/>
  <c r="M179" i="6" s="1"/>
  <c r="R179" i="6" s="1"/>
  <c r="D6" i="2"/>
  <c r="Q177" i="6" l="1"/>
  <c r="Q147" i="6"/>
  <c r="Q194" i="6"/>
  <c r="Q199" i="6"/>
  <c r="Q148" i="6"/>
  <c r="Q181" i="6"/>
  <c r="Q136" i="6"/>
  <c r="Q175" i="6"/>
  <c r="Q132" i="6"/>
  <c r="Q204" i="6"/>
  <c r="Q135" i="6"/>
  <c r="Q138" i="6"/>
  <c r="Q180" i="6"/>
  <c r="Q200" i="6"/>
  <c r="Q146" i="6"/>
  <c r="Q157" i="6"/>
  <c r="Q144" i="6"/>
  <c r="Q168" i="6"/>
  <c r="Q207" i="6"/>
  <c r="Q161" i="6"/>
  <c r="Q162" i="6"/>
  <c r="Q156" i="6"/>
  <c r="Q174" i="6"/>
  <c r="Q150" i="6"/>
  <c r="Q185" i="6"/>
  <c r="Q164" i="6"/>
  <c r="Q139" i="6"/>
  <c r="Q193" i="6"/>
  <c r="Q155" i="6"/>
  <c r="Q134" i="6"/>
  <c r="Q149" i="6"/>
  <c r="Q141" i="6"/>
  <c r="Q188" i="6"/>
  <c r="Q182" i="6"/>
  <c r="Q191" i="6"/>
  <c r="Q201" i="6"/>
  <c r="Q153" i="6"/>
  <c r="Q192" i="6"/>
  <c r="Q169" i="6"/>
  <c r="Q166" i="6"/>
  <c r="Q189" i="6"/>
  <c r="Q170" i="6"/>
  <c r="Q142" i="6"/>
  <c r="Q158" i="6"/>
  <c r="Q179" i="6"/>
  <c r="Q167" i="6"/>
  <c r="Q154" i="6"/>
  <c r="Q151" i="6"/>
  <c r="Q208" i="6"/>
  <c r="Q131" i="6"/>
  <c r="Q203" i="6"/>
  <c r="Q206" i="6"/>
  <c r="Q137" i="6"/>
  <c r="Q198" i="6"/>
  <c r="Q178" i="6"/>
  <c r="Q163" i="6"/>
  <c r="Q195" i="6"/>
  <c r="Q205" i="6"/>
  <c r="Q133" i="6"/>
  <c r="Q172" i="6"/>
  <c r="Q176" i="6"/>
  <c r="Q186" i="6"/>
  <c r="Q183" i="6"/>
  <c r="Q211" i="6"/>
  <c r="Q210" i="6"/>
  <c r="Q152" i="6"/>
  <c r="Q190" i="6"/>
  <c r="Q187" i="6"/>
  <c r="Q165" i="6"/>
  <c r="Q197" i="6"/>
  <c r="Q143" i="6"/>
  <c r="Q140" i="6"/>
  <c r="Q212" i="6"/>
  <c r="Q173" i="6"/>
  <c r="Q209" i="6"/>
  <c r="Q184" i="6"/>
  <c r="Q202" i="6"/>
  <c r="Q145" i="6"/>
  <c r="Q196" i="6"/>
  <c r="Q159" i="6"/>
  <c r="Q160" i="6"/>
  <c r="Q171" i="6"/>
  <c r="N179" i="6"/>
  <c r="M208" i="6"/>
  <c r="R208" i="6" s="1"/>
  <c r="M164" i="6"/>
  <c r="R164" i="6" s="1"/>
  <c r="M133" i="6"/>
  <c r="R133" i="6" s="1"/>
  <c r="M163" i="6"/>
  <c r="R163" i="6" s="1"/>
  <c r="M206" i="6"/>
  <c r="R206" i="6" s="1"/>
  <c r="M150" i="6"/>
  <c r="R150" i="6" s="1"/>
  <c r="M173" i="6"/>
  <c r="R173" i="6" s="1"/>
  <c r="M211" i="6"/>
  <c r="R211" i="6" s="1"/>
  <c r="M184" i="6"/>
  <c r="R184" i="6" s="1"/>
  <c r="M145" i="6"/>
  <c r="R145" i="6" s="1"/>
  <c r="M158" i="6"/>
  <c r="R158" i="6" s="1"/>
  <c r="M159" i="6"/>
  <c r="R159" i="6" s="1"/>
  <c r="M186" i="6"/>
  <c r="R186" i="6" s="1"/>
  <c r="M131" i="6"/>
  <c r="R131" i="6" s="1"/>
  <c r="M135" i="6"/>
  <c r="R135" i="6" s="1"/>
  <c r="M180" i="6"/>
  <c r="R180" i="6" s="1"/>
  <c r="M151" i="6"/>
  <c r="R151" i="6" s="1"/>
  <c r="M140" i="6"/>
  <c r="R140" i="6" s="1"/>
  <c r="M204" i="6"/>
  <c r="R204" i="6" s="1"/>
  <c r="M138" i="6"/>
  <c r="R138" i="6" s="1"/>
  <c r="M153" i="6"/>
  <c r="R153" i="6" s="1"/>
  <c r="M188" i="6"/>
  <c r="R188" i="6" s="1"/>
  <c r="M185" i="6"/>
  <c r="R185" i="6" s="1"/>
  <c r="M146" i="6"/>
  <c r="R146" i="6" s="1"/>
  <c r="M171" i="6"/>
  <c r="R171" i="6" s="1"/>
  <c r="M212" i="6"/>
  <c r="R212" i="6" s="1"/>
  <c r="M199" i="6"/>
  <c r="R199" i="6" s="1"/>
  <c r="M205" i="6"/>
  <c r="R205" i="6" s="1"/>
  <c r="M162" i="6"/>
  <c r="R162" i="6" s="1"/>
  <c r="M210" i="6"/>
  <c r="R210" i="6" s="1"/>
  <c r="M182" i="6"/>
  <c r="R182" i="6" s="1"/>
  <c r="M152" i="6"/>
  <c r="R152" i="6" s="1"/>
  <c r="M157" i="6"/>
  <c r="R157" i="6" s="1"/>
  <c r="M165" i="6"/>
  <c r="R165" i="6" s="1"/>
  <c r="M190" i="6"/>
  <c r="R190" i="6" s="1"/>
  <c r="M141" i="6"/>
  <c r="R141" i="6" s="1"/>
  <c r="M161" i="6"/>
  <c r="R161" i="6" s="1"/>
  <c r="M167" i="6"/>
  <c r="R167" i="6" s="1"/>
  <c r="M136" i="6"/>
  <c r="R136" i="6" s="1"/>
  <c r="M201" i="6"/>
  <c r="R201" i="6" s="1"/>
  <c r="M183" i="6"/>
  <c r="R183" i="6" s="1"/>
  <c r="M194" i="6"/>
  <c r="R194" i="6" s="1"/>
  <c r="M174" i="6"/>
  <c r="R174" i="6" s="1"/>
  <c r="M193" i="6"/>
  <c r="R193" i="6" s="1"/>
  <c r="M148" i="6"/>
  <c r="R148" i="6" s="1"/>
  <c r="M192" i="6"/>
  <c r="R192" i="6" s="1"/>
  <c r="M168" i="6"/>
  <c r="R168" i="6" s="1"/>
  <c r="R202" i="6"/>
  <c r="M155" i="6"/>
  <c r="R155" i="6" s="1"/>
  <c r="M156" i="6"/>
  <c r="R156" i="6" s="1"/>
  <c r="M198" i="6"/>
  <c r="R198" i="6" s="1"/>
  <c r="M203" i="6"/>
  <c r="R203" i="6" s="1"/>
  <c r="M169" i="6"/>
  <c r="R169" i="6" s="1"/>
  <c r="M132" i="6"/>
  <c r="R132" i="6" s="1"/>
  <c r="M178" i="6"/>
  <c r="R178" i="6" s="1"/>
  <c r="M175" i="6"/>
  <c r="R175" i="6" s="1"/>
  <c r="M191" i="6"/>
  <c r="R191" i="6" s="1"/>
  <c r="M207" i="6"/>
  <c r="R207" i="6" s="1"/>
  <c r="M200" i="6"/>
  <c r="R200" i="6" s="1"/>
  <c r="M149" i="6"/>
  <c r="R149" i="6" s="1"/>
  <c r="M147" i="6"/>
  <c r="R147" i="6" s="1"/>
  <c r="M134" i="6"/>
  <c r="R134" i="6" s="1"/>
  <c r="M197" i="6"/>
  <c r="R197" i="6" s="1"/>
  <c r="M187" i="6"/>
  <c r="R187" i="6" s="1"/>
  <c r="M189" i="6"/>
  <c r="R189" i="6" s="1"/>
  <c r="M195" i="6"/>
  <c r="R195" i="6" s="1"/>
  <c r="M143" i="6"/>
  <c r="R143" i="6" s="1"/>
  <c r="M144" i="6"/>
  <c r="R144" i="6" s="1"/>
  <c r="M154" i="6"/>
  <c r="R154" i="6" s="1"/>
  <c r="M166" i="6"/>
  <c r="R166" i="6" s="1"/>
  <c r="M209" i="6"/>
  <c r="R209" i="6" s="1"/>
  <c r="M137" i="6"/>
  <c r="R137" i="6" s="1"/>
  <c r="M160" i="6"/>
  <c r="R160" i="6" s="1"/>
  <c r="M176" i="6"/>
  <c r="R176" i="6" s="1"/>
  <c r="M172" i="6"/>
  <c r="R172" i="6" s="1"/>
  <c r="M181" i="6"/>
  <c r="R181" i="6" s="1"/>
  <c r="M142" i="6"/>
  <c r="R142" i="6" s="1"/>
  <c r="M170" i="6"/>
  <c r="R170" i="6" s="1"/>
  <c r="M177" i="6"/>
  <c r="R177" i="6" s="1"/>
  <c r="M139" i="6"/>
  <c r="R139" i="6" s="1"/>
  <c r="M196" i="6"/>
  <c r="R196" i="6" s="1"/>
  <c r="D5" i="2"/>
  <c r="N139" i="6" l="1"/>
  <c r="N181" i="6"/>
  <c r="N160" i="6"/>
  <c r="N166" i="6"/>
  <c r="N195" i="6"/>
  <c r="N134" i="6"/>
  <c r="N207" i="6"/>
  <c r="N132" i="6"/>
  <c r="N156" i="6"/>
  <c r="N168" i="6"/>
  <c r="N174" i="6"/>
  <c r="N161" i="6"/>
  <c r="N157" i="6"/>
  <c r="N210" i="6"/>
  <c r="N205" i="6"/>
  <c r="N188" i="6"/>
  <c r="N204" i="6"/>
  <c r="N151" i="6"/>
  <c r="N131" i="6"/>
  <c r="N145" i="6"/>
  <c r="N150" i="6"/>
  <c r="N133" i="6"/>
  <c r="N177" i="6"/>
  <c r="N137" i="6"/>
  <c r="N154" i="6"/>
  <c r="N189" i="6"/>
  <c r="N147" i="6"/>
  <c r="N191" i="6"/>
  <c r="N169" i="6"/>
  <c r="N155" i="6"/>
  <c r="N192" i="6"/>
  <c r="N201" i="6"/>
  <c r="N141" i="6"/>
  <c r="N152" i="6"/>
  <c r="N162" i="6"/>
  <c r="N199" i="6"/>
  <c r="N171" i="6"/>
  <c r="N153" i="6"/>
  <c r="N186" i="6"/>
  <c r="N184" i="6"/>
  <c r="N206" i="6"/>
  <c r="N164" i="6"/>
  <c r="N170" i="6"/>
  <c r="N172" i="6"/>
  <c r="N144" i="6"/>
  <c r="N187" i="6"/>
  <c r="N149" i="6"/>
  <c r="N175" i="6"/>
  <c r="N203" i="6"/>
  <c r="N148" i="6"/>
  <c r="N194" i="6"/>
  <c r="N190" i="6"/>
  <c r="N182" i="6"/>
  <c r="N212" i="6"/>
  <c r="N146" i="6"/>
  <c r="N138" i="6"/>
  <c r="N140" i="6"/>
  <c r="N180" i="6"/>
  <c r="N159" i="6"/>
  <c r="N211" i="6"/>
  <c r="N163" i="6"/>
  <c r="N208" i="6"/>
  <c r="N196" i="6"/>
  <c r="N142" i="6"/>
  <c r="N176" i="6"/>
  <c r="N209" i="6"/>
  <c r="N143" i="6"/>
  <c r="N197" i="6"/>
  <c r="N200" i="6"/>
  <c r="N178" i="6"/>
  <c r="N198" i="6"/>
  <c r="N202" i="6"/>
  <c r="N193" i="6"/>
  <c r="N183" i="6"/>
  <c r="N167" i="6"/>
  <c r="N165" i="6"/>
  <c r="N185" i="6"/>
  <c r="N135" i="6"/>
  <c r="N158" i="6"/>
  <c r="N173" i="6"/>
  <c r="D4" i="2"/>
  <c r="D3" i="2" l="1"/>
  <c r="D2" i="2" l="1"/>
  <c r="G110" i="8" l="1"/>
  <c r="G106" i="8"/>
  <c r="G105" i="8"/>
  <c r="G108" i="8"/>
  <c r="G109" i="8"/>
  <c r="G101" i="8" l="1"/>
  <c r="G86" i="8"/>
  <c r="G43" i="8"/>
  <c r="G107" i="8"/>
  <c r="G60" i="8"/>
  <c r="G32" i="8"/>
  <c r="G42" i="8"/>
  <c r="G49" i="8"/>
  <c r="G31" i="8"/>
  <c r="G84" i="8"/>
  <c r="G70" i="8"/>
  <c r="G34" i="8"/>
  <c r="G80" i="8"/>
  <c r="G82" i="8"/>
  <c r="G39" i="8"/>
  <c r="G55" i="8"/>
  <c r="G44" i="8"/>
  <c r="G46" i="8"/>
  <c r="G29" i="8"/>
  <c r="G51" i="8"/>
  <c r="G90" i="8"/>
  <c r="G85" i="8"/>
  <c r="G97" i="8"/>
  <c r="G96" i="8"/>
  <c r="G45" i="8"/>
  <c r="G57" i="8"/>
  <c r="G30" i="8"/>
  <c r="G98" i="8"/>
  <c r="G56" i="8"/>
  <c r="G79" i="8"/>
  <c r="G36" i="8"/>
  <c r="G63" i="8"/>
  <c r="G68" i="8"/>
  <c r="G54" i="8"/>
  <c r="G75" i="8"/>
  <c r="G64" i="8"/>
  <c r="G66" i="8"/>
  <c r="G28" i="8"/>
  <c r="G104" i="8"/>
  <c r="G94" i="8"/>
  <c r="G27" i="8"/>
  <c r="G26" i="8"/>
  <c r="G100" i="8"/>
  <c r="G74" i="8"/>
  <c r="G69" i="8"/>
  <c r="G81" i="8"/>
  <c r="G93" i="8"/>
  <c r="G92" i="8"/>
  <c r="G41" i="8"/>
  <c r="G102" i="8"/>
  <c r="G37" i="8"/>
  <c r="G71" i="8"/>
  <c r="G62" i="8"/>
  <c r="G67" i="8"/>
  <c r="G40" i="8"/>
  <c r="G61" i="8"/>
  <c r="G73" i="8"/>
  <c r="G33" i="8"/>
  <c r="G47" i="8"/>
  <c r="G52" i="8"/>
  <c r="G35" i="8"/>
  <c r="G59" i="8"/>
  <c r="G48" i="8"/>
  <c r="G50" i="8"/>
  <c r="G38" i="8"/>
  <c r="G76" i="8"/>
  <c r="G78" i="8"/>
  <c r="G87" i="8"/>
  <c r="H108" i="8" s="1"/>
  <c r="G83" i="8"/>
  <c r="G72" i="8"/>
  <c r="G58" i="8"/>
  <c r="G53" i="8"/>
  <c r="H53" i="8" s="1"/>
  <c r="G65" i="8"/>
  <c r="G77" i="8"/>
  <c r="G89" i="8"/>
  <c r="G88" i="8"/>
  <c r="H88" i="8" s="1"/>
  <c r="H89" i="8" l="1"/>
  <c r="H58" i="8"/>
  <c r="H78" i="8"/>
  <c r="L78" i="8" s="1"/>
  <c r="H48" i="8"/>
  <c r="J48" i="8" s="1"/>
  <c r="H47" i="8"/>
  <c r="H40" i="8"/>
  <c r="J40" i="8" s="1"/>
  <c r="H37" i="8"/>
  <c r="L37" i="8" s="1"/>
  <c r="H30" i="8"/>
  <c r="L30" i="8" s="1"/>
  <c r="H77" i="8"/>
  <c r="H72" i="8"/>
  <c r="J72" i="8" s="1"/>
  <c r="H105" i="8"/>
  <c r="J105" i="8" s="1"/>
  <c r="H65" i="8"/>
  <c r="L65" i="8" s="1"/>
  <c r="H83" i="8"/>
  <c r="H38" i="8"/>
  <c r="H35" i="8"/>
  <c r="H73" i="8"/>
  <c r="J73" i="8" s="1"/>
  <c r="H62" i="8"/>
  <c r="H56" i="8"/>
  <c r="J56" i="8" s="1"/>
  <c r="H76" i="8"/>
  <c r="J76" i="8" s="1"/>
  <c r="H57" i="8"/>
  <c r="J57" i="8" s="1"/>
  <c r="H96" i="8"/>
  <c r="H85" i="8"/>
  <c r="H51" i="8"/>
  <c r="L51" i="8" s="1"/>
  <c r="H46" i="8"/>
  <c r="J46" i="8" s="1"/>
  <c r="H55" i="8"/>
  <c r="H82" i="8"/>
  <c r="J82" i="8" s="1"/>
  <c r="H34" i="8"/>
  <c r="L34" i="8" s="1"/>
  <c r="H84" i="8"/>
  <c r="M84" i="8" s="1"/>
  <c r="J108" i="8"/>
  <c r="G103" i="8"/>
  <c r="H103" i="8" s="1"/>
  <c r="J89" i="8"/>
  <c r="L89" i="8"/>
  <c r="J83" i="8"/>
  <c r="L83" i="8"/>
  <c r="L38" i="8"/>
  <c r="L73" i="8"/>
  <c r="L40" i="8"/>
  <c r="L56" i="8"/>
  <c r="L96" i="8"/>
  <c r="J96" i="8"/>
  <c r="L55" i="8"/>
  <c r="J55" i="8"/>
  <c r="L82" i="8"/>
  <c r="G91" i="8"/>
  <c r="H91" i="8" s="1"/>
  <c r="H92" i="8"/>
  <c r="H81" i="8"/>
  <c r="H74" i="8"/>
  <c r="H26" i="8"/>
  <c r="L26" i="8" s="1"/>
  <c r="H94" i="8"/>
  <c r="H28" i="8"/>
  <c r="H64" i="8"/>
  <c r="H54" i="8"/>
  <c r="H63" i="8"/>
  <c r="H79" i="8"/>
  <c r="H106" i="8"/>
  <c r="H49" i="8"/>
  <c r="H32" i="8"/>
  <c r="H107" i="8"/>
  <c r="H86" i="8"/>
  <c r="G99" i="8"/>
  <c r="H99" i="8" s="1"/>
  <c r="L58" i="8"/>
  <c r="J58" i="8"/>
  <c r="L35" i="8"/>
  <c r="L85" i="8"/>
  <c r="J85" i="8"/>
  <c r="L53" i="8"/>
  <c r="J53" i="8"/>
  <c r="L76" i="8"/>
  <c r="H52" i="8"/>
  <c r="H61" i="8"/>
  <c r="H67" i="8"/>
  <c r="H71" i="8"/>
  <c r="H102" i="8"/>
  <c r="H98" i="8"/>
  <c r="H45" i="8"/>
  <c r="H97" i="8"/>
  <c r="H90" i="8"/>
  <c r="H29" i="8"/>
  <c r="H44" i="8"/>
  <c r="H39" i="8"/>
  <c r="H80" i="8"/>
  <c r="H70" i="8"/>
  <c r="H31" i="8"/>
  <c r="J78" i="8"/>
  <c r="L47" i="8"/>
  <c r="J47" i="8"/>
  <c r="L62" i="8"/>
  <c r="M62" i="8"/>
  <c r="J62" i="8"/>
  <c r="L88" i="8"/>
  <c r="J88" i="8"/>
  <c r="J77" i="8"/>
  <c r="L77" i="8"/>
  <c r="L72" i="8"/>
  <c r="H109" i="8"/>
  <c r="H87" i="8"/>
  <c r="H50" i="8"/>
  <c r="H59" i="8"/>
  <c r="H33" i="8"/>
  <c r="G95" i="8"/>
  <c r="H95" i="8" s="1"/>
  <c r="H110" i="8"/>
  <c r="H41" i="8"/>
  <c r="H93" i="8"/>
  <c r="H69" i="8"/>
  <c r="H100" i="8"/>
  <c r="H27" i="8"/>
  <c r="H104" i="8"/>
  <c r="H66" i="8"/>
  <c r="H75" i="8"/>
  <c r="H68" i="8"/>
  <c r="H36" i="8"/>
  <c r="H42" i="8"/>
  <c r="H60" i="8"/>
  <c r="H43" i="8"/>
  <c r="H101" i="8"/>
  <c r="L48" i="8" l="1"/>
  <c r="M35" i="8"/>
  <c r="M85" i="8"/>
  <c r="L46" i="8"/>
  <c r="J65" i="8"/>
  <c r="M78" i="8"/>
  <c r="L57" i="8"/>
  <c r="M96" i="8"/>
  <c r="M38" i="8"/>
  <c r="M77" i="8"/>
  <c r="M30" i="8"/>
  <c r="M53" i="8"/>
  <c r="J84" i="8"/>
  <c r="M72" i="8"/>
  <c r="M46" i="8"/>
  <c r="M47" i="8"/>
  <c r="M48" i="8"/>
  <c r="M105" i="8"/>
  <c r="L84" i="8"/>
  <c r="M82" i="8"/>
  <c r="J51" i="8"/>
  <c r="M88" i="8"/>
  <c r="M65" i="8"/>
  <c r="M76" i="8"/>
  <c r="M37" i="8"/>
  <c r="M58" i="8"/>
  <c r="M100" i="8"/>
  <c r="J100" i="8"/>
  <c r="M87" i="8"/>
  <c r="N87" i="8" s="1"/>
  <c r="J87" i="8"/>
  <c r="L87" i="8"/>
  <c r="L67" i="8"/>
  <c r="M67" i="8"/>
  <c r="J67" i="8"/>
  <c r="J94" i="8"/>
  <c r="M94" i="8"/>
  <c r="L94" i="8"/>
  <c r="J42" i="8"/>
  <c r="M42" i="8"/>
  <c r="L42" i="8"/>
  <c r="L66" i="8"/>
  <c r="M66" i="8"/>
  <c r="J66" i="8"/>
  <c r="L69" i="8"/>
  <c r="J69" i="8"/>
  <c r="M69" i="8"/>
  <c r="M33" i="8"/>
  <c r="L33" i="8"/>
  <c r="M109" i="8"/>
  <c r="J109" i="8"/>
  <c r="L31" i="8"/>
  <c r="M31" i="8"/>
  <c r="M44" i="8"/>
  <c r="L44" i="8"/>
  <c r="J44" i="8"/>
  <c r="M45" i="8"/>
  <c r="L45" i="8"/>
  <c r="J45" i="8"/>
  <c r="L61" i="8"/>
  <c r="J61" i="8"/>
  <c r="M61" i="8"/>
  <c r="M107" i="8"/>
  <c r="J107" i="8"/>
  <c r="M106" i="8"/>
  <c r="N106" i="8" s="1"/>
  <c r="J106" i="8"/>
  <c r="L54" i="8"/>
  <c r="J54" i="8"/>
  <c r="M54" i="8"/>
  <c r="M34" i="8"/>
  <c r="M73" i="8"/>
  <c r="M103" i="8"/>
  <c r="N103" i="8" s="1"/>
  <c r="J103" i="8"/>
  <c r="L75" i="8"/>
  <c r="M75" i="8"/>
  <c r="J75" i="8"/>
  <c r="J97" i="8"/>
  <c r="M97" i="8"/>
  <c r="L97" i="8"/>
  <c r="J101" i="8"/>
  <c r="M101" i="8"/>
  <c r="N101" i="8" s="1"/>
  <c r="L36" i="8"/>
  <c r="M36" i="8"/>
  <c r="M104" i="8"/>
  <c r="N104" i="8" s="1"/>
  <c r="J104" i="8"/>
  <c r="J93" i="8"/>
  <c r="M93" i="8"/>
  <c r="L93" i="8"/>
  <c r="M110" i="8"/>
  <c r="N110" i="8" s="1"/>
  <c r="J110" i="8"/>
  <c r="L59" i="8"/>
  <c r="M59" i="8"/>
  <c r="J59" i="8"/>
  <c r="L70" i="8"/>
  <c r="M70" i="8"/>
  <c r="J70" i="8"/>
  <c r="L29" i="8"/>
  <c r="M29" i="8"/>
  <c r="J98" i="8"/>
  <c r="M98" i="8"/>
  <c r="L98" i="8"/>
  <c r="M102" i="8"/>
  <c r="J102" i="8"/>
  <c r="L52" i="8"/>
  <c r="M52" i="8"/>
  <c r="J52" i="8"/>
  <c r="M32" i="8"/>
  <c r="L32" i="8"/>
  <c r="L64" i="8"/>
  <c r="M64" i="8"/>
  <c r="J64" i="8"/>
  <c r="L74" i="8"/>
  <c r="J74" i="8"/>
  <c r="M74" i="8"/>
  <c r="M51" i="8"/>
  <c r="M89" i="8"/>
  <c r="N89" i="8" s="1"/>
  <c r="L60" i="8"/>
  <c r="M60" i="8"/>
  <c r="J60" i="8"/>
  <c r="M95" i="8"/>
  <c r="N95" i="8" s="1"/>
  <c r="L95" i="8"/>
  <c r="J95" i="8"/>
  <c r="N88" i="8"/>
  <c r="M39" i="8"/>
  <c r="L39" i="8"/>
  <c r="J86" i="8"/>
  <c r="M86" i="8"/>
  <c r="L86" i="8"/>
  <c r="L63" i="8"/>
  <c r="M63" i="8"/>
  <c r="J63" i="8"/>
  <c r="L92" i="8"/>
  <c r="J92" i="8"/>
  <c r="M92" i="8"/>
  <c r="N92" i="8" s="1"/>
  <c r="J43" i="8"/>
  <c r="M43" i="8"/>
  <c r="L43" i="8"/>
  <c r="L68" i="8"/>
  <c r="M68" i="8"/>
  <c r="J68" i="8"/>
  <c r="L27" i="8"/>
  <c r="M27" i="8"/>
  <c r="J41" i="8"/>
  <c r="M41" i="8"/>
  <c r="L41" i="8"/>
  <c r="J50" i="8"/>
  <c r="M50" i="8"/>
  <c r="L50" i="8"/>
  <c r="N105" i="8"/>
  <c r="J80" i="8"/>
  <c r="M80" i="8"/>
  <c r="L80" i="8"/>
  <c r="J90" i="8"/>
  <c r="M90" i="8"/>
  <c r="N90" i="8" s="1"/>
  <c r="L90" i="8"/>
  <c r="L71" i="8"/>
  <c r="M71" i="8"/>
  <c r="J71" i="8"/>
  <c r="M99" i="8"/>
  <c r="N99" i="8" s="1"/>
  <c r="J99" i="8"/>
  <c r="J49" i="8"/>
  <c r="M49" i="8"/>
  <c r="L49" i="8"/>
  <c r="J79" i="8"/>
  <c r="M79" i="8"/>
  <c r="L79" i="8"/>
  <c r="M28" i="8"/>
  <c r="L28" i="8"/>
  <c r="L81" i="8"/>
  <c r="J81" i="8"/>
  <c r="M81" i="8"/>
  <c r="M91" i="8"/>
  <c r="N91" i="8" s="1"/>
  <c r="L91" i="8"/>
  <c r="J91" i="8"/>
  <c r="M55" i="8"/>
  <c r="M57" i="8"/>
  <c r="M56" i="8"/>
  <c r="M40" i="8"/>
  <c r="M83" i="8"/>
  <c r="M108" i="8"/>
  <c r="N108" i="8" s="1"/>
  <c r="N76" i="8" l="1"/>
  <c r="N96" i="8"/>
  <c r="N94" i="8"/>
  <c r="N93" i="8"/>
  <c r="N107" i="8"/>
  <c r="N65" i="8"/>
  <c r="N30" i="8"/>
  <c r="N71" i="8"/>
  <c r="N72" i="8"/>
  <c r="N102" i="8"/>
  <c r="N97" i="8"/>
  <c r="N109" i="8"/>
  <c r="N37" i="8"/>
  <c r="N48" i="8"/>
  <c r="N46" i="8"/>
  <c r="N82" i="8"/>
  <c r="N47" i="8"/>
  <c r="N34" i="8"/>
  <c r="N57" i="8"/>
  <c r="N81" i="8"/>
  <c r="N28" i="8"/>
  <c r="N41" i="8"/>
  <c r="N86" i="8"/>
  <c r="N53" i="8"/>
  <c r="N70" i="8"/>
  <c r="N36" i="8"/>
  <c r="N44" i="8"/>
  <c r="N83" i="8"/>
  <c r="N55" i="8"/>
  <c r="N50" i="8"/>
  <c r="N68" i="8"/>
  <c r="N43" i="8"/>
  <c r="N39" i="8"/>
  <c r="N60" i="8"/>
  <c r="N51" i="8"/>
  <c r="N74" i="8"/>
  <c r="N64" i="8"/>
  <c r="N61" i="8"/>
  <c r="N84" i="8"/>
  <c r="N40" i="8"/>
  <c r="N79" i="8"/>
  <c r="N49" i="8"/>
  <c r="N80" i="8"/>
  <c r="N27" i="8"/>
  <c r="N63" i="8"/>
  <c r="N52" i="8"/>
  <c r="N56" i="8"/>
  <c r="N15" i="8"/>
  <c r="N22" i="8"/>
  <c r="N13" i="8"/>
  <c r="N24" i="8"/>
  <c r="N17" i="8"/>
  <c r="N14" i="8"/>
  <c r="N12" i="8"/>
  <c r="N16" i="8"/>
  <c r="N11" i="8"/>
  <c r="N26" i="8"/>
  <c r="N9" i="8"/>
  <c r="N20" i="8"/>
  <c r="N19" i="8"/>
  <c r="N4" i="8"/>
  <c r="N23" i="8"/>
  <c r="N6" i="8"/>
  <c r="N25" i="8"/>
  <c r="N3" i="8"/>
  <c r="N5" i="8"/>
  <c r="N8" i="8"/>
  <c r="N10" i="8"/>
  <c r="N18" i="8"/>
  <c r="N21" i="8"/>
  <c r="N7" i="8"/>
  <c r="N98" i="8"/>
  <c r="N77" i="8"/>
  <c r="N75" i="8"/>
  <c r="N73" i="8"/>
  <c r="N54" i="8"/>
  <c r="N35" i="8"/>
  <c r="N45" i="8"/>
  <c r="N31" i="8"/>
  <c r="N78" i="8"/>
  <c r="N67" i="8"/>
  <c r="N62" i="8"/>
  <c r="N33" i="8"/>
  <c r="N69" i="8"/>
  <c r="N66" i="8"/>
  <c r="N42" i="8"/>
  <c r="N38" i="8"/>
  <c r="N32" i="8"/>
  <c r="N29" i="8"/>
  <c r="N59" i="8"/>
  <c r="N85" i="8"/>
  <c r="N58" i="8"/>
  <c r="N100" i="8"/>
</calcChain>
</file>

<file path=xl/sharedStrings.xml><?xml version="1.0" encoding="utf-8"?>
<sst xmlns="http://schemas.openxmlformats.org/spreadsheetml/2006/main" count="138" uniqueCount="128">
  <si>
    <t>IPT</t>
  </si>
  <si>
    <t>TCC</t>
  </si>
  <si>
    <t xml:space="preserve"> </t>
  </si>
  <si>
    <t>IPT USA 2 PIB VA</t>
  </si>
  <si>
    <t>IPT USA 2 PIB VB</t>
  </si>
  <si>
    <t>IPT USA VA manu</t>
  </si>
  <si>
    <t>IPT USA VB manu</t>
  </si>
  <si>
    <t>TCC b</t>
  </si>
  <si>
    <t>IPC EEUUb</t>
  </si>
  <si>
    <t>IPTEEUUb</t>
  </si>
  <si>
    <t>TCP</t>
  </si>
  <si>
    <t>BASE</t>
  </si>
  <si>
    <t>años</t>
  </si>
  <si>
    <t>IPCEEUUi/IPCEEUUb</t>
  </si>
  <si>
    <t>IPTEEUUi/IPTEEUUb</t>
  </si>
  <si>
    <t>TCP (IPC+IPT)</t>
  </si>
  <si>
    <t>TCP/TCC</t>
  </si>
  <si>
    <t>*</t>
  </si>
  <si>
    <t>29El valor de 2018 es a diciembre de ese año, el valor promedio anual es de 640.</t>
  </si>
  <si>
    <t>IPTUSA</t>
  </si>
  <si>
    <t>IPT USA usado hasta ahora</t>
  </si>
  <si>
    <t>Desviación peso respecto de paridad</t>
  </si>
  <si>
    <t>Valuación del bolivar respecto de la paridad</t>
  </si>
  <si>
    <t>prom 64-75</t>
  </si>
  <si>
    <t xml:space="preserve"> base arbitraria 1997</t>
  </si>
  <si>
    <t>Año</t>
  </si>
  <si>
    <t>IPTV</t>
  </si>
  <si>
    <t>IPTV/b</t>
  </si>
  <si>
    <t>IPTUSA/b</t>
  </si>
  <si>
    <t>IPCV/b</t>
  </si>
  <si>
    <t>CPI/b</t>
  </si>
  <si>
    <t>TC paridad (TCP)</t>
  </si>
  <si>
    <t>Sobrevaluacion</t>
  </si>
  <si>
    <t>TCP real</t>
  </si>
  <si>
    <t>TCC/TCP</t>
  </si>
  <si>
    <t>Valuación sin productividad</t>
  </si>
  <si>
    <t>TCPSP/TCC</t>
  </si>
  <si>
    <t>Valuación sin productividad - cambio de base</t>
  </si>
  <si>
    <t>IPTVb</t>
  </si>
  <si>
    <t>IPTUSAb</t>
  </si>
  <si>
    <t>IPCb</t>
  </si>
  <si>
    <t>CPIb</t>
  </si>
  <si>
    <t>TCNb</t>
  </si>
  <si>
    <t>CUADRO V-3</t>
  </si>
  <si>
    <t>ÍNDICE DE PRECIOS AL CONSUMIDOR: 1913-2008</t>
  </si>
  <si>
    <t>(1997=100)</t>
  </si>
  <si>
    <t>IPC EMP 1997</t>
  </si>
  <si>
    <t>BAP</t>
  </si>
  <si>
    <t>Índice de precios al consumidor</t>
  </si>
  <si>
    <t>IPC JK</t>
  </si>
  <si>
    <t>IPC 1950-2020</t>
  </si>
  <si>
    <t>IPC JK/ IPC nuevo</t>
  </si>
  <si>
    <t>IPC Bap/IPC nuevo</t>
  </si>
  <si>
    <t>DIF Prop/Bap IPC</t>
  </si>
  <si>
    <t>VEN</t>
  </si>
  <si>
    <t>EEUU</t>
  </si>
  <si>
    <t>A precios constantes de 1997</t>
  </si>
  <si>
    <t>Miles de personas</t>
  </si>
  <si>
    <t>PIB Petrolero</t>
  </si>
  <si>
    <t>PIB No petroleo</t>
  </si>
  <si>
    <t>PIB Manu</t>
  </si>
  <si>
    <t>Obreros no petroleros</t>
  </si>
  <si>
    <t>Obreros manu</t>
  </si>
  <si>
    <t>IPT No petro</t>
  </si>
  <si>
    <t>IPT Manu</t>
  </si>
  <si>
    <t>IPT JK</t>
  </si>
  <si>
    <t>CPI-All Urban Consumers (Current Series)</t>
  </si>
  <si>
    <t>Original Data Value</t>
  </si>
  <si>
    <t>Series Id:</t>
  </si>
  <si>
    <t>CUUR0000AA0</t>
  </si>
  <si>
    <t>Not Seasonally Adjusted</t>
  </si>
  <si>
    <t>Area:</t>
  </si>
  <si>
    <t>U.S. city average</t>
  </si>
  <si>
    <t>Item:</t>
  </si>
  <si>
    <t>All items - old base</t>
  </si>
  <si>
    <t>Base Period:</t>
  </si>
  <si>
    <t>1967=100</t>
  </si>
  <si>
    <t>Years:</t>
  </si>
  <si>
    <t>1913 to 2017</t>
  </si>
  <si>
    <t>Year</t>
  </si>
  <si>
    <t>Jan</t>
  </si>
  <si>
    <t>Feb</t>
  </si>
  <si>
    <t>Mar</t>
  </si>
  <si>
    <t>I</t>
  </si>
  <si>
    <t>Apr</t>
  </si>
  <si>
    <t>May</t>
  </si>
  <si>
    <t>Jun</t>
  </si>
  <si>
    <t>II</t>
  </si>
  <si>
    <t>Jul</t>
  </si>
  <si>
    <t>Aug</t>
  </si>
  <si>
    <t>Sep</t>
  </si>
  <si>
    <t>III</t>
  </si>
  <si>
    <t>Oct</t>
  </si>
  <si>
    <t>Nov</t>
  </si>
  <si>
    <t>Dec</t>
  </si>
  <si>
    <t>IV</t>
  </si>
  <si>
    <t>Annual</t>
  </si>
  <si>
    <t>HALF1</t>
  </si>
  <si>
    <t>HALF2</t>
  </si>
  <si>
    <t>b2005</t>
  </si>
  <si>
    <t>IPC Venezuela</t>
  </si>
  <si>
    <t>Consumer Prices Index USA</t>
  </si>
  <si>
    <t>TC nominal</t>
  </si>
  <si>
    <t xml:space="preserve">IPCVN </t>
  </si>
  <si>
    <t xml:space="preserve">IPC EEUU </t>
  </si>
  <si>
    <t xml:space="preserve">IPTVN </t>
  </si>
  <si>
    <t>IPC VENb</t>
  </si>
  <si>
    <t>IPTVNb</t>
  </si>
  <si>
    <t>IPT USA VA manu 1997</t>
  </si>
  <si>
    <t>TCP (IPC)</t>
  </si>
  <si>
    <t>TCP c/ IPT</t>
  </si>
  <si>
    <t>Ocupados Petroleo INE</t>
  </si>
  <si>
    <t>Ocupados Petroleo BAP 2008</t>
  </si>
  <si>
    <t>Ocupados petroleo empalme</t>
  </si>
  <si>
    <t>Total de Ocupados</t>
  </si>
  <si>
    <t>Ocupados no petroleros</t>
  </si>
  <si>
    <t>PIB Petrolero nominlaes</t>
  </si>
  <si>
    <t>PIB nominales</t>
  </si>
  <si>
    <t>PIB no-Petro</t>
  </si>
  <si>
    <t>IPI PIB</t>
  </si>
  <si>
    <t>IPT no-Petro 1960=1</t>
  </si>
  <si>
    <t>IPT no-Petro 1997=1</t>
  </si>
  <si>
    <t>IPT no-Petro</t>
  </si>
  <si>
    <t>TCPIPC/TCC</t>
  </si>
  <si>
    <t>TCP solo IPC</t>
  </si>
  <si>
    <t>Datos tomados del excel del empalme del PIB</t>
  </si>
  <si>
    <t>IPCVNi/IPCVNb</t>
  </si>
  <si>
    <t>IPTVNi/IPTVNb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</si>
</sst>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#,##0.000000000"/>
    <numFmt numFmtId="165" formatCode="#,##0.0000"/>
    <numFmt numFmtId="166" formatCode="mmm\.yyyy"/>
    <numFmt numFmtId="167" formatCode="#,##0.000"/>
    <numFmt numFmtId="168" formatCode="0.0000%"/>
    <numFmt numFmtId="169" formatCode="#0.000"/>
    <numFmt numFmtId="170" formatCode="#0.0"/>
    <numFmt numFmtId="171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 Unicode MS"/>
      <family val="2"/>
    </font>
    <font>
      <sz val="11"/>
      <color indexed="8"/>
      <name val="Calibri"/>
      <family val="2"/>
      <scheme val="minor"/>
    </font>
    <font>
      <b/>
      <sz val="14"/>
      <name val="Arial"/>
      <family val="2"/>
    </font>
    <font>
      <b/>
      <sz val="14"/>
      <color theme="2"/>
      <name val="Arial"/>
      <family val="2"/>
    </font>
    <font>
      <b/>
      <sz val="10"/>
      <name val="Arial"/>
      <family val="2"/>
    </font>
    <font>
      <sz val="11"/>
      <color theme="2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C08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>
      <alignment vertical="center"/>
    </xf>
    <xf numFmtId="0" fontId="6" fillId="0" borderId="0"/>
    <xf numFmtId="0" fontId="8" fillId="0" borderId="0"/>
    <xf numFmtId="0" fontId="8" fillId="0" borderId="0"/>
  </cellStyleXfs>
  <cellXfs count="96">
    <xf numFmtId="0" fontId="0" fillId="0" borderId="0" xfId="0"/>
    <xf numFmtId="9" fontId="0" fillId="0" borderId="0" xfId="1" applyFont="1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9" fontId="0" fillId="2" borderId="0" xfId="1" applyFont="1" applyFill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0" fillId="4" borderId="0" xfId="0" applyFill="1" applyAlignment="1">
      <alignment horizontal="center" vertical="center"/>
    </xf>
    <xf numFmtId="10" fontId="0" fillId="0" borderId="0" xfId="0" applyNumberFormat="1"/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" fontId="3" fillId="0" borderId="1" xfId="0" applyNumberFormat="1" applyFont="1" applyBorder="1" applyAlignment="1">
      <alignment horizontal="center" vertical="center"/>
    </xf>
    <xf numFmtId="164" fontId="4" fillId="0" borderId="1" xfId="2" applyNumberFormat="1" applyBorder="1" applyAlignment="1">
      <alignment horizontal="center" vertical="center"/>
    </xf>
    <xf numFmtId="43" fontId="5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4" fillId="4" borderId="1" xfId="2" applyNumberFormat="1" applyFill="1" applyBorder="1" applyAlignment="1">
      <alignment horizontal="center" vertical="center"/>
    </xf>
    <xf numFmtId="165" fontId="4" fillId="0" borderId="1" xfId="2" applyNumberFormat="1" applyBorder="1" applyAlignment="1">
      <alignment horizontal="center" vertical="center"/>
    </xf>
    <xf numFmtId="165" fontId="4" fillId="4" borderId="1" xfId="2" applyNumberFormat="1" applyFill="1" applyBorder="1" applyAlignment="1">
      <alignment horizontal="center" vertical="center"/>
    </xf>
    <xf numFmtId="4" fontId="7" fillId="0" borderId="1" xfId="3" applyNumberFormat="1" applyFon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10" fontId="0" fillId="0" borderId="1" xfId="1" applyNumberFormat="1" applyFont="1" applyBorder="1"/>
    <xf numFmtId="1" fontId="3" fillId="2" borderId="1" xfId="0" applyNumberFormat="1" applyFont="1" applyFill="1" applyBorder="1" applyAlignment="1">
      <alignment horizontal="center" vertical="center"/>
    </xf>
    <xf numFmtId="0" fontId="8" fillId="0" borderId="1" xfId="4" applyBorder="1"/>
    <xf numFmtId="4" fontId="2" fillId="0" borderId="3" xfId="0" applyNumberFormat="1" applyFont="1" applyBorder="1" applyAlignment="1">
      <alignment wrapText="1"/>
    </xf>
    <xf numFmtId="43" fontId="0" fillId="0" borderId="0" xfId="0" applyNumberFormat="1"/>
    <xf numFmtId="10" fontId="0" fillId="2" borderId="1" xfId="1" applyNumberFormat="1" applyFont="1" applyFill="1" applyBorder="1"/>
    <xf numFmtId="166" fontId="2" fillId="0" borderId="3" xfId="0" applyNumberFormat="1" applyFont="1" applyBorder="1" applyAlignment="1">
      <alignment wrapText="1"/>
    </xf>
    <xf numFmtId="1" fontId="0" fillId="0" borderId="0" xfId="1" applyNumberFormat="1" applyFont="1"/>
    <xf numFmtId="2" fontId="0" fillId="0" borderId="0" xfId="0" applyNumberFormat="1"/>
    <xf numFmtId="0" fontId="0" fillId="5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9" fillId="0" borderId="0" xfId="0" applyFont="1"/>
    <xf numFmtId="0" fontId="10" fillId="8" borderId="0" xfId="0" applyFont="1" applyFill="1"/>
    <xf numFmtId="0" fontId="11" fillId="9" borderId="0" xfId="0" applyFont="1" applyFill="1"/>
    <xf numFmtId="0" fontId="0" fillId="10" borderId="0" xfId="0" applyFill="1"/>
    <xf numFmtId="0" fontId="12" fillId="8" borderId="0" xfId="0" applyFont="1" applyFill="1"/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7" fontId="0" fillId="0" borderId="0" xfId="0" applyNumberFormat="1"/>
    <xf numFmtId="168" fontId="0" fillId="9" borderId="0" xfId="1" applyNumberFormat="1" applyFont="1" applyFill="1"/>
    <xf numFmtId="168" fontId="0" fillId="2" borderId="0" xfId="1" applyNumberFormat="1" applyFont="1" applyFill="1"/>
    <xf numFmtId="4" fontId="0" fillId="0" borderId="0" xfId="0" applyNumberFormat="1"/>
    <xf numFmtId="10" fontId="0" fillId="2" borderId="0" xfId="0" applyNumberFormat="1" applyFill="1"/>
    <xf numFmtId="0" fontId="0" fillId="9" borderId="0" xfId="0" applyFill="1"/>
    <xf numFmtId="0" fontId="14" fillId="0" borderId="0" xfId="0" applyFont="1" applyAlignment="1">
      <alignment horizontal="left" vertical="top" wrapText="1"/>
    </xf>
    <xf numFmtId="0" fontId="14" fillId="0" borderId="4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/>
    </xf>
    <xf numFmtId="169" fontId="15" fillId="0" borderId="0" xfId="5" applyNumberFormat="1" applyFont="1" applyAlignment="1">
      <alignment horizontal="right"/>
    </xf>
    <xf numFmtId="169" fontId="0" fillId="0" borderId="0" xfId="0" applyNumberFormat="1"/>
    <xf numFmtId="170" fontId="15" fillId="0" borderId="0" xfId="0" applyNumberFormat="1" applyFont="1" applyAlignment="1">
      <alignment horizontal="right"/>
    </xf>
    <xf numFmtId="169" fontId="15" fillId="0" borderId="0" xfId="0" applyNumberFormat="1" applyFont="1" applyAlignment="1">
      <alignment horizontal="right"/>
    </xf>
    <xf numFmtId="0" fontId="14" fillId="0" borderId="0" xfId="5" applyFont="1" applyAlignment="1">
      <alignment horizontal="left"/>
    </xf>
    <xf numFmtId="0" fontId="8" fillId="0" borderId="0" xfId="5"/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9" fontId="0" fillId="2" borderId="1" xfId="1" applyNumberFormat="1" applyFont="1" applyFill="1" applyBorder="1"/>
    <xf numFmtId="3" fontId="2" fillId="0" borderId="3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2" fontId="0" fillId="0" borderId="1" xfId="1" applyNumberFormat="1" applyFont="1" applyBorder="1"/>
    <xf numFmtId="171" fontId="0" fillId="0" borderId="0" xfId="1" applyNumberFormat="1" applyFont="1"/>
    <xf numFmtId="43" fontId="0" fillId="0" borderId="1" xfId="0" applyNumberFormat="1" applyBorder="1"/>
    <xf numFmtId="43" fontId="0" fillId="4" borderId="1" xfId="0" applyNumberForma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" fontId="3" fillId="10" borderId="1" xfId="0" applyNumberFormat="1" applyFon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 vertical="center"/>
    </xf>
    <xf numFmtId="43" fontId="5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2" fontId="0" fillId="10" borderId="1" xfId="1" applyNumberFormat="1" applyFont="1" applyFill="1" applyBorder="1"/>
    <xf numFmtId="10" fontId="0" fillId="10" borderId="1" xfId="1" applyNumberFormat="1" applyFont="1" applyFill="1" applyBorder="1"/>
    <xf numFmtId="0" fontId="0" fillId="10" borderId="0" xfId="0" applyFill="1" applyAlignment="1">
      <alignment horizontal="center" vertical="center" wrapText="1"/>
    </xf>
    <xf numFmtId="9" fontId="0" fillId="10" borderId="0" xfId="1" applyFont="1" applyFill="1"/>
    <xf numFmtId="0" fontId="15" fillId="0" borderId="0" xfId="0" applyFont="1" applyAlignment="1">
      <alignment horizontal="left" vertical="top" wrapText="1"/>
    </xf>
    <xf numFmtId="0" fontId="0" fillId="0" borderId="0" xfId="0"/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top" wrapText="1"/>
    </xf>
    <xf numFmtId="1" fontId="0" fillId="11" borderId="1" xfId="0" applyNumberFormat="1" applyFill="1" applyBorder="1" applyAlignment="1">
      <alignment horizontal="center" vertical="center" wrapText="1"/>
    </xf>
    <xf numFmtId="1" fontId="0" fillId="11" borderId="1" xfId="0" applyNumberFormat="1" applyFill="1" applyBorder="1"/>
    <xf numFmtId="1" fontId="0" fillId="11" borderId="1" xfId="1" applyNumberFormat="1" applyFont="1" applyFill="1" applyBorder="1"/>
    <xf numFmtId="2" fontId="0" fillId="11" borderId="1" xfId="1" applyNumberFormat="1" applyFont="1" applyFill="1" applyBorder="1"/>
  </cellXfs>
  <cellStyles count="6">
    <cellStyle name="bstitutes]_x000d__x000a_; The following mappings take Word for MS-DOS names, PostScript names, and TrueType_x000d__x000a_; names into account 2" xfId="2"/>
    <cellStyle name="Normal" xfId="0" builtinId="0"/>
    <cellStyle name="Normal 10" xfId="4"/>
    <cellStyle name="Normal 2" xfId="5"/>
    <cellStyle name="Normal 3" xfId="3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9970374360924712E-2"/>
          <c:y val="0.11015706683415194"/>
          <c:w val="0.94197728500224076"/>
          <c:h val="0.7468888316606422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'[2]TCP enero 2019'!$A$116:$A$215</c:f>
              <c:strCache>
                <c:ptCount val="100"/>
                <c:pt idx="0">
                  <c:v>1919</c:v>
                </c:pt>
                <c:pt idx="1">
                  <c:v>1920</c:v>
                </c:pt>
                <c:pt idx="2">
                  <c:v>1921</c:v>
                </c:pt>
                <c:pt idx="3">
                  <c:v>1922</c:v>
                </c:pt>
                <c:pt idx="4">
                  <c:v>1923</c:v>
                </c:pt>
                <c:pt idx="5">
                  <c:v>1924</c:v>
                </c:pt>
                <c:pt idx="6">
                  <c:v>1925</c:v>
                </c:pt>
                <c:pt idx="7">
                  <c:v>1926</c:v>
                </c:pt>
                <c:pt idx="8">
                  <c:v>1927</c:v>
                </c:pt>
                <c:pt idx="9">
                  <c:v>1928</c:v>
                </c:pt>
                <c:pt idx="10">
                  <c:v>1929</c:v>
                </c:pt>
                <c:pt idx="11">
                  <c:v>1930</c:v>
                </c:pt>
                <c:pt idx="12">
                  <c:v>1931</c:v>
                </c:pt>
                <c:pt idx="13">
                  <c:v>1932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2018*</c:v>
                </c:pt>
              </c:strCache>
            </c:strRef>
          </c:cat>
          <c:val>
            <c:numRef>
              <c:f>'[2]TCP enero 2019'!$P$116:$P$215</c:f>
              <c:numCache>
                <c:formatCode>General</c:formatCode>
                <c:ptCount val="100"/>
                <c:pt idx="0">
                  <c:v>8.0920942277296713E-3</c:v>
                </c:pt>
                <c:pt idx="1">
                  <c:v>8.3415947313164856E-3</c:v>
                </c:pt>
                <c:pt idx="2">
                  <c:v>6.1591710630261483E-3</c:v>
                </c:pt>
                <c:pt idx="3">
                  <c:v>8.1477965675572951E-3</c:v>
                </c:pt>
                <c:pt idx="4">
                  <c:v>8.2852995481329812E-3</c:v>
                </c:pt>
                <c:pt idx="5">
                  <c:v>8.0796227973624537E-3</c:v>
                </c:pt>
                <c:pt idx="6">
                  <c:v>9.7495170814386519E-3</c:v>
                </c:pt>
                <c:pt idx="7">
                  <c:v>1.1779419959693728E-2</c:v>
                </c:pt>
                <c:pt idx="8">
                  <c:v>1.291353487802056E-2</c:v>
                </c:pt>
                <c:pt idx="9">
                  <c:v>1.3883616353057286E-2</c:v>
                </c:pt>
                <c:pt idx="10">
                  <c:v>1.4888076927303649E-2</c:v>
                </c:pt>
                <c:pt idx="11">
                  <c:v>1.4888223120962538E-2</c:v>
                </c:pt>
                <c:pt idx="12">
                  <c:v>1.688747667749076E-2</c:v>
                </c:pt>
                <c:pt idx="13">
                  <c:v>5.4814028081319119E-3</c:v>
                </c:pt>
                <c:pt idx="14">
                  <c:v>6.4094063563459418E-3</c:v>
                </c:pt>
                <c:pt idx="15">
                  <c:v>7.163618607343835E-3</c:v>
                </c:pt>
                <c:pt idx="16">
                  <c:v>6.4783005258800593E-3</c:v>
                </c:pt>
                <c:pt idx="17">
                  <c:v>7.1901587984242845E-3</c:v>
                </c:pt>
                <c:pt idx="18">
                  <c:v>6.965230997709443E-3</c:v>
                </c:pt>
                <c:pt idx="19">
                  <c:v>6.0742402356030031E-3</c:v>
                </c:pt>
                <c:pt idx="20">
                  <c:v>7.135903975923309E-3</c:v>
                </c:pt>
                <c:pt idx="21">
                  <c:v>7.0395233786886488E-3</c:v>
                </c:pt>
                <c:pt idx="22">
                  <c:v>8.1042329328667936E-3</c:v>
                </c:pt>
                <c:pt idx="23">
                  <c:v>8.8658507634984084E-3</c:v>
                </c:pt>
                <c:pt idx="24">
                  <c:v>8.719975494410323E-3</c:v>
                </c:pt>
                <c:pt idx="25">
                  <c:v>9.9583048686631651E-3</c:v>
                </c:pt>
                <c:pt idx="26">
                  <c:v>9.6681100641512335E-3</c:v>
                </c:pt>
                <c:pt idx="27">
                  <c:v>1.0232207821169521E-2</c:v>
                </c:pt>
                <c:pt idx="28">
                  <c:v>1.214908294888583E-2</c:v>
                </c:pt>
                <c:pt idx="29">
                  <c:v>1.2014934126676717E-2</c:v>
                </c:pt>
                <c:pt idx="30">
                  <c:v>1.4629440524010417E-2</c:v>
                </c:pt>
                <c:pt idx="31">
                  <c:v>1.3593414544992057E-2</c:v>
                </c:pt>
                <c:pt idx="32">
                  <c:v>1.3389887880550885E-2</c:v>
                </c:pt>
                <c:pt idx="33">
                  <c:v>1.3169348920638696E-2</c:v>
                </c:pt>
                <c:pt idx="34">
                  <c:v>1.5208378067897417E-2</c:v>
                </c:pt>
                <c:pt idx="35">
                  <c:v>1.7378489079661941E-2</c:v>
                </c:pt>
                <c:pt idx="36">
                  <c:v>1.9670899637083822E-2</c:v>
                </c:pt>
                <c:pt idx="37">
                  <c:v>1.4751135030577929E-2</c:v>
                </c:pt>
                <c:pt idx="38">
                  <c:v>1.1446012982156726E-2</c:v>
                </c:pt>
                <c:pt idx="39">
                  <c:v>1.1650219042885783E-2</c:v>
                </c:pt>
                <c:pt idx="40">
                  <c:v>1.1408072542159394E-2</c:v>
                </c:pt>
                <c:pt idx="41">
                  <c:v>1.096322901045302E-2</c:v>
                </c:pt>
                <c:pt idx="42">
                  <c:v>1.1217273063268991E-2</c:v>
                </c:pt>
                <c:pt idx="43">
                  <c:v>1.1102383679767545E-2</c:v>
                </c:pt>
                <c:pt idx="44">
                  <c:v>9.3372878633533347E-3</c:v>
                </c:pt>
                <c:pt idx="45">
                  <c:v>1.0393435625470007E-2</c:v>
                </c:pt>
                <c:pt idx="46">
                  <c:v>1.0903943001410595E-2</c:v>
                </c:pt>
                <c:pt idx="47">
                  <c:v>1.086321515164544E-2</c:v>
                </c:pt>
                <c:pt idx="48">
                  <c:v>1.0733797993862799E-2</c:v>
                </c:pt>
                <c:pt idx="49">
                  <c:v>1.0147543174628466E-2</c:v>
                </c:pt>
                <c:pt idx="50">
                  <c:v>9.5488187359937145E-3</c:v>
                </c:pt>
                <c:pt idx="51">
                  <c:v>9.250680943454364E-3</c:v>
                </c:pt>
                <c:pt idx="52">
                  <c:v>1.0136433971756668E-2</c:v>
                </c:pt>
                <c:pt idx="53">
                  <c:v>2.0300419536985585E-2</c:v>
                </c:pt>
                <c:pt idx="54">
                  <c:v>2.6549066496305142E-2</c:v>
                </c:pt>
                <c:pt idx="55">
                  <c:v>1.4904890604451229E-2</c:v>
                </c:pt>
                <c:pt idx="56">
                  <c:v>1.3188097654984673E-2</c:v>
                </c:pt>
                <c:pt idx="57">
                  <c:v>1.3247892058440887E-2</c:v>
                </c:pt>
                <c:pt idx="58">
                  <c:v>1.3372701495246907E-2</c:v>
                </c:pt>
                <c:pt idx="59">
                  <c:v>1.0777261892576322E-2</c:v>
                </c:pt>
                <c:pt idx="60">
                  <c:v>1.0658889258038751E-2</c:v>
                </c:pt>
                <c:pt idx="61">
                  <c:v>1.1336730512849884E-2</c:v>
                </c:pt>
                <c:pt idx="62">
                  <c:v>1.1381828769629853E-2</c:v>
                </c:pt>
                <c:pt idx="63">
                  <c:v>1.1890518880804083E-2</c:v>
                </c:pt>
                <c:pt idx="64">
                  <c:v>9.952549720362908E-3</c:v>
                </c:pt>
                <c:pt idx="65">
                  <c:v>9.372776105846848E-3</c:v>
                </c:pt>
                <c:pt idx="66">
                  <c:v>7.5168309688019089E-3</c:v>
                </c:pt>
                <c:pt idx="67">
                  <c:v>7.2988359921214762E-3</c:v>
                </c:pt>
                <c:pt idx="68">
                  <c:v>7.8576152828079959E-3</c:v>
                </c:pt>
                <c:pt idx="69">
                  <c:v>7.7836105952469505E-3</c:v>
                </c:pt>
                <c:pt idx="70">
                  <c:v>7.7395394746624614E-3</c:v>
                </c:pt>
                <c:pt idx="71">
                  <c:v>8.8455370812822679E-3</c:v>
                </c:pt>
                <c:pt idx="72">
                  <c:v>8.9201475544845293E-3</c:v>
                </c:pt>
                <c:pt idx="73">
                  <c:v>8.9104533546364387E-3</c:v>
                </c:pt>
                <c:pt idx="74">
                  <c:v>8.2841536828901288E-3</c:v>
                </c:pt>
                <c:pt idx="75">
                  <c:v>8.5117571880891779E-3</c:v>
                </c:pt>
                <c:pt idx="76">
                  <c:v>9.1569144003841741E-3</c:v>
                </c:pt>
                <c:pt idx="77">
                  <c:v>9.2336695206677571E-3</c:v>
                </c:pt>
                <c:pt idx="78">
                  <c:v>9.5424740364176593E-3</c:v>
                </c:pt>
                <c:pt idx="79">
                  <c:v>9.4019593386074057E-3</c:v>
                </c:pt>
                <c:pt idx="80">
                  <c:v>9.2540775593637353E-3</c:v>
                </c:pt>
                <c:pt idx="81">
                  <c:v>8.518490652127458E-3</c:v>
                </c:pt>
                <c:pt idx="82">
                  <c:v>6.8438983639366709E-3</c:v>
                </c:pt>
                <c:pt idx="83">
                  <c:v>6.7036966142791973E-3</c:v>
                </c:pt>
                <c:pt idx="84">
                  <c:v>7.0718497408979479E-3</c:v>
                </c:pt>
                <c:pt idx="85">
                  <c:v>7.8335373184581832E-3</c:v>
                </c:pt>
                <c:pt idx="86">
                  <c:v>8.6778000607204506E-3</c:v>
                </c:pt>
                <c:pt idx="87">
                  <c:v>8.8389745144928401E-3</c:v>
                </c:pt>
                <c:pt idx="88">
                  <c:v>9.0034048571800453E-3</c:v>
                </c:pt>
                <c:pt idx="89">
                  <c:v>9.4889084049336828E-3</c:v>
                </c:pt>
                <c:pt idx="90">
                  <c:v>9.8997226313534293E-3</c:v>
                </c:pt>
                <c:pt idx="91">
                  <c:v>1.3245676227720276E-2</c:v>
                </c:pt>
                <c:pt idx="92">
                  <c:v>1.5386112577312485E-2</c:v>
                </c:pt>
                <c:pt idx="93">
                  <c:v>1.5359497005159893E-2</c:v>
                </c:pt>
                <c:pt idx="94">
                  <c:v>1.5157491341693941E-2</c:v>
                </c:pt>
                <c:pt idx="95">
                  <c:v>1.3939176287962391E-2</c:v>
                </c:pt>
                <c:pt idx="96">
                  <c:v>1.2219771682101588E-2</c:v>
                </c:pt>
                <c:pt idx="97">
                  <c:v>1.1879519438844088E-2</c:v>
                </c:pt>
                <c:pt idx="98">
                  <c:v>1.2765073019696926E-2</c:v>
                </c:pt>
                <c:pt idx="99">
                  <c:v>1.1618777573870229E-2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8-4A52-9371-949BA5AF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52032"/>
        <c:axId val="437854208"/>
      </c:lineChart>
      <c:catAx>
        <c:axId val="4378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7854208"/>
        <c:crosses val="autoZero"/>
        <c:auto val="1"/>
        <c:lblAlgn val="ctr"/>
        <c:lblOffset val="100"/>
        <c:noMultiLvlLbl val="0"/>
      </c:catAx>
      <c:valAx>
        <c:axId val="4378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78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'[3]TCP EEUU total PIB'!$AO$6</c:f>
              <c:strCache>
                <c:ptCount val="1"/>
                <c:pt idx="0">
                  <c:v>Base 90-95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'[3]TCP EEUU total PIB'!$A$116:$A$215</c:f>
              <c:numCache>
                <c:formatCode>General</c:formatCode>
                <c:ptCount val="100"/>
                <c:pt idx="0">
                  <c:v>1919</c:v>
                </c:pt>
                <c:pt idx="1">
                  <c:v>1920</c:v>
                </c:pt>
                <c:pt idx="2">
                  <c:v>1921</c:v>
                </c:pt>
                <c:pt idx="3">
                  <c:v>1922</c:v>
                </c:pt>
                <c:pt idx="4">
                  <c:v>1923</c:v>
                </c:pt>
                <c:pt idx="5">
                  <c:v>1924</c:v>
                </c:pt>
                <c:pt idx="6">
                  <c:v>1925</c:v>
                </c:pt>
                <c:pt idx="7">
                  <c:v>1926</c:v>
                </c:pt>
                <c:pt idx="8">
                  <c:v>1927</c:v>
                </c:pt>
                <c:pt idx="9">
                  <c:v>1928</c:v>
                </c:pt>
                <c:pt idx="10">
                  <c:v>1929</c:v>
                </c:pt>
                <c:pt idx="11">
                  <c:v>1930</c:v>
                </c:pt>
                <c:pt idx="12">
                  <c:v>1931</c:v>
                </c:pt>
                <c:pt idx="13">
                  <c:v>1932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</c:numCache>
            </c:numRef>
          </c:cat>
          <c:val>
            <c:numRef>
              <c:f>'[3]TCP EEUU total PIB'!$AO$116:$AO$215</c:f>
              <c:numCache>
                <c:formatCode>General</c:formatCode>
                <c:ptCount val="100"/>
                <c:pt idx="0">
                  <c:v>0.92254459060663108</c:v>
                </c:pt>
                <c:pt idx="1">
                  <c:v>0.95098906164960206</c:v>
                </c:pt>
                <c:pt idx="2">
                  <c:v>0.70218039816496947</c:v>
                </c:pt>
                <c:pt idx="3">
                  <c:v>0.92889497294845014</c:v>
                </c:pt>
                <c:pt idx="4">
                  <c:v>0.94457109180624765</c:v>
                </c:pt>
                <c:pt idx="5">
                  <c:v>0.92112277688343247</c:v>
                </c:pt>
                <c:pt idx="6">
                  <c:v>1.1115001866496623</c:v>
                </c:pt>
                <c:pt idx="7">
                  <c:v>1.3429206159093512</c:v>
                </c:pt>
                <c:pt idx="8">
                  <c:v>1.4722161423310998</c:v>
                </c:pt>
                <c:pt idx="9">
                  <c:v>1.5828109268278092</c:v>
                </c:pt>
                <c:pt idx="10">
                  <c:v>1.6973251234214641</c:v>
                </c:pt>
                <c:pt idx="11">
                  <c:v>1.6973417903268901</c:v>
                </c:pt>
                <c:pt idx="12">
                  <c:v>1.9252680232550559</c:v>
                </c:pt>
                <c:pt idx="13">
                  <c:v>0.62491097696928932</c:v>
                </c:pt>
                <c:pt idx="14">
                  <c:v>0.73070863940071262</c:v>
                </c:pt>
                <c:pt idx="15">
                  <c:v>0.81669310927292871</c:v>
                </c:pt>
                <c:pt idx="16">
                  <c:v>0.73856296507208685</c:v>
                </c:pt>
                <c:pt idx="17">
                  <c:v>0.81971884142901663</c:v>
                </c:pt>
                <c:pt idx="18">
                  <c:v>0.79407579773886205</c:v>
                </c:pt>
                <c:pt idx="19">
                  <c:v>0.692497802632842</c:v>
                </c:pt>
                <c:pt idx="20">
                  <c:v>0.81353348426386163</c:v>
                </c:pt>
                <c:pt idx="21">
                  <c:v>0.80254555010046802</c:v>
                </c:pt>
                <c:pt idx="22">
                  <c:v>0.9239284717684263</c:v>
                </c:pt>
                <c:pt idx="23">
                  <c:v>1.0107572196778387</c:v>
                </c:pt>
                <c:pt idx="24">
                  <c:v>0.9941266124934417</c:v>
                </c:pt>
                <c:pt idx="25">
                  <c:v>1.1353031773549183</c:v>
                </c:pt>
                <c:pt idx="26">
                  <c:v>1.1022193254384107</c:v>
                </c:pt>
                <c:pt idx="27">
                  <c:v>1.1665296658354922</c:v>
                </c:pt>
                <c:pt idx="28">
                  <c:v>1.3850642911347355</c:v>
                </c:pt>
                <c:pt idx="29">
                  <c:v>1.3697705653349079</c:v>
                </c:pt>
                <c:pt idx="30">
                  <c:v>1.6678391080492645</c:v>
                </c:pt>
                <c:pt idx="31">
                  <c:v>1.5497262764665449</c:v>
                </c:pt>
                <c:pt idx="32">
                  <c:v>1.5265230835673582</c:v>
                </c:pt>
                <c:pt idx="33">
                  <c:v>1.5013803925952476</c:v>
                </c:pt>
                <c:pt idx="34">
                  <c:v>1.7338412682294835</c:v>
                </c:pt>
                <c:pt idx="35">
                  <c:v>1.9812462191084268</c:v>
                </c:pt>
                <c:pt idx="36">
                  <c:v>2.2425940111239973</c:v>
                </c:pt>
                <c:pt idx="37">
                  <c:v>1.681712971301583</c:v>
                </c:pt>
                <c:pt idx="38">
                  <c:v>1.3049103314340107</c:v>
                </c:pt>
                <c:pt idx="39">
                  <c:v>1.3281909793593785</c:v>
                </c:pt>
                <c:pt idx="40">
                  <c:v>1.3005849063092223</c:v>
                </c:pt>
                <c:pt idx="41">
                  <c:v>1.2498702232750378</c:v>
                </c:pt>
                <c:pt idx="42">
                  <c:v>1.2788326846732307</c:v>
                </c:pt>
                <c:pt idx="43">
                  <c:v>1.2657346440072945</c:v>
                </c:pt>
                <c:pt idx="44">
                  <c:v>1.0645037201563017</c:v>
                </c:pt>
                <c:pt idx="45">
                  <c:v>1.1849105490193663</c:v>
                </c:pt>
                <c:pt idx="46">
                  <c:v>1.2431112823381758</c:v>
                </c:pt>
                <c:pt idx="47">
                  <c:v>1.2384680767067919</c:v>
                </c:pt>
                <c:pt idx="48">
                  <c:v>1.223713787460514</c:v>
                </c:pt>
                <c:pt idx="49">
                  <c:v>1.1568774164320659</c:v>
                </c:pt>
                <c:pt idx="50">
                  <c:v>1.0886194381408951</c:v>
                </c:pt>
                <c:pt idx="51">
                  <c:v>1.0546300405854308</c:v>
                </c:pt>
                <c:pt idx="52">
                  <c:v>1.155610904361531</c:v>
                </c:pt>
                <c:pt idx="53">
                  <c:v>2.3143628464822745</c:v>
                </c:pt>
                <c:pt idx="54">
                  <c:v>3.0267440037822908</c:v>
                </c:pt>
                <c:pt idx="55">
                  <c:v>1.6992419778801722</c:v>
                </c:pt>
                <c:pt idx="56">
                  <c:v>1.5035178545383294</c:v>
                </c:pt>
                <c:pt idx="57">
                  <c:v>1.5103347553188529</c:v>
                </c:pt>
                <c:pt idx="58">
                  <c:v>1.5245637382671091</c:v>
                </c:pt>
                <c:pt idx="59">
                  <c:v>1.2286689181740722</c:v>
                </c:pt>
                <c:pt idx="60">
                  <c:v>1.2151737671544183</c:v>
                </c:pt>
                <c:pt idx="61">
                  <c:v>1.2924515107542305</c:v>
                </c:pt>
                <c:pt idx="62">
                  <c:v>1.2975929675474029</c:v>
                </c:pt>
                <c:pt idx="63">
                  <c:v>1.355586522386486</c:v>
                </c:pt>
                <c:pt idx="64">
                  <c:v>1.134647057840843</c:v>
                </c:pt>
                <c:pt idx="65">
                  <c:v>1.068549580871855</c:v>
                </c:pt>
                <c:pt idx="66">
                  <c:v>0.8569613197297371</c:v>
                </c:pt>
                <c:pt idx="67">
                  <c:v>0.83210865725989147</c:v>
                </c:pt>
                <c:pt idx="68">
                  <c:v>0.89581266236148427</c:v>
                </c:pt>
                <c:pt idx="69">
                  <c:v>0.88737570867957782</c:v>
                </c:pt>
                <c:pt idx="70">
                  <c:v>0.88235135123229658</c:v>
                </c:pt>
                <c:pt idx="71">
                  <c:v>1.0084413448107883</c:v>
                </c:pt>
                <c:pt idx="72">
                  <c:v>1.016947361488088</c:v>
                </c:pt>
                <c:pt idx="73">
                  <c:v>1.0158421677794593</c:v>
                </c:pt>
                <c:pt idx="74">
                  <c:v>0.94444045667625431</c:v>
                </c:pt>
                <c:pt idx="75">
                  <c:v>0.97038854583776735</c:v>
                </c:pt>
                <c:pt idx="76">
                  <c:v>1.0439401234076426</c:v>
                </c:pt>
                <c:pt idx="77">
                  <c:v>1.0526906420034754</c:v>
                </c:pt>
                <c:pt idx="78">
                  <c:v>1.0878961064410666</c:v>
                </c:pt>
                <c:pt idx="79">
                  <c:v>1.0718766347545703</c:v>
                </c:pt>
                <c:pt idx="80">
                  <c:v>1.0550172740438379</c:v>
                </c:pt>
                <c:pt idx="81">
                  <c:v>0.97115619888897253</c:v>
                </c:pt>
                <c:pt idx="82">
                  <c:v>0.78024319003546239</c:v>
                </c:pt>
                <c:pt idx="83">
                  <c:v>0.76425939621150252</c:v>
                </c:pt>
                <c:pt idx="84">
                  <c:v>0.80623093854886085</c:v>
                </c:pt>
                <c:pt idx="85">
                  <c:v>0.89306763800331246</c:v>
                </c:pt>
                <c:pt idx="86">
                  <c:v>0.98931837409283707</c:v>
                </c:pt>
                <c:pt idx="87">
                  <c:v>0.99704003966238186</c:v>
                </c:pt>
                <c:pt idx="88">
                  <c:v>1.0676254909509348</c:v>
                </c:pt>
                <c:pt idx="89">
                  <c:v>1.1175745353432254</c:v>
                </c:pt>
                <c:pt idx="90">
                  <c:v>1.073712934620465</c:v>
                </c:pt>
                <c:pt idx="91">
                  <c:v>1.5001894276847429</c:v>
                </c:pt>
                <c:pt idx="92">
                  <c:v>1.7672420568822722</c:v>
                </c:pt>
                <c:pt idx="93">
                  <c:v>1.732605204255472</c:v>
                </c:pt>
                <c:pt idx="94">
                  <c:v>1.7099021791330884</c:v>
                </c:pt>
                <c:pt idx="95">
                  <c:v>1.5763646675249245</c:v>
                </c:pt>
                <c:pt idx="96">
                  <c:v>1.3821821199364233</c:v>
                </c:pt>
                <c:pt idx="97">
                  <c:v>1.3297372972917614</c:v>
                </c:pt>
                <c:pt idx="98">
                  <c:v>1.4301174714087161</c:v>
                </c:pt>
                <c:pt idx="99">
                  <c:v>1.3044964140484283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BB-4D82-8555-49D41AD8CCC8}"/>
            </c:ext>
          </c:extLst>
        </c:ser>
        <c:ser>
          <c:idx val="3"/>
          <c:order val="1"/>
          <c:tx>
            <c:strRef>
              <c:f>'[3]TCP EEUU total PIB'!$AM$6</c:f>
              <c:strCache>
                <c:ptCount val="1"/>
                <c:pt idx="0">
                  <c:v>83-97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'[3]TCP EEUU total PIB'!$A$116:$A$215</c:f>
              <c:numCache>
                <c:formatCode>General</c:formatCode>
                <c:ptCount val="100"/>
                <c:pt idx="0">
                  <c:v>1919</c:v>
                </c:pt>
                <c:pt idx="1">
                  <c:v>1920</c:v>
                </c:pt>
                <c:pt idx="2">
                  <c:v>1921</c:v>
                </c:pt>
                <c:pt idx="3">
                  <c:v>1922</c:v>
                </c:pt>
                <c:pt idx="4">
                  <c:v>1923</c:v>
                </c:pt>
                <c:pt idx="5">
                  <c:v>1924</c:v>
                </c:pt>
                <c:pt idx="6">
                  <c:v>1925</c:v>
                </c:pt>
                <c:pt idx="7">
                  <c:v>1926</c:v>
                </c:pt>
                <c:pt idx="8">
                  <c:v>1927</c:v>
                </c:pt>
                <c:pt idx="9">
                  <c:v>1928</c:v>
                </c:pt>
                <c:pt idx="10">
                  <c:v>1929</c:v>
                </c:pt>
                <c:pt idx="11">
                  <c:v>1930</c:v>
                </c:pt>
                <c:pt idx="12">
                  <c:v>1931</c:v>
                </c:pt>
                <c:pt idx="13">
                  <c:v>1932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</c:numCache>
            </c:numRef>
          </c:cat>
          <c:val>
            <c:numRef>
              <c:f>'[3]TCP EEUU total PIB'!$AM$116:$AM$215</c:f>
              <c:numCache>
                <c:formatCode>General</c:formatCode>
                <c:ptCount val="100"/>
                <c:pt idx="0">
                  <c:v>0.94147494748146821</c:v>
                </c:pt>
                <c:pt idx="1">
                  <c:v>0.97050309111158817</c:v>
                </c:pt>
                <c:pt idx="2">
                  <c:v>0.7165889434679531</c:v>
                </c:pt>
                <c:pt idx="3">
                  <c:v>0.94795563789212933</c:v>
                </c:pt>
                <c:pt idx="4">
                  <c:v>0.96395342632277137</c:v>
                </c:pt>
                <c:pt idx="5">
                  <c:v>0.94002395853848797</c:v>
                </c:pt>
                <c:pt idx="6">
                  <c:v>1.1343078594862572</c:v>
                </c:pt>
                <c:pt idx="7">
                  <c:v>1.370476971203813</c:v>
                </c:pt>
                <c:pt idx="8">
                  <c:v>1.5024256056513474</c:v>
                </c:pt>
                <c:pt idx="9">
                  <c:v>1.615289764181937</c:v>
                </c:pt>
                <c:pt idx="10">
                  <c:v>1.7321537600490635</c:v>
                </c:pt>
                <c:pt idx="11">
                  <c:v>1.7321707689547259</c:v>
                </c:pt>
                <c:pt idx="12">
                  <c:v>1.9647739844096981</c:v>
                </c:pt>
                <c:pt idx="13">
                  <c:v>0.63773397536902321</c:v>
                </c:pt>
                <c:pt idx="14">
                  <c:v>0.74570257623176228</c:v>
                </c:pt>
                <c:pt idx="15">
                  <c:v>0.83345142336763411</c:v>
                </c:pt>
                <c:pt idx="16">
                  <c:v>0.75371807046830308</c:v>
                </c:pt>
                <c:pt idx="17">
                  <c:v>0.83653924270097668</c:v>
                </c:pt>
                <c:pt idx="18">
                  <c:v>0.81037001092912442</c:v>
                </c:pt>
                <c:pt idx="19">
                  <c:v>0.70670766378465932</c:v>
                </c:pt>
                <c:pt idx="20">
                  <c:v>0.83022696373743177</c:v>
                </c:pt>
                <c:pt idx="21">
                  <c:v>0.81901356023938676</c:v>
                </c:pt>
                <c:pt idx="22">
                  <c:v>0.94288722549749926</c:v>
                </c:pt>
                <c:pt idx="23">
                  <c:v>1.0314976750196649</c:v>
                </c:pt>
                <c:pt idx="24">
                  <c:v>1.0145258124290237</c:v>
                </c:pt>
                <c:pt idx="25">
                  <c:v>1.1585992809008006</c:v>
                </c:pt>
                <c:pt idx="26">
                  <c:v>1.1248365575996999</c:v>
                </c:pt>
                <c:pt idx="27">
                  <c:v>1.1904665281879447</c:v>
                </c:pt>
                <c:pt idx="28">
                  <c:v>1.4134854228531855</c:v>
                </c:pt>
                <c:pt idx="29">
                  <c:v>1.3978778740790709</c:v>
                </c:pt>
                <c:pt idx="30">
                  <c:v>1.7020626998914998</c:v>
                </c:pt>
                <c:pt idx="31">
                  <c:v>1.5815262260522165</c:v>
                </c:pt>
                <c:pt idx="32">
                  <c:v>1.5578469101269017</c:v>
                </c:pt>
                <c:pt idx="33">
                  <c:v>1.5321882981708714</c:v>
                </c:pt>
                <c:pt idx="34">
                  <c:v>1.7694192059314677</c:v>
                </c:pt>
                <c:pt idx="35">
                  <c:v>2.0219008371794978</c:v>
                </c:pt>
                <c:pt idx="36">
                  <c:v>2.2886114127631263</c:v>
                </c:pt>
                <c:pt idx="37">
                  <c:v>1.7162212509359032</c:v>
                </c:pt>
                <c:pt idx="38">
                  <c:v>1.3316867263261694</c:v>
                </c:pt>
                <c:pt idx="39">
                  <c:v>1.3554450866331307</c:v>
                </c:pt>
                <c:pt idx="40">
                  <c:v>1.3272725446880578</c:v>
                </c:pt>
                <c:pt idx="41">
                  <c:v>1.2755172105477837</c:v>
                </c:pt>
                <c:pt idx="42">
                  <c:v>1.3050739735502832</c:v>
                </c:pt>
                <c:pt idx="43">
                  <c:v>1.2917071647546632</c:v>
                </c:pt>
                <c:pt idx="44">
                  <c:v>1.0863470386498828</c:v>
                </c:pt>
                <c:pt idx="45">
                  <c:v>1.2092245819518517</c:v>
                </c:pt>
                <c:pt idx="46">
                  <c:v>1.2686195780340233</c:v>
                </c:pt>
                <c:pt idx="47">
                  <c:v>1.2638810951222346</c:v>
                </c:pt>
                <c:pt idx="48">
                  <c:v>1.2488240519888159</c:v>
                </c:pt>
                <c:pt idx="49">
                  <c:v>1.1806162173274224</c:v>
                </c:pt>
                <c:pt idx="50">
                  <c:v>1.1109576044200353</c:v>
                </c:pt>
                <c:pt idx="51">
                  <c:v>1.0762707539368348</c:v>
                </c:pt>
                <c:pt idx="52">
                  <c:v>1.1793237167835653</c:v>
                </c:pt>
                <c:pt idx="53">
                  <c:v>2.3618529245423128</c:v>
                </c:pt>
                <c:pt idx="54">
                  <c:v>3.0888519438686295</c:v>
                </c:pt>
                <c:pt idx="55">
                  <c:v>1.7341099478249349</c:v>
                </c:pt>
                <c:pt idx="56">
                  <c:v>1.5343696202349721</c:v>
                </c:pt>
                <c:pt idx="57">
                  <c:v>1.5413264019121689</c:v>
                </c:pt>
                <c:pt idx="58">
                  <c:v>1.555847359609309</c:v>
                </c:pt>
                <c:pt idx="59">
                  <c:v>1.2538808605981899</c:v>
                </c:pt>
                <c:pt idx="60">
                  <c:v>1.2401087928555035</c:v>
                </c:pt>
                <c:pt idx="61">
                  <c:v>1.3189722541319704</c:v>
                </c:pt>
                <c:pt idx="62">
                  <c:v>1.324219212179979</c:v>
                </c:pt>
                <c:pt idx="63">
                  <c:v>1.3834027785379877</c:v>
                </c:pt>
                <c:pt idx="64">
                  <c:v>1.1579296979978762</c:v>
                </c:pt>
                <c:pt idx="65">
                  <c:v>1.0904759192953033</c:v>
                </c:pt>
                <c:pt idx="66">
                  <c:v>0.87454592623612593</c:v>
                </c:pt>
                <c:pt idx="67">
                  <c:v>0.8491832940860784</c:v>
                </c:pt>
                <c:pt idx="68">
                  <c:v>0.91419448754822141</c:v>
                </c:pt>
                <c:pt idx="69">
                  <c:v>0.90558440993738953</c:v>
                </c:pt>
                <c:pt idx="70">
                  <c:v>0.90045695408108573</c:v>
                </c:pt>
                <c:pt idx="71">
                  <c:v>1.0291342790483153</c:v>
                </c:pt>
                <c:pt idx="72">
                  <c:v>1.0378148368078826</c:v>
                </c:pt>
                <c:pt idx="73">
                  <c:v>1.0366869648335819</c:v>
                </c:pt>
                <c:pt idx="74">
                  <c:v>0.963820110596462</c:v>
                </c:pt>
                <c:pt idx="75">
                  <c:v>0.99030064728739375</c:v>
                </c:pt>
                <c:pt idx="76">
                  <c:v>1.0653614826495559</c:v>
                </c:pt>
                <c:pt idx="77">
                  <c:v>1.074291559438614</c:v>
                </c:pt>
                <c:pt idx="78">
                  <c:v>1.1102194301561115</c:v>
                </c:pt>
                <c:pt idx="79">
                  <c:v>1.0938712433927953</c:v>
                </c:pt>
                <c:pt idx="80">
                  <c:v>1.076665933317462</c:v>
                </c:pt>
                <c:pt idx="81">
                  <c:v>0.99108405236442365</c:v>
                </c:pt>
                <c:pt idx="82">
                  <c:v>0.79625356198596164</c:v>
                </c:pt>
                <c:pt idx="83">
                  <c:v>0.77994178518493751</c:v>
                </c:pt>
                <c:pt idx="84">
                  <c:v>0.82277457182758285</c:v>
                </c:pt>
                <c:pt idx="85">
                  <c:v>0.91139313605826722</c:v>
                </c:pt>
                <c:pt idx="86">
                  <c:v>1.0096189103217645</c:v>
                </c:pt>
                <c:pt idx="87">
                  <c:v>1.0174990223083047</c:v>
                </c:pt>
                <c:pt idx="88">
                  <c:v>1.0895328673077622</c:v>
                </c:pt>
                <c:pt idx="89">
                  <c:v>1.1405068521154331</c:v>
                </c:pt>
                <c:pt idx="90">
                  <c:v>1.0957452236181475</c:v>
                </c:pt>
                <c:pt idx="91">
                  <c:v>1.5309728949936308</c:v>
                </c:pt>
                <c:pt idx="92">
                  <c:v>1.803505369422</c:v>
                </c:pt>
                <c:pt idx="93">
                  <c:v>1.7681577782705544</c:v>
                </c:pt>
                <c:pt idx="94">
                  <c:v>1.7449888934248792</c:v>
                </c:pt>
                <c:pt idx="95">
                  <c:v>1.6087112294417945</c:v>
                </c:pt>
                <c:pt idx="96">
                  <c:v>1.4105441103083045</c:v>
                </c:pt>
                <c:pt idx="97">
                  <c:v>1.3570231345768324</c:v>
                </c:pt>
                <c:pt idx="98">
                  <c:v>1.459463081780682</c:v>
                </c:pt>
                <c:pt idx="99">
                  <c:v>1.3312643154716475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BB-4D82-8555-49D41AD8CCC8}"/>
            </c:ext>
          </c:extLst>
        </c:ser>
        <c:ser>
          <c:idx val="4"/>
          <c:order val="2"/>
          <c:tx>
            <c:strRef>
              <c:f>'[3]TCP EEUU total PIB'!$AJ$6</c:f>
              <c:strCache>
                <c:ptCount val="1"/>
                <c:pt idx="0">
                  <c:v>32-48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'[3]TCP EEUU total PIB'!$A$116:$A$215</c:f>
              <c:numCache>
                <c:formatCode>General</c:formatCode>
                <c:ptCount val="100"/>
                <c:pt idx="0">
                  <c:v>1919</c:v>
                </c:pt>
                <c:pt idx="1">
                  <c:v>1920</c:v>
                </c:pt>
                <c:pt idx="2">
                  <c:v>1921</c:v>
                </c:pt>
                <c:pt idx="3">
                  <c:v>1922</c:v>
                </c:pt>
                <c:pt idx="4">
                  <c:v>1923</c:v>
                </c:pt>
                <c:pt idx="5">
                  <c:v>1924</c:v>
                </c:pt>
                <c:pt idx="6">
                  <c:v>1925</c:v>
                </c:pt>
                <c:pt idx="7">
                  <c:v>1926</c:v>
                </c:pt>
                <c:pt idx="8">
                  <c:v>1927</c:v>
                </c:pt>
                <c:pt idx="9">
                  <c:v>1928</c:v>
                </c:pt>
                <c:pt idx="10">
                  <c:v>1929</c:v>
                </c:pt>
                <c:pt idx="11">
                  <c:v>1930</c:v>
                </c:pt>
                <c:pt idx="12">
                  <c:v>1931</c:v>
                </c:pt>
                <c:pt idx="13">
                  <c:v>1932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</c:numCache>
            </c:numRef>
          </c:cat>
          <c:val>
            <c:numRef>
              <c:f>'[3]TCP EEUU total PIB'!$AJ$116:$AJ$215</c:f>
              <c:numCache>
                <c:formatCode>General</c:formatCode>
                <c:ptCount val="100"/>
                <c:pt idx="0">
                  <c:v>0.98507070822287834</c:v>
                </c:pt>
                <c:pt idx="1">
                  <c:v>1.0154430235782801</c:v>
                </c:pt>
                <c:pt idx="2">
                  <c:v>0.74977117546779448</c:v>
                </c:pt>
                <c:pt idx="3">
                  <c:v>0.99185149225720659</c:v>
                </c:pt>
                <c:pt idx="4">
                  <c:v>1.0085900712512939</c:v>
                </c:pt>
                <c:pt idx="5">
                  <c:v>0.98355253006050747</c:v>
                </c:pt>
                <c:pt idx="6">
                  <c:v>1.1868329045568131</c:v>
                </c:pt>
                <c:pt idx="7">
                  <c:v>1.4339380184659221</c:v>
                </c:pt>
                <c:pt idx="8">
                  <c:v>1.57199664140855</c:v>
                </c:pt>
                <c:pt idx="9">
                  <c:v>1.6900870663042109</c:v>
                </c:pt>
                <c:pt idx="10">
                  <c:v>1.8123625442471352</c:v>
                </c:pt>
                <c:pt idx="11">
                  <c:v>1.812380340763964</c:v>
                </c:pt>
                <c:pt idx="12">
                  <c:v>2.0557544366930101</c:v>
                </c:pt>
                <c:pt idx="13">
                  <c:v>0.66726476413959013</c:v>
                </c:pt>
                <c:pt idx="14">
                  <c:v>0.78023293860053111</c:v>
                </c:pt>
                <c:pt idx="15">
                  <c:v>0.87204506724517095</c:v>
                </c:pt>
                <c:pt idx="16">
                  <c:v>0.78861959679623517</c:v>
                </c:pt>
                <c:pt idx="17">
                  <c:v>0.87527587055618539</c:v>
                </c:pt>
                <c:pt idx="18">
                  <c:v>0.84789485129050335</c:v>
                </c:pt>
                <c:pt idx="19">
                  <c:v>0.7394323351175448</c:v>
                </c:pt>
                <c:pt idx="20">
                  <c:v>0.86867129639757013</c:v>
                </c:pt>
                <c:pt idx="21">
                  <c:v>0.85693864715931167</c:v>
                </c:pt>
                <c:pt idx="22">
                  <c:v>0.98654838291744151</c:v>
                </c:pt>
                <c:pt idx="23">
                  <c:v>1.0792620111454148</c:v>
                </c:pt>
                <c:pt idx="24">
                  <c:v>1.0615042526976217</c:v>
                </c:pt>
                <c:pt idx="25">
                  <c:v>1.2122491599341607</c:v>
                </c:pt>
                <c:pt idx="26">
                  <c:v>1.1769230263575665</c:v>
                </c:pt>
                <c:pt idx="27">
                  <c:v>1.2455920459432219</c:v>
                </c:pt>
                <c:pt idx="28">
                  <c:v>1.4789380113379047</c:v>
                </c:pt>
                <c:pt idx="29">
                  <c:v>1.4626077423640269</c:v>
                </c:pt>
                <c:pt idx="30">
                  <c:v>1.7808780931527295</c:v>
                </c:pt>
                <c:pt idx="31">
                  <c:v>1.6547600801676965</c:v>
                </c:pt>
                <c:pt idx="32">
                  <c:v>1.629984274320518</c:v>
                </c:pt>
                <c:pt idx="33">
                  <c:v>1.6031375195352133</c:v>
                </c:pt>
                <c:pt idx="34">
                  <c:v>1.8513535968139843</c:v>
                </c:pt>
                <c:pt idx="35">
                  <c:v>2.1155265946957571</c:v>
                </c:pt>
                <c:pt idx="36">
                  <c:v>2.3945874197166663</c:v>
                </c:pt>
                <c:pt idx="37">
                  <c:v>1.7956922673822504</c:v>
                </c:pt>
                <c:pt idx="38">
                  <c:v>1.3933515598501327</c:v>
                </c:pt>
                <c:pt idx="39">
                  <c:v>1.4182100702931346</c:v>
                </c:pt>
                <c:pt idx="40">
                  <c:v>1.3887329759524818</c:v>
                </c:pt>
                <c:pt idx="41">
                  <c:v>1.3345810691043452</c:v>
                </c:pt>
                <c:pt idx="42">
                  <c:v>1.3655064819807412</c:v>
                </c:pt>
                <c:pt idx="43">
                  <c:v>1.3515207122667356</c:v>
                </c:pt>
                <c:pt idx="44">
                  <c:v>1.1366512190275038</c:v>
                </c:pt>
                <c:pt idx="45">
                  <c:v>1.265218706594708</c:v>
                </c:pt>
                <c:pt idx="46">
                  <c:v>1.3273640361247974</c:v>
                </c:pt>
                <c:pt idx="47">
                  <c:v>1.3224061339200666</c:v>
                </c:pt>
                <c:pt idx="48">
                  <c:v>1.3066518621968974</c:v>
                </c:pt>
                <c:pt idx="49">
                  <c:v>1.2352856084521899</c:v>
                </c:pt>
                <c:pt idx="50">
                  <c:v>1.1624013969985931</c:v>
                </c:pt>
                <c:pt idx="51">
                  <c:v>1.1261083437814974</c:v>
                </c:pt>
                <c:pt idx="52">
                  <c:v>1.2339332576227584</c:v>
                </c:pt>
                <c:pt idx="53">
                  <c:v>2.4712204390791475</c:v>
                </c:pt>
                <c:pt idx="54">
                  <c:v>3.2318837374078684</c:v>
                </c:pt>
                <c:pt idx="55">
                  <c:v>1.8144093148839422</c:v>
                </c:pt>
                <c:pt idx="56">
                  <c:v>1.6054198494859928</c:v>
                </c:pt>
                <c:pt idx="57">
                  <c:v>1.6126987705789446</c:v>
                </c:pt>
                <c:pt idx="58">
                  <c:v>1.6278921329950786</c:v>
                </c:pt>
                <c:pt idx="59">
                  <c:v>1.3119428304287228</c:v>
                </c:pt>
                <c:pt idx="60">
                  <c:v>1.2975330359235442</c:v>
                </c:pt>
                <c:pt idx="61">
                  <c:v>1.3800483337127567</c:v>
                </c:pt>
                <c:pt idx="62">
                  <c:v>1.3855382564071355</c:v>
                </c:pt>
                <c:pt idx="63">
                  <c:v>1.4474623657882688</c:v>
                </c:pt>
                <c:pt idx="64">
                  <c:v>1.2115485714520544</c:v>
                </c:pt>
                <c:pt idx="65">
                  <c:v>1.1409712908386893</c:v>
                </c:pt>
                <c:pt idx="66">
                  <c:v>0.91504248438624614</c:v>
                </c:pt>
                <c:pt idx="67">
                  <c:v>0.88850541499180502</c:v>
                </c:pt>
                <c:pt idx="68">
                  <c:v>0.95652700447486283</c:v>
                </c:pt>
                <c:pt idx="69">
                  <c:v>0.94751823023966364</c:v>
                </c:pt>
                <c:pt idx="70">
                  <c:v>0.94215334338286283</c:v>
                </c:pt>
                <c:pt idx="71">
                  <c:v>1.0767891762074948</c:v>
                </c:pt>
                <c:pt idx="72">
                  <c:v>1.0858716942318578</c:v>
                </c:pt>
                <c:pt idx="73">
                  <c:v>1.0846915952313678</c:v>
                </c:pt>
                <c:pt idx="74">
                  <c:v>1.0084505822321919</c:v>
                </c:pt>
                <c:pt idx="75">
                  <c:v>1.0361573216436213</c:v>
                </c:pt>
                <c:pt idx="76">
                  <c:v>1.114693909842599</c:v>
                </c:pt>
                <c:pt idx="77">
                  <c:v>1.12403750107741</c:v>
                </c:pt>
                <c:pt idx="78">
                  <c:v>1.1616290409769057</c:v>
                </c:pt>
                <c:pt idx="79">
                  <c:v>1.144523838171265</c:v>
                </c:pt>
                <c:pt idx="80">
                  <c:v>1.1265218222637354</c:v>
                </c:pt>
                <c:pt idx="81">
                  <c:v>1.0369770029278866</c:v>
                </c:pt>
                <c:pt idx="82">
                  <c:v>0.833124728734154</c:v>
                </c:pt>
                <c:pt idx="83">
                  <c:v>0.8160576218836294</c:v>
                </c:pt>
                <c:pt idx="84">
                  <c:v>0.86087381543832908</c:v>
                </c:pt>
                <c:pt idx="85">
                  <c:v>0.95359593413297783</c:v>
                </c:pt>
                <c:pt idx="86">
                  <c:v>1.0563701325100292</c:v>
                </c:pt>
                <c:pt idx="87">
                  <c:v>1.0646151394708847</c:v>
                </c:pt>
                <c:pt idx="88">
                  <c:v>1.1399845700642879</c:v>
                </c:pt>
                <c:pt idx="89">
                  <c:v>1.1933189465654992</c:v>
                </c:pt>
                <c:pt idx="90">
                  <c:v>1.1464845945702773</c:v>
                </c:pt>
                <c:pt idx="91">
                  <c:v>1.6018658361284654</c:v>
                </c:pt>
                <c:pt idx="92">
                  <c:v>1.8870181477402104</c:v>
                </c:pt>
                <c:pt idx="93">
                  <c:v>1.8500337577225334</c:v>
                </c:pt>
                <c:pt idx="94">
                  <c:v>1.8257920188799672</c:v>
                </c:pt>
                <c:pt idx="95">
                  <c:v>1.6832039071793969</c:v>
                </c:pt>
                <c:pt idx="96">
                  <c:v>1.475860498930972</c:v>
                </c:pt>
                <c:pt idx="97">
                  <c:v>1.4198611910262668</c:v>
                </c:pt>
                <c:pt idx="98">
                  <c:v>1.527044703038303</c:v>
                </c:pt>
                <c:pt idx="99">
                  <c:v>1.3929095889185235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BB-4D82-8555-49D41AD8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42944"/>
        <c:axId val="443183104"/>
      </c:lineChart>
      <c:catAx>
        <c:axId val="4406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3183104"/>
        <c:crosses val="autoZero"/>
        <c:auto val="1"/>
        <c:lblAlgn val="ctr"/>
        <c:lblOffset val="100"/>
        <c:noMultiLvlLbl val="0"/>
      </c:catAx>
      <c:valAx>
        <c:axId val="443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06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TCP!$M$4</c:f>
              <c:strCache>
                <c:ptCount val="1"/>
                <c:pt idx="0">
                  <c:v>Desviación peso respecto de paridad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TCP!$A$114:$A$214</c:f>
              <c:numCache>
                <c:formatCode>0</c:formatCode>
                <c:ptCount val="84"/>
                <c:pt idx="0">
                  <c:v>1936</c:v>
                </c:pt>
                <c:pt idx="1">
                  <c:v>1937</c:v>
                </c:pt>
                <c:pt idx="2">
                  <c:v>1938</c:v>
                </c:pt>
                <c:pt idx="3">
                  <c:v>1939</c:v>
                </c:pt>
                <c:pt idx="4">
                  <c:v>1940</c:v>
                </c:pt>
                <c:pt idx="5">
                  <c:v>1941</c:v>
                </c:pt>
                <c:pt idx="6">
                  <c:v>1942</c:v>
                </c:pt>
                <c:pt idx="7">
                  <c:v>1943</c:v>
                </c:pt>
                <c:pt idx="8">
                  <c:v>1944</c:v>
                </c:pt>
                <c:pt idx="9">
                  <c:v>1945</c:v>
                </c:pt>
                <c:pt idx="10">
                  <c:v>1946</c:v>
                </c:pt>
                <c:pt idx="11">
                  <c:v>1947</c:v>
                </c:pt>
                <c:pt idx="12">
                  <c:v>1948</c:v>
                </c:pt>
                <c:pt idx="13">
                  <c:v>1949</c:v>
                </c:pt>
                <c:pt idx="14">
                  <c:v>1950</c:v>
                </c:pt>
                <c:pt idx="15">
                  <c:v>1951</c:v>
                </c:pt>
                <c:pt idx="16">
                  <c:v>1952</c:v>
                </c:pt>
                <c:pt idx="17">
                  <c:v>1953</c:v>
                </c:pt>
                <c:pt idx="18">
                  <c:v>1954</c:v>
                </c:pt>
                <c:pt idx="19">
                  <c:v>1955</c:v>
                </c:pt>
                <c:pt idx="20">
                  <c:v>1956</c:v>
                </c:pt>
                <c:pt idx="21">
                  <c:v>1957</c:v>
                </c:pt>
                <c:pt idx="22">
                  <c:v>1958</c:v>
                </c:pt>
                <c:pt idx="23">
                  <c:v>1959</c:v>
                </c:pt>
                <c:pt idx="24">
                  <c:v>1960</c:v>
                </c:pt>
                <c:pt idx="25">
                  <c:v>1961</c:v>
                </c:pt>
                <c:pt idx="26">
                  <c:v>1962</c:v>
                </c:pt>
                <c:pt idx="27">
                  <c:v>1963</c:v>
                </c:pt>
                <c:pt idx="28">
                  <c:v>1964</c:v>
                </c:pt>
                <c:pt idx="29">
                  <c:v>1965</c:v>
                </c:pt>
                <c:pt idx="30">
                  <c:v>1966</c:v>
                </c:pt>
                <c:pt idx="31">
                  <c:v>1967</c:v>
                </c:pt>
                <c:pt idx="32">
                  <c:v>1968</c:v>
                </c:pt>
                <c:pt idx="33">
                  <c:v>1969</c:v>
                </c:pt>
                <c:pt idx="34">
                  <c:v>1970</c:v>
                </c:pt>
                <c:pt idx="35">
                  <c:v>1971</c:v>
                </c:pt>
                <c:pt idx="36">
                  <c:v>1972</c:v>
                </c:pt>
                <c:pt idx="37">
                  <c:v>1973</c:v>
                </c:pt>
                <c:pt idx="38">
                  <c:v>1974</c:v>
                </c:pt>
                <c:pt idx="39">
                  <c:v>1975</c:v>
                </c:pt>
                <c:pt idx="40">
                  <c:v>1976</c:v>
                </c:pt>
                <c:pt idx="41">
                  <c:v>1977</c:v>
                </c:pt>
                <c:pt idx="42">
                  <c:v>1978</c:v>
                </c:pt>
                <c:pt idx="43">
                  <c:v>1979</c:v>
                </c:pt>
                <c:pt idx="44">
                  <c:v>1980</c:v>
                </c:pt>
                <c:pt idx="45">
                  <c:v>1981</c:v>
                </c:pt>
                <c:pt idx="46">
                  <c:v>1982</c:v>
                </c:pt>
                <c:pt idx="47">
                  <c:v>1983</c:v>
                </c:pt>
                <c:pt idx="48">
                  <c:v>1984</c:v>
                </c:pt>
                <c:pt idx="49">
                  <c:v>1985</c:v>
                </c:pt>
                <c:pt idx="50">
                  <c:v>1986</c:v>
                </c:pt>
                <c:pt idx="51">
                  <c:v>1987</c:v>
                </c:pt>
                <c:pt idx="52">
                  <c:v>1988</c:v>
                </c:pt>
                <c:pt idx="53">
                  <c:v>1989</c:v>
                </c:pt>
                <c:pt idx="54">
                  <c:v>1990</c:v>
                </c:pt>
                <c:pt idx="55">
                  <c:v>1991</c:v>
                </c:pt>
                <c:pt idx="56">
                  <c:v>1992</c:v>
                </c:pt>
                <c:pt idx="57">
                  <c:v>1993</c:v>
                </c:pt>
                <c:pt idx="58">
                  <c:v>1994</c:v>
                </c:pt>
                <c:pt idx="59">
                  <c:v>1995</c:v>
                </c:pt>
                <c:pt idx="60">
                  <c:v>1996</c:v>
                </c:pt>
                <c:pt idx="61">
                  <c:v>1997</c:v>
                </c:pt>
                <c:pt idx="62">
                  <c:v>1998</c:v>
                </c:pt>
                <c:pt idx="63">
                  <c:v>1999</c:v>
                </c:pt>
                <c:pt idx="64">
                  <c:v>2000</c:v>
                </c:pt>
                <c:pt idx="65">
                  <c:v>2001</c:v>
                </c:pt>
                <c:pt idx="66">
                  <c:v>2002</c:v>
                </c:pt>
                <c:pt idx="67">
                  <c:v>2003</c:v>
                </c:pt>
                <c:pt idx="68">
                  <c:v>2004</c:v>
                </c:pt>
                <c:pt idx="69">
                  <c:v>2005</c:v>
                </c:pt>
                <c:pt idx="70">
                  <c:v>2006</c:v>
                </c:pt>
                <c:pt idx="71">
                  <c:v>2007</c:v>
                </c:pt>
                <c:pt idx="72">
                  <c:v>2008</c:v>
                </c:pt>
                <c:pt idx="73">
                  <c:v>2009</c:v>
                </c:pt>
                <c:pt idx="74">
                  <c:v>2010</c:v>
                </c:pt>
                <c:pt idx="75">
                  <c:v>2011</c:v>
                </c:pt>
                <c:pt idx="76">
                  <c:v>2012</c:v>
                </c:pt>
                <c:pt idx="77">
                  <c:v>2013</c:v>
                </c:pt>
                <c:pt idx="78">
                  <c:v>2014</c:v>
                </c:pt>
                <c:pt idx="79">
                  <c:v>2015</c:v>
                </c:pt>
                <c:pt idx="80">
                  <c:v>2016</c:v>
                </c:pt>
                <c:pt idx="81">
                  <c:v>2017</c:v>
                </c:pt>
              </c:numCache>
            </c:numRef>
          </c:cat>
          <c:val>
            <c:numRef>
              <c:f>TCP!$M$114:$M$214</c:f>
              <c:numCache>
                <c:formatCode>0.00%</c:formatCode>
                <c:ptCount val="84"/>
                <c:pt idx="0">
                  <c:v>1.3221932805736356</c:v>
                </c:pt>
                <c:pt idx="1">
                  <c:v>1.4800539492741531</c:v>
                </c:pt>
                <c:pt idx="2">
                  <c:v>1.5966091732668104</c:v>
                </c:pt>
                <c:pt idx="3">
                  <c:v>1.9326604555259754</c:v>
                </c:pt>
                <c:pt idx="4">
                  <c:v>2.0592065492709399</c:v>
                </c:pt>
                <c:pt idx="5">
                  <c:v>2.6172983406193784</c:v>
                </c:pt>
                <c:pt idx="6">
                  <c:v>2.4773974403722705</c:v>
                </c:pt>
                <c:pt idx="7">
                  <c:v>3.0122032929867237</c:v>
                </c:pt>
                <c:pt idx="8">
                  <c:v>3.3484156194083776</c:v>
                </c:pt>
                <c:pt idx="9">
                  <c:v>3.0890512970483353</c:v>
                </c:pt>
                <c:pt idx="10">
                  <c:v>2.3400513957827127</c:v>
                </c:pt>
                <c:pt idx="11">
                  <c:v>4.2455752777604925</c:v>
                </c:pt>
                <c:pt idx="12">
                  <c:v>5.3564691903650949</c:v>
                </c:pt>
                <c:pt idx="13">
                  <c:v>4.832197993214173</c:v>
                </c:pt>
                <c:pt idx="14">
                  <c:v>4.7117594371079194</c:v>
                </c:pt>
                <c:pt idx="15">
                  <c:v>4.1057595364444879</c:v>
                </c:pt>
                <c:pt idx="16">
                  <c:v>3.6265018724174576</c:v>
                </c:pt>
                <c:pt idx="17">
                  <c:v>3.2808267051772004</c:v>
                </c:pt>
                <c:pt idx="18">
                  <c:v>2.9812271772661534</c:v>
                </c:pt>
                <c:pt idx="19">
                  <c:v>2.8093285686494838</c:v>
                </c:pt>
                <c:pt idx="20">
                  <c:v>2.6358566001379633</c:v>
                </c:pt>
                <c:pt idx="21">
                  <c:v>2.3227363436197681</c:v>
                </c:pt>
                <c:pt idx="22">
                  <c:v>2.2603782009795363</c:v>
                </c:pt>
                <c:pt idx="23">
                  <c:v>2.2800399130503899</c:v>
                </c:pt>
                <c:pt idx="24">
                  <c:v>1.4946969806762866</c:v>
                </c:pt>
                <c:pt idx="25">
                  <c:v>1.4738414932837252</c:v>
                </c:pt>
                <c:pt idx="26">
                  <c:v>1.4736606931514507</c:v>
                </c:pt>
                <c:pt idx="27">
                  <c:v>1.4783811460364378</c:v>
                </c:pt>
                <c:pt idx="28">
                  <c:v>1.0487858061411408</c:v>
                </c:pt>
                <c:pt idx="29">
                  <c:v>1.0750377139854996</c:v>
                </c:pt>
                <c:pt idx="30">
                  <c:v>1.0744805437325573</c:v>
                </c:pt>
                <c:pt idx="31">
                  <c:v>1.0629036341217855</c:v>
                </c:pt>
                <c:pt idx="32">
                  <c:v>1.0456561508330366</c:v>
                </c:pt>
                <c:pt idx="33">
                  <c:v>0.97387194200711313</c:v>
                </c:pt>
                <c:pt idx="34">
                  <c:v>0.91942271815624699</c:v>
                </c:pt>
                <c:pt idx="35">
                  <c:v>0.93947537771387035</c:v>
                </c:pt>
                <c:pt idx="36">
                  <c:v>0.9090663509665764</c:v>
                </c:pt>
                <c:pt idx="37">
                  <c:v>0.96032229886414755</c:v>
                </c:pt>
                <c:pt idx="38">
                  <c:v>1.0147149766503087</c:v>
                </c:pt>
                <c:pt idx="39">
                  <c:v>0.97626248682771666</c:v>
                </c:pt>
                <c:pt idx="40">
                  <c:v>1.0288493906710365</c:v>
                </c:pt>
                <c:pt idx="41">
                  <c:v>1.0007498286437342</c:v>
                </c:pt>
                <c:pt idx="42">
                  <c:v>0.97625022439828502</c:v>
                </c:pt>
                <c:pt idx="43">
                  <c:v>1.0283080442966044</c:v>
                </c:pt>
                <c:pt idx="44">
                  <c:v>1.1809512118338019</c:v>
                </c:pt>
                <c:pt idx="45">
                  <c:v>1.2796880242901008</c:v>
                </c:pt>
                <c:pt idx="46">
                  <c:v>1.2693012012568803</c:v>
                </c:pt>
                <c:pt idx="47">
                  <c:v>1.3824720929882226</c:v>
                </c:pt>
                <c:pt idx="48">
                  <c:v>1.1758819881113909</c:v>
                </c:pt>
                <c:pt idx="49">
                  <c:v>1.2378260227248379</c:v>
                </c:pt>
                <c:pt idx="50">
                  <c:v>1.0408179392698473</c:v>
                </c:pt>
                <c:pt idx="51">
                  <c:v>0.97662481096474163</c:v>
                </c:pt>
                <c:pt idx="52">
                  <c:v>0.88025084617019078</c:v>
                </c:pt>
                <c:pt idx="53">
                  <c:v>0.73900187493945901</c:v>
                </c:pt>
                <c:pt idx="54">
                  <c:v>0.7972003902511503</c:v>
                </c:pt>
                <c:pt idx="55">
                  <c:v>0.79049981185880025</c:v>
                </c:pt>
                <c:pt idx="56">
                  <c:v>0.82154309943984272</c:v>
                </c:pt>
                <c:pt idx="57">
                  <c:v>0.84329867005160286</c:v>
                </c:pt>
                <c:pt idx="58">
                  <c:v>0.85688698082087367</c:v>
                </c:pt>
                <c:pt idx="59">
                  <c:v>1.1601934317384948</c:v>
                </c:pt>
                <c:pt idx="60">
                  <c:v>1.0750598460864929</c:v>
                </c:pt>
                <c:pt idx="61">
                  <c:v>1.29570634083863</c:v>
                </c:pt>
                <c:pt idx="62">
                  <c:v>1.5431690088154517</c:v>
                </c:pt>
                <c:pt idx="63">
                  <c:v>1.936112180855315</c:v>
                </c:pt>
                <c:pt idx="64">
                  <c:v>2.0588411758411551</c:v>
                </c:pt>
                <c:pt idx="65">
                  <c:v>2.1412198567598955</c:v>
                </c:pt>
                <c:pt idx="66">
                  <c:v>1.9844439030759258</c:v>
                </c:pt>
                <c:pt idx="67">
                  <c:v>1.4660568825023303</c:v>
                </c:pt>
                <c:pt idx="68">
                  <c:v>2.1058952872451191</c:v>
                </c:pt>
                <c:pt idx="69">
                  <c:v>2.1151548648638854</c:v>
                </c:pt>
                <c:pt idx="70">
                  <c:v>2.1478147905260343</c:v>
                </c:pt>
                <c:pt idx="71">
                  <c:v>2.2311776268811516</c:v>
                </c:pt>
                <c:pt idx="72">
                  <c:v>2.9169766492280571</c:v>
                </c:pt>
                <c:pt idx="73">
                  <c:v>3.5229185944569372</c:v>
                </c:pt>
                <c:pt idx="74">
                  <c:v>2.779381519226269</c:v>
                </c:pt>
                <c:pt idx="75">
                  <c:v>3.3774193086641762</c:v>
                </c:pt>
                <c:pt idx="76">
                  <c:v>3.6118803259741004</c:v>
                </c:pt>
                <c:pt idx="77">
                  <c:v>3.5166090427565804</c:v>
                </c:pt>
                <c:pt idx="78">
                  <c:v>4.9019922339876016</c:v>
                </c:pt>
                <c:pt idx="79">
                  <c:v>0.807297490057164</c:v>
                </c:pt>
                <c:pt idx="80">
                  <c:v>0.83889982755750725</c:v>
                </c:pt>
                <c:pt idx="81">
                  <c:v>1.100751501285874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4C-40DC-8667-8F2945C2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36224"/>
        <c:axId val="444037760"/>
      </c:lineChart>
      <c:catAx>
        <c:axId val="4440362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4037760"/>
        <c:crosses val="autoZero"/>
        <c:auto val="1"/>
        <c:lblAlgn val="ctr"/>
        <c:lblOffset val="100"/>
        <c:noMultiLvlLbl val="0"/>
      </c:catAx>
      <c:valAx>
        <c:axId val="4440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40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TCP!$A$131:$A$212</c:f>
              <c:numCache>
                <c:formatCode>0</c:formatCode>
                <c:ptCount val="82"/>
                <c:pt idx="0">
                  <c:v>1936</c:v>
                </c:pt>
                <c:pt idx="1">
                  <c:v>1937</c:v>
                </c:pt>
                <c:pt idx="2">
                  <c:v>1938</c:v>
                </c:pt>
                <c:pt idx="3">
                  <c:v>1939</c:v>
                </c:pt>
                <c:pt idx="4">
                  <c:v>1940</c:v>
                </c:pt>
                <c:pt idx="5">
                  <c:v>1941</c:v>
                </c:pt>
                <c:pt idx="6">
                  <c:v>1942</c:v>
                </c:pt>
                <c:pt idx="7">
                  <c:v>1943</c:v>
                </c:pt>
                <c:pt idx="8">
                  <c:v>1944</c:v>
                </c:pt>
                <c:pt idx="9">
                  <c:v>1945</c:v>
                </c:pt>
                <c:pt idx="10">
                  <c:v>1946</c:v>
                </c:pt>
                <c:pt idx="11">
                  <c:v>1947</c:v>
                </c:pt>
                <c:pt idx="12">
                  <c:v>1948</c:v>
                </c:pt>
                <c:pt idx="13">
                  <c:v>1949</c:v>
                </c:pt>
                <c:pt idx="14">
                  <c:v>1950</c:v>
                </c:pt>
                <c:pt idx="15">
                  <c:v>1951</c:v>
                </c:pt>
                <c:pt idx="16">
                  <c:v>1952</c:v>
                </c:pt>
                <c:pt idx="17">
                  <c:v>1953</c:v>
                </c:pt>
                <c:pt idx="18">
                  <c:v>1954</c:v>
                </c:pt>
                <c:pt idx="19">
                  <c:v>1955</c:v>
                </c:pt>
                <c:pt idx="20">
                  <c:v>1956</c:v>
                </c:pt>
                <c:pt idx="21">
                  <c:v>1957</c:v>
                </c:pt>
                <c:pt idx="22">
                  <c:v>1958</c:v>
                </c:pt>
                <c:pt idx="23">
                  <c:v>1959</c:v>
                </c:pt>
                <c:pt idx="24">
                  <c:v>1960</c:v>
                </c:pt>
                <c:pt idx="25">
                  <c:v>1961</c:v>
                </c:pt>
                <c:pt idx="26">
                  <c:v>1962</c:v>
                </c:pt>
                <c:pt idx="27">
                  <c:v>1963</c:v>
                </c:pt>
                <c:pt idx="28">
                  <c:v>1964</c:v>
                </c:pt>
                <c:pt idx="29">
                  <c:v>1965</c:v>
                </c:pt>
                <c:pt idx="30">
                  <c:v>1966</c:v>
                </c:pt>
                <c:pt idx="31">
                  <c:v>1967</c:v>
                </c:pt>
                <c:pt idx="32">
                  <c:v>1968</c:v>
                </c:pt>
                <c:pt idx="33">
                  <c:v>1969</c:v>
                </c:pt>
                <c:pt idx="34">
                  <c:v>1970</c:v>
                </c:pt>
                <c:pt idx="35">
                  <c:v>1971</c:v>
                </c:pt>
                <c:pt idx="36">
                  <c:v>1972</c:v>
                </c:pt>
                <c:pt idx="37">
                  <c:v>1973</c:v>
                </c:pt>
                <c:pt idx="38">
                  <c:v>1974</c:v>
                </c:pt>
                <c:pt idx="39">
                  <c:v>1975</c:v>
                </c:pt>
                <c:pt idx="40">
                  <c:v>1976</c:v>
                </c:pt>
                <c:pt idx="41">
                  <c:v>1977</c:v>
                </c:pt>
                <c:pt idx="42">
                  <c:v>1978</c:v>
                </c:pt>
                <c:pt idx="43">
                  <c:v>1979</c:v>
                </c:pt>
                <c:pt idx="44">
                  <c:v>1980</c:v>
                </c:pt>
                <c:pt idx="45">
                  <c:v>1981</c:v>
                </c:pt>
                <c:pt idx="46">
                  <c:v>1982</c:v>
                </c:pt>
                <c:pt idx="47">
                  <c:v>1983</c:v>
                </c:pt>
                <c:pt idx="48">
                  <c:v>1984</c:v>
                </c:pt>
                <c:pt idx="49">
                  <c:v>1985</c:v>
                </c:pt>
                <c:pt idx="50">
                  <c:v>1986</c:v>
                </c:pt>
                <c:pt idx="51">
                  <c:v>1987</c:v>
                </c:pt>
                <c:pt idx="52">
                  <c:v>1988</c:v>
                </c:pt>
                <c:pt idx="53">
                  <c:v>1989</c:v>
                </c:pt>
                <c:pt idx="54">
                  <c:v>1990</c:v>
                </c:pt>
                <c:pt idx="55">
                  <c:v>1991</c:v>
                </c:pt>
                <c:pt idx="56">
                  <c:v>1992</c:v>
                </c:pt>
                <c:pt idx="57">
                  <c:v>1993</c:v>
                </c:pt>
                <c:pt idx="58">
                  <c:v>1994</c:v>
                </c:pt>
                <c:pt idx="59">
                  <c:v>1995</c:v>
                </c:pt>
                <c:pt idx="60">
                  <c:v>1996</c:v>
                </c:pt>
                <c:pt idx="61">
                  <c:v>1997</c:v>
                </c:pt>
                <c:pt idx="62">
                  <c:v>1998</c:v>
                </c:pt>
                <c:pt idx="63">
                  <c:v>1999</c:v>
                </c:pt>
                <c:pt idx="64">
                  <c:v>2000</c:v>
                </c:pt>
                <c:pt idx="65">
                  <c:v>2001</c:v>
                </c:pt>
                <c:pt idx="66">
                  <c:v>2002</c:v>
                </c:pt>
                <c:pt idx="67">
                  <c:v>2003</c:v>
                </c:pt>
                <c:pt idx="68">
                  <c:v>2004</c:v>
                </c:pt>
                <c:pt idx="69">
                  <c:v>2005</c:v>
                </c:pt>
                <c:pt idx="70">
                  <c:v>2006</c:v>
                </c:pt>
                <c:pt idx="71">
                  <c:v>2007</c:v>
                </c:pt>
                <c:pt idx="72">
                  <c:v>2008</c:v>
                </c:pt>
                <c:pt idx="73">
                  <c:v>2009</c:v>
                </c:pt>
                <c:pt idx="74">
                  <c:v>2010</c:v>
                </c:pt>
                <c:pt idx="75">
                  <c:v>2011</c:v>
                </c:pt>
                <c:pt idx="76">
                  <c:v>2012</c:v>
                </c:pt>
                <c:pt idx="77">
                  <c:v>2013</c:v>
                </c:pt>
                <c:pt idx="78">
                  <c:v>2014</c:v>
                </c:pt>
                <c:pt idx="79">
                  <c:v>2015</c:v>
                </c:pt>
                <c:pt idx="80">
                  <c:v>2016</c:v>
                </c:pt>
                <c:pt idx="81">
                  <c:v>2017</c:v>
                </c:pt>
              </c:numCache>
            </c:numRef>
          </c:cat>
          <c:val>
            <c:numRef>
              <c:f>TCP!$M$131:$M$212</c:f>
              <c:numCache>
                <c:formatCode>0.00%</c:formatCode>
                <c:ptCount val="82"/>
                <c:pt idx="0">
                  <c:v>1.3221932805736356</c:v>
                </c:pt>
                <c:pt idx="1">
                  <c:v>1.4800539492741531</c:v>
                </c:pt>
                <c:pt idx="2">
                  <c:v>1.5966091732668104</c:v>
                </c:pt>
                <c:pt idx="3">
                  <c:v>1.9326604555259754</c:v>
                </c:pt>
                <c:pt idx="4">
                  <c:v>2.0592065492709399</c:v>
                </c:pt>
                <c:pt idx="5">
                  <c:v>2.6172983406193784</c:v>
                </c:pt>
                <c:pt idx="6">
                  <c:v>2.4773974403722705</c:v>
                </c:pt>
                <c:pt idx="7">
                  <c:v>3.0122032929867237</c:v>
                </c:pt>
                <c:pt idx="8">
                  <c:v>3.3484156194083776</c:v>
                </c:pt>
                <c:pt idx="9">
                  <c:v>3.0890512970483353</c:v>
                </c:pt>
                <c:pt idx="10">
                  <c:v>2.3400513957827127</c:v>
                </c:pt>
                <c:pt idx="11">
                  <c:v>4.2455752777604925</c:v>
                </c:pt>
                <c:pt idx="12">
                  <c:v>5.3564691903650949</c:v>
                </c:pt>
                <c:pt idx="13">
                  <c:v>4.832197993214173</c:v>
                </c:pt>
                <c:pt idx="14">
                  <c:v>4.7117594371079194</c:v>
                </c:pt>
                <c:pt idx="15">
                  <c:v>4.1057595364444879</c:v>
                </c:pt>
                <c:pt idx="16">
                  <c:v>3.6265018724174576</c:v>
                </c:pt>
                <c:pt idx="17">
                  <c:v>3.2808267051772004</c:v>
                </c:pt>
                <c:pt idx="18">
                  <c:v>2.9812271772661534</c:v>
                </c:pt>
                <c:pt idx="19">
                  <c:v>2.8093285686494838</c:v>
                </c:pt>
                <c:pt idx="20">
                  <c:v>2.6358566001379633</c:v>
                </c:pt>
                <c:pt idx="21">
                  <c:v>2.3227363436197681</c:v>
                </c:pt>
                <c:pt idx="22">
                  <c:v>2.2603782009795363</c:v>
                </c:pt>
                <c:pt idx="23">
                  <c:v>2.2800399130503899</c:v>
                </c:pt>
                <c:pt idx="24">
                  <c:v>1.4946969806762866</c:v>
                </c:pt>
                <c:pt idx="25">
                  <c:v>1.4738414932837252</c:v>
                </c:pt>
                <c:pt idx="26">
                  <c:v>1.4736606931514507</c:v>
                </c:pt>
                <c:pt idx="27">
                  <c:v>1.4783811460364378</c:v>
                </c:pt>
                <c:pt idx="28">
                  <c:v>1.0487858061411408</c:v>
                </c:pt>
                <c:pt idx="29">
                  <c:v>1.0750377139854996</c:v>
                </c:pt>
                <c:pt idx="30">
                  <c:v>1.0744805437325573</c:v>
                </c:pt>
                <c:pt idx="31">
                  <c:v>1.0629036341217855</c:v>
                </c:pt>
                <c:pt idx="32">
                  <c:v>1.0456561508330366</c:v>
                </c:pt>
                <c:pt idx="33">
                  <c:v>0.97387194200711313</c:v>
                </c:pt>
                <c:pt idx="34">
                  <c:v>0.91942271815624699</c:v>
                </c:pt>
                <c:pt idx="35">
                  <c:v>0.93947537771387035</c:v>
                </c:pt>
                <c:pt idx="36">
                  <c:v>0.9090663509665764</c:v>
                </c:pt>
                <c:pt idx="37">
                  <c:v>0.96032229886414755</c:v>
                </c:pt>
                <c:pt idx="38">
                  <c:v>1.0147149766503087</c:v>
                </c:pt>
                <c:pt idx="39">
                  <c:v>0.97626248682771666</c:v>
                </c:pt>
                <c:pt idx="40">
                  <c:v>1.0288493906710365</c:v>
                </c:pt>
                <c:pt idx="41">
                  <c:v>1.0007498286437342</c:v>
                </c:pt>
                <c:pt idx="42">
                  <c:v>0.97625022439828502</c:v>
                </c:pt>
                <c:pt idx="43">
                  <c:v>1.0283080442966044</c:v>
                </c:pt>
                <c:pt idx="44">
                  <c:v>1.1809512118338019</c:v>
                </c:pt>
                <c:pt idx="45">
                  <c:v>1.2796880242901008</c:v>
                </c:pt>
                <c:pt idx="46">
                  <c:v>1.2693012012568803</c:v>
                </c:pt>
                <c:pt idx="47">
                  <c:v>1.3824720929882226</c:v>
                </c:pt>
                <c:pt idx="48">
                  <c:v>1.1758819881113909</c:v>
                </c:pt>
                <c:pt idx="49">
                  <c:v>1.2378260227248379</c:v>
                </c:pt>
                <c:pt idx="50">
                  <c:v>1.0408179392698473</c:v>
                </c:pt>
                <c:pt idx="51">
                  <c:v>0.97662481096474163</c:v>
                </c:pt>
                <c:pt idx="52">
                  <c:v>0.88025084617019078</c:v>
                </c:pt>
                <c:pt idx="53">
                  <c:v>0.73900187493945901</c:v>
                </c:pt>
                <c:pt idx="54">
                  <c:v>0.7972003902511503</c:v>
                </c:pt>
                <c:pt idx="55">
                  <c:v>0.79049981185880025</c:v>
                </c:pt>
                <c:pt idx="56">
                  <c:v>0.82154309943984272</c:v>
                </c:pt>
                <c:pt idx="57">
                  <c:v>0.84329867005160286</c:v>
                </c:pt>
                <c:pt idx="58">
                  <c:v>0.85688698082087367</c:v>
                </c:pt>
                <c:pt idx="59">
                  <c:v>1.1601934317384948</c:v>
                </c:pt>
                <c:pt idx="60">
                  <c:v>1.0750598460864929</c:v>
                </c:pt>
                <c:pt idx="61">
                  <c:v>1.29570634083863</c:v>
                </c:pt>
                <c:pt idx="62">
                  <c:v>1.5431690088154517</c:v>
                </c:pt>
                <c:pt idx="63">
                  <c:v>1.936112180855315</c:v>
                </c:pt>
                <c:pt idx="64">
                  <c:v>2.0588411758411551</c:v>
                </c:pt>
                <c:pt idx="65">
                  <c:v>2.1412198567598955</c:v>
                </c:pt>
                <c:pt idx="66">
                  <c:v>1.9844439030759258</c:v>
                </c:pt>
                <c:pt idx="67">
                  <c:v>1.4660568825023303</c:v>
                </c:pt>
                <c:pt idx="68">
                  <c:v>2.1058952872451191</c:v>
                </c:pt>
                <c:pt idx="69">
                  <c:v>2.1151548648638854</c:v>
                </c:pt>
                <c:pt idx="70">
                  <c:v>2.1478147905260343</c:v>
                </c:pt>
                <c:pt idx="71">
                  <c:v>2.2311776268811516</c:v>
                </c:pt>
                <c:pt idx="72">
                  <c:v>2.9169766492280571</c:v>
                </c:pt>
                <c:pt idx="73">
                  <c:v>3.5229185944569372</c:v>
                </c:pt>
                <c:pt idx="74">
                  <c:v>2.779381519226269</c:v>
                </c:pt>
                <c:pt idx="75">
                  <c:v>3.3774193086641762</c:v>
                </c:pt>
                <c:pt idx="76">
                  <c:v>3.6118803259741004</c:v>
                </c:pt>
                <c:pt idx="77">
                  <c:v>3.5166090427565804</c:v>
                </c:pt>
                <c:pt idx="78">
                  <c:v>4.9019922339876016</c:v>
                </c:pt>
                <c:pt idx="79">
                  <c:v>0.807297490057164</c:v>
                </c:pt>
                <c:pt idx="80">
                  <c:v>0.83889982755750725</c:v>
                </c:pt>
                <c:pt idx="81">
                  <c:v>1.100751501285874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12-47AE-9202-82AAFA3E7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69952"/>
        <c:axId val="444671488"/>
      </c:lineChart>
      <c:catAx>
        <c:axId val="4446699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4671488"/>
        <c:crosses val="autoZero"/>
        <c:auto val="1"/>
        <c:lblAlgn val="ctr"/>
        <c:lblOffset val="100"/>
        <c:noMultiLvlLbl val="0"/>
      </c:catAx>
      <c:valAx>
        <c:axId val="4446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466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TCP!$A$131:$A$211</c:f>
              <c:numCache>
                <c:formatCode>0</c:formatCode>
                <c:ptCount val="81"/>
                <c:pt idx="0">
                  <c:v>1936</c:v>
                </c:pt>
                <c:pt idx="1">
                  <c:v>1937</c:v>
                </c:pt>
                <c:pt idx="2">
                  <c:v>1938</c:v>
                </c:pt>
                <c:pt idx="3">
                  <c:v>1939</c:v>
                </c:pt>
                <c:pt idx="4">
                  <c:v>1940</c:v>
                </c:pt>
                <c:pt idx="5">
                  <c:v>1941</c:v>
                </c:pt>
                <c:pt idx="6">
                  <c:v>1942</c:v>
                </c:pt>
                <c:pt idx="7">
                  <c:v>1943</c:v>
                </c:pt>
                <c:pt idx="8">
                  <c:v>1944</c:v>
                </c:pt>
                <c:pt idx="9">
                  <c:v>1945</c:v>
                </c:pt>
                <c:pt idx="10">
                  <c:v>1946</c:v>
                </c:pt>
                <c:pt idx="11">
                  <c:v>1947</c:v>
                </c:pt>
                <c:pt idx="12">
                  <c:v>1948</c:v>
                </c:pt>
                <c:pt idx="13">
                  <c:v>1949</c:v>
                </c:pt>
                <c:pt idx="14">
                  <c:v>1950</c:v>
                </c:pt>
                <c:pt idx="15">
                  <c:v>1951</c:v>
                </c:pt>
                <c:pt idx="16">
                  <c:v>1952</c:v>
                </c:pt>
                <c:pt idx="17">
                  <c:v>1953</c:v>
                </c:pt>
                <c:pt idx="18">
                  <c:v>1954</c:v>
                </c:pt>
                <c:pt idx="19">
                  <c:v>1955</c:v>
                </c:pt>
                <c:pt idx="20">
                  <c:v>1956</c:v>
                </c:pt>
                <c:pt idx="21">
                  <c:v>1957</c:v>
                </c:pt>
                <c:pt idx="22">
                  <c:v>1958</c:v>
                </c:pt>
                <c:pt idx="23">
                  <c:v>1959</c:v>
                </c:pt>
                <c:pt idx="24">
                  <c:v>1960</c:v>
                </c:pt>
                <c:pt idx="25">
                  <c:v>1961</c:v>
                </c:pt>
                <c:pt idx="26">
                  <c:v>1962</c:v>
                </c:pt>
                <c:pt idx="27">
                  <c:v>1963</c:v>
                </c:pt>
                <c:pt idx="28">
                  <c:v>1964</c:v>
                </c:pt>
                <c:pt idx="29">
                  <c:v>1965</c:v>
                </c:pt>
                <c:pt idx="30">
                  <c:v>1966</c:v>
                </c:pt>
                <c:pt idx="31">
                  <c:v>1967</c:v>
                </c:pt>
                <c:pt idx="32">
                  <c:v>1968</c:v>
                </c:pt>
                <c:pt idx="33">
                  <c:v>1969</c:v>
                </c:pt>
                <c:pt idx="34">
                  <c:v>1970</c:v>
                </c:pt>
                <c:pt idx="35">
                  <c:v>1971</c:v>
                </c:pt>
                <c:pt idx="36">
                  <c:v>1972</c:v>
                </c:pt>
                <c:pt idx="37">
                  <c:v>1973</c:v>
                </c:pt>
                <c:pt idx="38">
                  <c:v>1974</c:v>
                </c:pt>
                <c:pt idx="39">
                  <c:v>1975</c:v>
                </c:pt>
                <c:pt idx="40">
                  <c:v>1976</c:v>
                </c:pt>
                <c:pt idx="41">
                  <c:v>1977</c:v>
                </c:pt>
                <c:pt idx="42">
                  <c:v>1978</c:v>
                </c:pt>
                <c:pt idx="43">
                  <c:v>1979</c:v>
                </c:pt>
                <c:pt idx="44">
                  <c:v>1980</c:v>
                </c:pt>
                <c:pt idx="45">
                  <c:v>1981</c:v>
                </c:pt>
                <c:pt idx="46">
                  <c:v>1982</c:v>
                </c:pt>
                <c:pt idx="47">
                  <c:v>1983</c:v>
                </c:pt>
                <c:pt idx="48">
                  <c:v>1984</c:v>
                </c:pt>
                <c:pt idx="49">
                  <c:v>1985</c:v>
                </c:pt>
                <c:pt idx="50">
                  <c:v>1986</c:v>
                </c:pt>
                <c:pt idx="51">
                  <c:v>1987</c:v>
                </c:pt>
                <c:pt idx="52">
                  <c:v>1988</c:v>
                </c:pt>
                <c:pt idx="53">
                  <c:v>1989</c:v>
                </c:pt>
                <c:pt idx="54">
                  <c:v>1990</c:v>
                </c:pt>
                <c:pt idx="55">
                  <c:v>1991</c:v>
                </c:pt>
                <c:pt idx="56">
                  <c:v>1992</c:v>
                </c:pt>
                <c:pt idx="57">
                  <c:v>1993</c:v>
                </c:pt>
                <c:pt idx="58">
                  <c:v>1994</c:v>
                </c:pt>
                <c:pt idx="59">
                  <c:v>1995</c:v>
                </c:pt>
                <c:pt idx="60">
                  <c:v>1996</c:v>
                </c:pt>
                <c:pt idx="61">
                  <c:v>1997</c:v>
                </c:pt>
                <c:pt idx="62">
                  <c:v>1998</c:v>
                </c:pt>
                <c:pt idx="63">
                  <c:v>1999</c:v>
                </c:pt>
                <c:pt idx="64">
                  <c:v>2000</c:v>
                </c:pt>
                <c:pt idx="65">
                  <c:v>2001</c:v>
                </c:pt>
                <c:pt idx="66">
                  <c:v>2002</c:v>
                </c:pt>
                <c:pt idx="67">
                  <c:v>2003</c:v>
                </c:pt>
                <c:pt idx="68">
                  <c:v>2004</c:v>
                </c:pt>
                <c:pt idx="69">
                  <c:v>2005</c:v>
                </c:pt>
                <c:pt idx="70">
                  <c:v>2006</c:v>
                </c:pt>
                <c:pt idx="71">
                  <c:v>2007</c:v>
                </c:pt>
                <c:pt idx="72">
                  <c:v>2008</c:v>
                </c:pt>
                <c:pt idx="73">
                  <c:v>2009</c:v>
                </c:pt>
                <c:pt idx="74">
                  <c:v>2010</c:v>
                </c:pt>
                <c:pt idx="75">
                  <c:v>2011</c:v>
                </c:pt>
                <c:pt idx="76">
                  <c:v>2012</c:v>
                </c:pt>
                <c:pt idx="77">
                  <c:v>2013</c:v>
                </c:pt>
                <c:pt idx="78">
                  <c:v>2014</c:v>
                </c:pt>
                <c:pt idx="79">
                  <c:v>2015</c:v>
                </c:pt>
                <c:pt idx="80">
                  <c:v>2016</c:v>
                </c:pt>
              </c:numCache>
            </c:numRef>
          </c:cat>
          <c:val>
            <c:numRef>
              <c:f>TCP!#REF!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67-44D0-894E-67EF2C5B2016}"/>
            </c:ext>
          </c:extLst>
        </c:ser>
        <c:ser>
          <c:idx val="1"/>
          <c:order val="1"/>
          <c:tx>
            <c:strRef>
              <c:f>TCP!$R$4</c:f>
              <c:strCache>
                <c:ptCount val="1"/>
                <c:pt idx="0">
                  <c:v>TCP c/ IPT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TCP!$A$131:$A$211</c:f>
              <c:numCache>
                <c:formatCode>0</c:formatCode>
                <c:ptCount val="81"/>
                <c:pt idx="0">
                  <c:v>1936</c:v>
                </c:pt>
                <c:pt idx="1">
                  <c:v>1937</c:v>
                </c:pt>
                <c:pt idx="2">
                  <c:v>1938</c:v>
                </c:pt>
                <c:pt idx="3">
                  <c:v>1939</c:v>
                </c:pt>
                <c:pt idx="4">
                  <c:v>1940</c:v>
                </c:pt>
                <c:pt idx="5">
                  <c:v>1941</c:v>
                </c:pt>
                <c:pt idx="6">
                  <c:v>1942</c:v>
                </c:pt>
                <c:pt idx="7">
                  <c:v>1943</c:v>
                </c:pt>
                <c:pt idx="8">
                  <c:v>1944</c:v>
                </c:pt>
                <c:pt idx="9">
                  <c:v>1945</c:v>
                </c:pt>
                <c:pt idx="10">
                  <c:v>1946</c:v>
                </c:pt>
                <c:pt idx="11">
                  <c:v>1947</c:v>
                </c:pt>
                <c:pt idx="12">
                  <c:v>1948</c:v>
                </c:pt>
                <c:pt idx="13">
                  <c:v>1949</c:v>
                </c:pt>
                <c:pt idx="14">
                  <c:v>1950</c:v>
                </c:pt>
                <c:pt idx="15">
                  <c:v>1951</c:v>
                </c:pt>
                <c:pt idx="16">
                  <c:v>1952</c:v>
                </c:pt>
                <c:pt idx="17">
                  <c:v>1953</c:v>
                </c:pt>
                <c:pt idx="18">
                  <c:v>1954</c:v>
                </c:pt>
                <c:pt idx="19">
                  <c:v>1955</c:v>
                </c:pt>
                <c:pt idx="20">
                  <c:v>1956</c:v>
                </c:pt>
                <c:pt idx="21">
                  <c:v>1957</c:v>
                </c:pt>
                <c:pt idx="22">
                  <c:v>1958</c:v>
                </c:pt>
                <c:pt idx="23">
                  <c:v>1959</c:v>
                </c:pt>
                <c:pt idx="24">
                  <c:v>1960</c:v>
                </c:pt>
                <c:pt idx="25">
                  <c:v>1961</c:v>
                </c:pt>
                <c:pt idx="26">
                  <c:v>1962</c:v>
                </c:pt>
                <c:pt idx="27">
                  <c:v>1963</c:v>
                </c:pt>
                <c:pt idx="28">
                  <c:v>1964</c:v>
                </c:pt>
                <c:pt idx="29">
                  <c:v>1965</c:v>
                </c:pt>
                <c:pt idx="30">
                  <c:v>1966</c:v>
                </c:pt>
                <c:pt idx="31">
                  <c:v>1967</c:v>
                </c:pt>
                <c:pt idx="32">
                  <c:v>1968</c:v>
                </c:pt>
                <c:pt idx="33">
                  <c:v>1969</c:v>
                </c:pt>
                <c:pt idx="34">
                  <c:v>1970</c:v>
                </c:pt>
                <c:pt idx="35">
                  <c:v>1971</c:v>
                </c:pt>
                <c:pt idx="36">
                  <c:v>1972</c:v>
                </c:pt>
                <c:pt idx="37">
                  <c:v>1973</c:v>
                </c:pt>
                <c:pt idx="38">
                  <c:v>1974</c:v>
                </c:pt>
                <c:pt idx="39">
                  <c:v>1975</c:v>
                </c:pt>
                <c:pt idx="40">
                  <c:v>1976</c:v>
                </c:pt>
                <c:pt idx="41">
                  <c:v>1977</c:v>
                </c:pt>
                <c:pt idx="42">
                  <c:v>1978</c:v>
                </c:pt>
                <c:pt idx="43">
                  <c:v>1979</c:v>
                </c:pt>
                <c:pt idx="44">
                  <c:v>1980</c:v>
                </c:pt>
                <c:pt idx="45">
                  <c:v>1981</c:v>
                </c:pt>
                <c:pt idx="46">
                  <c:v>1982</c:v>
                </c:pt>
                <c:pt idx="47">
                  <c:v>1983</c:v>
                </c:pt>
                <c:pt idx="48">
                  <c:v>1984</c:v>
                </c:pt>
                <c:pt idx="49">
                  <c:v>1985</c:v>
                </c:pt>
                <c:pt idx="50">
                  <c:v>1986</c:v>
                </c:pt>
                <c:pt idx="51">
                  <c:v>1987</c:v>
                </c:pt>
                <c:pt idx="52">
                  <c:v>1988</c:v>
                </c:pt>
                <c:pt idx="53">
                  <c:v>1989</c:v>
                </c:pt>
                <c:pt idx="54">
                  <c:v>1990</c:v>
                </c:pt>
                <c:pt idx="55">
                  <c:v>1991</c:v>
                </c:pt>
                <c:pt idx="56">
                  <c:v>1992</c:v>
                </c:pt>
                <c:pt idx="57">
                  <c:v>1993</c:v>
                </c:pt>
                <c:pt idx="58">
                  <c:v>1994</c:v>
                </c:pt>
                <c:pt idx="59">
                  <c:v>1995</c:v>
                </c:pt>
                <c:pt idx="60">
                  <c:v>1996</c:v>
                </c:pt>
                <c:pt idx="61">
                  <c:v>1997</c:v>
                </c:pt>
                <c:pt idx="62">
                  <c:v>1998</c:v>
                </c:pt>
                <c:pt idx="63">
                  <c:v>1999</c:v>
                </c:pt>
                <c:pt idx="64">
                  <c:v>2000</c:v>
                </c:pt>
                <c:pt idx="65">
                  <c:v>2001</c:v>
                </c:pt>
                <c:pt idx="66">
                  <c:v>2002</c:v>
                </c:pt>
                <c:pt idx="67">
                  <c:v>2003</c:v>
                </c:pt>
                <c:pt idx="68">
                  <c:v>2004</c:v>
                </c:pt>
                <c:pt idx="69">
                  <c:v>2005</c:v>
                </c:pt>
                <c:pt idx="70">
                  <c:v>2006</c:v>
                </c:pt>
                <c:pt idx="71">
                  <c:v>2007</c:v>
                </c:pt>
                <c:pt idx="72">
                  <c:v>2008</c:v>
                </c:pt>
                <c:pt idx="73">
                  <c:v>2009</c:v>
                </c:pt>
                <c:pt idx="74">
                  <c:v>2010</c:v>
                </c:pt>
                <c:pt idx="75">
                  <c:v>2011</c:v>
                </c:pt>
                <c:pt idx="76">
                  <c:v>2012</c:v>
                </c:pt>
                <c:pt idx="77">
                  <c:v>2013</c:v>
                </c:pt>
                <c:pt idx="78">
                  <c:v>2014</c:v>
                </c:pt>
                <c:pt idx="79">
                  <c:v>2015</c:v>
                </c:pt>
                <c:pt idx="80">
                  <c:v>2016</c:v>
                </c:pt>
              </c:numCache>
            </c:numRef>
          </c:cat>
          <c:val>
            <c:numRef>
              <c:f>TCP!$Q$131:$Q$212</c:f>
              <c:numCache>
                <c:formatCode>0%</c:formatCode>
                <c:ptCount val="82"/>
                <c:pt idx="0">
                  <c:v>1.2967696729927696</c:v>
                </c:pt>
                <c:pt idx="1">
                  <c:v>1.5686076158891218</c:v>
                </c:pt>
                <c:pt idx="2">
                  <c:v>1.7019955408082514</c:v>
                </c:pt>
                <c:pt idx="3">
                  <c:v>1.7845549144090143</c:v>
                </c:pt>
                <c:pt idx="4">
                  <c:v>1.7504591731189771</c:v>
                </c:pt>
                <c:pt idx="5">
                  <c:v>1.7739578476475917</c:v>
                </c:pt>
                <c:pt idx="6">
                  <c:v>1.7620828650978964</c:v>
                </c:pt>
                <c:pt idx="7">
                  <c:v>1.8951214814907538</c:v>
                </c:pt>
                <c:pt idx="8">
                  <c:v>1.9083008347354298</c:v>
                </c:pt>
                <c:pt idx="9">
                  <c:v>1.9088433133601517</c:v>
                </c:pt>
                <c:pt idx="10">
                  <c:v>1.7068742190001587</c:v>
                </c:pt>
                <c:pt idx="11">
                  <c:v>1.6949258302866952</c:v>
                </c:pt>
                <c:pt idx="12">
                  <c:v>1.7221309232808029</c:v>
                </c:pt>
                <c:pt idx="13">
                  <c:v>1.6649404795489604</c:v>
                </c:pt>
                <c:pt idx="14">
                  <c:v>1.6353550947239452</c:v>
                </c:pt>
                <c:pt idx="15">
                  <c:v>1.6224963660691467</c:v>
                </c:pt>
                <c:pt idx="16">
                  <c:v>1.6058793050647244</c:v>
                </c:pt>
                <c:pt idx="17">
                  <c:v>1.5718993112218282</c:v>
                </c:pt>
                <c:pt idx="18">
                  <c:v>1.5674646963606302</c:v>
                </c:pt>
                <c:pt idx="19">
                  <c:v>1.5670951030906703</c:v>
                </c:pt>
                <c:pt idx="20">
                  <c:v>1.557991549289812</c:v>
                </c:pt>
                <c:pt idx="21">
                  <c:v>1.4751196765863641</c:v>
                </c:pt>
                <c:pt idx="22">
                  <c:v>1.5037556528791298</c:v>
                </c:pt>
                <c:pt idx="23">
                  <c:v>1.5668873120510987</c:v>
                </c:pt>
                <c:pt idx="24">
                  <c:v>1.5968114336569612</c:v>
                </c:pt>
                <c:pt idx="25">
                  <c:v>1.5351892677189267</c:v>
                </c:pt>
                <c:pt idx="26">
                  <c:v>1.5326222797807627</c:v>
                </c:pt>
                <c:pt idx="27">
                  <c:v>1.5301857587090095</c:v>
                </c:pt>
                <c:pt idx="28">
                  <c:v>1.0831460760132856</c:v>
                </c:pt>
                <c:pt idx="29">
                  <c:v>1.0850770907454337</c:v>
                </c:pt>
                <c:pt idx="30">
                  <c:v>1.0718670813058915</c:v>
                </c:pt>
                <c:pt idx="31">
                  <c:v>1.0426086144174054</c:v>
                </c:pt>
                <c:pt idx="32">
                  <c:v>1.0136779058141232</c:v>
                </c:pt>
                <c:pt idx="33">
                  <c:v>0.9848501536275257</c:v>
                </c:pt>
                <c:pt idx="34">
                  <c:v>0.95339525002642733</c:v>
                </c:pt>
                <c:pt idx="35">
                  <c:v>0.94481026524683964</c:v>
                </c:pt>
                <c:pt idx="36">
                  <c:v>0.96142090921733259</c:v>
                </c:pt>
                <c:pt idx="37">
                  <c:v>0.96179241203690458</c:v>
                </c:pt>
                <c:pt idx="38">
                  <c:v>0.94089422258728184</c:v>
                </c:pt>
                <c:pt idx="39">
                  <c:v>0.95085409608617766</c:v>
                </c:pt>
                <c:pt idx="40">
                  <c:v>0.9582133332226116</c:v>
                </c:pt>
                <c:pt idx="41">
                  <c:v>0.96066825203624773</c:v>
                </c:pt>
                <c:pt idx="42">
                  <c:v>0.95649311038568385</c:v>
                </c:pt>
                <c:pt idx="43">
                  <c:v>0.96567948451175889</c:v>
                </c:pt>
                <c:pt idx="44">
                  <c:v>1.0344559007459637</c:v>
                </c:pt>
                <c:pt idx="45">
                  <c:v>1.087450079215065</c:v>
                </c:pt>
                <c:pt idx="46">
                  <c:v>1.1225984588916942</c:v>
                </c:pt>
                <c:pt idx="47">
                  <c:v>1.1539462374374312</c:v>
                </c:pt>
                <c:pt idx="48">
                  <c:v>0.9225686104295866</c:v>
                </c:pt>
                <c:pt idx="49">
                  <c:v>0.95152562412462749</c:v>
                </c:pt>
                <c:pt idx="50">
                  <c:v>0.83287091187542273</c:v>
                </c:pt>
                <c:pt idx="51">
                  <c:v>0.73778586006030555</c:v>
                </c:pt>
                <c:pt idx="52">
                  <c:v>0.662120484323104</c:v>
                </c:pt>
                <c:pt idx="53">
                  <c:v>0.45783274416004233</c:v>
                </c:pt>
                <c:pt idx="54">
                  <c:v>0.46729068552695885</c:v>
                </c:pt>
                <c:pt idx="55">
                  <c:v>0.5094262153427106</c:v>
                </c:pt>
                <c:pt idx="56">
                  <c:v>0.53417216696706638</c:v>
                </c:pt>
                <c:pt idx="57">
                  <c:v>0.53793437178583814</c:v>
                </c:pt>
                <c:pt idx="58">
                  <c:v>0.50560117758762535</c:v>
                </c:pt>
                <c:pt idx="59">
                  <c:v>0.68298844661095959</c:v>
                </c:pt>
                <c:pt idx="60">
                  <c:v>0.56464810748674221</c:v>
                </c:pt>
                <c:pt idx="61">
                  <c:v>0.70731411497982688</c:v>
                </c:pt>
                <c:pt idx="62">
                  <c:v>0.84257653394501097</c:v>
                </c:pt>
                <c:pt idx="63">
                  <c:v>0.91457745975502014</c:v>
                </c:pt>
                <c:pt idx="64">
                  <c:v>0.91777169982821372</c:v>
                </c:pt>
                <c:pt idx="65">
                  <c:v>0.95071585121723989</c:v>
                </c:pt>
                <c:pt idx="66">
                  <c:v>0.69973181997604295</c:v>
                </c:pt>
                <c:pt idx="67">
                  <c:v>0.65509966741734571</c:v>
                </c:pt>
                <c:pt idx="68">
                  <c:v>0.66517594408343794</c:v>
                </c:pt>
                <c:pt idx="69">
                  <c:v>0.66639060416035467</c:v>
                </c:pt>
                <c:pt idx="70">
                  <c:v>0.72350335007742139</c:v>
                </c:pt>
                <c:pt idx="71">
                  <c:v>0.83757954624783248</c:v>
                </c:pt>
                <c:pt idx="72">
                  <c:v>1.0656188656753398</c:v>
                </c:pt>
                <c:pt idx="73">
                  <c:v>1.3873930141121731</c:v>
                </c:pt>
                <c:pt idx="74">
                  <c:v>0.87946433412679592</c:v>
                </c:pt>
                <c:pt idx="75">
                  <c:v>1.0767559218509073</c:v>
                </c:pt>
                <c:pt idx="76">
                  <c:v>1.2688474520965907</c:v>
                </c:pt>
                <c:pt idx="77">
                  <c:v>1.2122549369356115</c:v>
                </c:pt>
                <c:pt idx="78">
                  <c:v>1.7414157495091491</c:v>
                </c:pt>
                <c:pt idx="79">
                  <c:v>0.31951264351745662</c:v>
                </c:pt>
                <c:pt idx="80">
                  <c:v>0.27007148123979963</c:v>
                </c:pt>
                <c:pt idx="81">
                  <c:v>0.27975462122752787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67-44D0-894E-67EF2C5B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96192"/>
        <c:axId val="447497728"/>
      </c:lineChart>
      <c:catAx>
        <c:axId val="447496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7497728"/>
        <c:crosses val="autoZero"/>
        <c:auto val="1"/>
        <c:lblAlgn val="ctr"/>
        <c:lblOffset val="100"/>
        <c:noMultiLvlLbl val="0"/>
      </c:catAx>
      <c:valAx>
        <c:axId val="4474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74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'IPTs (2)'!$A$5:$A$25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'IPTs (2)'!$G$5:$G$26</c:f>
              <c:numCache>
                <c:formatCode>General</c:formatCode>
                <c:ptCount val="22"/>
                <c:pt idx="0">
                  <c:v>1</c:v>
                </c:pt>
                <c:pt idx="1">
                  <c:v>0.96840991384763297</c:v>
                </c:pt>
                <c:pt idx="2">
                  <c:v>0.95762754076817636</c:v>
                </c:pt>
                <c:pt idx="3">
                  <c:v>0.95193066920490133</c:v>
                </c:pt>
                <c:pt idx="4">
                  <c:v>0.88171067821288818</c:v>
                </c:pt>
                <c:pt idx="5">
                  <c:v>0.83379019917558517</c:v>
                </c:pt>
                <c:pt idx="6">
                  <c:v>0.80381217508190905</c:v>
                </c:pt>
                <c:pt idx="7">
                  <c:v>0.7584795433665501</c:v>
                </c:pt>
                <c:pt idx="8">
                  <c:v>0.73627406822711861</c:v>
                </c:pt>
                <c:pt idx="9">
                  <c:v>0.71912324186469023</c:v>
                </c:pt>
                <c:pt idx="10">
                  <c:v>0.7075930571797121</c:v>
                </c:pt>
                <c:pt idx="11">
                  <c:v>0.68961964285855526</c:v>
                </c:pt>
                <c:pt idx="12">
                  <c:v>0.68558121012628481</c:v>
                </c:pt>
                <c:pt idx="13">
                  <c:v>0.68276808619395635</c:v>
                </c:pt>
                <c:pt idx="14">
                  <c:v>0.67629384136205073</c:v>
                </c:pt>
                <c:pt idx="15">
                  <c:v>0.67817372408795062</c:v>
                </c:pt>
                <c:pt idx="16">
                  <c:v>0.6663914074934576</c:v>
                </c:pt>
                <c:pt idx="17">
                  <c:v>0.64199935447116452</c:v>
                </c:pt>
                <c:pt idx="18">
                  <c:v>0.63459207912170312</c:v>
                </c:pt>
                <c:pt idx="19">
                  <c:v>0.61339962385703994</c:v>
                </c:pt>
                <c:pt idx="20">
                  <c:v>0.55806680501071837</c:v>
                </c:pt>
                <c:pt idx="21">
                  <c:v>0.5071878924399531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49-4315-936C-969685CF35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'IPTs (2)'!$A$5:$A$25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'IPTs (2)'!$H$5:$H$26</c:f>
              <c:numCache>
                <c:formatCode>General</c:formatCode>
                <c:ptCount val="22"/>
                <c:pt idx="0">
                  <c:v>1</c:v>
                </c:pt>
                <c:pt idx="1">
                  <c:v>0.99393309329751967</c:v>
                </c:pt>
                <c:pt idx="2">
                  <c:v>1.094666496034705</c:v>
                </c:pt>
                <c:pt idx="3">
                  <c:v>1.1643322201616009</c:v>
                </c:pt>
                <c:pt idx="4">
                  <c:v>1.1391180697256671</c:v>
                </c:pt>
                <c:pt idx="5">
                  <c:v>1.2155764735393921</c:v>
                </c:pt>
                <c:pt idx="6">
                  <c:v>1.2351780130063281</c:v>
                </c:pt>
                <c:pt idx="7">
                  <c:v>1.1478385339162649</c:v>
                </c:pt>
                <c:pt idx="8">
                  <c:v>1.1068570392919859</c:v>
                </c:pt>
                <c:pt idx="9">
                  <c:v>1.0212381793590237</c:v>
                </c:pt>
                <c:pt idx="10">
                  <c:v>0.96661850962945861</c:v>
                </c:pt>
                <c:pt idx="11">
                  <c:v>0.95156755218709566</c:v>
                </c:pt>
                <c:pt idx="12">
                  <c:v>0.92167537897210738</c:v>
                </c:pt>
                <c:pt idx="13">
                  <c:v>0.93452603925297206</c:v>
                </c:pt>
                <c:pt idx="14">
                  <c:v>0.92857525918374284</c:v>
                </c:pt>
                <c:pt idx="15">
                  <c:v>0.95098066145995364</c:v>
                </c:pt>
                <c:pt idx="16">
                  <c:v>0.95669556445955739</c:v>
                </c:pt>
                <c:pt idx="17">
                  <c:v>0.93636912783155413</c:v>
                </c:pt>
                <c:pt idx="18">
                  <c:v>0.92380389685113629</c:v>
                </c:pt>
                <c:pt idx="19">
                  <c:v>0.95115776463895463</c:v>
                </c:pt>
                <c:pt idx="20">
                  <c:v>0.94566365184137002</c:v>
                </c:pt>
                <c:pt idx="21">
                  <c:v>0.8821682355066921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49-4315-936C-969685CF35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'IPTs (2)'!$A$5:$A$25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'IPTs (2)'!$I$5:$I$26</c:f>
              <c:numCache>
                <c:formatCode>General</c:formatCode>
                <c:ptCount val="22"/>
                <c:pt idx="0">
                  <c:v>1</c:v>
                </c:pt>
                <c:pt idx="1">
                  <c:v>0.93291279143988426</c:v>
                </c:pt>
                <c:pt idx="2">
                  <c:v>0.86359036655247745</c:v>
                </c:pt>
                <c:pt idx="3">
                  <c:v>0.90531025504462159</c:v>
                </c:pt>
                <c:pt idx="4">
                  <c:v>0.90748404507366798</c:v>
                </c:pt>
                <c:pt idx="5">
                  <c:v>0.85900699725570029</c:v>
                </c:pt>
                <c:pt idx="6">
                  <c:v>0.81942127967254241</c:v>
                </c:pt>
                <c:pt idx="7">
                  <c:v>0.93764158915887252</c:v>
                </c:pt>
                <c:pt idx="8">
                  <c:v>1.015964734640451</c:v>
                </c:pt>
                <c:pt idx="9">
                  <c:v>1.0189816260057747</c:v>
                </c:pt>
                <c:pt idx="10">
                  <c:v>1.044545208602659</c:v>
                </c:pt>
                <c:pt idx="11">
                  <c:v>1.0543263560594021</c:v>
                </c:pt>
                <c:pt idx="12">
                  <c:v>1.0543263560594021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49-4315-936C-969685CF35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'IPTs (2)'!$A$5:$A$25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'IPTs (2)'!$J$5:$J$26</c:f>
              <c:numCache>
                <c:formatCode>00,000</c:formatCode>
                <c:ptCount val="22"/>
                <c:pt idx="0">
                  <c:v>1</c:v>
                </c:pt>
                <c:pt idx="1">
                  <c:v>1.0219289373234697</c:v>
                </c:pt>
                <c:pt idx="2">
                  <c:v>0.9094700098042694</c:v>
                </c:pt>
                <c:pt idx="3">
                  <c:v>0.87506596995058583</c:v>
                </c:pt>
                <c:pt idx="4">
                  <c:v>0.87967706545123536</c:v>
                </c:pt>
                <c:pt idx="5">
                  <c:v>0.71846446258922858</c:v>
                </c:pt>
                <c:pt idx="6">
                  <c:v>0.93807938079195274</c:v>
                </c:pt>
                <c:pt idx="7">
                  <c:v>0.68191662693961719</c:v>
                </c:pt>
                <c:pt idx="8">
                  <c:v>0.69237268007359809</c:v>
                </c:pt>
                <c:pt idx="9">
                  <c:v>0.74848540634660132</c:v>
                </c:pt>
                <c:pt idx="10">
                  <c:v>0.84282000754125963</c:v>
                </c:pt>
                <c:pt idx="11">
                  <c:v>0.82757650497170676</c:v>
                </c:pt>
                <c:pt idx="12">
                  <c:v>0.91420185047925961</c:v>
                </c:pt>
                <c:pt idx="13">
                  <c:v>0.75980906919193658</c:v>
                </c:pt>
                <c:pt idx="14">
                  <c:v>0.77021037813458115</c:v>
                </c:pt>
                <c:pt idx="15">
                  <c:v>0.85173143430446385</c:v>
                </c:pt>
                <c:pt idx="16">
                  <c:v>0.83921228918666091</c:v>
                </c:pt>
                <c:pt idx="17">
                  <c:v>0.87030091947112986</c:v>
                </c:pt>
                <c:pt idx="18">
                  <c:v>0.97630095700738073</c:v>
                </c:pt>
                <c:pt idx="19">
                  <c:v>0.79595600873345951</c:v>
                </c:pt>
                <c:pt idx="20">
                  <c:v>0.63423245088469515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02-4B3E-97C6-4B52D207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186496"/>
        <c:axId val="454188032"/>
      </c:lineChart>
      <c:catAx>
        <c:axId val="4541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4188032"/>
        <c:crosses val="autoZero"/>
        <c:auto val="1"/>
        <c:lblAlgn val="ctr"/>
        <c:lblOffset val="100"/>
        <c:noMultiLvlLbl val="0"/>
      </c:catAx>
      <c:valAx>
        <c:axId val="4541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41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'TCP VEN viejo'!$A$4:$A$77</c:f>
              <c:numCache>
                <c:formatCode>General</c:formatCode>
                <c:ptCount val="74"/>
                <c:pt idx="0">
                  <c:v>1936</c:v>
                </c:pt>
                <c:pt idx="1">
                  <c:v>1937</c:v>
                </c:pt>
                <c:pt idx="2">
                  <c:v>1938</c:v>
                </c:pt>
                <c:pt idx="3">
                  <c:v>1939</c:v>
                </c:pt>
                <c:pt idx="4">
                  <c:v>1940</c:v>
                </c:pt>
                <c:pt idx="5">
                  <c:v>1941</c:v>
                </c:pt>
                <c:pt idx="6">
                  <c:v>1942</c:v>
                </c:pt>
                <c:pt idx="7">
                  <c:v>1943</c:v>
                </c:pt>
                <c:pt idx="8">
                  <c:v>1944</c:v>
                </c:pt>
                <c:pt idx="9">
                  <c:v>1945</c:v>
                </c:pt>
                <c:pt idx="10">
                  <c:v>1946</c:v>
                </c:pt>
                <c:pt idx="11">
                  <c:v>1947</c:v>
                </c:pt>
                <c:pt idx="12">
                  <c:v>1948</c:v>
                </c:pt>
                <c:pt idx="13">
                  <c:v>1949</c:v>
                </c:pt>
                <c:pt idx="14">
                  <c:v>1950</c:v>
                </c:pt>
                <c:pt idx="15">
                  <c:v>1951</c:v>
                </c:pt>
                <c:pt idx="16">
                  <c:v>1952</c:v>
                </c:pt>
                <c:pt idx="17">
                  <c:v>1953</c:v>
                </c:pt>
                <c:pt idx="18">
                  <c:v>1954</c:v>
                </c:pt>
                <c:pt idx="19">
                  <c:v>1955</c:v>
                </c:pt>
                <c:pt idx="20">
                  <c:v>1956</c:v>
                </c:pt>
                <c:pt idx="21">
                  <c:v>1957</c:v>
                </c:pt>
                <c:pt idx="22">
                  <c:v>1958</c:v>
                </c:pt>
                <c:pt idx="23">
                  <c:v>1959</c:v>
                </c:pt>
                <c:pt idx="24">
                  <c:v>1960</c:v>
                </c:pt>
                <c:pt idx="25">
                  <c:v>1961</c:v>
                </c:pt>
                <c:pt idx="26">
                  <c:v>1962</c:v>
                </c:pt>
                <c:pt idx="27">
                  <c:v>1963</c:v>
                </c:pt>
                <c:pt idx="28">
                  <c:v>1964</c:v>
                </c:pt>
                <c:pt idx="29">
                  <c:v>1965</c:v>
                </c:pt>
                <c:pt idx="30">
                  <c:v>1966</c:v>
                </c:pt>
                <c:pt idx="31">
                  <c:v>1967</c:v>
                </c:pt>
                <c:pt idx="32">
                  <c:v>1968</c:v>
                </c:pt>
                <c:pt idx="33">
                  <c:v>1969</c:v>
                </c:pt>
                <c:pt idx="34">
                  <c:v>1970</c:v>
                </c:pt>
                <c:pt idx="35">
                  <c:v>1971</c:v>
                </c:pt>
                <c:pt idx="36">
                  <c:v>1972</c:v>
                </c:pt>
                <c:pt idx="37">
                  <c:v>1973</c:v>
                </c:pt>
                <c:pt idx="38">
                  <c:v>1974</c:v>
                </c:pt>
                <c:pt idx="39">
                  <c:v>1975</c:v>
                </c:pt>
                <c:pt idx="40">
                  <c:v>1976</c:v>
                </c:pt>
                <c:pt idx="41">
                  <c:v>1977</c:v>
                </c:pt>
                <c:pt idx="42">
                  <c:v>1978</c:v>
                </c:pt>
                <c:pt idx="43">
                  <c:v>1979</c:v>
                </c:pt>
                <c:pt idx="44">
                  <c:v>1980</c:v>
                </c:pt>
                <c:pt idx="45">
                  <c:v>1981</c:v>
                </c:pt>
                <c:pt idx="46">
                  <c:v>1982</c:v>
                </c:pt>
                <c:pt idx="47">
                  <c:v>1983</c:v>
                </c:pt>
                <c:pt idx="48">
                  <c:v>1984</c:v>
                </c:pt>
                <c:pt idx="49">
                  <c:v>1985</c:v>
                </c:pt>
                <c:pt idx="50">
                  <c:v>1986</c:v>
                </c:pt>
                <c:pt idx="51">
                  <c:v>1987</c:v>
                </c:pt>
                <c:pt idx="52">
                  <c:v>1988</c:v>
                </c:pt>
                <c:pt idx="53">
                  <c:v>1989</c:v>
                </c:pt>
                <c:pt idx="54">
                  <c:v>1990</c:v>
                </c:pt>
                <c:pt idx="55">
                  <c:v>1991</c:v>
                </c:pt>
                <c:pt idx="56">
                  <c:v>1992</c:v>
                </c:pt>
                <c:pt idx="57">
                  <c:v>1993</c:v>
                </c:pt>
                <c:pt idx="58">
                  <c:v>1994</c:v>
                </c:pt>
                <c:pt idx="59">
                  <c:v>1995</c:v>
                </c:pt>
                <c:pt idx="60">
                  <c:v>1996</c:v>
                </c:pt>
                <c:pt idx="61">
                  <c:v>1997</c:v>
                </c:pt>
                <c:pt idx="62">
                  <c:v>1998</c:v>
                </c:pt>
                <c:pt idx="63">
                  <c:v>1999</c:v>
                </c:pt>
                <c:pt idx="64">
                  <c:v>2000</c:v>
                </c:pt>
                <c:pt idx="65">
                  <c:v>2001</c:v>
                </c:pt>
                <c:pt idx="66">
                  <c:v>2002</c:v>
                </c:pt>
                <c:pt idx="67">
                  <c:v>2003</c:v>
                </c:pt>
                <c:pt idx="68">
                  <c:v>2004</c:v>
                </c:pt>
                <c:pt idx="69">
                  <c:v>2005</c:v>
                </c:pt>
                <c:pt idx="70">
                  <c:v>2006</c:v>
                </c:pt>
                <c:pt idx="71">
                  <c:v>2007</c:v>
                </c:pt>
                <c:pt idx="72">
                  <c:v>2008</c:v>
                </c:pt>
                <c:pt idx="73">
                  <c:v>2009</c:v>
                </c:pt>
              </c:numCache>
            </c:numRef>
          </c:cat>
          <c:val>
            <c:numRef>
              <c:f>'TCP VEN viejo'!$M$4:$M$77</c:f>
              <c:numCache>
                <c:formatCode>0%</c:formatCode>
                <c:ptCount val="74"/>
                <c:pt idx="0">
                  <c:v>1.4309421588144091</c:v>
                </c:pt>
                <c:pt idx="1">
                  <c:v>1.5983323680805888</c:v>
                </c:pt>
                <c:pt idx="2">
                  <c:v>1.9128869225454306</c:v>
                </c:pt>
                <c:pt idx="3">
                  <c:v>2.1752564897736764</c:v>
                </c:pt>
                <c:pt idx="4">
                  <c:v>2.4271961709953742</c:v>
                </c:pt>
                <c:pt idx="5">
                  <c:v>2.8658818038611478</c:v>
                </c:pt>
                <c:pt idx="6">
                  <c:v>2.621042939188956</c:v>
                </c:pt>
                <c:pt idx="7">
                  <c:v>3.0745036731108226</c:v>
                </c:pt>
                <c:pt idx="8">
                  <c:v>3.8125876366470313</c:v>
                </c:pt>
                <c:pt idx="9">
                  <c:v>3.5175055521861864</c:v>
                </c:pt>
                <c:pt idx="10">
                  <c:v>2.8104424694272327</c:v>
                </c:pt>
                <c:pt idx="11">
                  <c:v>2.409693658339326</c:v>
                </c:pt>
                <c:pt idx="12">
                  <c:v>3.3175633998294645</c:v>
                </c:pt>
                <c:pt idx="13">
                  <c:v>3.4057804692225391</c:v>
                </c:pt>
                <c:pt idx="14">
                  <c:v>3.219191258885846</c:v>
                </c:pt>
                <c:pt idx="15">
                  <c:v>2.5609879242898419</c:v>
                </c:pt>
                <c:pt idx="16">
                  <c:v>2.4294651668581668</c:v>
                </c:pt>
                <c:pt idx="17">
                  <c:v>2.2682232488576641</c:v>
                </c:pt>
                <c:pt idx="18">
                  <c:v>2.0092337760465186</c:v>
                </c:pt>
                <c:pt idx="19">
                  <c:v>1.9406056641192415</c:v>
                </c:pt>
                <c:pt idx="20">
                  <c:v>1.7455464493164228</c:v>
                </c:pt>
                <c:pt idx="21">
                  <c:v>1.5677384802636556</c:v>
                </c:pt>
                <c:pt idx="22">
                  <c:v>1.4282337909073912</c:v>
                </c:pt>
                <c:pt idx="23">
                  <c:v>1.4235140167465006</c:v>
                </c:pt>
                <c:pt idx="24">
                  <c:v>1.5004255436405858</c:v>
                </c:pt>
                <c:pt idx="25">
                  <c:v>1.5229418915416284</c:v>
                </c:pt>
                <c:pt idx="26">
                  <c:v>1.4405524991532179</c:v>
                </c:pt>
                <c:pt idx="27">
                  <c:v>1.5042065682459664</c:v>
                </c:pt>
                <c:pt idx="28">
                  <c:v>1.0718151344519424</c:v>
                </c:pt>
                <c:pt idx="29">
                  <c:v>1.1016909519580744</c:v>
                </c:pt>
                <c:pt idx="30">
                  <c:v>1.1572196031593429</c:v>
                </c:pt>
                <c:pt idx="31">
                  <c:v>1.0175923576818822</c:v>
                </c:pt>
                <c:pt idx="32">
                  <c:v>0.95941784082862069</c:v>
                </c:pt>
                <c:pt idx="33">
                  <c:v>0.93767260043366429</c:v>
                </c:pt>
                <c:pt idx="34">
                  <c:v>0.91554483787277663</c:v>
                </c:pt>
                <c:pt idx="35">
                  <c:v>0.96504541016813339</c:v>
                </c:pt>
                <c:pt idx="36">
                  <c:v>1.0287409056824466</c:v>
                </c:pt>
                <c:pt idx="37">
                  <c:v>1.0479422015347972</c:v>
                </c:pt>
                <c:pt idx="38">
                  <c:v>0.89542477653985308</c:v>
                </c:pt>
                <c:pt idx="39">
                  <c:v>0.90189337968846761</c:v>
                </c:pt>
                <c:pt idx="40">
                  <c:v>1.0600849390495726</c:v>
                </c:pt>
                <c:pt idx="41">
                  <c:v>1.117737744442955</c:v>
                </c:pt>
                <c:pt idx="42">
                  <c:v>1.0976685995167743</c:v>
                </c:pt>
                <c:pt idx="43">
                  <c:v>1.1031415895442127</c:v>
                </c:pt>
                <c:pt idx="44">
                  <c:v>1.0089619962995182</c:v>
                </c:pt>
                <c:pt idx="45">
                  <c:v>1.054479318229278</c:v>
                </c:pt>
                <c:pt idx="46">
                  <c:v>1.1562752484899093</c:v>
                </c:pt>
                <c:pt idx="47">
                  <c:v>1.374612483871787</c:v>
                </c:pt>
                <c:pt idx="48">
                  <c:v>1.3726637463351499</c:v>
                </c:pt>
                <c:pt idx="49">
                  <c:v>1.1086212306517265</c:v>
                </c:pt>
                <c:pt idx="50">
                  <c:v>1.1581493916588761</c:v>
                </c:pt>
                <c:pt idx="51">
                  <c:v>1.0700314465521985</c:v>
                </c:pt>
                <c:pt idx="52">
                  <c:v>1.0007246320947794</c:v>
                </c:pt>
                <c:pt idx="53">
                  <c:v>0.98422049452937221</c:v>
                </c:pt>
                <c:pt idx="54">
                  <c:v>0.64652122339432616</c:v>
                </c:pt>
                <c:pt idx="55">
                  <c:v>0.65930888711515856</c:v>
                </c:pt>
                <c:pt idx="56">
                  <c:v>0.74567031415146401</c:v>
                </c:pt>
                <c:pt idx="57">
                  <c:v>0.84434949800333303</c:v>
                </c:pt>
                <c:pt idx="58">
                  <c:v>0.85390601803024513</c:v>
                </c:pt>
                <c:pt idx="59">
                  <c:v>0.79898195612317091</c:v>
                </c:pt>
                <c:pt idx="60">
                  <c:v>1.1548243938680465</c:v>
                </c:pt>
                <c:pt idx="61">
                  <c:v>1.1774367798659024</c:v>
                </c:pt>
                <c:pt idx="62">
                  <c:v>1.5450476152173727</c:v>
                </c:pt>
                <c:pt idx="63">
                  <c:v>1.7782723175128281</c:v>
                </c:pt>
                <c:pt idx="64">
                  <c:v>1.9375161754848356</c:v>
                </c:pt>
                <c:pt idx="65">
                  <c:v>2.0048123724660254</c:v>
                </c:pt>
                <c:pt idx="66">
                  <c:v>2.1421775405537815</c:v>
                </c:pt>
                <c:pt idx="67">
                  <c:v>1.7104482278958895</c:v>
                </c:pt>
                <c:pt idx="68">
                  <c:v>1.8633999882447965</c:v>
                </c:pt>
                <c:pt idx="69">
                  <c:v>2.0180131030953667</c:v>
                </c:pt>
                <c:pt idx="70">
                  <c:v>2.3271748567201862</c:v>
                </c:pt>
                <c:pt idx="71">
                  <c:v>2.8226860725424183</c:v>
                </c:pt>
                <c:pt idx="72">
                  <c:v>3.3417164901558798</c:v>
                </c:pt>
                <c:pt idx="73">
                  <c:v>4.7154060886552269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5-4677-A6B2-CDE9A25A5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03776"/>
        <c:axId val="444205312"/>
      </c:lineChart>
      <c:catAx>
        <c:axId val="4442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4205312"/>
        <c:crosses val="autoZero"/>
        <c:auto val="1"/>
        <c:lblAlgn val="ctr"/>
        <c:lblOffset val="100"/>
        <c:noMultiLvlLbl val="0"/>
      </c:catAx>
      <c:valAx>
        <c:axId val="4442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42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225</xdr:row>
      <xdr:rowOff>28581</xdr:rowOff>
    </xdr:from>
    <xdr:to>
      <xdr:col>14</xdr:col>
      <xdr:colOff>0</xdr:colOff>
      <xdr:row>242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FE50844-6443-4E25-AF58-93812B7B8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217</xdr:row>
      <xdr:rowOff>158750</xdr:rowOff>
    </xdr:from>
    <xdr:to>
      <xdr:col>29</xdr:col>
      <xdr:colOff>333375</xdr:colOff>
      <xdr:row>258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66E7804-DAC0-4A30-A2A3-D49BBE4BF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111125</xdr:colOff>
      <xdr:row>3</xdr:row>
      <xdr:rowOff>460375</xdr:rowOff>
    </xdr:from>
    <xdr:to>
      <xdr:col>30</xdr:col>
      <xdr:colOff>47625</xdr:colOff>
      <xdr:row>131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D29ADAA-E3BE-47F3-919E-34D1F3A76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460375</xdr:colOff>
      <xdr:row>134</xdr:row>
      <xdr:rowOff>120650</xdr:rowOff>
    </xdr:from>
    <xdr:to>
      <xdr:col>27</xdr:col>
      <xdr:colOff>206375</xdr:colOff>
      <xdr:row>149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4C84B43-80AA-49B8-8405-2D135CB5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504032</xdr:colOff>
      <xdr:row>193</xdr:row>
      <xdr:rowOff>41275</xdr:rowOff>
    </xdr:from>
    <xdr:to>
      <xdr:col>26</xdr:col>
      <xdr:colOff>257969</xdr:colOff>
      <xdr:row>207</xdr:row>
      <xdr:rowOff>117475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3BC656D0-A363-4D74-9B45-489ABE90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6</xdr:row>
      <xdr:rowOff>0</xdr:rowOff>
    </xdr:from>
    <xdr:to>
      <xdr:col>18</xdr:col>
      <xdr:colOff>276225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F6A5697-526E-4D0A-B47E-500DFF1FB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</xdr:row>
      <xdr:rowOff>123831</xdr:rowOff>
    </xdr:from>
    <xdr:to>
      <xdr:col>21</xdr:col>
      <xdr:colOff>457200</xdr:colOff>
      <xdr:row>19</xdr:row>
      <xdr:rowOff>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4BA3D4E-0412-4CEC-8EBD-9A972E533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B/PIB%20nom%20y%20const%207_1_14_anu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Google%20Drive/DOCTORADO/DATOS/Chile/1.-%20Datos/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Google%20Drive/DOCTORADO/CHILE/1.-%20Datos/Tasa%20de%20ganancia/2019/TGnoMin%20(Recover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Google%20Drive/Venezuela/Venezuela%20JK/Tasas%20de%20ganancia%20y%20tipo%20de%20cambi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_1_7_amc_indice_y_variaciones_serie_desde_19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1_14"/>
      <sheetName val="IPI"/>
      <sheetName val="Empalme real PIB 1997"/>
      <sheetName val="Empalme nom PIB"/>
      <sheetName val="Empalme CI"/>
      <sheetName val="Empalme salarios"/>
      <sheetName val="Empleados obreros y cta prop"/>
      <sheetName val="ocupados"/>
      <sheetName val="cuenta propia"/>
      <sheetName val="Variables"/>
      <sheetName val="FT"/>
      <sheetName val="FT Rama"/>
      <sheetName val="IPT"/>
      <sheetName val="Bapista empleo 2008"/>
      <sheetName val="Masa salarial"/>
      <sheetName val="TG 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8">
          <cell r="N28">
            <v>1.0689810727519733</v>
          </cell>
        </row>
        <row r="29">
          <cell r="N29">
            <v>1.072794704092658</v>
          </cell>
        </row>
        <row r="30">
          <cell r="N30">
            <v>1.1128972498365708</v>
          </cell>
        </row>
        <row r="31">
          <cell r="N31">
            <v>1.1456452545721685</v>
          </cell>
        </row>
        <row r="32">
          <cell r="N32">
            <v>1.1870423251824362</v>
          </cell>
        </row>
        <row r="33">
          <cell r="N33">
            <v>1.1950119057403408</v>
          </cell>
        </row>
        <row r="34">
          <cell r="N34">
            <v>1.2043636820625312</v>
          </cell>
        </row>
        <row r="35">
          <cell r="N35">
            <v>1.1869463768171689</v>
          </cell>
        </row>
        <row r="36">
          <cell r="N36">
            <v>1.2020544310389838</v>
          </cell>
        </row>
        <row r="37">
          <cell r="N37">
            <v>1.2612753457153987</v>
          </cell>
        </row>
        <row r="38">
          <cell r="N38">
            <v>1.3055596260781082</v>
          </cell>
        </row>
        <row r="39">
          <cell r="N39">
            <v>1.3134998457890481</v>
          </cell>
        </row>
        <row r="40">
          <cell r="N40">
            <v>1.4189855229839632</v>
          </cell>
        </row>
        <row r="41">
          <cell r="N41">
            <v>1.3610314485676471</v>
          </cell>
        </row>
        <row r="42">
          <cell r="N42">
            <v>1.2337448131791846</v>
          </cell>
        </row>
        <row r="43">
          <cell r="N43">
            <v>1.3211246522716509</v>
          </cell>
        </row>
        <row r="44">
          <cell r="N44">
            <v>1.295047593778812</v>
          </cell>
        </row>
        <row r="45">
          <cell r="N45">
            <v>1.3495234050578688</v>
          </cell>
        </row>
        <row r="46">
          <cell r="N46">
            <v>1.3837072840873024</v>
          </cell>
        </row>
        <row r="47">
          <cell r="N47">
            <v>1.3241237240274026</v>
          </cell>
        </row>
        <row r="48">
          <cell r="N48">
            <v>1.229850399411508</v>
          </cell>
        </row>
        <row r="49">
          <cell r="N49">
            <v>1.2125408814685392</v>
          </cell>
        </row>
        <row r="50">
          <cell r="N50">
            <v>1.2653050512595208</v>
          </cell>
        </row>
        <row r="51">
          <cell r="N51">
            <v>1.2381858776746897</v>
          </cell>
        </row>
        <row r="52">
          <cell r="N52">
            <v>1.1922256258222035</v>
          </cell>
        </row>
        <row r="53">
          <cell r="N53">
            <v>1.1898324571166263</v>
          </cell>
        </row>
        <row r="54">
          <cell r="N54">
            <v>1.2603439580686933</v>
          </cell>
        </row>
        <row r="55">
          <cell r="N55">
            <v>1.1971323860378804</v>
          </cell>
        </row>
        <row r="56">
          <cell r="N56">
            <v>1.2065267819414247</v>
          </cell>
        </row>
        <row r="57">
          <cell r="N57">
            <v>1.0052605364314409</v>
          </cell>
        </row>
        <row r="58">
          <cell r="N58">
            <v>0.95886607604451257</v>
          </cell>
        </row>
        <row r="59">
          <cell r="N59">
            <v>1.0647104388361257</v>
          </cell>
        </row>
        <row r="60">
          <cell r="N60">
            <v>1.114266494011094</v>
          </cell>
        </row>
        <row r="61">
          <cell r="N61">
            <v>1.1038689782923428</v>
          </cell>
        </row>
        <row r="62">
          <cell r="N62">
            <v>1.0367693012602901</v>
          </cell>
        </row>
        <row r="63">
          <cell r="N63">
            <v>1.0362949513147259</v>
          </cell>
        </row>
        <row r="64">
          <cell r="N64">
            <v>0.94258941561846488</v>
          </cell>
        </row>
        <row r="65">
          <cell r="N65">
            <v>1</v>
          </cell>
        </row>
        <row r="66">
          <cell r="N66">
            <v>1.0219289373234697</v>
          </cell>
        </row>
        <row r="67">
          <cell r="N67">
            <v>0.9094700098042694</v>
          </cell>
        </row>
        <row r="68">
          <cell r="N68">
            <v>0.87506596995058583</v>
          </cell>
        </row>
        <row r="69">
          <cell r="N69">
            <v>0.87967706545123536</v>
          </cell>
        </row>
        <row r="70">
          <cell r="N70">
            <v>0.71846446258922858</v>
          </cell>
        </row>
        <row r="71">
          <cell r="N71">
            <v>0.93807938079195274</v>
          </cell>
        </row>
        <row r="72">
          <cell r="N72">
            <v>0.68191662693961719</v>
          </cell>
        </row>
        <row r="73">
          <cell r="N73">
            <v>0.69237268007359809</v>
          </cell>
        </row>
        <row r="74">
          <cell r="N74">
            <v>0.74848540634660132</v>
          </cell>
        </row>
        <row r="75">
          <cell r="N75">
            <v>0.84282000754125963</v>
          </cell>
        </row>
        <row r="76">
          <cell r="N76">
            <v>0.82757650497170676</v>
          </cell>
        </row>
        <row r="77">
          <cell r="N77">
            <v>0.91420185047925961</v>
          </cell>
        </row>
        <row r="78">
          <cell r="N78">
            <v>0.75980906919193658</v>
          </cell>
        </row>
        <row r="79">
          <cell r="N79">
            <v>0.77021037813458115</v>
          </cell>
        </row>
        <row r="80">
          <cell r="N80">
            <v>0.85173143430446385</v>
          </cell>
        </row>
        <row r="81">
          <cell r="N81">
            <v>0.83921228918666091</v>
          </cell>
        </row>
        <row r="82">
          <cell r="N82">
            <v>0.87030091947112986</v>
          </cell>
        </row>
        <row r="83">
          <cell r="N83">
            <v>0.97630095700738073</v>
          </cell>
        </row>
        <row r="84">
          <cell r="N84">
            <v>0.79595600873345951</v>
          </cell>
        </row>
        <row r="85">
          <cell r="N85">
            <v>0.63423245088469515</v>
          </cell>
        </row>
      </sheetData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blación"/>
      <sheetName val="índices de precios"/>
      <sheetName val="Produción minera"/>
      <sheetName val="PBI"/>
      <sheetName val="TCP Arg."/>
      <sheetName val="TCP Chile"/>
      <sheetName val="TCP enero 2019"/>
      <sheetName val="TCP mensual"/>
      <sheetName val="manufactura EEUU"/>
      <sheetName val="Ingresos fiscales "/>
      <sheetName val="renta otros 1919-2015"/>
      <sheetName val="Analfabetismo y escolaridad"/>
      <sheetName val="Exportaciones por sector"/>
      <sheetName val="Exportaciones e Importaciones"/>
      <sheetName val="Comparación productividad Chi"/>
      <sheetName val="Desempleo"/>
      <sheetName val="Comparaciones fuentes w-Chi"/>
      <sheetName val="Salarios nominales INE 94-05"/>
      <sheetName val="Salarios Clio"/>
      <sheetName val="Datos EODGS"/>
      <sheetName val="Industrias Arg Chi EEUU 1908 "/>
      <sheetName val="Salario comparaciónes PPP"/>
      <sheetName val="Gasto fiscal"/>
      <sheetName val="Consumo import"/>
      <sheetName val="Productividad CHI"/>
      <sheetName val="Productividad Chi EEUU"/>
      <sheetName val="(viejo) Productividad CHI-EEUU"/>
      <sheetName val="Sindicalización 1932-2013"/>
      <sheetName val="Huelgas"/>
      <sheetName val="Deuda"/>
      <sheetName val="IPC"/>
      <sheetName val="Tasa de ganancia"/>
      <sheetName val="TG 2 TG CCNN 97-2012"/>
      <sheetName val="Renta otros"/>
      <sheetName val="TCP UK"/>
      <sheetName val="Minería CHI EEUU"/>
      <sheetName val="Mineria CHI-EEUU"/>
      <sheetName val="Tasa de interés"/>
      <sheetName val="Precios cobre"/>
      <sheetName val="Precios exportables"/>
      <sheetName val="Precio real cobre contra oro"/>
      <sheetName val="TCP doble base"/>
      <sheetName val="Exportaciones 2003-2018"/>
      <sheetName val="Sheet1"/>
      <sheetName val="Salario Arg 2018"/>
      <sheetName val="Tablas"/>
      <sheetName val="Ejercicio empalm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27">
          <cell r="B27">
            <v>1.31E-6</v>
          </cell>
        </row>
      </sheetData>
      <sheetData sheetId="6">
        <row r="116">
          <cell r="A116">
            <v>1919</v>
          </cell>
          <cell r="P116">
            <v>8.0920942277296713E-3</v>
          </cell>
        </row>
        <row r="117">
          <cell r="A117">
            <v>1920</v>
          </cell>
          <cell r="P117">
            <v>8.3415947313164856E-3</v>
          </cell>
        </row>
        <row r="118">
          <cell r="A118">
            <v>1921</v>
          </cell>
          <cell r="P118">
            <v>6.1591710630261483E-3</v>
          </cell>
        </row>
        <row r="119">
          <cell r="A119">
            <v>1922</v>
          </cell>
          <cell r="P119">
            <v>8.1477965675572951E-3</v>
          </cell>
        </row>
        <row r="120">
          <cell r="A120">
            <v>1923</v>
          </cell>
          <cell r="P120">
            <v>8.2852995481329812E-3</v>
          </cell>
        </row>
        <row r="121">
          <cell r="A121">
            <v>1924</v>
          </cell>
          <cell r="P121">
            <v>8.0796227973624537E-3</v>
          </cell>
        </row>
        <row r="122">
          <cell r="A122">
            <v>1925</v>
          </cell>
          <cell r="P122">
            <v>9.7495170814386519E-3</v>
          </cell>
        </row>
        <row r="123">
          <cell r="A123">
            <v>1926</v>
          </cell>
          <cell r="P123">
            <v>1.1779419959693728E-2</v>
          </cell>
        </row>
        <row r="124">
          <cell r="A124">
            <v>1927</v>
          </cell>
          <cell r="P124">
            <v>1.291353487802056E-2</v>
          </cell>
        </row>
        <row r="125">
          <cell r="A125">
            <v>1928</v>
          </cell>
          <cell r="P125">
            <v>1.3883616353057286E-2</v>
          </cell>
        </row>
        <row r="126">
          <cell r="A126">
            <v>1929</v>
          </cell>
          <cell r="P126">
            <v>1.4888076927303649E-2</v>
          </cell>
        </row>
        <row r="127">
          <cell r="A127">
            <v>1930</v>
          </cell>
          <cell r="P127">
            <v>1.4888223120962538E-2</v>
          </cell>
        </row>
        <row r="128">
          <cell r="A128">
            <v>1931</v>
          </cell>
          <cell r="P128">
            <v>1.688747667749076E-2</v>
          </cell>
        </row>
        <row r="129">
          <cell r="A129">
            <v>1932</v>
          </cell>
          <cell r="P129">
            <v>5.4814028081319119E-3</v>
          </cell>
        </row>
        <row r="130">
          <cell r="A130">
            <v>1933</v>
          </cell>
          <cell r="P130">
            <v>6.4094063563459418E-3</v>
          </cell>
        </row>
        <row r="131">
          <cell r="A131">
            <v>1934</v>
          </cell>
          <cell r="P131">
            <v>7.163618607343835E-3</v>
          </cell>
        </row>
        <row r="132">
          <cell r="A132">
            <v>1935</v>
          </cell>
          <cell r="P132">
            <v>6.4783005258800593E-3</v>
          </cell>
        </row>
        <row r="133">
          <cell r="A133">
            <v>1936</v>
          </cell>
          <cell r="P133">
            <v>7.1901587984242845E-3</v>
          </cell>
        </row>
        <row r="134">
          <cell r="A134">
            <v>1937</v>
          </cell>
          <cell r="P134">
            <v>6.965230997709443E-3</v>
          </cell>
        </row>
        <row r="135">
          <cell r="A135">
            <v>1938</v>
          </cell>
          <cell r="P135">
            <v>6.0742402356030031E-3</v>
          </cell>
        </row>
        <row r="136">
          <cell r="A136">
            <v>1939</v>
          </cell>
          <cell r="P136">
            <v>7.135903975923309E-3</v>
          </cell>
        </row>
        <row r="137">
          <cell r="A137">
            <v>1940</v>
          </cell>
          <cell r="P137">
            <v>7.0395233786886488E-3</v>
          </cell>
        </row>
        <row r="138">
          <cell r="A138">
            <v>1941</v>
          </cell>
          <cell r="P138">
            <v>8.1042329328667936E-3</v>
          </cell>
        </row>
        <row r="139">
          <cell r="A139">
            <v>1942</v>
          </cell>
          <cell r="P139">
            <v>8.8658507634984084E-3</v>
          </cell>
        </row>
        <row r="140">
          <cell r="A140">
            <v>1943</v>
          </cell>
          <cell r="P140">
            <v>8.719975494410323E-3</v>
          </cell>
        </row>
        <row r="141">
          <cell r="A141">
            <v>1944</v>
          </cell>
          <cell r="P141">
            <v>9.9583048686631651E-3</v>
          </cell>
        </row>
        <row r="142">
          <cell r="A142">
            <v>1945</v>
          </cell>
          <cell r="P142">
            <v>9.6681100641512335E-3</v>
          </cell>
        </row>
        <row r="143">
          <cell r="A143">
            <v>1946</v>
          </cell>
          <cell r="P143">
            <v>1.0232207821169521E-2</v>
          </cell>
        </row>
        <row r="144">
          <cell r="A144">
            <v>1947</v>
          </cell>
          <cell r="P144">
            <v>1.214908294888583E-2</v>
          </cell>
        </row>
        <row r="145">
          <cell r="A145">
            <v>1948</v>
          </cell>
          <cell r="P145">
            <v>1.2014934126676717E-2</v>
          </cell>
        </row>
        <row r="146">
          <cell r="A146">
            <v>1949</v>
          </cell>
          <cell r="P146">
            <v>1.4629440524010417E-2</v>
          </cell>
        </row>
        <row r="147">
          <cell r="A147">
            <v>1950</v>
          </cell>
          <cell r="P147">
            <v>1.3593414544992057E-2</v>
          </cell>
        </row>
        <row r="148">
          <cell r="A148">
            <v>1951</v>
          </cell>
          <cell r="P148">
            <v>1.3389887880550885E-2</v>
          </cell>
        </row>
        <row r="149">
          <cell r="A149">
            <v>1952</v>
          </cell>
          <cell r="P149">
            <v>1.3169348920638696E-2</v>
          </cell>
        </row>
        <row r="150">
          <cell r="A150">
            <v>1953</v>
          </cell>
          <cell r="P150">
            <v>1.5208378067897417E-2</v>
          </cell>
        </row>
        <row r="151">
          <cell r="A151">
            <v>1954</v>
          </cell>
          <cell r="P151">
            <v>1.7378489079661941E-2</v>
          </cell>
        </row>
        <row r="152">
          <cell r="A152">
            <v>1955</v>
          </cell>
          <cell r="P152">
            <v>1.9670899637083822E-2</v>
          </cell>
        </row>
        <row r="153">
          <cell r="A153">
            <v>1956</v>
          </cell>
          <cell r="P153">
            <v>1.4751135030577929E-2</v>
          </cell>
        </row>
        <row r="154">
          <cell r="A154">
            <v>1957</v>
          </cell>
          <cell r="P154">
            <v>1.1446012982156726E-2</v>
          </cell>
        </row>
        <row r="155">
          <cell r="A155">
            <v>1958</v>
          </cell>
          <cell r="P155">
            <v>1.1650219042885783E-2</v>
          </cell>
        </row>
        <row r="156">
          <cell r="A156">
            <v>1959</v>
          </cell>
          <cell r="P156">
            <v>1.1408072542159394E-2</v>
          </cell>
        </row>
        <row r="157">
          <cell r="A157">
            <v>1960</v>
          </cell>
          <cell r="P157">
            <v>1.096322901045302E-2</v>
          </cell>
        </row>
        <row r="158">
          <cell r="A158">
            <v>1961</v>
          </cell>
          <cell r="P158">
            <v>1.1217273063268991E-2</v>
          </cell>
        </row>
        <row r="159">
          <cell r="A159">
            <v>1962</v>
          </cell>
          <cell r="P159">
            <v>1.1102383679767545E-2</v>
          </cell>
        </row>
        <row r="160">
          <cell r="A160">
            <v>1963</v>
          </cell>
          <cell r="P160">
            <v>9.3372878633533347E-3</v>
          </cell>
        </row>
        <row r="161">
          <cell r="A161">
            <v>1964</v>
          </cell>
          <cell r="P161">
            <v>1.0393435625470007E-2</v>
          </cell>
        </row>
        <row r="162">
          <cell r="A162">
            <v>1965</v>
          </cell>
          <cell r="P162">
            <v>1.0903943001410595E-2</v>
          </cell>
        </row>
        <row r="163">
          <cell r="A163">
            <v>1966</v>
          </cell>
          <cell r="P163">
            <v>1.086321515164544E-2</v>
          </cell>
        </row>
        <row r="164">
          <cell r="A164">
            <v>1967</v>
          </cell>
          <cell r="P164">
            <v>1.0733797993862799E-2</v>
          </cell>
        </row>
        <row r="165">
          <cell r="A165">
            <v>1968</v>
          </cell>
          <cell r="P165">
            <v>1.0147543174628466E-2</v>
          </cell>
        </row>
        <row r="166">
          <cell r="A166">
            <v>1969</v>
          </cell>
          <cell r="P166">
            <v>9.5488187359937145E-3</v>
          </cell>
        </row>
        <row r="167">
          <cell r="A167">
            <v>1970</v>
          </cell>
          <cell r="P167">
            <v>9.250680943454364E-3</v>
          </cell>
        </row>
        <row r="168">
          <cell r="A168">
            <v>1971</v>
          </cell>
          <cell r="P168">
            <v>1.0136433971756668E-2</v>
          </cell>
        </row>
        <row r="169">
          <cell r="A169">
            <v>1972</v>
          </cell>
          <cell r="P169">
            <v>2.0300419536985585E-2</v>
          </cell>
        </row>
        <row r="170">
          <cell r="A170">
            <v>1973</v>
          </cell>
          <cell r="P170">
            <v>2.6549066496305142E-2</v>
          </cell>
        </row>
        <row r="171">
          <cell r="A171">
            <v>1974</v>
          </cell>
          <cell r="P171">
            <v>1.4904890604451229E-2</v>
          </cell>
        </row>
        <row r="172">
          <cell r="A172">
            <v>1975</v>
          </cell>
          <cell r="P172">
            <v>1.3188097654984673E-2</v>
          </cell>
        </row>
        <row r="173">
          <cell r="A173">
            <v>1976</v>
          </cell>
          <cell r="P173">
            <v>1.3247892058440887E-2</v>
          </cell>
        </row>
        <row r="174">
          <cell r="A174">
            <v>1977</v>
          </cell>
          <cell r="P174">
            <v>1.3372701495246907E-2</v>
          </cell>
        </row>
        <row r="175">
          <cell r="A175">
            <v>1978</v>
          </cell>
          <cell r="P175">
            <v>1.0777261892576322E-2</v>
          </cell>
        </row>
        <row r="176">
          <cell r="A176">
            <v>1979</v>
          </cell>
          <cell r="P176">
            <v>1.0658889258038751E-2</v>
          </cell>
        </row>
        <row r="177">
          <cell r="A177">
            <v>1980</v>
          </cell>
          <cell r="P177">
            <v>1.1336730512849884E-2</v>
          </cell>
        </row>
        <row r="178">
          <cell r="A178">
            <v>1981</v>
          </cell>
          <cell r="P178">
            <v>1.1381828769629853E-2</v>
          </cell>
        </row>
        <row r="179">
          <cell r="A179">
            <v>1982</v>
          </cell>
          <cell r="P179">
            <v>1.1890518880804083E-2</v>
          </cell>
        </row>
        <row r="180">
          <cell r="A180">
            <v>1983</v>
          </cell>
          <cell r="P180">
            <v>9.952549720362908E-3</v>
          </cell>
        </row>
        <row r="181">
          <cell r="A181">
            <v>1984</v>
          </cell>
          <cell r="P181">
            <v>9.372776105846848E-3</v>
          </cell>
        </row>
        <row r="182">
          <cell r="A182">
            <v>1985</v>
          </cell>
          <cell r="P182">
            <v>7.5168309688019089E-3</v>
          </cell>
        </row>
        <row r="183">
          <cell r="A183">
            <v>1986</v>
          </cell>
          <cell r="P183">
            <v>7.2988359921214762E-3</v>
          </cell>
        </row>
        <row r="184">
          <cell r="A184">
            <v>1987</v>
          </cell>
          <cell r="P184">
            <v>7.8576152828079959E-3</v>
          </cell>
        </row>
        <row r="185">
          <cell r="A185">
            <v>1988</v>
          </cell>
          <cell r="P185">
            <v>7.7836105952469505E-3</v>
          </cell>
        </row>
        <row r="186">
          <cell r="A186">
            <v>1989</v>
          </cell>
          <cell r="P186">
            <v>7.7395394746624614E-3</v>
          </cell>
        </row>
        <row r="187">
          <cell r="A187">
            <v>1990</v>
          </cell>
          <cell r="P187">
            <v>8.8455370812822679E-3</v>
          </cell>
        </row>
        <row r="188">
          <cell r="A188">
            <v>1991</v>
          </cell>
          <cell r="P188">
            <v>8.9201475544845293E-3</v>
          </cell>
        </row>
        <row r="189">
          <cell r="A189">
            <v>1992</v>
          </cell>
          <cell r="P189">
            <v>8.9104533546364387E-3</v>
          </cell>
        </row>
        <row r="190">
          <cell r="A190">
            <v>1993</v>
          </cell>
          <cell r="P190">
            <v>8.2841536828901288E-3</v>
          </cell>
        </row>
        <row r="191">
          <cell r="A191">
            <v>1994</v>
          </cell>
          <cell r="P191">
            <v>8.5117571880891779E-3</v>
          </cell>
        </row>
        <row r="192">
          <cell r="A192">
            <v>1995</v>
          </cell>
          <cell r="P192">
            <v>9.1569144003841741E-3</v>
          </cell>
        </row>
        <row r="193">
          <cell r="A193">
            <v>1996</v>
          </cell>
          <cell r="P193">
            <v>9.2336695206677571E-3</v>
          </cell>
        </row>
        <row r="194">
          <cell r="A194">
            <v>1997</v>
          </cell>
          <cell r="P194">
            <v>9.5424740364176593E-3</v>
          </cell>
        </row>
        <row r="195">
          <cell r="A195">
            <v>1998</v>
          </cell>
          <cell r="P195">
            <v>9.4019593386074057E-3</v>
          </cell>
        </row>
        <row r="196">
          <cell r="A196">
            <v>1999</v>
          </cell>
          <cell r="P196">
            <v>9.2540775593637353E-3</v>
          </cell>
        </row>
        <row r="197">
          <cell r="A197">
            <v>2000</v>
          </cell>
          <cell r="P197">
            <v>8.518490652127458E-3</v>
          </cell>
        </row>
        <row r="198">
          <cell r="A198">
            <v>2001</v>
          </cell>
          <cell r="P198">
            <v>6.8438983639366709E-3</v>
          </cell>
        </row>
        <row r="199">
          <cell r="A199">
            <v>2002</v>
          </cell>
          <cell r="P199">
            <v>6.7036966142791973E-3</v>
          </cell>
        </row>
        <row r="200">
          <cell r="A200">
            <v>2003</v>
          </cell>
          <cell r="P200">
            <v>7.0718497408979479E-3</v>
          </cell>
        </row>
        <row r="201">
          <cell r="A201">
            <v>2004</v>
          </cell>
          <cell r="P201">
            <v>7.8335373184581832E-3</v>
          </cell>
        </row>
        <row r="202">
          <cell r="A202">
            <v>2005</v>
          </cell>
          <cell r="P202">
            <v>8.6778000607204506E-3</v>
          </cell>
        </row>
        <row r="203">
          <cell r="A203">
            <v>2006</v>
          </cell>
          <cell r="P203">
            <v>8.8389745144928401E-3</v>
          </cell>
        </row>
        <row r="204">
          <cell r="A204">
            <v>2007</v>
          </cell>
          <cell r="P204">
            <v>9.0034048571800453E-3</v>
          </cell>
        </row>
        <row r="205">
          <cell r="A205">
            <v>2008</v>
          </cell>
          <cell r="P205">
            <v>9.4889084049336828E-3</v>
          </cell>
        </row>
        <row r="206">
          <cell r="A206">
            <v>2009</v>
          </cell>
          <cell r="P206">
            <v>9.8997226313534293E-3</v>
          </cell>
        </row>
        <row r="207">
          <cell r="A207">
            <v>2010</v>
          </cell>
          <cell r="P207">
            <v>1.3245676227720276E-2</v>
          </cell>
        </row>
        <row r="208">
          <cell r="A208">
            <v>2011</v>
          </cell>
          <cell r="P208">
            <v>1.5386112577312485E-2</v>
          </cell>
        </row>
        <row r="209">
          <cell r="A209">
            <v>2012</v>
          </cell>
          <cell r="P209">
            <v>1.5359497005159893E-2</v>
          </cell>
        </row>
        <row r="210">
          <cell r="A210">
            <v>2013</v>
          </cell>
          <cell r="P210">
            <v>1.5157491341693941E-2</v>
          </cell>
        </row>
        <row r="211">
          <cell r="A211">
            <v>2014</v>
          </cell>
          <cell r="P211">
            <v>1.3939176287962391E-2</v>
          </cell>
        </row>
        <row r="212">
          <cell r="A212">
            <v>2015</v>
          </cell>
          <cell r="P212">
            <v>1.2219771682101588E-2</v>
          </cell>
        </row>
        <row r="213">
          <cell r="A213">
            <v>2016</v>
          </cell>
          <cell r="P213">
            <v>1.1879519438844088E-2</v>
          </cell>
        </row>
        <row r="214">
          <cell r="A214">
            <v>2017</v>
          </cell>
          <cell r="P214">
            <v>1.2765073019696926E-2</v>
          </cell>
        </row>
        <row r="215">
          <cell r="A215" t="str">
            <v>2018*</v>
          </cell>
          <cell r="P215">
            <v>1.1618777573870229E-2</v>
          </cell>
        </row>
      </sheetData>
      <sheetData sheetId="7" refreshError="1"/>
      <sheetData sheetId="8" refreshError="1"/>
      <sheetData sheetId="9">
        <row r="121">
          <cell r="G121">
            <v>51.97809978267032</v>
          </cell>
        </row>
      </sheetData>
      <sheetData sheetId="10">
        <row r="5">
          <cell r="O5">
            <v>1.5690330123267979E-9</v>
          </cell>
        </row>
      </sheetData>
      <sheetData sheetId="11" refreshError="1"/>
      <sheetData sheetId="12">
        <row r="46">
          <cell r="E46">
            <v>0.84139081306348129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62">
          <cell r="R62">
            <v>3.4444427296522709E-2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22">
          <cell r="A122">
            <v>1920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tasas"/>
      <sheetName val="Re estimaciónes"/>
      <sheetName val="PxQ"/>
      <sheetName val="Renta del cobre"/>
      <sheetName val="Impuestos minería"/>
      <sheetName val="Precio por libra desde TM y FOB"/>
      <sheetName val="tributación Cochilco"/>
      <sheetName val="Cobre CCNN"/>
      <sheetName val="TGKST"/>
      <sheetName val="TGKS 2"/>
      <sheetName val="TGMin"/>
      <sheetName val="TGnoMin"/>
      <sheetName val="Renta total"/>
      <sheetName val="Sheet2"/>
      <sheetName val="TGInd"/>
      <sheetName val="TGKST sin Viv"/>
      <sheetName val="TCP"/>
      <sheetName val="TCP dif IPTs"/>
      <sheetName val="IPC"/>
      <sheetName val="P real CU"/>
      <sheetName val="Componentes TG"/>
      <sheetName val="Deuda"/>
      <sheetName val="TCP EEUU total PI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3">
          <cell r="C33">
            <v>3.1434276418237147E-3</v>
          </cell>
        </row>
      </sheetData>
      <sheetData sheetId="9"/>
      <sheetData sheetId="10">
        <row r="25">
          <cell r="C25">
            <v>0.15899999999999981</v>
          </cell>
        </row>
      </sheetData>
      <sheetData sheetId="11"/>
      <sheetData sheetId="12"/>
      <sheetData sheetId="13"/>
      <sheetData sheetId="14"/>
      <sheetData sheetId="15"/>
      <sheetData sheetId="16">
        <row r="132">
          <cell r="O132">
            <v>1.7702790513035813E-5</v>
          </cell>
        </row>
      </sheetData>
      <sheetData sheetId="17"/>
      <sheetData sheetId="18">
        <row r="12">
          <cell r="G12">
            <v>1.7992975365798462E-10</v>
          </cell>
        </row>
      </sheetData>
      <sheetData sheetId="19"/>
      <sheetData sheetId="20"/>
      <sheetData sheetId="21"/>
      <sheetData sheetId="22">
        <row r="6">
          <cell r="AJ6" t="str">
            <v>32-48</v>
          </cell>
          <cell r="AM6" t="str">
            <v>83-97</v>
          </cell>
          <cell r="AO6" t="str">
            <v>Base 90-95</v>
          </cell>
        </row>
        <row r="116">
          <cell r="A116">
            <v>1919</v>
          </cell>
          <cell r="AJ116">
            <v>0.98507070822287834</v>
          </cell>
          <cell r="AM116">
            <v>0.94147494748146821</v>
          </cell>
          <cell r="AO116">
            <v>0.92254459060663108</v>
          </cell>
        </row>
        <row r="117">
          <cell r="A117">
            <v>1920</v>
          </cell>
          <cell r="AJ117">
            <v>1.0154430235782801</v>
          </cell>
          <cell r="AM117">
            <v>0.97050309111158817</v>
          </cell>
          <cell r="AO117">
            <v>0.95098906164960206</v>
          </cell>
        </row>
        <row r="118">
          <cell r="A118">
            <v>1921</v>
          </cell>
          <cell r="AJ118">
            <v>0.74977117546779448</v>
          </cell>
          <cell r="AM118">
            <v>0.7165889434679531</v>
          </cell>
          <cell r="AO118">
            <v>0.70218039816496947</v>
          </cell>
        </row>
        <row r="119">
          <cell r="A119">
            <v>1922</v>
          </cell>
          <cell r="AJ119">
            <v>0.99185149225720659</v>
          </cell>
          <cell r="AM119">
            <v>0.94795563789212933</v>
          </cell>
          <cell r="AO119">
            <v>0.92889497294845014</v>
          </cell>
        </row>
        <row r="120">
          <cell r="A120">
            <v>1923</v>
          </cell>
          <cell r="AJ120">
            <v>1.0085900712512939</v>
          </cell>
          <cell r="AM120">
            <v>0.96395342632277137</v>
          </cell>
          <cell r="AO120">
            <v>0.94457109180624765</v>
          </cell>
        </row>
        <row r="121">
          <cell r="A121">
            <v>1924</v>
          </cell>
          <cell r="AJ121">
            <v>0.98355253006050747</v>
          </cell>
          <cell r="AM121">
            <v>0.94002395853848797</v>
          </cell>
          <cell r="AO121">
            <v>0.92112277688343247</v>
          </cell>
        </row>
        <row r="122">
          <cell r="A122">
            <v>1925</v>
          </cell>
          <cell r="AJ122">
            <v>1.1868329045568131</v>
          </cell>
          <cell r="AM122">
            <v>1.1343078594862572</v>
          </cell>
          <cell r="AO122">
            <v>1.1115001866496623</v>
          </cell>
        </row>
        <row r="123">
          <cell r="A123">
            <v>1926</v>
          </cell>
          <cell r="AJ123">
            <v>1.4339380184659221</v>
          </cell>
          <cell r="AM123">
            <v>1.370476971203813</v>
          </cell>
          <cell r="AO123">
            <v>1.3429206159093512</v>
          </cell>
        </row>
        <row r="124">
          <cell r="A124">
            <v>1927</v>
          </cell>
          <cell r="AJ124">
            <v>1.57199664140855</v>
          </cell>
          <cell r="AM124">
            <v>1.5024256056513474</v>
          </cell>
          <cell r="AO124">
            <v>1.4722161423310998</v>
          </cell>
        </row>
        <row r="125">
          <cell r="A125">
            <v>1928</v>
          </cell>
          <cell r="AJ125">
            <v>1.6900870663042109</v>
          </cell>
          <cell r="AM125">
            <v>1.615289764181937</v>
          </cell>
          <cell r="AO125">
            <v>1.5828109268278092</v>
          </cell>
        </row>
        <row r="126">
          <cell r="A126">
            <v>1929</v>
          </cell>
          <cell r="AJ126">
            <v>1.8123625442471352</v>
          </cell>
          <cell r="AM126">
            <v>1.7321537600490635</v>
          </cell>
          <cell r="AO126">
            <v>1.6973251234214641</v>
          </cell>
        </row>
        <row r="127">
          <cell r="A127">
            <v>1930</v>
          </cell>
          <cell r="AJ127">
            <v>1.812380340763964</v>
          </cell>
          <cell r="AM127">
            <v>1.7321707689547259</v>
          </cell>
          <cell r="AO127">
            <v>1.6973417903268901</v>
          </cell>
        </row>
        <row r="128">
          <cell r="A128">
            <v>1931</v>
          </cell>
          <cell r="AJ128">
            <v>2.0557544366930101</v>
          </cell>
          <cell r="AM128">
            <v>1.9647739844096981</v>
          </cell>
          <cell r="AO128">
            <v>1.9252680232550559</v>
          </cell>
        </row>
        <row r="129">
          <cell r="A129">
            <v>1932</v>
          </cell>
          <cell r="AJ129">
            <v>0.66726476413959013</v>
          </cell>
          <cell r="AM129">
            <v>0.63773397536902321</v>
          </cell>
          <cell r="AO129">
            <v>0.62491097696928932</v>
          </cell>
        </row>
        <row r="130">
          <cell r="A130">
            <v>1933</v>
          </cell>
          <cell r="AJ130">
            <v>0.78023293860053111</v>
          </cell>
          <cell r="AM130">
            <v>0.74570257623176228</v>
          </cell>
          <cell r="AO130">
            <v>0.73070863940071262</v>
          </cell>
        </row>
        <row r="131">
          <cell r="A131">
            <v>1934</v>
          </cell>
          <cell r="AJ131">
            <v>0.87204506724517095</v>
          </cell>
          <cell r="AM131">
            <v>0.83345142336763411</v>
          </cell>
          <cell r="AO131">
            <v>0.81669310927292871</v>
          </cell>
        </row>
        <row r="132">
          <cell r="A132">
            <v>1935</v>
          </cell>
          <cell r="AJ132">
            <v>0.78861959679623517</v>
          </cell>
          <cell r="AM132">
            <v>0.75371807046830308</v>
          </cell>
          <cell r="AO132">
            <v>0.73856296507208685</v>
          </cell>
        </row>
        <row r="133">
          <cell r="A133">
            <v>1936</v>
          </cell>
          <cell r="AJ133">
            <v>0.87527587055618539</v>
          </cell>
          <cell r="AM133">
            <v>0.83653924270097668</v>
          </cell>
          <cell r="AO133">
            <v>0.81971884142901663</v>
          </cell>
        </row>
        <row r="134">
          <cell r="A134">
            <v>1937</v>
          </cell>
          <cell r="AJ134">
            <v>0.84789485129050335</v>
          </cell>
          <cell r="AM134">
            <v>0.81037001092912442</v>
          </cell>
          <cell r="AO134">
            <v>0.79407579773886205</v>
          </cell>
        </row>
        <row r="135">
          <cell r="A135">
            <v>1938</v>
          </cell>
          <cell r="AJ135">
            <v>0.7394323351175448</v>
          </cell>
          <cell r="AM135">
            <v>0.70670766378465932</v>
          </cell>
          <cell r="AO135">
            <v>0.692497802632842</v>
          </cell>
        </row>
        <row r="136">
          <cell r="A136">
            <v>1939</v>
          </cell>
          <cell r="AJ136">
            <v>0.86867129639757013</v>
          </cell>
          <cell r="AM136">
            <v>0.83022696373743177</v>
          </cell>
          <cell r="AO136">
            <v>0.81353348426386163</v>
          </cell>
        </row>
        <row r="137">
          <cell r="A137">
            <v>1940</v>
          </cell>
          <cell r="AJ137">
            <v>0.85693864715931167</v>
          </cell>
          <cell r="AM137">
            <v>0.81901356023938676</v>
          </cell>
          <cell r="AO137">
            <v>0.80254555010046802</v>
          </cell>
        </row>
        <row r="138">
          <cell r="A138">
            <v>1941</v>
          </cell>
          <cell r="AJ138">
            <v>0.98654838291744151</v>
          </cell>
          <cell r="AM138">
            <v>0.94288722549749926</v>
          </cell>
          <cell r="AO138">
            <v>0.9239284717684263</v>
          </cell>
        </row>
        <row r="139">
          <cell r="A139">
            <v>1942</v>
          </cell>
          <cell r="AJ139">
            <v>1.0792620111454148</v>
          </cell>
          <cell r="AM139">
            <v>1.0314976750196649</v>
          </cell>
          <cell r="AO139">
            <v>1.0107572196778387</v>
          </cell>
        </row>
        <row r="140">
          <cell r="A140">
            <v>1943</v>
          </cell>
          <cell r="AJ140">
            <v>1.0615042526976217</v>
          </cell>
          <cell r="AM140">
            <v>1.0145258124290237</v>
          </cell>
          <cell r="AO140">
            <v>0.9941266124934417</v>
          </cell>
        </row>
        <row r="141">
          <cell r="A141">
            <v>1944</v>
          </cell>
          <cell r="AJ141">
            <v>1.2122491599341607</v>
          </cell>
          <cell r="AM141">
            <v>1.1585992809008006</v>
          </cell>
          <cell r="AO141">
            <v>1.1353031773549183</v>
          </cell>
        </row>
        <row r="142">
          <cell r="A142">
            <v>1945</v>
          </cell>
          <cell r="AJ142">
            <v>1.1769230263575665</v>
          </cell>
          <cell r="AM142">
            <v>1.1248365575996999</v>
          </cell>
          <cell r="AO142">
            <v>1.1022193254384107</v>
          </cell>
        </row>
        <row r="143">
          <cell r="A143">
            <v>1946</v>
          </cell>
          <cell r="AJ143">
            <v>1.2455920459432219</v>
          </cell>
          <cell r="AM143">
            <v>1.1904665281879447</v>
          </cell>
          <cell r="AO143">
            <v>1.1665296658354922</v>
          </cell>
        </row>
        <row r="144">
          <cell r="A144">
            <v>1947</v>
          </cell>
          <cell r="AJ144">
            <v>1.4789380113379047</v>
          </cell>
          <cell r="AM144">
            <v>1.4134854228531855</v>
          </cell>
          <cell r="AO144">
            <v>1.3850642911347355</v>
          </cell>
        </row>
        <row r="145">
          <cell r="A145">
            <v>1948</v>
          </cell>
          <cell r="AJ145">
            <v>1.4626077423640269</v>
          </cell>
          <cell r="AM145">
            <v>1.3978778740790709</v>
          </cell>
          <cell r="AO145">
            <v>1.3697705653349079</v>
          </cell>
        </row>
        <row r="146">
          <cell r="A146">
            <v>1949</v>
          </cell>
          <cell r="AJ146">
            <v>1.7808780931527295</v>
          </cell>
          <cell r="AM146">
            <v>1.7020626998914998</v>
          </cell>
          <cell r="AO146">
            <v>1.6678391080492645</v>
          </cell>
        </row>
        <row r="147">
          <cell r="A147">
            <v>1950</v>
          </cell>
          <cell r="AJ147">
            <v>1.6547600801676965</v>
          </cell>
          <cell r="AM147">
            <v>1.5815262260522165</v>
          </cell>
          <cell r="AO147">
            <v>1.5497262764665449</v>
          </cell>
        </row>
        <row r="148">
          <cell r="A148">
            <v>1951</v>
          </cell>
          <cell r="AJ148">
            <v>1.629984274320518</v>
          </cell>
          <cell r="AM148">
            <v>1.5578469101269017</v>
          </cell>
          <cell r="AO148">
            <v>1.5265230835673582</v>
          </cell>
        </row>
        <row r="149">
          <cell r="A149">
            <v>1952</v>
          </cell>
          <cell r="AJ149">
            <v>1.6031375195352133</v>
          </cell>
          <cell r="AM149">
            <v>1.5321882981708714</v>
          </cell>
          <cell r="AO149">
            <v>1.5013803925952476</v>
          </cell>
        </row>
        <row r="150">
          <cell r="A150">
            <v>1953</v>
          </cell>
          <cell r="AJ150">
            <v>1.8513535968139843</v>
          </cell>
          <cell r="AM150">
            <v>1.7694192059314677</v>
          </cell>
          <cell r="AO150">
            <v>1.7338412682294835</v>
          </cell>
        </row>
        <row r="151">
          <cell r="A151">
            <v>1954</v>
          </cell>
          <cell r="AJ151">
            <v>2.1155265946957571</v>
          </cell>
          <cell r="AM151">
            <v>2.0219008371794978</v>
          </cell>
          <cell r="AO151">
            <v>1.9812462191084268</v>
          </cell>
        </row>
        <row r="152">
          <cell r="A152">
            <v>1955</v>
          </cell>
          <cell r="AJ152">
            <v>2.3945874197166663</v>
          </cell>
          <cell r="AM152">
            <v>2.2886114127631263</v>
          </cell>
          <cell r="AO152">
            <v>2.2425940111239973</v>
          </cell>
        </row>
        <row r="153">
          <cell r="A153">
            <v>1956</v>
          </cell>
          <cell r="AJ153">
            <v>1.7956922673822504</v>
          </cell>
          <cell r="AM153">
            <v>1.7162212509359032</v>
          </cell>
          <cell r="AO153">
            <v>1.681712971301583</v>
          </cell>
        </row>
        <row r="154">
          <cell r="A154">
            <v>1957</v>
          </cell>
          <cell r="AJ154">
            <v>1.3933515598501327</v>
          </cell>
          <cell r="AM154">
            <v>1.3316867263261694</v>
          </cell>
          <cell r="AO154">
            <v>1.3049103314340107</v>
          </cell>
        </row>
        <row r="155">
          <cell r="A155">
            <v>1958</v>
          </cell>
          <cell r="AJ155">
            <v>1.4182100702931346</v>
          </cell>
          <cell r="AM155">
            <v>1.3554450866331307</v>
          </cell>
          <cell r="AO155">
            <v>1.3281909793593785</v>
          </cell>
        </row>
        <row r="156">
          <cell r="A156">
            <v>1959</v>
          </cell>
          <cell r="AJ156">
            <v>1.3887329759524818</v>
          </cell>
          <cell r="AM156">
            <v>1.3272725446880578</v>
          </cell>
          <cell r="AO156">
            <v>1.3005849063092223</v>
          </cell>
        </row>
        <row r="157">
          <cell r="A157">
            <v>1960</v>
          </cell>
          <cell r="AJ157">
            <v>1.3345810691043452</v>
          </cell>
          <cell r="AM157">
            <v>1.2755172105477837</v>
          </cell>
          <cell r="AO157">
            <v>1.2498702232750378</v>
          </cell>
        </row>
        <row r="158">
          <cell r="A158">
            <v>1961</v>
          </cell>
          <cell r="AJ158">
            <v>1.3655064819807412</v>
          </cell>
          <cell r="AM158">
            <v>1.3050739735502832</v>
          </cell>
          <cell r="AO158">
            <v>1.2788326846732307</v>
          </cell>
        </row>
        <row r="159">
          <cell r="A159">
            <v>1962</v>
          </cell>
          <cell r="AJ159">
            <v>1.3515207122667356</v>
          </cell>
          <cell r="AM159">
            <v>1.2917071647546632</v>
          </cell>
          <cell r="AO159">
            <v>1.2657346440072945</v>
          </cell>
        </row>
        <row r="160">
          <cell r="A160">
            <v>1963</v>
          </cell>
          <cell r="AJ160">
            <v>1.1366512190275038</v>
          </cell>
          <cell r="AM160">
            <v>1.0863470386498828</v>
          </cell>
          <cell r="AO160">
            <v>1.0645037201563017</v>
          </cell>
        </row>
        <row r="161">
          <cell r="A161">
            <v>1964</v>
          </cell>
          <cell r="AJ161">
            <v>1.265218706594708</v>
          </cell>
          <cell r="AM161">
            <v>1.2092245819518517</v>
          </cell>
          <cell r="AO161">
            <v>1.1849105490193663</v>
          </cell>
        </row>
        <row r="162">
          <cell r="A162">
            <v>1965</v>
          </cell>
          <cell r="AJ162">
            <v>1.3273640361247974</v>
          </cell>
          <cell r="AM162">
            <v>1.2686195780340233</v>
          </cell>
          <cell r="AO162">
            <v>1.2431112823381758</v>
          </cell>
        </row>
        <row r="163">
          <cell r="A163">
            <v>1966</v>
          </cell>
          <cell r="AJ163">
            <v>1.3224061339200666</v>
          </cell>
          <cell r="AM163">
            <v>1.2638810951222346</v>
          </cell>
          <cell r="AO163">
            <v>1.2384680767067919</v>
          </cell>
        </row>
        <row r="164">
          <cell r="A164">
            <v>1967</v>
          </cell>
          <cell r="AJ164">
            <v>1.3066518621968974</v>
          </cell>
          <cell r="AM164">
            <v>1.2488240519888159</v>
          </cell>
          <cell r="AO164">
            <v>1.223713787460514</v>
          </cell>
        </row>
        <row r="165">
          <cell r="A165">
            <v>1968</v>
          </cell>
          <cell r="AJ165">
            <v>1.2352856084521899</v>
          </cell>
          <cell r="AM165">
            <v>1.1806162173274224</v>
          </cell>
          <cell r="AO165">
            <v>1.1568774164320659</v>
          </cell>
        </row>
        <row r="166">
          <cell r="A166">
            <v>1969</v>
          </cell>
          <cell r="AJ166">
            <v>1.1624013969985931</v>
          </cell>
          <cell r="AM166">
            <v>1.1109576044200353</v>
          </cell>
          <cell r="AO166">
            <v>1.0886194381408951</v>
          </cell>
        </row>
        <row r="167">
          <cell r="A167">
            <v>1970</v>
          </cell>
          <cell r="AJ167">
            <v>1.1261083437814974</v>
          </cell>
          <cell r="AM167">
            <v>1.0762707539368348</v>
          </cell>
          <cell r="AO167">
            <v>1.0546300405854308</v>
          </cell>
        </row>
        <row r="168">
          <cell r="A168">
            <v>1971</v>
          </cell>
          <cell r="AJ168">
            <v>1.2339332576227584</v>
          </cell>
          <cell r="AM168">
            <v>1.1793237167835653</v>
          </cell>
          <cell r="AO168">
            <v>1.155610904361531</v>
          </cell>
        </row>
        <row r="169">
          <cell r="A169">
            <v>1972</v>
          </cell>
          <cell r="AJ169">
            <v>2.4712204390791475</v>
          </cell>
          <cell r="AM169">
            <v>2.3618529245423128</v>
          </cell>
          <cell r="AO169">
            <v>2.3143628464822745</v>
          </cell>
        </row>
        <row r="170">
          <cell r="A170">
            <v>1973</v>
          </cell>
          <cell r="AJ170">
            <v>3.2318837374078684</v>
          </cell>
          <cell r="AM170">
            <v>3.0888519438686295</v>
          </cell>
          <cell r="AO170">
            <v>3.0267440037822908</v>
          </cell>
        </row>
        <row r="171">
          <cell r="A171">
            <v>1974</v>
          </cell>
          <cell r="AJ171">
            <v>1.8144093148839422</v>
          </cell>
          <cell r="AM171">
            <v>1.7341099478249349</v>
          </cell>
          <cell r="AO171">
            <v>1.6992419778801722</v>
          </cell>
        </row>
        <row r="172">
          <cell r="A172">
            <v>1975</v>
          </cell>
          <cell r="AJ172">
            <v>1.6054198494859928</v>
          </cell>
          <cell r="AM172">
            <v>1.5343696202349721</v>
          </cell>
          <cell r="AO172">
            <v>1.5035178545383294</v>
          </cell>
        </row>
        <row r="173">
          <cell r="A173">
            <v>1976</v>
          </cell>
          <cell r="AJ173">
            <v>1.6126987705789446</v>
          </cell>
          <cell r="AM173">
            <v>1.5413264019121689</v>
          </cell>
          <cell r="AO173">
            <v>1.5103347553188529</v>
          </cell>
        </row>
        <row r="174">
          <cell r="A174">
            <v>1977</v>
          </cell>
          <cell r="AJ174">
            <v>1.6278921329950786</v>
          </cell>
          <cell r="AM174">
            <v>1.555847359609309</v>
          </cell>
          <cell r="AO174">
            <v>1.5245637382671091</v>
          </cell>
        </row>
        <row r="175">
          <cell r="A175">
            <v>1978</v>
          </cell>
          <cell r="AJ175">
            <v>1.3119428304287228</v>
          </cell>
          <cell r="AM175">
            <v>1.2538808605981899</v>
          </cell>
          <cell r="AO175">
            <v>1.2286689181740722</v>
          </cell>
        </row>
        <row r="176">
          <cell r="A176">
            <v>1979</v>
          </cell>
          <cell r="AJ176">
            <v>1.2975330359235442</v>
          </cell>
          <cell r="AM176">
            <v>1.2401087928555035</v>
          </cell>
          <cell r="AO176">
            <v>1.2151737671544183</v>
          </cell>
        </row>
        <row r="177">
          <cell r="A177">
            <v>1980</v>
          </cell>
          <cell r="AJ177">
            <v>1.3800483337127567</v>
          </cell>
          <cell r="AM177">
            <v>1.3189722541319704</v>
          </cell>
          <cell r="AO177">
            <v>1.2924515107542305</v>
          </cell>
        </row>
        <row r="178">
          <cell r="A178">
            <v>1981</v>
          </cell>
          <cell r="AJ178">
            <v>1.3855382564071355</v>
          </cell>
          <cell r="AM178">
            <v>1.324219212179979</v>
          </cell>
          <cell r="AO178">
            <v>1.2975929675474029</v>
          </cell>
        </row>
        <row r="179">
          <cell r="A179">
            <v>1982</v>
          </cell>
          <cell r="AJ179">
            <v>1.4474623657882688</v>
          </cell>
          <cell r="AM179">
            <v>1.3834027785379877</v>
          </cell>
          <cell r="AO179">
            <v>1.355586522386486</v>
          </cell>
        </row>
        <row r="180">
          <cell r="A180">
            <v>1983</v>
          </cell>
          <cell r="AJ180">
            <v>1.2115485714520544</v>
          </cell>
          <cell r="AM180">
            <v>1.1579296979978762</v>
          </cell>
          <cell r="AO180">
            <v>1.134647057840843</v>
          </cell>
        </row>
        <row r="181">
          <cell r="A181">
            <v>1984</v>
          </cell>
          <cell r="AJ181">
            <v>1.1409712908386893</v>
          </cell>
          <cell r="AM181">
            <v>1.0904759192953033</v>
          </cell>
          <cell r="AO181">
            <v>1.068549580871855</v>
          </cell>
        </row>
        <row r="182">
          <cell r="A182">
            <v>1985</v>
          </cell>
          <cell r="AJ182">
            <v>0.91504248438624614</v>
          </cell>
          <cell r="AM182">
            <v>0.87454592623612593</v>
          </cell>
          <cell r="AO182">
            <v>0.8569613197297371</v>
          </cell>
        </row>
        <row r="183">
          <cell r="A183">
            <v>1986</v>
          </cell>
          <cell r="AJ183">
            <v>0.88850541499180502</v>
          </cell>
          <cell r="AM183">
            <v>0.8491832940860784</v>
          </cell>
          <cell r="AO183">
            <v>0.83210865725989147</v>
          </cell>
        </row>
        <row r="184">
          <cell r="A184">
            <v>1987</v>
          </cell>
          <cell r="AJ184">
            <v>0.95652700447486283</v>
          </cell>
          <cell r="AM184">
            <v>0.91419448754822141</v>
          </cell>
          <cell r="AO184">
            <v>0.89581266236148427</v>
          </cell>
        </row>
        <row r="185">
          <cell r="A185">
            <v>1988</v>
          </cell>
          <cell r="AJ185">
            <v>0.94751823023966364</v>
          </cell>
          <cell r="AM185">
            <v>0.90558440993738953</v>
          </cell>
          <cell r="AO185">
            <v>0.88737570867957782</v>
          </cell>
        </row>
        <row r="186">
          <cell r="A186">
            <v>1989</v>
          </cell>
          <cell r="AJ186">
            <v>0.94215334338286283</v>
          </cell>
          <cell r="AM186">
            <v>0.90045695408108573</v>
          </cell>
          <cell r="AO186">
            <v>0.88235135123229658</v>
          </cell>
        </row>
        <row r="187">
          <cell r="A187">
            <v>1990</v>
          </cell>
          <cell r="AJ187">
            <v>1.0767891762074948</v>
          </cell>
          <cell r="AM187">
            <v>1.0291342790483153</v>
          </cell>
          <cell r="AO187">
            <v>1.0084413448107883</v>
          </cell>
        </row>
        <row r="188">
          <cell r="A188">
            <v>1991</v>
          </cell>
          <cell r="AJ188">
            <v>1.0858716942318578</v>
          </cell>
          <cell r="AM188">
            <v>1.0378148368078826</v>
          </cell>
          <cell r="AO188">
            <v>1.016947361488088</v>
          </cell>
        </row>
        <row r="189">
          <cell r="A189">
            <v>1992</v>
          </cell>
          <cell r="AJ189">
            <v>1.0846915952313678</v>
          </cell>
          <cell r="AM189">
            <v>1.0366869648335819</v>
          </cell>
          <cell r="AO189">
            <v>1.0158421677794593</v>
          </cell>
        </row>
        <row r="190">
          <cell r="A190">
            <v>1993</v>
          </cell>
          <cell r="AJ190">
            <v>1.0084505822321919</v>
          </cell>
          <cell r="AM190">
            <v>0.963820110596462</v>
          </cell>
          <cell r="AO190">
            <v>0.94444045667625431</v>
          </cell>
        </row>
        <row r="191">
          <cell r="A191">
            <v>1994</v>
          </cell>
          <cell r="AJ191">
            <v>1.0361573216436213</v>
          </cell>
          <cell r="AM191">
            <v>0.99030064728739375</v>
          </cell>
          <cell r="AO191">
            <v>0.97038854583776735</v>
          </cell>
        </row>
        <row r="192">
          <cell r="A192">
            <v>1995</v>
          </cell>
          <cell r="AJ192">
            <v>1.114693909842599</v>
          </cell>
          <cell r="AM192">
            <v>1.0653614826495559</v>
          </cell>
          <cell r="AO192">
            <v>1.0439401234076426</v>
          </cell>
        </row>
        <row r="193">
          <cell r="A193">
            <v>1996</v>
          </cell>
          <cell r="AJ193">
            <v>1.12403750107741</v>
          </cell>
          <cell r="AM193">
            <v>1.074291559438614</v>
          </cell>
          <cell r="AO193">
            <v>1.0526906420034754</v>
          </cell>
        </row>
        <row r="194">
          <cell r="A194">
            <v>1997</v>
          </cell>
          <cell r="AJ194">
            <v>1.1616290409769057</v>
          </cell>
          <cell r="AM194">
            <v>1.1102194301561115</v>
          </cell>
          <cell r="AO194">
            <v>1.0878961064410666</v>
          </cell>
        </row>
        <row r="195">
          <cell r="A195">
            <v>1998</v>
          </cell>
          <cell r="AJ195">
            <v>1.144523838171265</v>
          </cell>
          <cell r="AM195">
            <v>1.0938712433927953</v>
          </cell>
          <cell r="AO195">
            <v>1.0718766347545703</v>
          </cell>
        </row>
        <row r="196">
          <cell r="A196">
            <v>1999</v>
          </cell>
          <cell r="AJ196">
            <v>1.1265218222637354</v>
          </cell>
          <cell r="AM196">
            <v>1.076665933317462</v>
          </cell>
          <cell r="AO196">
            <v>1.0550172740438379</v>
          </cell>
        </row>
        <row r="197">
          <cell r="A197">
            <v>2000</v>
          </cell>
          <cell r="AJ197">
            <v>1.0369770029278866</v>
          </cell>
          <cell r="AM197">
            <v>0.99108405236442365</v>
          </cell>
          <cell r="AO197">
            <v>0.97115619888897253</v>
          </cell>
        </row>
        <row r="198">
          <cell r="A198">
            <v>2001</v>
          </cell>
          <cell r="AJ198">
            <v>0.833124728734154</v>
          </cell>
          <cell r="AM198">
            <v>0.79625356198596164</v>
          </cell>
          <cell r="AO198">
            <v>0.78024319003546239</v>
          </cell>
        </row>
        <row r="199">
          <cell r="A199">
            <v>2002</v>
          </cell>
          <cell r="AJ199">
            <v>0.8160576218836294</v>
          </cell>
          <cell r="AM199">
            <v>0.77994178518493751</v>
          </cell>
          <cell r="AO199">
            <v>0.76425939621150252</v>
          </cell>
        </row>
        <row r="200">
          <cell r="A200">
            <v>2003</v>
          </cell>
          <cell r="AJ200">
            <v>0.86087381543832908</v>
          </cell>
          <cell r="AM200">
            <v>0.82277457182758285</v>
          </cell>
          <cell r="AO200">
            <v>0.80623093854886085</v>
          </cell>
        </row>
        <row r="201">
          <cell r="A201">
            <v>2004</v>
          </cell>
          <cell r="AJ201">
            <v>0.95359593413297783</v>
          </cell>
          <cell r="AM201">
            <v>0.91139313605826722</v>
          </cell>
          <cell r="AO201">
            <v>0.89306763800331246</v>
          </cell>
        </row>
        <row r="202">
          <cell r="A202">
            <v>2005</v>
          </cell>
          <cell r="AJ202">
            <v>1.0563701325100292</v>
          </cell>
          <cell r="AM202">
            <v>1.0096189103217645</v>
          </cell>
          <cell r="AO202">
            <v>0.98931837409283707</v>
          </cell>
        </row>
        <row r="203">
          <cell r="A203">
            <v>2006</v>
          </cell>
          <cell r="AJ203">
            <v>1.0646151394708847</v>
          </cell>
          <cell r="AM203">
            <v>1.0174990223083047</v>
          </cell>
          <cell r="AO203">
            <v>0.99704003966238186</v>
          </cell>
        </row>
        <row r="204">
          <cell r="A204">
            <v>2007</v>
          </cell>
          <cell r="AJ204">
            <v>1.1399845700642879</v>
          </cell>
          <cell r="AM204">
            <v>1.0895328673077622</v>
          </cell>
          <cell r="AO204">
            <v>1.0676254909509348</v>
          </cell>
        </row>
        <row r="205">
          <cell r="A205">
            <v>2008</v>
          </cell>
          <cell r="AJ205">
            <v>1.1933189465654992</v>
          </cell>
          <cell r="AM205">
            <v>1.1405068521154331</v>
          </cell>
          <cell r="AO205">
            <v>1.1175745353432254</v>
          </cell>
        </row>
        <row r="206">
          <cell r="A206">
            <v>2009</v>
          </cell>
          <cell r="AJ206">
            <v>1.1464845945702773</v>
          </cell>
          <cell r="AM206">
            <v>1.0957452236181475</v>
          </cell>
          <cell r="AO206">
            <v>1.073712934620465</v>
          </cell>
        </row>
        <row r="207">
          <cell r="A207">
            <v>2010</v>
          </cell>
          <cell r="AJ207">
            <v>1.6018658361284654</v>
          </cell>
          <cell r="AM207">
            <v>1.5309728949936308</v>
          </cell>
          <cell r="AO207">
            <v>1.5001894276847429</v>
          </cell>
        </row>
        <row r="208">
          <cell r="A208">
            <v>2011</v>
          </cell>
          <cell r="AJ208">
            <v>1.8870181477402104</v>
          </cell>
          <cell r="AM208">
            <v>1.803505369422</v>
          </cell>
          <cell r="AO208">
            <v>1.7672420568822722</v>
          </cell>
        </row>
        <row r="209">
          <cell r="A209">
            <v>2012</v>
          </cell>
          <cell r="AJ209">
            <v>1.8500337577225334</v>
          </cell>
          <cell r="AM209">
            <v>1.7681577782705544</v>
          </cell>
          <cell r="AO209">
            <v>1.732605204255472</v>
          </cell>
        </row>
        <row r="210">
          <cell r="A210">
            <v>2013</v>
          </cell>
          <cell r="AJ210">
            <v>1.8257920188799672</v>
          </cell>
          <cell r="AM210">
            <v>1.7449888934248792</v>
          </cell>
          <cell r="AO210">
            <v>1.7099021791330884</v>
          </cell>
        </row>
        <row r="211">
          <cell r="A211">
            <v>2014</v>
          </cell>
          <cell r="AJ211">
            <v>1.6832039071793969</v>
          </cell>
          <cell r="AM211">
            <v>1.6087112294417945</v>
          </cell>
          <cell r="AO211">
            <v>1.5763646675249245</v>
          </cell>
        </row>
        <row r="212">
          <cell r="A212">
            <v>2015</v>
          </cell>
          <cell r="AJ212">
            <v>1.475860498930972</v>
          </cell>
          <cell r="AM212">
            <v>1.4105441103083045</v>
          </cell>
          <cell r="AO212">
            <v>1.3821821199364233</v>
          </cell>
        </row>
        <row r="213">
          <cell r="A213">
            <v>2016</v>
          </cell>
          <cell r="AJ213">
            <v>1.4198611910262668</v>
          </cell>
          <cell r="AM213">
            <v>1.3570231345768324</v>
          </cell>
          <cell r="AO213">
            <v>1.3297372972917614</v>
          </cell>
        </row>
        <row r="214">
          <cell r="A214">
            <v>2017</v>
          </cell>
          <cell r="AJ214">
            <v>1.527044703038303</v>
          </cell>
          <cell r="AM214">
            <v>1.459463081780682</v>
          </cell>
          <cell r="AO214">
            <v>1.4301174714087161</v>
          </cell>
        </row>
        <row r="215">
          <cell r="A215">
            <v>2018</v>
          </cell>
          <cell r="AJ215">
            <v>1.3929095889185235</v>
          </cell>
          <cell r="AM215">
            <v>1.3312643154716475</v>
          </cell>
          <cell r="AO215">
            <v>1.3044964140484283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P"/>
      <sheetName val="IPC"/>
      <sheetName val="IPTs"/>
      <sheetName val="IPT EEUU"/>
      <sheetName val="IPC EEUU"/>
      <sheetName val="Tg no petrolera"/>
      <sheetName val="Tg manufacturera"/>
      <sheetName val="TG petrolera"/>
      <sheetName val="Renta petrolera"/>
      <sheetName val="Tg agraria"/>
      <sheetName val="Tipo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D4">
            <v>1.2766657060819672E-3</v>
          </cell>
        </row>
        <row r="5">
          <cell r="D5">
            <v>1.377220552024808E-3</v>
          </cell>
        </row>
        <row r="6">
          <cell r="D6">
            <v>1.3391482803289632E-3</v>
          </cell>
        </row>
        <row r="7">
          <cell r="D7">
            <v>1.3860841789048719E-3</v>
          </cell>
        </row>
        <row r="8">
          <cell r="D8">
            <v>1.3699366666993012E-3</v>
          </cell>
        </row>
        <row r="9">
          <cell r="D9">
            <v>1.4575091689929872E-3</v>
          </cell>
        </row>
        <row r="10">
          <cell r="D10">
            <v>1.6049026537286073E-3</v>
          </cell>
        </row>
        <row r="11">
          <cell r="D11">
            <v>1.8317820915253677E-3</v>
          </cell>
        </row>
        <row r="12">
          <cell r="D12">
            <v>1.87417087092284E-3</v>
          </cell>
        </row>
        <row r="13">
          <cell r="D13">
            <v>1.9174116563677431E-3</v>
          </cell>
        </row>
        <row r="14">
          <cell r="D14">
            <v>1.8598670941286483E-3</v>
          </cell>
        </row>
        <row r="15">
          <cell r="D15">
            <v>2.1141442443699428E-3</v>
          </cell>
        </row>
        <row r="16">
          <cell r="D16">
            <v>2.3129033034800257E-3</v>
          </cell>
        </row>
        <row r="17">
          <cell r="D17">
            <v>2.2138467160192923E-3</v>
          </cell>
        </row>
        <row r="18">
          <cell r="D18">
            <v>2.1976297134548503E-3</v>
          </cell>
        </row>
        <row r="19">
          <cell r="D19">
            <v>2.3535375343203056E-3</v>
          </cell>
        </row>
        <row r="20">
          <cell r="D20">
            <v>2.3825792093708294E-3</v>
          </cell>
        </row>
        <row r="21">
          <cell r="D21">
            <v>2.350237559292583E-3</v>
          </cell>
        </row>
        <row r="22">
          <cell r="D22">
            <v>2.3518875468064447E-3</v>
          </cell>
        </row>
        <row r="23">
          <cell r="D23">
            <v>2.3452458733615117E-3</v>
          </cell>
        </row>
        <row r="24">
          <cell r="D24">
            <v>2.3659958874532416E-3</v>
          </cell>
        </row>
        <row r="25">
          <cell r="D25">
            <v>2.3162375770225765E-3</v>
          </cell>
        </row>
        <row r="26">
          <cell r="D26">
            <v>2.4256875016786653E-3</v>
          </cell>
        </row>
        <row r="27">
          <cell r="D27">
            <v>2.5508957544954115E-3</v>
          </cell>
        </row>
        <row r="28">
          <cell r="D28">
            <v>2.6388123946923265E-3</v>
          </cell>
        </row>
        <row r="29">
          <cell r="D29">
            <v>2.5641707567073805E-3</v>
          </cell>
        </row>
        <row r="30">
          <cell r="D30">
            <v>2.5898874226964893E-3</v>
          </cell>
        </row>
        <row r="31">
          <cell r="D31">
            <v>2.618104103990083E-3</v>
          </cell>
        </row>
        <row r="32">
          <cell r="D32">
            <v>2.6736540600750583E-3</v>
          </cell>
        </row>
        <row r="33">
          <cell r="D33">
            <v>2.7209123552012385E-3</v>
          </cell>
        </row>
        <row r="34">
          <cell r="D34">
            <v>2.7681789950053156E-3</v>
          </cell>
        </row>
        <row r="35">
          <cell r="D35">
            <v>2.7673540012483852E-3</v>
          </cell>
        </row>
        <row r="36">
          <cell r="D36">
            <v>2.8038206201112864E-3</v>
          </cell>
        </row>
        <row r="37">
          <cell r="D37">
            <v>2.8718140594896349E-3</v>
          </cell>
        </row>
        <row r="38">
          <cell r="D38">
            <v>2.9439864884621843E-3</v>
          </cell>
        </row>
        <row r="39">
          <cell r="D39">
            <v>3.0393614511830644E-3</v>
          </cell>
        </row>
        <row r="40">
          <cell r="D40">
            <v>3.1247613867197003E-3</v>
          </cell>
        </row>
        <row r="41">
          <cell r="D41">
            <v>3.2533029932757598E-3</v>
          </cell>
        </row>
        <row r="42">
          <cell r="D42">
            <v>3.5228358383912811E-3</v>
          </cell>
        </row>
        <row r="43">
          <cell r="D43">
            <v>3.8852352862453017E-3</v>
          </cell>
        </row>
        <row r="44">
          <cell r="D44">
            <v>4.1796512079473481E-3</v>
          </cell>
        </row>
        <row r="45">
          <cell r="D45">
            <v>4.5039425823283205E-3</v>
          </cell>
        </row>
        <row r="46">
          <cell r="D46">
            <v>4.8273085131078997E-3</v>
          </cell>
        </row>
        <row r="47">
          <cell r="D47">
            <v>5.4227409967287686E-3</v>
          </cell>
        </row>
        <row r="48">
          <cell r="D48">
            <v>6.5937056012177657E-3</v>
          </cell>
        </row>
        <row r="49">
          <cell r="D49">
            <v>7.6485621064757642E-3</v>
          </cell>
        </row>
        <row r="50">
          <cell r="D50">
            <v>8.3883275898152445E-3</v>
          </cell>
        </row>
        <row r="51">
          <cell r="D51">
            <v>8.9190433318260889E-3</v>
          </cell>
        </row>
        <row r="52">
          <cell r="D52">
            <v>9.9523415813331604E-3</v>
          </cell>
        </row>
        <row r="53">
          <cell r="D53">
            <v>1.108516479637946E-2</v>
          </cell>
        </row>
        <row r="54">
          <cell r="D54">
            <v>1.2364736701282734E-2</v>
          </cell>
        </row>
        <row r="55">
          <cell r="D55">
            <v>1.5843648602158172E-2</v>
          </cell>
        </row>
        <row r="56">
          <cell r="D56">
            <v>2.0512573936678189E-2</v>
          </cell>
        </row>
        <row r="57">
          <cell r="D57">
            <v>3.7838161541137116E-2</v>
          </cell>
        </row>
        <row r="58">
          <cell r="D58">
            <v>5.3221552532255578E-2</v>
          </cell>
        </row>
        <row r="59">
          <cell r="D59">
            <v>7.1426197116741905E-2</v>
          </cell>
        </row>
        <row r="60">
          <cell r="D60">
            <v>9.3870200961789024E-2</v>
          </cell>
        </row>
        <row r="61">
          <cell r="D61">
            <v>0.1296550246304779</v>
          </cell>
        </row>
        <row r="62">
          <cell r="D62">
            <v>0.20850755083886982</v>
          </cell>
        </row>
        <row r="63">
          <cell r="D63">
            <v>0.33345135817788923</v>
          </cell>
        </row>
        <row r="64">
          <cell r="D64">
            <v>0.66648808367896495</v>
          </cell>
        </row>
        <row r="65">
          <cell r="D65">
            <v>1</v>
          </cell>
        </row>
        <row r="66">
          <cell r="D66">
            <v>1.3578201340704399</v>
          </cell>
        </row>
        <row r="67">
          <cell r="D67">
            <v>1.6778568480632015</v>
          </cell>
        </row>
        <row r="68">
          <cell r="D68">
            <v>1.9497620856696076</v>
          </cell>
        </row>
        <row r="69">
          <cell r="D69">
            <v>2.1940865084459369</v>
          </cell>
        </row>
        <row r="70">
          <cell r="D70">
            <v>2.6862991006556216</v>
          </cell>
        </row>
        <row r="71">
          <cell r="D71">
            <v>3.521483285564778</v>
          </cell>
        </row>
        <row r="72">
          <cell r="D72">
            <v>4.2873014523597108</v>
          </cell>
        </row>
        <row r="73">
          <cell r="D73">
            <v>4.9713245734270668</v>
          </cell>
        </row>
        <row r="74">
          <cell r="D74">
            <v>5.6501152780955319</v>
          </cell>
        </row>
        <row r="75">
          <cell r="D75">
            <v>6.7068389914914457</v>
          </cell>
        </row>
        <row r="76">
          <cell r="D76">
            <v>8.8158698597875649</v>
          </cell>
        </row>
        <row r="77">
          <cell r="D77">
            <v>11.336213552533039</v>
          </cell>
        </row>
        <row r="78">
          <cell r="D78">
            <v>14.630792773495568</v>
          </cell>
        </row>
        <row r="79">
          <cell r="D79">
            <v>18.602984936495719</v>
          </cell>
        </row>
        <row r="80">
          <cell r="D80">
            <v>22.530002903360018</v>
          </cell>
        </row>
        <row r="81">
          <cell r="D81">
            <v>31.209722755349279</v>
          </cell>
        </row>
        <row r="82">
          <cell r="D82">
            <v>49.096194747579304</v>
          </cell>
        </row>
        <row r="83">
          <cell r="D83">
            <v>103.98472531079868</v>
          </cell>
        </row>
        <row r="84">
          <cell r="D84">
            <v>368.51226949446919</v>
          </cell>
        </row>
        <row r="85">
          <cell r="D85">
            <v>2187.492059164515</v>
          </cell>
        </row>
        <row r="86">
          <cell r="D86">
            <v>2033077.0233748842</v>
          </cell>
        </row>
        <row r="87">
          <cell r="D87">
            <v>409144800.84496331</v>
          </cell>
        </row>
        <row r="88">
          <cell r="D88">
            <v>10132164360.079983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iciembre 2007"/>
      <sheetName val="Anual"/>
      <sheetName val="Base 1997"/>
      <sheetName val="Base 1984"/>
      <sheetName val="Módulo1"/>
    </sheetNames>
    <sheetDataSet>
      <sheetData sheetId="0">
        <row r="10">
          <cell r="J10">
            <v>2.1976297134548503E-3</v>
          </cell>
        </row>
        <row r="11">
          <cell r="J11">
            <v>2.3535375343203056E-3</v>
          </cell>
        </row>
        <row r="12">
          <cell r="J12">
            <v>2.3825792093708298E-3</v>
          </cell>
        </row>
        <row r="13">
          <cell r="J13">
            <v>2.350237559292583E-3</v>
          </cell>
        </row>
        <row r="14">
          <cell r="J14">
            <v>2.3518875468064447E-3</v>
          </cell>
        </row>
        <row r="15">
          <cell r="J15">
            <v>2.3452458733615117E-3</v>
          </cell>
        </row>
        <row r="16">
          <cell r="J16">
            <v>2.3659958874532416E-3</v>
          </cell>
        </row>
        <row r="17">
          <cell r="J17">
            <v>2.3162375770225765E-3</v>
          </cell>
        </row>
        <row r="18">
          <cell r="J18">
            <v>2.4256875016786653E-3</v>
          </cell>
        </row>
        <row r="19">
          <cell r="J19">
            <v>2.5508957544954115E-3</v>
          </cell>
        </row>
        <row r="20">
          <cell r="J20">
            <v>2.6388123946923265E-3</v>
          </cell>
        </row>
        <row r="21">
          <cell r="J21">
            <v>2.5641707567073805E-3</v>
          </cell>
        </row>
        <row r="22">
          <cell r="J22">
            <v>2.5898874226964893E-3</v>
          </cell>
        </row>
        <row r="23">
          <cell r="J23">
            <v>2.618104103990083E-3</v>
          </cell>
        </row>
        <row r="24">
          <cell r="J24">
            <v>2.6736540600750583E-3</v>
          </cell>
        </row>
        <row r="25">
          <cell r="J25">
            <v>2.7209123552012385E-3</v>
          </cell>
        </row>
        <row r="26">
          <cell r="J26">
            <v>2.768178995005316E-3</v>
          </cell>
        </row>
        <row r="27">
          <cell r="J27">
            <v>2.7673540012483852E-3</v>
          </cell>
        </row>
        <row r="28">
          <cell r="J28">
            <v>2.8038206201112864E-3</v>
          </cell>
        </row>
        <row r="29">
          <cell r="J29">
            <v>2.8718140594896349E-3</v>
          </cell>
        </row>
        <row r="30">
          <cell r="J30">
            <v>2.9439864884621843E-3</v>
          </cell>
        </row>
        <row r="31">
          <cell r="J31">
            <v>3.0393614511830644E-3</v>
          </cell>
        </row>
        <row r="32">
          <cell r="J32">
            <v>3.1247613867197003E-3</v>
          </cell>
        </row>
        <row r="33">
          <cell r="J33">
            <v>3.2533029932757598E-3</v>
          </cell>
        </row>
        <row r="34">
          <cell r="J34">
            <v>3.5228358383912815E-3</v>
          </cell>
        </row>
        <row r="35">
          <cell r="J35">
            <v>3.8852352862453017E-3</v>
          </cell>
        </row>
        <row r="36">
          <cell r="J36">
            <v>4.1796512079473481E-3</v>
          </cell>
        </row>
        <row r="37">
          <cell r="J37">
            <v>4.5039425823283213E-3</v>
          </cell>
        </row>
        <row r="38">
          <cell r="J38">
            <v>4.8273085131078997E-3</v>
          </cell>
        </row>
        <row r="39">
          <cell r="J39">
            <v>5.4227409967287686E-3</v>
          </cell>
        </row>
        <row r="40">
          <cell r="J40">
            <v>6.5937056012177657E-3</v>
          </cell>
        </row>
        <row r="41">
          <cell r="J41">
            <v>7.6485621064757642E-3</v>
          </cell>
        </row>
        <row r="42">
          <cell r="J42">
            <v>8.3883275898152445E-3</v>
          </cell>
        </row>
        <row r="43">
          <cell r="J43">
            <v>8.9190433318260889E-3</v>
          </cell>
        </row>
        <row r="44">
          <cell r="J44">
            <v>9.9523415813331621E-3</v>
          </cell>
        </row>
        <row r="45">
          <cell r="J45">
            <v>1.108516479637946E-2</v>
          </cell>
        </row>
        <row r="46">
          <cell r="J46">
            <v>1.2364736701282734E-2</v>
          </cell>
        </row>
        <row r="47">
          <cell r="J47">
            <v>1.5843648602158172E-2</v>
          </cell>
        </row>
        <row r="48">
          <cell r="J48">
            <v>2.0512573936678189E-2</v>
          </cell>
        </row>
        <row r="49">
          <cell r="J49">
            <v>3.7838161541137116E-2</v>
          </cell>
        </row>
        <row r="50">
          <cell r="J50">
            <v>5.3221552532255578E-2</v>
          </cell>
        </row>
        <row r="51">
          <cell r="J51">
            <v>7.1426197116741905E-2</v>
          </cell>
        </row>
        <row r="52">
          <cell r="J52">
            <v>9.3870200961789024E-2</v>
          </cell>
        </row>
        <row r="53">
          <cell r="J53">
            <v>0.1296550246304779</v>
          </cell>
        </row>
        <row r="54">
          <cell r="J54">
            <v>0.20850755083886985</v>
          </cell>
        </row>
        <row r="55">
          <cell r="J55">
            <v>0.33345135817788923</v>
          </cell>
        </row>
        <row r="56">
          <cell r="J56">
            <v>0.66648808367896495</v>
          </cell>
        </row>
        <row r="57">
          <cell r="J57">
            <v>1</v>
          </cell>
        </row>
        <row r="58">
          <cell r="J58">
            <v>1.3578201340704401</v>
          </cell>
        </row>
        <row r="59">
          <cell r="J59">
            <v>1.6778568480632012</v>
          </cell>
        </row>
        <row r="60">
          <cell r="J60">
            <v>1.9497620856696074</v>
          </cell>
        </row>
        <row r="61">
          <cell r="J61">
            <v>2.1940865084459369</v>
          </cell>
        </row>
        <row r="62">
          <cell r="J62">
            <v>2.6862991006556212</v>
          </cell>
        </row>
        <row r="63">
          <cell r="J63">
            <v>3.521483285564778</v>
          </cell>
        </row>
        <row r="64">
          <cell r="J64">
            <v>4.2873014523597108</v>
          </cell>
        </row>
        <row r="65">
          <cell r="J65">
            <v>4.9713245734270668</v>
          </cell>
        </row>
        <row r="66">
          <cell r="J66">
            <v>5.650115278095531</v>
          </cell>
        </row>
        <row r="67">
          <cell r="J67">
            <v>6.7068389914914457</v>
          </cell>
        </row>
        <row r="68">
          <cell r="J68">
            <v>8.8158698597875649</v>
          </cell>
        </row>
        <row r="69">
          <cell r="J69">
            <v>11.336213552533039</v>
          </cell>
        </row>
        <row r="70">
          <cell r="J70">
            <v>14.630792773495568</v>
          </cell>
        </row>
        <row r="71">
          <cell r="J71">
            <v>18.602984936495719</v>
          </cell>
        </row>
        <row r="72">
          <cell r="J72">
            <v>22.530002903360018</v>
          </cell>
        </row>
        <row r="73">
          <cell r="J73">
            <v>31.209722755349279</v>
          </cell>
        </row>
        <row r="74">
          <cell r="J74">
            <v>49.096194747579297</v>
          </cell>
        </row>
        <row r="75">
          <cell r="J75">
            <v>103.98472531079868</v>
          </cell>
        </row>
        <row r="76">
          <cell r="J76">
            <v>368.51226949446919</v>
          </cell>
        </row>
        <row r="77">
          <cell r="J77">
            <v>2187.492059164515</v>
          </cell>
        </row>
        <row r="78">
          <cell r="J78">
            <v>2033077.0233748839</v>
          </cell>
        </row>
        <row r="79">
          <cell r="J79">
            <v>409144800.84496331</v>
          </cell>
        </row>
        <row r="80">
          <cell r="J80">
            <v>10132164360.079985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30"/>
  <sheetViews>
    <sheetView tabSelected="1" zoomScale="80" zoomScaleNormal="80" workbookViewId="0">
      <pane xSplit="1" ySplit="4" topLeftCell="B191" activePane="bottomRight" state="frozen"/>
      <selection pane="topRight" activeCell="B1" sqref="B1"/>
      <selection pane="bottomLeft" activeCell="A7" sqref="A7"/>
      <selection pane="bottomRight" activeCell="M2" sqref="M2"/>
    </sheetView>
  </sheetViews>
  <sheetFormatPr baseColWidth="10" defaultColWidth="9" defaultRowHeight="15" x14ac:dyDescent="0.25"/>
  <cols>
    <col min="2" max="2" width="13.28515625" customWidth="1"/>
    <col min="3" max="3" width="14.85546875" bestFit="1" customWidth="1"/>
    <col min="6" max="6" width="9" style="16"/>
    <col min="7" max="7" width="13" bestFit="1" customWidth="1"/>
    <col min="12" max="13" width="14" customWidth="1"/>
    <col min="14" max="14" width="12.7109375" style="2" bestFit="1" customWidth="1"/>
    <col min="15" max="15" width="9" style="70"/>
    <col min="16" max="16" width="12.42578125" style="70" bestFit="1" customWidth="1"/>
  </cols>
  <sheetData>
    <row r="1" spans="1:18" ht="30" x14ac:dyDescent="0.25">
      <c r="A1" s="5"/>
      <c r="B1" s="4" t="s">
        <v>7</v>
      </c>
      <c r="C1" s="4" t="s">
        <v>106</v>
      </c>
      <c r="D1" s="5" t="s">
        <v>8</v>
      </c>
      <c r="E1" s="4" t="s">
        <v>107</v>
      </c>
      <c r="F1" s="17" t="s">
        <v>9</v>
      </c>
      <c r="G1" s="9" t="s">
        <v>10</v>
      </c>
    </row>
    <row r="2" spans="1:18" x14ac:dyDescent="0.25">
      <c r="A2" s="4"/>
      <c r="B2" s="71">
        <f>+AVERAGE(B159:B170)</f>
        <v>4.342483333333333</v>
      </c>
      <c r="C2" s="71">
        <f t="shared" ref="C2:F2" si="0">+AVERAGE(C159:C170)</f>
        <v>3.0312681279506836E-3</v>
      </c>
      <c r="D2" s="71">
        <f t="shared" si="0"/>
        <v>0.24324257969105631</v>
      </c>
      <c r="E2" s="71">
        <f t="shared" si="0"/>
        <v>1.2658866646188718</v>
      </c>
      <c r="F2" s="71">
        <f t="shared" si="0"/>
        <v>0.69103582936094821</v>
      </c>
      <c r="G2" s="71">
        <f>+AVERAGE(L159:L170)</f>
        <v>1.0110260547918573</v>
      </c>
      <c r="M2" s="18"/>
    </row>
    <row r="3" spans="1:18" x14ac:dyDescent="0.25">
      <c r="A3" s="4" t="s">
        <v>11</v>
      </c>
      <c r="B3" s="4"/>
      <c r="C3" s="4">
        <v>1997</v>
      </c>
      <c r="D3" s="4">
        <v>1997</v>
      </c>
      <c r="E3" s="4">
        <v>1997</v>
      </c>
      <c r="F3" s="4">
        <v>1997</v>
      </c>
      <c r="G3" s="4">
        <v>1997</v>
      </c>
    </row>
    <row r="4" spans="1:18" ht="45" x14ac:dyDescent="0.25">
      <c r="A4" s="12" t="s">
        <v>12</v>
      </c>
      <c r="B4" s="12" t="s">
        <v>1</v>
      </c>
      <c r="C4" s="19" t="s">
        <v>103</v>
      </c>
      <c r="D4" s="12" t="s">
        <v>104</v>
      </c>
      <c r="E4" s="12" t="s">
        <v>105</v>
      </c>
      <c r="F4" s="15" t="s">
        <v>19</v>
      </c>
      <c r="G4" s="20" t="s">
        <v>126</v>
      </c>
      <c r="H4" s="20" t="s">
        <v>127</v>
      </c>
      <c r="I4" s="20" t="s">
        <v>13</v>
      </c>
      <c r="J4" s="20" t="s">
        <v>14</v>
      </c>
      <c r="K4" s="41" t="s">
        <v>15</v>
      </c>
      <c r="L4" s="12" t="s">
        <v>16</v>
      </c>
      <c r="M4" s="13" t="s">
        <v>21</v>
      </c>
      <c r="N4" s="92" t="s">
        <v>15</v>
      </c>
      <c r="O4" s="70" t="s">
        <v>109</v>
      </c>
      <c r="P4" s="70" t="s">
        <v>123</v>
      </c>
      <c r="Q4" s="5" t="s">
        <v>124</v>
      </c>
      <c r="R4" s="5" t="s">
        <v>110</v>
      </c>
    </row>
    <row r="5" spans="1:18" hidden="1" x14ac:dyDescent="0.25">
      <c r="A5" s="21"/>
      <c r="B5" s="22"/>
      <c r="C5" s="23"/>
      <c r="D5" s="24"/>
      <c r="E5" s="24"/>
      <c r="F5" s="24"/>
      <c r="G5" s="7"/>
      <c r="H5" s="7"/>
      <c r="I5" s="7"/>
      <c r="J5" s="7"/>
      <c r="K5" s="10"/>
      <c r="L5" s="7"/>
      <c r="M5" s="8"/>
      <c r="N5" s="93"/>
    </row>
    <row r="6" spans="1:18" hidden="1" x14ac:dyDescent="0.25">
      <c r="A6" s="21"/>
      <c r="B6" s="22"/>
      <c r="C6" s="23"/>
      <c r="D6" s="24"/>
      <c r="E6" s="24"/>
      <c r="F6" s="24"/>
      <c r="G6" s="7"/>
      <c r="H6" s="7"/>
      <c r="I6" s="7"/>
      <c r="J6" s="7"/>
      <c r="K6" s="10"/>
      <c r="L6" s="7"/>
      <c r="M6" s="8"/>
      <c r="N6" s="93"/>
    </row>
    <row r="7" spans="1:18" hidden="1" x14ac:dyDescent="0.25">
      <c r="A7" s="25"/>
      <c r="B7" s="26"/>
      <c r="C7" s="23"/>
      <c r="D7" s="24"/>
      <c r="E7" s="24"/>
      <c r="F7" s="24"/>
      <c r="G7" s="7"/>
      <c r="H7" s="7"/>
      <c r="I7" s="7"/>
      <c r="J7" s="7"/>
      <c r="K7" s="10"/>
      <c r="L7" s="7"/>
      <c r="M7" s="8"/>
      <c r="N7" s="93"/>
    </row>
    <row r="8" spans="1:18" hidden="1" x14ac:dyDescent="0.25">
      <c r="A8" s="25"/>
      <c r="B8" s="26"/>
      <c r="C8" s="23"/>
      <c r="D8" s="24"/>
      <c r="E8" s="24"/>
      <c r="F8" s="24"/>
      <c r="G8" s="7"/>
      <c r="H8" s="7"/>
      <c r="I8" s="7"/>
      <c r="J8" s="7"/>
      <c r="K8" s="10"/>
      <c r="L8" s="7"/>
      <c r="M8" s="8"/>
      <c r="N8" s="93"/>
    </row>
    <row r="9" spans="1:18" hidden="1" x14ac:dyDescent="0.25">
      <c r="A9" s="25"/>
      <c r="B9" s="26"/>
      <c r="C9" s="23"/>
      <c r="D9" s="24"/>
      <c r="E9" s="24"/>
      <c r="F9" s="24"/>
      <c r="G9" s="7"/>
      <c r="H9" s="7"/>
      <c r="I9" s="7"/>
      <c r="J9" s="7"/>
      <c r="K9" s="10"/>
      <c r="L9" s="7"/>
      <c r="M9" s="8"/>
      <c r="N9" s="93"/>
    </row>
    <row r="10" spans="1:18" hidden="1" x14ac:dyDescent="0.25">
      <c r="A10" s="21"/>
      <c r="B10" s="22"/>
      <c r="C10" s="23"/>
      <c r="D10" s="24"/>
      <c r="E10" s="24"/>
      <c r="F10" s="24"/>
      <c r="G10" s="7"/>
      <c r="H10" s="7"/>
      <c r="I10" s="7"/>
      <c r="J10" s="7"/>
      <c r="K10" s="10"/>
      <c r="L10" s="7"/>
      <c r="M10" s="8"/>
      <c r="N10" s="93"/>
    </row>
    <row r="11" spans="1:18" hidden="1" x14ac:dyDescent="0.25">
      <c r="A11" s="21"/>
      <c r="B11" s="22"/>
      <c r="C11" s="23"/>
      <c r="D11" s="24"/>
      <c r="E11" s="24"/>
      <c r="F11" s="24"/>
      <c r="G11" s="7"/>
      <c r="H11" s="7"/>
      <c r="I11" s="7"/>
      <c r="J11" s="7"/>
      <c r="K11" s="10"/>
      <c r="L11" s="7"/>
      <c r="M11" s="8"/>
      <c r="N11" s="93"/>
    </row>
    <row r="12" spans="1:18" hidden="1" x14ac:dyDescent="0.25">
      <c r="A12" s="21"/>
      <c r="B12" s="22"/>
      <c r="C12" s="23"/>
      <c r="D12" s="24"/>
      <c r="E12" s="24"/>
      <c r="F12" s="24"/>
      <c r="G12" s="7"/>
      <c r="H12" s="7"/>
      <c r="I12" s="7"/>
      <c r="J12" s="7"/>
      <c r="K12" s="10"/>
      <c r="L12" s="7"/>
      <c r="M12" s="8"/>
      <c r="N12" s="93"/>
    </row>
    <row r="13" spans="1:18" hidden="1" x14ac:dyDescent="0.25">
      <c r="A13" s="21"/>
      <c r="B13" s="22"/>
      <c r="C13" s="23"/>
      <c r="D13" s="24"/>
      <c r="E13" s="24"/>
      <c r="F13" s="24"/>
      <c r="G13" s="7"/>
      <c r="H13" s="7"/>
      <c r="I13" s="7"/>
      <c r="J13" s="7"/>
      <c r="K13" s="10"/>
      <c r="L13" s="7"/>
      <c r="M13" s="8"/>
      <c r="N13" s="93"/>
    </row>
    <row r="14" spans="1:18" hidden="1" x14ac:dyDescent="0.25">
      <c r="A14" s="21"/>
      <c r="B14" s="22"/>
      <c r="C14" s="23"/>
      <c r="D14" s="24"/>
      <c r="E14" s="24"/>
      <c r="F14" s="24"/>
      <c r="G14" s="7"/>
      <c r="H14" s="7"/>
      <c r="I14" s="7"/>
      <c r="J14" s="7"/>
      <c r="K14" s="10"/>
      <c r="L14" s="7"/>
      <c r="M14" s="8"/>
      <c r="N14" s="93"/>
    </row>
    <row r="15" spans="1:18" hidden="1" x14ac:dyDescent="0.25">
      <c r="A15" s="21"/>
      <c r="B15" s="22"/>
      <c r="C15" s="23"/>
      <c r="D15" s="24"/>
      <c r="E15" s="24"/>
      <c r="F15" s="24"/>
      <c r="G15" s="7"/>
      <c r="H15" s="7"/>
      <c r="I15" s="7"/>
      <c r="J15" s="7"/>
      <c r="K15" s="10"/>
      <c r="L15" s="7"/>
      <c r="M15" s="8"/>
      <c r="N15" s="93"/>
    </row>
    <row r="16" spans="1:18" hidden="1" x14ac:dyDescent="0.25">
      <c r="A16" s="21"/>
      <c r="B16" s="22"/>
      <c r="C16" s="23"/>
      <c r="D16" s="24"/>
      <c r="E16" s="24"/>
      <c r="F16" s="24"/>
      <c r="G16" s="7"/>
      <c r="H16" s="7"/>
      <c r="I16" s="7"/>
      <c r="J16" s="7"/>
      <c r="K16" s="10"/>
      <c r="L16" s="7"/>
      <c r="M16" s="8"/>
      <c r="N16" s="93"/>
    </row>
    <row r="17" spans="1:14" hidden="1" x14ac:dyDescent="0.25">
      <c r="A17" s="21"/>
      <c r="B17" s="22"/>
      <c r="C17" s="23"/>
      <c r="D17" s="24"/>
      <c r="E17" s="24"/>
      <c r="F17" s="24"/>
      <c r="G17" s="7"/>
      <c r="H17" s="7"/>
      <c r="I17" s="7"/>
      <c r="J17" s="7"/>
      <c r="K17" s="10"/>
      <c r="L17" s="7"/>
      <c r="M17" s="8"/>
      <c r="N17" s="93"/>
    </row>
    <row r="18" spans="1:14" hidden="1" x14ac:dyDescent="0.25">
      <c r="A18" s="21"/>
      <c r="B18" s="22"/>
      <c r="C18" s="23"/>
      <c r="D18" s="24"/>
      <c r="E18" s="24"/>
      <c r="F18" s="24"/>
      <c r="G18" s="7"/>
      <c r="H18" s="7"/>
      <c r="I18" s="7"/>
      <c r="J18" s="7"/>
      <c r="K18" s="10"/>
      <c r="L18" s="7"/>
      <c r="M18" s="8"/>
      <c r="N18" s="93"/>
    </row>
    <row r="19" spans="1:14" hidden="1" x14ac:dyDescent="0.25">
      <c r="A19" s="21"/>
      <c r="B19" s="22"/>
      <c r="C19" s="23"/>
      <c r="D19" s="24"/>
      <c r="E19" s="24"/>
      <c r="F19" s="24"/>
      <c r="G19" s="7"/>
      <c r="H19" s="7"/>
      <c r="I19" s="7"/>
      <c r="J19" s="7"/>
      <c r="K19" s="10"/>
      <c r="L19" s="7"/>
      <c r="M19" s="8"/>
      <c r="N19" s="93"/>
    </row>
    <row r="20" spans="1:14" hidden="1" x14ac:dyDescent="0.25">
      <c r="A20" s="21"/>
      <c r="B20" s="27"/>
      <c r="C20" s="23"/>
      <c r="D20" s="24"/>
      <c r="E20" s="24"/>
      <c r="F20" s="24"/>
      <c r="G20" s="7"/>
      <c r="H20" s="7"/>
      <c r="I20" s="7"/>
      <c r="J20" s="7"/>
      <c r="K20" s="10"/>
      <c r="L20" s="7"/>
      <c r="M20" s="8"/>
      <c r="N20" s="93"/>
    </row>
    <row r="21" spans="1:14" hidden="1" x14ac:dyDescent="0.25">
      <c r="A21" s="21"/>
      <c r="B21" s="27"/>
      <c r="C21" s="23"/>
      <c r="D21" s="24"/>
      <c r="E21" s="24"/>
      <c r="F21" s="24"/>
      <c r="G21" s="7"/>
      <c r="H21" s="7"/>
      <c r="I21" s="7"/>
      <c r="J21" s="7"/>
      <c r="K21" s="10"/>
      <c r="L21" s="7"/>
      <c r="M21" s="8"/>
      <c r="N21" s="93"/>
    </row>
    <row r="22" spans="1:14" hidden="1" x14ac:dyDescent="0.25">
      <c r="A22" s="21"/>
      <c r="B22" s="27"/>
      <c r="C22" s="23"/>
      <c r="D22" s="24"/>
      <c r="E22" s="24"/>
      <c r="F22" s="24"/>
      <c r="G22" s="7"/>
      <c r="H22" s="7"/>
      <c r="I22" s="7"/>
      <c r="J22" s="7"/>
      <c r="K22" s="10"/>
      <c r="L22" s="7"/>
      <c r="M22" s="8"/>
      <c r="N22" s="93"/>
    </row>
    <row r="23" spans="1:14" hidden="1" x14ac:dyDescent="0.25">
      <c r="A23" s="21"/>
      <c r="B23" s="27"/>
      <c r="C23" s="23"/>
      <c r="D23" s="24"/>
      <c r="E23" s="24"/>
      <c r="F23" s="24"/>
      <c r="G23" s="7"/>
      <c r="H23" s="7"/>
      <c r="I23" s="7"/>
      <c r="J23" s="7"/>
      <c r="K23" s="10"/>
      <c r="L23" s="7"/>
      <c r="M23" s="8"/>
      <c r="N23" s="93"/>
    </row>
    <row r="24" spans="1:14" hidden="1" x14ac:dyDescent="0.25">
      <c r="A24" s="21"/>
      <c r="B24" s="27"/>
      <c r="C24" s="23"/>
      <c r="D24" s="24"/>
      <c r="E24" s="24"/>
      <c r="F24" s="24"/>
      <c r="G24" s="7"/>
      <c r="H24" s="7"/>
      <c r="I24" s="7"/>
      <c r="J24" s="7"/>
      <c r="K24" s="10"/>
      <c r="L24" s="7"/>
      <c r="M24" s="8"/>
      <c r="N24" s="93"/>
    </row>
    <row r="25" spans="1:14" hidden="1" x14ac:dyDescent="0.25">
      <c r="A25" s="21"/>
      <c r="B25" s="27"/>
      <c r="C25" s="23"/>
      <c r="D25" s="24"/>
      <c r="E25" s="24"/>
      <c r="F25" s="24"/>
      <c r="G25" s="7"/>
      <c r="H25" s="7"/>
      <c r="I25" s="7"/>
      <c r="J25" s="7"/>
      <c r="K25" s="10"/>
      <c r="L25" s="7"/>
      <c r="M25" s="8"/>
      <c r="N25" s="93"/>
    </row>
    <row r="26" spans="1:14" hidden="1" x14ac:dyDescent="0.25">
      <c r="A26" s="21"/>
      <c r="B26" s="27"/>
      <c r="C26" s="23"/>
      <c r="D26" s="24"/>
      <c r="E26" s="24"/>
      <c r="F26" s="24"/>
      <c r="G26" s="7"/>
      <c r="H26" s="7"/>
      <c r="I26" s="7"/>
      <c r="J26" s="7"/>
      <c r="K26" s="10"/>
      <c r="L26" s="7"/>
      <c r="M26" s="8"/>
      <c r="N26" s="93"/>
    </row>
    <row r="27" spans="1:14" hidden="1" x14ac:dyDescent="0.25">
      <c r="A27" s="21"/>
      <c r="B27" s="27"/>
      <c r="C27" s="23"/>
      <c r="D27" s="24"/>
      <c r="E27" s="24"/>
      <c r="F27" s="24"/>
      <c r="G27" s="7"/>
      <c r="H27" s="7"/>
      <c r="I27" s="7"/>
      <c r="J27" s="7"/>
      <c r="K27" s="10"/>
      <c r="L27" s="7"/>
      <c r="M27" s="8"/>
      <c r="N27" s="93"/>
    </row>
    <row r="28" spans="1:14" hidden="1" x14ac:dyDescent="0.25">
      <c r="A28" s="21"/>
      <c r="B28" s="27"/>
      <c r="C28" s="23"/>
      <c r="D28" s="24"/>
      <c r="E28" s="24"/>
      <c r="F28" s="24"/>
      <c r="G28" s="7"/>
      <c r="H28" s="7"/>
      <c r="I28" s="7"/>
      <c r="J28" s="7"/>
      <c r="K28" s="10"/>
      <c r="L28" s="7"/>
      <c r="M28" s="8"/>
      <c r="N28" s="93"/>
    </row>
    <row r="29" spans="1:14" hidden="1" x14ac:dyDescent="0.25">
      <c r="A29" s="21"/>
      <c r="B29" s="27"/>
      <c r="C29" s="23"/>
      <c r="D29" s="24"/>
      <c r="E29" s="24"/>
      <c r="F29" s="24"/>
      <c r="G29" s="7"/>
      <c r="H29" s="7"/>
      <c r="I29" s="7"/>
      <c r="J29" s="7"/>
      <c r="K29" s="10"/>
      <c r="L29" s="7"/>
      <c r="M29" s="8"/>
      <c r="N29" s="93"/>
    </row>
    <row r="30" spans="1:14" hidden="1" x14ac:dyDescent="0.25">
      <c r="A30" s="21"/>
      <c r="B30" s="27"/>
      <c r="C30" s="23"/>
      <c r="D30" s="24"/>
      <c r="E30" s="24"/>
      <c r="F30" s="24"/>
      <c r="G30" s="7"/>
      <c r="H30" s="7"/>
      <c r="I30" s="7"/>
      <c r="J30" s="7"/>
      <c r="K30" s="10"/>
      <c r="L30" s="7"/>
      <c r="M30" s="8"/>
      <c r="N30" s="93"/>
    </row>
    <row r="31" spans="1:14" hidden="1" x14ac:dyDescent="0.25">
      <c r="A31" s="21"/>
      <c r="B31" s="27"/>
      <c r="C31" s="23"/>
      <c r="D31" s="24"/>
      <c r="E31" s="24"/>
      <c r="F31" s="24"/>
      <c r="G31" s="7"/>
      <c r="H31" s="7"/>
      <c r="I31" s="7"/>
      <c r="J31" s="7"/>
      <c r="K31" s="10"/>
      <c r="L31" s="7"/>
      <c r="M31" s="8"/>
      <c r="N31" s="93"/>
    </row>
    <row r="32" spans="1:14" hidden="1" x14ac:dyDescent="0.25">
      <c r="A32" s="21"/>
      <c r="B32" s="27"/>
      <c r="C32" s="23"/>
      <c r="D32" s="24"/>
      <c r="E32" s="24"/>
      <c r="F32" s="24"/>
      <c r="G32" s="7"/>
      <c r="H32" s="7"/>
      <c r="I32" s="7"/>
      <c r="J32" s="7"/>
      <c r="K32" s="10"/>
      <c r="L32" s="7"/>
      <c r="M32" s="8"/>
      <c r="N32" s="93"/>
    </row>
    <row r="33" spans="1:14" hidden="1" x14ac:dyDescent="0.25">
      <c r="A33" s="21"/>
      <c r="B33" s="27"/>
      <c r="C33" s="23"/>
      <c r="D33" s="24"/>
      <c r="E33" s="24"/>
      <c r="F33" s="24"/>
      <c r="G33" s="7"/>
      <c r="H33" s="7"/>
      <c r="I33" s="7"/>
      <c r="J33" s="7"/>
      <c r="K33" s="10"/>
      <c r="L33" s="7"/>
      <c r="M33" s="8"/>
      <c r="N33" s="93"/>
    </row>
    <row r="34" spans="1:14" hidden="1" x14ac:dyDescent="0.25">
      <c r="A34" s="21"/>
      <c r="B34" s="27"/>
      <c r="C34" s="23"/>
      <c r="D34" s="24"/>
      <c r="E34" s="24"/>
      <c r="F34" s="24"/>
      <c r="G34" s="7"/>
      <c r="H34" s="7"/>
      <c r="I34" s="7"/>
      <c r="J34" s="7"/>
      <c r="K34" s="10"/>
      <c r="L34" s="7"/>
      <c r="M34" s="8"/>
      <c r="N34" s="93"/>
    </row>
    <row r="35" spans="1:14" hidden="1" x14ac:dyDescent="0.25">
      <c r="A35" s="21"/>
      <c r="B35" s="27"/>
      <c r="C35" s="23"/>
      <c r="D35" s="24"/>
      <c r="E35" s="24"/>
      <c r="F35" s="24"/>
      <c r="G35" s="7"/>
      <c r="H35" s="7"/>
      <c r="I35" s="7"/>
      <c r="J35" s="7"/>
      <c r="K35" s="10"/>
      <c r="L35" s="7"/>
      <c r="M35" s="8"/>
      <c r="N35" s="93"/>
    </row>
    <row r="36" spans="1:14" hidden="1" x14ac:dyDescent="0.25">
      <c r="A36" s="21"/>
      <c r="B36" s="27"/>
      <c r="C36" s="23"/>
      <c r="D36" s="24"/>
      <c r="E36" s="24"/>
      <c r="F36" s="24"/>
      <c r="G36" s="7"/>
      <c r="H36" s="7"/>
      <c r="I36" s="7"/>
      <c r="J36" s="7"/>
      <c r="K36" s="10"/>
      <c r="L36" s="7"/>
      <c r="M36" s="8"/>
      <c r="N36" s="93"/>
    </row>
    <row r="37" spans="1:14" hidden="1" x14ac:dyDescent="0.25">
      <c r="A37" s="21"/>
      <c r="B37" s="27"/>
      <c r="C37" s="23"/>
      <c r="D37" s="24"/>
      <c r="E37" s="24"/>
      <c r="F37" s="24"/>
      <c r="G37" s="7"/>
      <c r="H37" s="7"/>
      <c r="I37" s="7"/>
      <c r="J37" s="7"/>
      <c r="K37" s="10"/>
      <c r="L37" s="7"/>
      <c r="M37" s="8"/>
      <c r="N37" s="93"/>
    </row>
    <row r="38" spans="1:14" hidden="1" x14ac:dyDescent="0.25">
      <c r="A38" s="21"/>
      <c r="B38" s="27"/>
      <c r="C38" s="23"/>
      <c r="D38" s="24"/>
      <c r="E38" s="24"/>
      <c r="F38" s="24"/>
      <c r="G38" s="7"/>
      <c r="H38" s="7"/>
      <c r="I38" s="7"/>
      <c r="J38" s="7"/>
      <c r="K38" s="10"/>
      <c r="L38" s="7"/>
      <c r="M38" s="8"/>
      <c r="N38" s="93"/>
    </row>
    <row r="39" spans="1:14" hidden="1" x14ac:dyDescent="0.25">
      <c r="A39" s="21"/>
      <c r="B39" s="27"/>
      <c r="C39" s="23"/>
      <c r="D39" s="24"/>
      <c r="E39" s="24"/>
      <c r="F39" s="24"/>
      <c r="G39" s="7"/>
      <c r="H39" s="7"/>
      <c r="I39" s="7"/>
      <c r="J39" s="7"/>
      <c r="K39" s="10"/>
      <c r="L39" s="7"/>
      <c r="M39" s="8"/>
      <c r="N39" s="93"/>
    </row>
    <row r="40" spans="1:14" hidden="1" x14ac:dyDescent="0.25">
      <c r="A40" s="21"/>
      <c r="B40" s="27"/>
      <c r="C40" s="23"/>
      <c r="D40" s="24"/>
      <c r="E40" s="24"/>
      <c r="F40" s="24"/>
      <c r="G40" s="7"/>
      <c r="H40" s="7"/>
      <c r="I40" s="7"/>
      <c r="J40" s="7"/>
      <c r="K40" s="10"/>
      <c r="L40" s="7"/>
      <c r="M40" s="8"/>
      <c r="N40" s="93"/>
    </row>
    <row r="41" spans="1:14" hidden="1" x14ac:dyDescent="0.25">
      <c r="A41" s="21"/>
      <c r="B41" s="28"/>
      <c r="C41" s="23"/>
      <c r="D41" s="24"/>
      <c r="E41" s="24"/>
      <c r="F41" s="24"/>
      <c r="G41" s="7"/>
      <c r="H41" s="7"/>
      <c r="I41" s="7"/>
      <c r="J41" s="7"/>
      <c r="K41" s="10"/>
      <c r="L41" s="7"/>
      <c r="M41" s="8"/>
      <c r="N41" s="93"/>
    </row>
    <row r="42" spans="1:14" hidden="1" x14ac:dyDescent="0.25">
      <c r="A42" s="21"/>
      <c r="B42" s="27"/>
      <c r="C42" s="23"/>
      <c r="D42" s="24"/>
      <c r="E42" s="24"/>
      <c r="F42" s="24"/>
      <c r="G42" s="7"/>
      <c r="H42" s="7"/>
      <c r="I42" s="7"/>
      <c r="J42" s="7"/>
      <c r="K42" s="10"/>
      <c r="L42" s="7"/>
      <c r="M42" s="8"/>
      <c r="N42" s="93"/>
    </row>
    <row r="43" spans="1:14" hidden="1" x14ac:dyDescent="0.25">
      <c r="A43" s="21"/>
      <c r="B43" s="27"/>
      <c r="C43" s="23"/>
      <c r="D43" s="24"/>
      <c r="E43" s="24"/>
      <c r="F43" s="24"/>
      <c r="G43" s="7"/>
      <c r="H43" s="7"/>
      <c r="I43" s="7"/>
      <c r="J43" s="7"/>
      <c r="K43" s="10"/>
      <c r="L43" s="7"/>
      <c r="M43" s="8"/>
      <c r="N43" s="93"/>
    </row>
    <row r="44" spans="1:14" hidden="1" x14ac:dyDescent="0.25">
      <c r="A44" s="21"/>
      <c r="B44" s="27"/>
      <c r="C44" s="23"/>
      <c r="D44" s="24"/>
      <c r="E44" s="24"/>
      <c r="F44" s="24"/>
      <c r="G44" s="7"/>
      <c r="H44" s="7"/>
      <c r="I44" s="7"/>
      <c r="J44" s="7"/>
      <c r="K44" s="10"/>
      <c r="L44" s="7"/>
      <c r="M44" s="8"/>
      <c r="N44" s="93"/>
    </row>
    <row r="45" spans="1:14" hidden="1" x14ac:dyDescent="0.25">
      <c r="A45" s="21"/>
      <c r="B45" s="29"/>
      <c r="C45" s="23"/>
      <c r="D45" s="24"/>
      <c r="E45" s="24"/>
      <c r="F45" s="24"/>
      <c r="G45" s="7"/>
      <c r="H45" s="7"/>
      <c r="I45" s="7"/>
      <c r="J45" s="7"/>
      <c r="K45" s="10"/>
      <c r="L45" s="7"/>
      <c r="M45" s="8"/>
      <c r="N45" s="93"/>
    </row>
    <row r="46" spans="1:14" hidden="1" x14ac:dyDescent="0.25">
      <c r="A46" s="21"/>
      <c r="B46" s="29"/>
      <c r="C46" s="23"/>
      <c r="D46" s="24"/>
      <c r="E46" s="24"/>
      <c r="F46" s="24"/>
      <c r="G46" s="7"/>
      <c r="H46" s="7"/>
      <c r="I46" s="7"/>
      <c r="J46" s="7"/>
      <c r="K46" s="10"/>
      <c r="L46" s="7"/>
      <c r="M46" s="8"/>
      <c r="N46" s="93"/>
    </row>
    <row r="47" spans="1:14" hidden="1" x14ac:dyDescent="0.25">
      <c r="A47" s="21"/>
      <c r="B47" s="29"/>
      <c r="C47" s="23"/>
      <c r="D47" s="24"/>
      <c r="E47" s="24"/>
      <c r="F47" s="24"/>
      <c r="G47" s="7"/>
      <c r="H47" s="7"/>
      <c r="I47" s="7"/>
      <c r="J47" s="7"/>
      <c r="K47" s="10"/>
      <c r="L47" s="7"/>
      <c r="M47" s="8"/>
      <c r="N47" s="93"/>
    </row>
    <row r="48" spans="1:14" hidden="1" x14ac:dyDescent="0.25">
      <c r="A48" s="21"/>
      <c r="B48" s="29"/>
      <c r="C48" s="23"/>
      <c r="D48" s="24"/>
      <c r="E48" s="24"/>
      <c r="F48" s="24"/>
      <c r="G48" s="7"/>
      <c r="H48" s="7"/>
      <c r="I48" s="7"/>
      <c r="J48" s="7"/>
      <c r="K48" s="10"/>
      <c r="L48" s="7"/>
      <c r="M48" s="8"/>
      <c r="N48" s="93"/>
    </row>
    <row r="49" spans="1:14" hidden="1" x14ac:dyDescent="0.25">
      <c r="A49" s="21"/>
      <c r="B49" s="29"/>
      <c r="C49" s="23"/>
      <c r="D49" s="24"/>
      <c r="E49" s="24"/>
      <c r="F49" s="24"/>
      <c r="G49" s="7"/>
      <c r="H49" s="7"/>
      <c r="I49" s="7"/>
      <c r="J49" s="7"/>
      <c r="K49" s="10"/>
      <c r="L49" s="7"/>
      <c r="M49" s="8"/>
      <c r="N49" s="93"/>
    </row>
    <row r="50" spans="1:14" hidden="1" x14ac:dyDescent="0.25">
      <c r="A50" s="21"/>
      <c r="B50" s="29"/>
      <c r="C50" s="23"/>
      <c r="D50" s="24"/>
      <c r="E50" s="24"/>
      <c r="F50" s="24"/>
      <c r="G50" s="7"/>
      <c r="H50" s="7"/>
      <c r="I50" s="7"/>
      <c r="J50" s="7"/>
      <c r="K50" s="10"/>
      <c r="L50" s="7"/>
      <c r="M50" s="8"/>
      <c r="N50" s="93"/>
    </row>
    <row r="51" spans="1:14" hidden="1" x14ac:dyDescent="0.25">
      <c r="A51" s="21"/>
      <c r="B51" s="29"/>
      <c r="C51" s="23"/>
      <c r="D51" s="24"/>
      <c r="E51" s="24"/>
      <c r="F51" s="24"/>
      <c r="G51" s="7"/>
      <c r="H51" s="7"/>
      <c r="I51" s="7"/>
      <c r="J51" s="7"/>
      <c r="K51" s="10"/>
      <c r="L51" s="7"/>
      <c r="M51" s="8"/>
      <c r="N51" s="93"/>
    </row>
    <row r="52" spans="1:14" hidden="1" x14ac:dyDescent="0.25">
      <c r="A52" s="21"/>
      <c r="B52" s="29"/>
      <c r="C52" s="23"/>
      <c r="D52" s="24"/>
      <c r="E52" s="24"/>
      <c r="F52" s="24"/>
      <c r="G52" s="7"/>
      <c r="H52" s="7"/>
      <c r="I52" s="7"/>
      <c r="J52" s="7"/>
      <c r="K52" s="10"/>
      <c r="L52" s="7"/>
      <c r="M52" s="8"/>
      <c r="N52" s="93"/>
    </row>
    <row r="53" spans="1:14" hidden="1" x14ac:dyDescent="0.25">
      <c r="A53" s="21"/>
      <c r="B53" s="29"/>
      <c r="C53" s="23"/>
      <c r="D53" s="24"/>
      <c r="E53" s="24"/>
      <c r="F53" s="24"/>
      <c r="G53" s="7"/>
      <c r="H53" s="7"/>
      <c r="I53" s="7"/>
      <c r="J53" s="7"/>
      <c r="K53" s="10"/>
      <c r="L53" s="7"/>
      <c r="M53" s="8"/>
      <c r="N53" s="93"/>
    </row>
    <row r="54" spans="1:14" hidden="1" x14ac:dyDescent="0.25">
      <c r="A54" s="21"/>
      <c r="B54" s="29"/>
      <c r="C54" s="23"/>
      <c r="D54" s="24"/>
      <c r="E54" s="24"/>
      <c r="F54" s="24"/>
      <c r="G54" s="7"/>
      <c r="H54" s="7"/>
      <c r="I54" s="7"/>
      <c r="J54" s="7"/>
      <c r="K54" s="10"/>
      <c r="L54" s="7"/>
      <c r="M54" s="8"/>
      <c r="N54" s="93"/>
    </row>
    <row r="55" spans="1:14" hidden="1" x14ac:dyDescent="0.25">
      <c r="A55" s="21"/>
      <c r="B55" s="29"/>
      <c r="C55" s="23"/>
      <c r="D55" s="24"/>
      <c r="E55" s="30"/>
      <c r="F55" s="24"/>
      <c r="G55" s="7"/>
      <c r="H55" s="7"/>
      <c r="I55" s="7"/>
      <c r="J55" s="7"/>
      <c r="K55" s="10"/>
      <c r="L55" s="7"/>
      <c r="M55" s="8"/>
      <c r="N55" s="93"/>
    </row>
    <row r="56" spans="1:14" hidden="1" x14ac:dyDescent="0.25">
      <c r="A56" s="21"/>
      <c r="B56" s="29"/>
      <c r="C56" s="23"/>
      <c r="D56" s="24"/>
      <c r="E56" s="30"/>
      <c r="F56" s="24"/>
      <c r="G56" s="7"/>
      <c r="H56" s="7"/>
      <c r="I56" s="7"/>
      <c r="J56" s="7"/>
      <c r="K56" s="10"/>
      <c r="L56" s="7"/>
      <c r="M56" s="8"/>
      <c r="N56" s="93"/>
    </row>
    <row r="57" spans="1:14" hidden="1" x14ac:dyDescent="0.25">
      <c r="A57" s="21"/>
      <c r="B57" s="29"/>
      <c r="C57" s="23"/>
      <c r="D57" s="24"/>
      <c r="E57" s="30"/>
      <c r="F57" s="24"/>
      <c r="G57" s="7"/>
      <c r="H57" s="7"/>
      <c r="I57" s="7"/>
      <c r="J57" s="7"/>
      <c r="K57" s="10"/>
      <c r="L57" s="7"/>
      <c r="M57" s="8"/>
      <c r="N57" s="93"/>
    </row>
    <row r="58" spans="1:14" hidden="1" x14ac:dyDescent="0.25">
      <c r="A58" s="21"/>
      <c r="B58" s="6"/>
      <c r="C58" s="23"/>
      <c r="D58" s="6"/>
      <c r="E58" s="30"/>
      <c r="F58" s="6"/>
      <c r="G58" s="7"/>
      <c r="H58" s="7"/>
      <c r="I58" s="7"/>
      <c r="J58" s="7"/>
      <c r="K58" s="10"/>
      <c r="L58" s="7"/>
      <c r="M58" s="8"/>
      <c r="N58" s="93"/>
    </row>
    <row r="59" spans="1:14" hidden="1" x14ac:dyDescent="0.25">
      <c r="A59" s="21"/>
      <c r="B59" s="6"/>
      <c r="C59" s="23"/>
      <c r="D59" s="6"/>
      <c r="E59" s="30"/>
      <c r="F59" s="6"/>
      <c r="G59" s="7"/>
      <c r="H59" s="7"/>
      <c r="I59" s="7"/>
      <c r="J59" s="7"/>
      <c r="K59" s="10"/>
      <c r="L59" s="7"/>
      <c r="M59" s="8"/>
      <c r="N59" s="93"/>
    </row>
    <row r="60" spans="1:14" hidden="1" x14ac:dyDescent="0.25">
      <c r="A60" s="21"/>
      <c r="B60" s="6"/>
      <c r="C60" s="23"/>
      <c r="D60" s="6"/>
      <c r="E60" s="30"/>
      <c r="F60" s="6"/>
      <c r="G60" s="7"/>
      <c r="H60" s="7"/>
      <c r="I60" s="7"/>
      <c r="J60" s="7"/>
      <c r="K60" s="10"/>
      <c r="L60" s="7"/>
      <c r="M60" s="8"/>
      <c r="N60" s="93"/>
    </row>
    <row r="61" spans="1:14" hidden="1" x14ac:dyDescent="0.25">
      <c r="A61" s="21"/>
      <c r="B61" s="6"/>
      <c r="C61" s="23"/>
      <c r="D61" s="6"/>
      <c r="E61" s="30"/>
      <c r="F61" s="6"/>
      <c r="G61" s="7"/>
      <c r="H61" s="7"/>
      <c r="I61" s="7"/>
      <c r="J61" s="7"/>
      <c r="K61" s="10"/>
      <c r="L61" s="7"/>
      <c r="M61" s="8"/>
      <c r="N61" s="93"/>
    </row>
    <row r="62" spans="1:14" hidden="1" x14ac:dyDescent="0.25">
      <c r="A62" s="21"/>
      <c r="B62" s="6"/>
      <c r="C62" s="23"/>
      <c r="D62" s="6"/>
      <c r="E62" s="30"/>
      <c r="F62" s="6"/>
      <c r="G62" s="7"/>
      <c r="H62" s="7"/>
      <c r="I62" s="7"/>
      <c r="J62" s="7"/>
      <c r="K62" s="10"/>
      <c r="L62" s="7"/>
      <c r="M62" s="8"/>
      <c r="N62" s="93"/>
    </row>
    <row r="63" spans="1:14" hidden="1" x14ac:dyDescent="0.25">
      <c r="A63" s="21"/>
      <c r="B63" s="6"/>
      <c r="C63" s="23"/>
      <c r="D63" s="6"/>
      <c r="E63" s="30"/>
      <c r="F63" s="6"/>
      <c r="G63" s="7"/>
      <c r="H63" s="7"/>
      <c r="I63" s="7"/>
      <c r="J63" s="7"/>
      <c r="K63" s="10"/>
      <c r="L63" s="7"/>
      <c r="M63" s="8"/>
      <c r="N63" s="93"/>
    </row>
    <row r="64" spans="1:14" hidden="1" x14ac:dyDescent="0.25">
      <c r="A64" s="21"/>
      <c r="B64" s="6"/>
      <c r="C64" s="23"/>
      <c r="D64" s="6"/>
      <c r="E64" s="30"/>
      <c r="F64" s="6"/>
      <c r="G64" s="7"/>
      <c r="H64" s="7"/>
      <c r="I64" s="7"/>
      <c r="J64" s="7"/>
      <c r="K64" s="10"/>
      <c r="L64" s="7"/>
      <c r="M64" s="8"/>
      <c r="N64" s="93"/>
    </row>
    <row r="65" spans="1:14" hidden="1" x14ac:dyDescent="0.25">
      <c r="A65" s="21"/>
      <c r="B65" s="6"/>
      <c r="C65" s="23"/>
      <c r="D65" s="6"/>
      <c r="E65" s="30"/>
      <c r="F65" s="6"/>
      <c r="G65" s="7"/>
      <c r="H65" s="7"/>
      <c r="I65" s="7"/>
      <c r="J65" s="7"/>
      <c r="K65" s="10"/>
      <c r="L65" s="7"/>
      <c r="M65" s="8"/>
      <c r="N65" s="93"/>
    </row>
    <row r="66" spans="1:14" hidden="1" x14ac:dyDescent="0.25">
      <c r="A66" s="21"/>
      <c r="B66" s="6"/>
      <c r="C66" s="23"/>
      <c r="D66" s="6"/>
      <c r="E66" s="30"/>
      <c r="F66" s="6"/>
      <c r="G66" s="7"/>
      <c r="H66" s="7"/>
      <c r="I66" s="7"/>
      <c r="J66" s="7"/>
      <c r="K66" s="10"/>
      <c r="L66" s="7"/>
      <c r="M66" s="8"/>
      <c r="N66" s="93"/>
    </row>
    <row r="67" spans="1:14" hidden="1" x14ac:dyDescent="0.25">
      <c r="A67" s="21"/>
      <c r="B67" s="6"/>
      <c r="C67" s="23"/>
      <c r="D67" s="6"/>
      <c r="E67" s="30"/>
      <c r="F67" s="6"/>
      <c r="G67" s="7"/>
      <c r="H67" s="7"/>
      <c r="I67" s="7"/>
      <c r="J67" s="7"/>
      <c r="K67" s="10"/>
      <c r="L67" s="7"/>
      <c r="M67" s="8"/>
      <c r="N67" s="93"/>
    </row>
    <row r="68" spans="1:14" hidden="1" x14ac:dyDescent="0.25">
      <c r="A68" s="21"/>
      <c r="B68" s="6"/>
      <c r="C68" s="23"/>
      <c r="D68" s="6"/>
      <c r="E68" s="30"/>
      <c r="F68" s="6"/>
      <c r="G68" s="7"/>
      <c r="H68" s="7"/>
      <c r="I68" s="7"/>
      <c r="J68" s="7"/>
      <c r="K68" s="10"/>
      <c r="L68" s="7"/>
      <c r="M68" s="8"/>
      <c r="N68" s="93"/>
    </row>
    <row r="69" spans="1:14" hidden="1" x14ac:dyDescent="0.25">
      <c r="A69" s="21"/>
      <c r="B69" s="6"/>
      <c r="C69" s="23"/>
      <c r="D69" s="6"/>
      <c r="E69" s="30"/>
      <c r="F69" s="6"/>
      <c r="G69" s="7"/>
      <c r="H69" s="7"/>
      <c r="I69" s="7"/>
      <c r="J69" s="7"/>
      <c r="K69" s="10"/>
      <c r="L69" s="7"/>
      <c r="M69" s="8"/>
      <c r="N69" s="93"/>
    </row>
    <row r="70" spans="1:14" hidden="1" x14ac:dyDescent="0.25">
      <c r="A70" s="21"/>
      <c r="B70" s="6"/>
      <c r="C70" s="23"/>
      <c r="D70" s="6"/>
      <c r="E70" s="30"/>
      <c r="F70" s="6"/>
      <c r="G70" s="7"/>
      <c r="H70" s="7"/>
      <c r="I70" s="7"/>
      <c r="J70" s="7"/>
      <c r="K70" s="10"/>
      <c r="L70" s="7"/>
      <c r="M70" s="8"/>
      <c r="N70" s="93"/>
    </row>
    <row r="71" spans="1:14" hidden="1" x14ac:dyDescent="0.25">
      <c r="A71" s="21"/>
      <c r="B71" s="6"/>
      <c r="C71" s="23"/>
      <c r="D71" s="6"/>
      <c r="E71" s="30"/>
      <c r="F71" s="6"/>
      <c r="G71" s="7"/>
      <c r="H71" s="7"/>
      <c r="I71" s="7"/>
      <c r="J71" s="7"/>
      <c r="K71" s="10"/>
      <c r="L71" s="7"/>
      <c r="M71" s="8"/>
      <c r="N71" s="93"/>
    </row>
    <row r="72" spans="1:14" hidden="1" x14ac:dyDescent="0.25">
      <c r="A72" s="21"/>
      <c r="B72" s="6"/>
      <c r="C72" s="23"/>
      <c r="D72" s="6"/>
      <c r="E72" s="30"/>
      <c r="F72" s="6"/>
      <c r="G72" s="7"/>
      <c r="H72" s="7"/>
      <c r="I72" s="7"/>
      <c r="J72" s="7"/>
      <c r="K72" s="10"/>
      <c r="L72" s="7"/>
      <c r="M72" s="8"/>
      <c r="N72" s="93"/>
    </row>
    <row r="73" spans="1:14" hidden="1" x14ac:dyDescent="0.25">
      <c r="A73" s="21"/>
      <c r="B73" s="6"/>
      <c r="C73" s="23"/>
      <c r="D73" s="6"/>
      <c r="E73" s="30"/>
      <c r="F73" s="6"/>
      <c r="G73" s="7"/>
      <c r="H73" s="7"/>
      <c r="I73" s="7"/>
      <c r="J73" s="7"/>
      <c r="K73" s="10"/>
      <c r="L73" s="7"/>
      <c r="M73" s="8"/>
      <c r="N73" s="93"/>
    </row>
    <row r="74" spans="1:14" hidden="1" x14ac:dyDescent="0.25">
      <c r="A74" s="21"/>
      <c r="B74" s="6"/>
      <c r="C74" s="23"/>
      <c r="D74" s="6"/>
      <c r="E74" s="30"/>
      <c r="F74" s="6"/>
      <c r="G74" s="7"/>
      <c r="H74" s="7"/>
      <c r="I74" s="7"/>
      <c r="J74" s="7"/>
      <c r="K74" s="10"/>
      <c r="L74" s="7"/>
      <c r="M74" s="8"/>
      <c r="N74" s="93"/>
    </row>
    <row r="75" spans="1:14" hidden="1" x14ac:dyDescent="0.25">
      <c r="A75" s="21"/>
      <c r="B75" s="6"/>
      <c r="C75" s="23"/>
      <c r="D75" s="6"/>
      <c r="E75" s="30"/>
      <c r="F75" s="6"/>
      <c r="G75" s="7"/>
      <c r="H75" s="7"/>
      <c r="I75" s="7"/>
      <c r="J75" s="7"/>
      <c r="K75" s="10"/>
      <c r="L75" s="7"/>
      <c r="M75" s="8"/>
      <c r="N75" s="93"/>
    </row>
    <row r="76" spans="1:14" hidden="1" x14ac:dyDescent="0.25">
      <c r="A76" s="21"/>
      <c r="B76" s="6"/>
      <c r="C76" s="23"/>
      <c r="D76" s="6"/>
      <c r="E76" s="30"/>
      <c r="F76" s="6"/>
      <c r="G76" s="7"/>
      <c r="H76" s="7"/>
      <c r="I76" s="7"/>
      <c r="J76" s="7"/>
      <c r="K76" s="10"/>
      <c r="L76" s="7"/>
      <c r="M76" s="8"/>
      <c r="N76" s="93"/>
    </row>
    <row r="77" spans="1:14" hidden="1" x14ac:dyDescent="0.25">
      <c r="A77" s="21"/>
      <c r="B77" s="6"/>
      <c r="C77" s="23"/>
      <c r="D77" s="6"/>
      <c r="E77" s="30"/>
      <c r="F77" s="6"/>
      <c r="G77" s="7"/>
      <c r="H77" s="7"/>
      <c r="I77" s="7"/>
      <c r="J77" s="7"/>
      <c r="K77" s="10"/>
      <c r="L77" s="7"/>
      <c r="M77" s="8"/>
      <c r="N77" s="93"/>
    </row>
    <row r="78" spans="1:14" hidden="1" x14ac:dyDescent="0.25">
      <c r="A78" s="21"/>
      <c r="B78" s="6"/>
      <c r="C78" s="23"/>
      <c r="D78" s="6"/>
      <c r="E78" s="30"/>
      <c r="F78" s="6"/>
      <c r="G78" s="7"/>
      <c r="H78" s="7"/>
      <c r="I78" s="7"/>
      <c r="J78" s="7"/>
      <c r="K78" s="10"/>
      <c r="L78" s="7"/>
      <c r="M78" s="8"/>
      <c r="N78" s="93"/>
    </row>
    <row r="79" spans="1:14" hidden="1" x14ac:dyDescent="0.25">
      <c r="A79" s="21"/>
      <c r="B79" s="6"/>
      <c r="C79" s="23"/>
      <c r="D79" s="6"/>
      <c r="E79" s="30"/>
      <c r="F79" s="6"/>
      <c r="G79" s="7"/>
      <c r="H79" s="7"/>
      <c r="I79" s="7"/>
      <c r="J79" s="7"/>
      <c r="K79" s="10"/>
      <c r="L79" s="7"/>
      <c r="M79" s="8"/>
      <c r="N79" s="93"/>
    </row>
    <row r="80" spans="1:14" hidden="1" x14ac:dyDescent="0.25">
      <c r="A80" s="21"/>
      <c r="B80" s="6"/>
      <c r="C80" s="23"/>
      <c r="D80" s="6"/>
      <c r="E80" s="30"/>
      <c r="F80" s="6"/>
      <c r="G80" s="7"/>
      <c r="H80" s="7"/>
      <c r="I80" s="7"/>
      <c r="J80" s="7"/>
      <c r="K80" s="10"/>
      <c r="L80" s="7"/>
      <c r="M80" s="8"/>
      <c r="N80" s="93"/>
    </row>
    <row r="81" spans="1:14" hidden="1" x14ac:dyDescent="0.25">
      <c r="A81" s="21"/>
      <c r="B81" s="6"/>
      <c r="C81" s="23"/>
      <c r="D81" s="6"/>
      <c r="E81" s="30"/>
      <c r="F81" s="6"/>
      <c r="G81" s="7"/>
      <c r="H81" s="7"/>
      <c r="I81" s="7"/>
      <c r="J81" s="7"/>
      <c r="K81" s="10"/>
      <c r="L81" s="7"/>
      <c r="M81" s="8"/>
      <c r="N81" s="93"/>
    </row>
    <row r="82" spans="1:14" hidden="1" x14ac:dyDescent="0.25">
      <c r="A82" s="21"/>
      <c r="B82" s="6"/>
      <c r="C82" s="23"/>
      <c r="D82" s="6"/>
      <c r="E82" s="30"/>
      <c r="F82" s="6"/>
      <c r="G82" s="7"/>
      <c r="H82" s="7"/>
      <c r="I82" s="7"/>
      <c r="J82" s="7"/>
      <c r="K82" s="10"/>
      <c r="L82" s="7"/>
      <c r="M82" s="8"/>
      <c r="N82" s="93"/>
    </row>
    <row r="83" spans="1:14" hidden="1" x14ac:dyDescent="0.25">
      <c r="A83" s="21"/>
      <c r="B83" s="6"/>
      <c r="C83" s="23"/>
      <c r="D83" s="6"/>
      <c r="E83" s="30"/>
      <c r="F83" s="6"/>
      <c r="G83" s="7"/>
      <c r="H83" s="7"/>
      <c r="I83" s="7"/>
      <c r="J83" s="7"/>
      <c r="K83" s="10"/>
      <c r="L83" s="7"/>
      <c r="M83" s="8"/>
      <c r="N83" s="93"/>
    </row>
    <row r="84" spans="1:14" hidden="1" x14ac:dyDescent="0.25">
      <c r="A84" s="21"/>
      <c r="B84" s="6"/>
      <c r="C84" s="23"/>
      <c r="D84" s="6"/>
      <c r="E84" s="30"/>
      <c r="F84" s="6"/>
      <c r="G84" s="7"/>
      <c r="H84" s="7"/>
      <c r="I84" s="7"/>
      <c r="J84" s="7"/>
      <c r="K84" s="10"/>
      <c r="L84" s="7"/>
      <c r="M84" s="8"/>
      <c r="N84" s="93"/>
    </row>
    <row r="85" spans="1:14" hidden="1" x14ac:dyDescent="0.25">
      <c r="A85" s="21"/>
      <c r="B85" s="6"/>
      <c r="C85" s="23"/>
      <c r="D85" s="6"/>
      <c r="E85" s="30"/>
      <c r="F85" s="6"/>
      <c r="G85" s="7"/>
      <c r="H85" s="7"/>
      <c r="I85" s="7"/>
      <c r="J85" s="7"/>
      <c r="K85" s="10"/>
      <c r="L85" s="7"/>
      <c r="M85" s="8"/>
      <c r="N85" s="93"/>
    </row>
    <row r="86" spans="1:14" hidden="1" x14ac:dyDescent="0.25">
      <c r="A86" s="21"/>
      <c r="B86" s="6"/>
      <c r="C86" s="23"/>
      <c r="D86" s="6"/>
      <c r="E86" s="30"/>
      <c r="F86" s="6"/>
      <c r="G86" s="7"/>
      <c r="H86" s="7"/>
      <c r="I86" s="7"/>
      <c r="J86" s="7"/>
      <c r="K86" s="10"/>
      <c r="L86" s="7"/>
      <c r="M86" s="8"/>
      <c r="N86" s="93"/>
    </row>
    <row r="87" spans="1:14" hidden="1" x14ac:dyDescent="0.25">
      <c r="A87" s="21"/>
      <c r="B87" s="6"/>
      <c r="C87" s="23"/>
      <c r="D87" s="6"/>
      <c r="E87" s="30"/>
      <c r="F87" s="6"/>
      <c r="G87" s="7"/>
      <c r="H87" s="7"/>
      <c r="I87" s="7"/>
      <c r="J87" s="7"/>
      <c r="K87" s="10"/>
      <c r="L87" s="7"/>
      <c r="M87" s="8"/>
      <c r="N87" s="93"/>
    </row>
    <row r="88" spans="1:14" hidden="1" x14ac:dyDescent="0.25">
      <c r="A88" s="21"/>
      <c r="B88" s="6"/>
      <c r="C88" s="23"/>
      <c r="D88" s="6"/>
      <c r="E88" s="30"/>
      <c r="F88" s="6"/>
      <c r="G88" s="7"/>
      <c r="H88" s="7"/>
      <c r="I88" s="7"/>
      <c r="J88" s="7"/>
      <c r="K88" s="10"/>
      <c r="L88" s="7"/>
      <c r="M88" s="8"/>
      <c r="N88" s="93"/>
    </row>
    <row r="89" spans="1:14" hidden="1" x14ac:dyDescent="0.25">
      <c r="A89" s="21"/>
      <c r="B89" s="6"/>
      <c r="C89" s="23"/>
      <c r="D89" s="6"/>
      <c r="E89" s="30"/>
      <c r="F89" s="6"/>
      <c r="G89" s="7"/>
      <c r="H89" s="7"/>
      <c r="I89" s="7"/>
      <c r="J89" s="7"/>
      <c r="K89" s="10"/>
      <c r="L89" s="7"/>
      <c r="M89" s="8"/>
      <c r="N89" s="93"/>
    </row>
    <row r="90" spans="1:14" hidden="1" x14ac:dyDescent="0.25">
      <c r="A90" s="21"/>
      <c r="B90" s="6"/>
      <c r="C90" s="23"/>
      <c r="D90" s="6"/>
      <c r="E90" s="30"/>
      <c r="F90" s="6"/>
      <c r="G90" s="7"/>
      <c r="H90" s="7"/>
      <c r="I90" s="7"/>
      <c r="J90" s="7"/>
      <c r="K90" s="10"/>
      <c r="L90" s="7"/>
      <c r="M90" s="8"/>
      <c r="N90" s="93"/>
    </row>
    <row r="91" spans="1:14" hidden="1" x14ac:dyDescent="0.25">
      <c r="A91" s="21"/>
      <c r="B91" s="6"/>
      <c r="C91" s="23"/>
      <c r="D91" s="6"/>
      <c r="E91" s="30"/>
      <c r="F91" s="6"/>
      <c r="G91" s="7"/>
      <c r="H91" s="7"/>
      <c r="I91" s="7"/>
      <c r="J91" s="7"/>
      <c r="K91" s="10"/>
      <c r="L91" s="7"/>
      <c r="M91" s="8"/>
      <c r="N91" s="93"/>
    </row>
    <row r="92" spans="1:14" hidden="1" x14ac:dyDescent="0.25">
      <c r="A92" s="21"/>
      <c r="B92" s="6"/>
      <c r="C92" s="23"/>
      <c r="D92" s="6"/>
      <c r="E92" s="30"/>
      <c r="F92" s="6"/>
      <c r="G92" s="7"/>
      <c r="H92" s="7"/>
      <c r="I92" s="7"/>
      <c r="J92" s="7"/>
      <c r="K92" s="10"/>
      <c r="L92" s="7"/>
      <c r="M92" s="8"/>
      <c r="N92" s="93"/>
    </row>
    <row r="93" spans="1:14" hidden="1" x14ac:dyDescent="0.25">
      <c r="A93" s="21"/>
      <c r="B93" s="6"/>
      <c r="C93" s="23"/>
      <c r="D93" s="6"/>
      <c r="E93" s="30"/>
      <c r="F93" s="6"/>
      <c r="G93" s="7"/>
      <c r="H93" s="7"/>
      <c r="I93" s="7"/>
      <c r="J93" s="7"/>
      <c r="K93" s="10"/>
      <c r="L93" s="7"/>
      <c r="M93" s="8"/>
      <c r="N93" s="93"/>
    </row>
    <row r="94" spans="1:14" hidden="1" x14ac:dyDescent="0.25">
      <c r="A94" s="21"/>
      <c r="B94" s="6"/>
      <c r="C94" s="23"/>
      <c r="D94" s="6"/>
      <c r="E94" s="30"/>
      <c r="F94" s="6"/>
      <c r="G94" s="7"/>
      <c r="H94" s="7"/>
      <c r="I94" s="7"/>
      <c r="J94" s="7"/>
      <c r="K94" s="10"/>
      <c r="L94" s="7"/>
      <c r="M94" s="8"/>
      <c r="N94" s="93"/>
    </row>
    <row r="95" spans="1:14" hidden="1" x14ac:dyDescent="0.25">
      <c r="A95" s="21"/>
      <c r="B95" s="6"/>
      <c r="C95" s="23"/>
      <c r="D95" s="6"/>
      <c r="E95" s="30"/>
      <c r="F95" s="6"/>
      <c r="G95" s="7"/>
      <c r="H95" s="7"/>
      <c r="I95" s="7"/>
      <c r="J95" s="7"/>
      <c r="K95" s="10"/>
      <c r="L95" s="7"/>
      <c r="M95" s="8"/>
      <c r="N95" s="93"/>
    </row>
    <row r="96" spans="1:14" hidden="1" x14ac:dyDescent="0.25">
      <c r="A96" s="21"/>
      <c r="B96" s="6"/>
      <c r="C96" s="23"/>
      <c r="D96" s="6"/>
      <c r="E96" s="30"/>
      <c r="F96" s="6"/>
      <c r="G96" s="7"/>
      <c r="H96" s="7"/>
      <c r="I96" s="7"/>
      <c r="J96" s="7"/>
      <c r="K96" s="10"/>
      <c r="L96" s="7"/>
      <c r="M96" s="8"/>
      <c r="N96" s="93"/>
    </row>
    <row r="97" spans="1:14" hidden="1" x14ac:dyDescent="0.25">
      <c r="A97" s="21"/>
      <c r="B97" s="6"/>
      <c r="C97" s="23"/>
      <c r="D97" s="6"/>
      <c r="E97" s="30"/>
      <c r="F97" s="6"/>
      <c r="G97" s="7"/>
      <c r="H97" s="7"/>
      <c r="I97" s="7"/>
      <c r="J97" s="7"/>
      <c r="K97" s="10"/>
      <c r="L97" s="7"/>
      <c r="M97" s="8"/>
      <c r="N97" s="93"/>
    </row>
    <row r="98" spans="1:14" hidden="1" x14ac:dyDescent="0.25">
      <c r="A98" s="21"/>
      <c r="B98" s="6"/>
      <c r="C98" s="23"/>
      <c r="D98" s="6"/>
      <c r="E98" s="30"/>
      <c r="F98" s="6"/>
      <c r="G98" s="7"/>
      <c r="H98" s="7"/>
      <c r="I98" s="7"/>
      <c r="J98" s="7"/>
      <c r="K98" s="10"/>
      <c r="L98" s="7"/>
      <c r="M98" s="8"/>
      <c r="N98" s="93"/>
    </row>
    <row r="99" spans="1:14" hidden="1" x14ac:dyDescent="0.25">
      <c r="A99" s="21"/>
      <c r="B99" s="6"/>
      <c r="C99" s="23"/>
      <c r="D99" s="6"/>
      <c r="E99" s="30"/>
      <c r="F99" s="6"/>
      <c r="G99" s="7"/>
      <c r="H99" s="7"/>
      <c r="I99" s="7"/>
      <c r="J99" s="7"/>
      <c r="K99" s="10"/>
      <c r="L99" s="7"/>
      <c r="M99" s="8"/>
      <c r="N99" s="93"/>
    </row>
    <row r="100" spans="1:14" hidden="1" x14ac:dyDescent="0.25">
      <c r="A100" s="21"/>
      <c r="B100" s="6"/>
      <c r="C100" s="23"/>
      <c r="D100" s="6"/>
      <c r="E100" s="30"/>
      <c r="F100" s="6"/>
      <c r="G100" s="7"/>
      <c r="H100" s="7"/>
      <c r="I100" s="7"/>
      <c r="J100" s="7"/>
      <c r="K100" s="10"/>
      <c r="L100" s="7"/>
      <c r="M100" s="8"/>
      <c r="N100" s="93"/>
    </row>
    <row r="101" spans="1:14" hidden="1" x14ac:dyDescent="0.25">
      <c r="A101" s="21"/>
      <c r="B101" s="6"/>
      <c r="C101" s="23"/>
      <c r="D101" s="6"/>
      <c r="E101" s="30"/>
      <c r="F101" s="6"/>
      <c r="G101" s="7"/>
      <c r="H101" s="7"/>
      <c r="I101" s="7"/>
      <c r="J101" s="7"/>
      <c r="K101" s="10"/>
      <c r="L101" s="7"/>
      <c r="M101" s="8"/>
      <c r="N101" s="93"/>
    </row>
    <row r="102" spans="1:14" hidden="1" x14ac:dyDescent="0.25">
      <c r="A102" s="21"/>
      <c r="B102" s="6"/>
      <c r="C102" s="23"/>
      <c r="D102" s="6"/>
      <c r="E102" s="30"/>
      <c r="F102" s="6"/>
      <c r="G102" s="7"/>
      <c r="H102" s="7"/>
      <c r="I102" s="7"/>
      <c r="J102" s="7"/>
      <c r="K102" s="10"/>
      <c r="L102" s="7"/>
      <c r="M102" s="8"/>
      <c r="N102" s="93"/>
    </row>
    <row r="103" spans="1:14" hidden="1" x14ac:dyDescent="0.25">
      <c r="A103" s="21"/>
      <c r="B103" s="6"/>
      <c r="C103" s="23"/>
      <c r="D103" s="6"/>
      <c r="E103" s="30"/>
      <c r="F103" s="6"/>
      <c r="G103" s="7"/>
      <c r="H103" s="7"/>
      <c r="I103" s="7"/>
      <c r="J103" s="7"/>
      <c r="K103" s="10"/>
      <c r="L103" s="7"/>
      <c r="M103" s="8"/>
      <c r="N103" s="93"/>
    </row>
    <row r="104" spans="1:14" hidden="1" x14ac:dyDescent="0.25">
      <c r="A104" s="21"/>
      <c r="B104" s="6"/>
      <c r="C104" s="23"/>
      <c r="D104" s="6"/>
      <c r="E104" s="30"/>
      <c r="F104" s="6"/>
      <c r="G104" s="7"/>
      <c r="H104" s="7"/>
      <c r="I104" s="7"/>
      <c r="J104" s="7"/>
      <c r="K104" s="10"/>
      <c r="L104" s="7"/>
      <c r="M104" s="8"/>
      <c r="N104" s="93"/>
    </row>
    <row r="105" spans="1:14" hidden="1" x14ac:dyDescent="0.25">
      <c r="A105" s="21"/>
      <c r="B105" s="6"/>
      <c r="C105" s="23"/>
      <c r="D105" s="6"/>
      <c r="E105" s="30"/>
      <c r="F105" s="6"/>
      <c r="G105" s="7"/>
      <c r="H105" s="7"/>
      <c r="I105" s="7"/>
      <c r="J105" s="7"/>
      <c r="K105" s="10"/>
      <c r="L105" s="7"/>
      <c r="M105" s="8"/>
      <c r="N105" s="93"/>
    </row>
    <row r="106" spans="1:14" hidden="1" x14ac:dyDescent="0.25">
      <c r="A106" s="21"/>
      <c r="B106" s="6"/>
      <c r="C106" s="23"/>
      <c r="D106" s="6"/>
      <c r="E106" s="30"/>
      <c r="F106" s="6"/>
      <c r="G106" s="7"/>
      <c r="H106" s="7"/>
      <c r="I106" s="7"/>
      <c r="J106" s="7"/>
      <c r="K106" s="10"/>
      <c r="L106" s="7"/>
      <c r="M106" s="8"/>
      <c r="N106" s="93"/>
    </row>
    <row r="107" spans="1:14" hidden="1" x14ac:dyDescent="0.25">
      <c r="A107" s="21"/>
      <c r="B107" s="6"/>
      <c r="C107" s="23"/>
      <c r="D107" s="6"/>
      <c r="E107" s="30"/>
      <c r="F107" s="6"/>
      <c r="G107" s="7"/>
      <c r="H107" s="7"/>
      <c r="I107" s="7"/>
      <c r="J107" s="7"/>
      <c r="K107" s="10"/>
      <c r="L107" s="7"/>
      <c r="M107" s="8"/>
      <c r="N107" s="93"/>
    </row>
    <row r="108" spans="1:14" hidden="1" x14ac:dyDescent="0.25">
      <c r="A108" s="21"/>
      <c r="B108" s="6"/>
      <c r="C108" s="23"/>
      <c r="D108" s="7"/>
      <c r="E108" s="30"/>
      <c r="F108" s="6"/>
      <c r="G108" s="7"/>
      <c r="H108" s="7"/>
      <c r="I108" s="7"/>
      <c r="J108" s="7"/>
      <c r="K108" s="10"/>
      <c r="L108" s="7"/>
      <c r="M108" s="8"/>
      <c r="N108" s="93"/>
    </row>
    <row r="109" spans="1:14" hidden="1" x14ac:dyDescent="0.25">
      <c r="A109" s="21"/>
      <c r="B109" s="6"/>
      <c r="C109" s="23"/>
      <c r="D109" s="7"/>
      <c r="E109" s="30"/>
      <c r="F109" s="6"/>
      <c r="G109" s="7"/>
      <c r="H109" s="7"/>
      <c r="I109" s="7"/>
      <c r="J109" s="7"/>
      <c r="K109" s="10"/>
      <c r="L109" s="7"/>
      <c r="M109" s="8"/>
      <c r="N109" s="93"/>
    </row>
    <row r="110" spans="1:14" hidden="1" x14ac:dyDescent="0.25">
      <c r="A110" s="21"/>
      <c r="B110" s="6"/>
      <c r="C110" s="23"/>
      <c r="D110" s="7"/>
      <c r="E110" s="30"/>
      <c r="F110" s="6"/>
      <c r="G110" s="7"/>
      <c r="H110" s="7"/>
      <c r="I110" s="7"/>
      <c r="J110" s="7"/>
      <c r="K110" s="10"/>
      <c r="L110" s="7"/>
      <c r="M110" s="8"/>
      <c r="N110" s="93"/>
    </row>
    <row r="111" spans="1:14" hidden="1" x14ac:dyDescent="0.25">
      <c r="A111" s="21"/>
      <c r="B111" s="6"/>
      <c r="C111" s="23"/>
      <c r="D111" s="7"/>
      <c r="E111" s="30"/>
      <c r="F111" s="6"/>
      <c r="G111" s="7"/>
      <c r="H111" s="7"/>
      <c r="I111" s="7"/>
      <c r="J111" s="7"/>
      <c r="K111" s="10"/>
      <c r="L111" s="7"/>
      <c r="M111" s="8"/>
      <c r="N111" s="93"/>
    </row>
    <row r="112" spans="1:14" hidden="1" x14ac:dyDescent="0.25">
      <c r="A112" s="21"/>
      <c r="B112" s="6"/>
      <c r="C112" s="23"/>
      <c r="D112" s="7"/>
      <c r="E112" s="30"/>
      <c r="F112" s="6"/>
      <c r="G112" s="7"/>
      <c r="H112" s="7"/>
      <c r="I112" s="7"/>
      <c r="J112" s="7"/>
      <c r="K112" s="10"/>
      <c r="L112" s="7"/>
      <c r="M112" s="8"/>
      <c r="N112" s="93"/>
    </row>
    <row r="113" spans="1:14" hidden="1" x14ac:dyDescent="0.25">
      <c r="A113" s="21"/>
      <c r="B113" s="6"/>
      <c r="C113" s="23"/>
      <c r="D113" s="7"/>
      <c r="E113" s="30"/>
      <c r="F113" s="6"/>
      <c r="G113" s="7"/>
      <c r="H113" s="7"/>
      <c r="I113" s="7"/>
      <c r="J113" s="7"/>
      <c r="K113" s="10"/>
      <c r="L113" s="7"/>
      <c r="M113" s="8"/>
      <c r="N113" s="93"/>
    </row>
    <row r="114" spans="1:14" hidden="1" x14ac:dyDescent="0.25">
      <c r="A114" s="21"/>
      <c r="B114" s="6"/>
      <c r="C114" s="23"/>
      <c r="D114" s="7"/>
      <c r="E114" s="30"/>
      <c r="F114" s="6"/>
      <c r="G114" s="7"/>
      <c r="H114" s="7"/>
      <c r="I114" s="7"/>
      <c r="J114" s="7"/>
      <c r="K114" s="10"/>
      <c r="L114" s="31"/>
      <c r="M114" s="36"/>
      <c r="N114" s="94"/>
    </row>
    <row r="115" spans="1:14" hidden="1" x14ac:dyDescent="0.25">
      <c r="A115" s="21"/>
      <c r="B115" s="6"/>
      <c r="C115" s="23"/>
      <c r="D115" s="7"/>
      <c r="E115" s="30"/>
      <c r="F115" s="6"/>
      <c r="G115" s="7"/>
      <c r="H115" s="7"/>
      <c r="I115" s="7"/>
      <c r="J115" s="7"/>
      <c r="K115" s="10"/>
      <c r="L115" s="31"/>
      <c r="M115" s="36"/>
      <c r="N115" s="94"/>
    </row>
    <row r="116" spans="1:14" hidden="1" x14ac:dyDescent="0.25">
      <c r="A116" s="21"/>
      <c r="B116" s="6"/>
      <c r="C116" s="23"/>
      <c r="D116" s="7"/>
      <c r="E116" s="30"/>
      <c r="F116" s="6"/>
      <c r="G116" s="7"/>
      <c r="H116" s="7"/>
      <c r="I116" s="7"/>
      <c r="J116" s="7"/>
      <c r="K116" s="10"/>
      <c r="L116" s="31"/>
      <c r="M116" s="36"/>
      <c r="N116" s="94"/>
    </row>
    <row r="117" spans="1:14" hidden="1" x14ac:dyDescent="0.25">
      <c r="A117" s="21"/>
      <c r="B117" s="6"/>
      <c r="C117" s="23"/>
      <c r="D117" s="7"/>
      <c r="E117" s="30"/>
      <c r="F117" s="6"/>
      <c r="G117" s="7"/>
      <c r="H117" s="7"/>
      <c r="I117" s="7"/>
      <c r="J117" s="7"/>
      <c r="K117" s="10"/>
      <c r="L117" s="31"/>
      <c r="M117" s="36"/>
      <c r="N117" s="94"/>
    </row>
    <row r="118" spans="1:14" hidden="1" x14ac:dyDescent="0.25">
      <c r="A118" s="21"/>
      <c r="B118" s="6"/>
      <c r="C118" s="23"/>
      <c r="D118" s="7"/>
      <c r="E118" s="30"/>
      <c r="F118" s="6"/>
      <c r="G118" s="7"/>
      <c r="H118" s="7"/>
      <c r="I118" s="7"/>
      <c r="J118" s="7"/>
      <c r="K118" s="10"/>
      <c r="L118" s="31"/>
      <c r="M118" s="36"/>
      <c r="N118" s="94"/>
    </row>
    <row r="119" spans="1:14" hidden="1" x14ac:dyDescent="0.25">
      <c r="A119" s="21"/>
      <c r="B119" s="6"/>
      <c r="C119" s="23"/>
      <c r="D119" s="7"/>
      <c r="E119" s="30"/>
      <c r="F119" s="6"/>
      <c r="G119" s="7"/>
      <c r="H119" s="7"/>
      <c r="I119" s="7"/>
      <c r="J119" s="7"/>
      <c r="K119" s="10"/>
      <c r="L119" s="31"/>
      <c r="M119" s="36"/>
      <c r="N119" s="94"/>
    </row>
    <row r="120" spans="1:14" hidden="1" x14ac:dyDescent="0.25">
      <c r="A120" s="21"/>
      <c r="B120" s="6"/>
      <c r="C120" s="23"/>
      <c r="D120" s="7"/>
      <c r="E120" s="30"/>
      <c r="F120" s="6"/>
      <c r="G120" s="7"/>
      <c r="H120" s="7"/>
      <c r="I120" s="7"/>
      <c r="J120" s="7"/>
      <c r="K120" s="10"/>
      <c r="L120" s="31"/>
      <c r="M120" s="36"/>
      <c r="N120" s="94"/>
    </row>
    <row r="121" spans="1:14" hidden="1" x14ac:dyDescent="0.25">
      <c r="A121" s="21"/>
      <c r="B121" s="6"/>
      <c r="C121" s="23"/>
      <c r="D121" s="7"/>
      <c r="E121" s="30"/>
      <c r="F121" s="6"/>
      <c r="G121" s="7"/>
      <c r="H121" s="7"/>
      <c r="I121" s="7"/>
      <c r="J121" s="7"/>
      <c r="K121" s="10"/>
      <c r="L121" s="31"/>
      <c r="M121" s="36"/>
      <c r="N121" s="94"/>
    </row>
    <row r="122" spans="1:14" hidden="1" x14ac:dyDescent="0.25">
      <c r="A122" s="21"/>
      <c r="B122" s="6"/>
      <c r="C122" s="23"/>
      <c r="D122" s="7"/>
      <c r="E122" s="30"/>
      <c r="F122" s="6"/>
      <c r="G122" s="7"/>
      <c r="H122" s="7"/>
      <c r="I122" s="7"/>
      <c r="J122" s="7"/>
      <c r="K122" s="10"/>
      <c r="L122" s="31"/>
      <c r="M122" s="36"/>
      <c r="N122" s="94"/>
    </row>
    <row r="123" spans="1:14" hidden="1" x14ac:dyDescent="0.25">
      <c r="A123" s="21"/>
      <c r="B123" s="6"/>
      <c r="C123" s="23"/>
      <c r="D123" s="7"/>
      <c r="E123" s="30"/>
      <c r="F123" s="6"/>
      <c r="G123" s="7"/>
      <c r="H123" s="7"/>
      <c r="I123" s="7"/>
      <c r="J123" s="7"/>
      <c r="K123" s="10"/>
      <c r="L123" s="31"/>
      <c r="M123" s="36"/>
      <c r="N123" s="94"/>
    </row>
    <row r="124" spans="1:14" hidden="1" x14ac:dyDescent="0.25">
      <c r="A124" s="21"/>
      <c r="B124" s="6"/>
      <c r="C124" s="23"/>
      <c r="D124" s="7"/>
      <c r="E124" s="30"/>
      <c r="F124" s="6"/>
      <c r="G124" s="7"/>
      <c r="H124" s="7"/>
      <c r="I124" s="7"/>
      <c r="J124" s="7"/>
      <c r="K124" s="10"/>
      <c r="L124" s="31"/>
      <c r="M124" s="36"/>
      <c r="N124" s="94"/>
    </row>
    <row r="125" spans="1:14" hidden="1" x14ac:dyDescent="0.25">
      <c r="A125" s="21"/>
      <c r="B125" s="6"/>
      <c r="C125" s="23"/>
      <c r="D125" s="7"/>
      <c r="E125" s="30"/>
      <c r="F125" s="6"/>
      <c r="G125" s="7"/>
      <c r="H125" s="7"/>
      <c r="I125" s="7"/>
      <c r="J125" s="7"/>
      <c r="K125" s="10"/>
      <c r="L125" s="31"/>
      <c r="M125" s="36"/>
      <c r="N125" s="94"/>
    </row>
    <row r="126" spans="1:14" hidden="1" x14ac:dyDescent="0.25">
      <c r="A126" s="21"/>
      <c r="B126" s="6"/>
      <c r="C126" s="23"/>
      <c r="D126" s="7"/>
      <c r="E126" s="30"/>
      <c r="F126" s="6"/>
      <c r="G126" s="7"/>
      <c r="H126" s="7"/>
      <c r="I126" s="7"/>
      <c r="J126" s="7"/>
      <c r="K126" s="10"/>
      <c r="L126" s="31"/>
      <c r="M126" s="36"/>
      <c r="N126" s="94"/>
    </row>
    <row r="127" spans="1:14" hidden="1" x14ac:dyDescent="0.25">
      <c r="A127" s="21"/>
      <c r="B127" s="6"/>
      <c r="C127" s="23"/>
      <c r="D127" s="7"/>
      <c r="E127" s="30"/>
      <c r="F127" s="6"/>
      <c r="G127" s="7"/>
      <c r="H127" s="7"/>
      <c r="I127" s="7"/>
      <c r="J127" s="7"/>
      <c r="K127" s="10"/>
      <c r="L127" s="31"/>
      <c r="M127" s="36"/>
      <c r="N127" s="94"/>
    </row>
    <row r="128" spans="1:14" hidden="1" x14ac:dyDescent="0.25">
      <c r="A128" s="21"/>
      <c r="B128" s="6"/>
      <c r="C128" s="23"/>
      <c r="D128" s="7"/>
      <c r="E128" s="30"/>
      <c r="F128" s="6"/>
      <c r="G128" s="7"/>
      <c r="H128" s="7"/>
      <c r="I128" s="7"/>
      <c r="J128" s="7"/>
      <c r="K128" s="10"/>
      <c r="L128" s="31"/>
      <c r="M128" s="36"/>
      <c r="N128" s="94"/>
    </row>
    <row r="129" spans="1:18" hidden="1" x14ac:dyDescent="0.25">
      <c r="A129" s="21"/>
      <c r="B129" s="6"/>
      <c r="C129" s="23"/>
      <c r="D129" s="7"/>
      <c r="E129" s="30"/>
      <c r="F129" s="6"/>
      <c r="G129" s="7"/>
      <c r="H129" s="7"/>
      <c r="I129" s="7"/>
      <c r="J129" s="7"/>
      <c r="K129" s="10"/>
      <c r="L129" s="31"/>
      <c r="M129" s="36"/>
      <c r="N129" s="94"/>
    </row>
    <row r="130" spans="1:18" hidden="1" x14ac:dyDescent="0.25">
      <c r="A130" s="21"/>
      <c r="B130" s="6"/>
      <c r="C130" s="23"/>
      <c r="D130" s="7"/>
      <c r="E130" s="30"/>
      <c r="F130" s="6"/>
      <c r="G130" s="7"/>
      <c r="H130" s="7"/>
      <c r="I130" s="7"/>
      <c r="J130" s="7"/>
      <c r="K130" s="10"/>
      <c r="L130" s="31"/>
      <c r="M130" s="36"/>
      <c r="N130" s="94"/>
    </row>
    <row r="131" spans="1:18" x14ac:dyDescent="0.25">
      <c r="A131" s="21">
        <v>1936</v>
      </c>
      <c r="B131" s="66">
        <v>3.93</v>
      </c>
      <c r="C131" s="23">
        <v>1.2766657060819672E-3</v>
      </c>
      <c r="D131" s="7">
        <v>8.6340161519531403E-2</v>
      </c>
      <c r="E131" s="30">
        <v>0.31459999999999999</v>
      </c>
      <c r="F131" s="6">
        <f>+'IPT EEUU'!H19</f>
        <v>0.17510419854679421</v>
      </c>
      <c r="G131" s="7">
        <f t="shared" ref="G131:G132" si="1">+C131/$C$2</f>
        <v>0.42116554926636218</v>
      </c>
      <c r="H131" s="7">
        <f t="shared" ref="H131:H161" si="2">+E131/$E$2</f>
        <v>0.24852145835244938</v>
      </c>
      <c r="I131" s="7">
        <f t="shared" ref="I131:I139" si="3">+D131/$D$2</f>
        <v>0.35495496565277551</v>
      </c>
      <c r="J131" s="7">
        <f t="shared" ref="J131:J145" si="4">+F131/$F$2</f>
        <v>0.25339380551182994</v>
      </c>
      <c r="K131" s="10">
        <f t="shared" ref="K131:K145" si="5">+$B$2*(G131/I131)*(J131/H131)</f>
        <v>5.2535133945935177</v>
      </c>
      <c r="L131" s="72">
        <f t="shared" ref="L131:L145" si="6">+K131/B131</f>
        <v>1.3367718561306661</v>
      </c>
      <c r="M131" s="36">
        <f t="shared" ref="M131:M162" si="7">+L131/$G$2</f>
        <v>1.3221932805736356</v>
      </c>
      <c r="N131" s="95">
        <f t="shared" ref="N131:N162" si="8">+M131*B131</f>
        <v>5.1962195926543879</v>
      </c>
      <c r="O131" s="70">
        <f t="shared" ref="O131:O162" si="9">+$B$2*(G131/I131)</f>
        <v>5.1524969509862544</v>
      </c>
      <c r="P131" s="70">
        <f>+O131/B131</f>
        <v>1.3110679264596066</v>
      </c>
      <c r="Q131" s="1">
        <f>+P131/$G$2</f>
        <v>1.2967696729927696</v>
      </c>
      <c r="R131" s="1">
        <f>+M131</f>
        <v>1.3221932805736356</v>
      </c>
    </row>
    <row r="132" spans="1:18" x14ac:dyDescent="0.25">
      <c r="A132" s="21">
        <v>1937</v>
      </c>
      <c r="B132" s="66">
        <v>3.38</v>
      </c>
      <c r="C132" s="23">
        <v>1.377220552024808E-3</v>
      </c>
      <c r="D132" s="7">
        <v>8.9528959134865332E-2</v>
      </c>
      <c r="E132" s="30">
        <v>0.33881968199474033</v>
      </c>
      <c r="F132" s="6">
        <f>+'IPT EEUU'!H20</f>
        <v>0.17451694348743657</v>
      </c>
      <c r="G132" s="7">
        <f t="shared" si="1"/>
        <v>0.45433808356500965</v>
      </c>
      <c r="H132" s="7">
        <f t="shared" si="2"/>
        <v>0.26765404160154482</v>
      </c>
      <c r="I132" s="7">
        <f t="shared" si="3"/>
        <v>0.36806450272224761</v>
      </c>
      <c r="J132" s="7">
        <f t="shared" si="4"/>
        <v>0.25254398697217373</v>
      </c>
      <c r="K132" s="10">
        <f t="shared" si="5"/>
        <v>5.0577410956224904</v>
      </c>
      <c r="L132" s="72">
        <f t="shared" si="6"/>
        <v>1.4963731052137546</v>
      </c>
      <c r="M132" s="36">
        <f t="shared" si="7"/>
        <v>1.4800539492741531</v>
      </c>
      <c r="N132" s="95">
        <f t="shared" si="8"/>
        <v>5.0025823485466372</v>
      </c>
      <c r="O132" s="70">
        <f t="shared" si="9"/>
        <v>5.3603527126018786</v>
      </c>
      <c r="P132" s="70">
        <f t="shared" ref="P132:P195" si="10">+O132/B132</f>
        <v>1.5859031694088399</v>
      </c>
      <c r="Q132" s="1">
        <f t="shared" ref="Q132:Q195" si="11">+P132/$G$2</f>
        <v>1.5686076158891218</v>
      </c>
      <c r="R132" s="1">
        <f t="shared" ref="R132:R195" si="12">+M132</f>
        <v>1.4800539492741531</v>
      </c>
    </row>
    <row r="133" spans="1:18" x14ac:dyDescent="0.25">
      <c r="A133" s="21">
        <v>1938</v>
      </c>
      <c r="B133" s="66">
        <v>3.09</v>
      </c>
      <c r="C133" s="23">
        <v>1.3391482803289632E-3</v>
      </c>
      <c r="D133" s="7">
        <v>8.7761256108973715E-2</v>
      </c>
      <c r="E133" s="30">
        <v>0.30777777388285821</v>
      </c>
      <c r="F133" s="6">
        <f>+'IPT EEUU'!H21</f>
        <v>0.15760979245113976</v>
      </c>
      <c r="G133" s="7">
        <f t="shared" ref="G133:G196" si="13">+C133/$C$2</f>
        <v>0.44177823399420185</v>
      </c>
      <c r="H133" s="7">
        <f t="shared" si="2"/>
        <v>0.24313217169052234</v>
      </c>
      <c r="I133" s="7">
        <f t="shared" si="3"/>
        <v>0.36079725934677948</v>
      </c>
      <c r="J133" s="7">
        <f t="shared" si="4"/>
        <v>0.22807759851886864</v>
      </c>
      <c r="K133" s="10">
        <f t="shared" si="5"/>
        <v>4.9879196330916153</v>
      </c>
      <c r="L133" s="72">
        <f t="shared" si="6"/>
        <v>1.6142134734924323</v>
      </c>
      <c r="M133" s="36">
        <f t="shared" si="7"/>
        <v>1.5966091732668104</v>
      </c>
      <c r="N133" s="95">
        <f t="shared" si="8"/>
        <v>4.9335223453944437</v>
      </c>
      <c r="O133" s="70">
        <f t="shared" si="9"/>
        <v>5.3171540760108025</v>
      </c>
      <c r="P133" s="70">
        <f t="shared" si="10"/>
        <v>1.7207618368966999</v>
      </c>
      <c r="Q133" s="1">
        <f t="shared" si="11"/>
        <v>1.7019955408082514</v>
      </c>
      <c r="R133" s="1">
        <f t="shared" si="12"/>
        <v>1.5966091732668104</v>
      </c>
    </row>
    <row r="134" spans="1:18" x14ac:dyDescent="0.25">
      <c r="A134" s="21">
        <v>1939</v>
      </c>
      <c r="B134" s="66">
        <v>3.09</v>
      </c>
      <c r="C134" s="23">
        <v>1.3860841789048719E-3</v>
      </c>
      <c r="D134" s="7">
        <v>8.663477869051335E-2</v>
      </c>
      <c r="E134" s="30">
        <v>0.30107132870411352</v>
      </c>
      <c r="F134" s="6">
        <f>+'IPT EEUU'!H22</f>
        <v>0.17799212332176204</v>
      </c>
      <c r="G134" s="7">
        <f t="shared" si="13"/>
        <v>0.45726214917251373</v>
      </c>
      <c r="H134" s="7">
        <f t="shared" si="2"/>
        <v>0.23783434735427827</v>
      </c>
      <c r="I134" s="7">
        <f t="shared" si="3"/>
        <v>0.35616617288202024</v>
      </c>
      <c r="J134" s="7">
        <f t="shared" si="4"/>
        <v>0.25757293002645676</v>
      </c>
      <c r="K134" s="10">
        <f t="shared" si="5"/>
        <v>6.0377675336122207</v>
      </c>
      <c r="L134" s="72">
        <f t="shared" si="6"/>
        <v>1.9539700756026606</v>
      </c>
      <c r="M134" s="36">
        <f t="shared" si="7"/>
        <v>1.9326604555259754</v>
      </c>
      <c r="N134" s="95">
        <f t="shared" si="8"/>
        <v>5.9719208075752634</v>
      </c>
      <c r="O134" s="70">
        <f t="shared" si="9"/>
        <v>5.5750753803437911</v>
      </c>
      <c r="P134" s="70">
        <f t="shared" si="10"/>
        <v>1.8042315146743662</v>
      </c>
      <c r="Q134" s="1">
        <f t="shared" si="11"/>
        <v>1.7845549144090143</v>
      </c>
      <c r="R134" s="1">
        <f t="shared" si="12"/>
        <v>1.9326604555259754</v>
      </c>
    </row>
    <row r="135" spans="1:18" x14ac:dyDescent="0.25">
      <c r="A135" s="21">
        <v>1940</v>
      </c>
      <c r="B135" s="66">
        <v>3.09</v>
      </c>
      <c r="C135" s="23">
        <v>1.3699366666993012E-3</v>
      </c>
      <c r="D135" s="7">
        <v>8.7293334719767093E-2</v>
      </c>
      <c r="E135" s="30">
        <v>0.29947940126790029</v>
      </c>
      <c r="F135" s="6">
        <f>+'IPT EEUU'!H23</f>
        <v>0.19231830462432561</v>
      </c>
      <c r="G135" s="7">
        <f t="shared" si="13"/>
        <v>0.45193516669390094</v>
      </c>
      <c r="H135" s="7">
        <f t="shared" si="2"/>
        <v>0.23657678814245695</v>
      </c>
      <c r="I135" s="7">
        <f t="shared" si="3"/>
        <v>0.35887357727680252</v>
      </c>
      <c r="J135" s="7">
        <f t="shared" si="4"/>
        <v>0.27830438951649805</v>
      </c>
      <c r="K135" s="10">
        <f t="shared" si="5"/>
        <v>6.4331064531488424</v>
      </c>
      <c r="L135" s="72">
        <f t="shared" si="6"/>
        <v>2.0819114735109525</v>
      </c>
      <c r="M135" s="36">
        <f t="shared" si="7"/>
        <v>2.0592065492709399</v>
      </c>
      <c r="N135" s="95">
        <f t="shared" si="8"/>
        <v>6.3629482372472044</v>
      </c>
      <c r="O135" s="70">
        <f t="shared" si="9"/>
        <v>5.4685578804866308</v>
      </c>
      <c r="P135" s="70">
        <f t="shared" si="10"/>
        <v>1.7697598318726961</v>
      </c>
      <c r="Q135" s="1">
        <f t="shared" si="11"/>
        <v>1.7504591731189771</v>
      </c>
      <c r="R135" s="1">
        <f t="shared" si="12"/>
        <v>2.0592065492709399</v>
      </c>
    </row>
    <row r="136" spans="1:18" x14ac:dyDescent="0.25">
      <c r="A136" s="21">
        <v>1941</v>
      </c>
      <c r="B136" s="66">
        <v>3.09</v>
      </c>
      <c r="C136" s="23">
        <v>1.4575091689929872E-3</v>
      </c>
      <c r="D136" s="7">
        <v>9.1643270597206325E-2</v>
      </c>
      <c r="E136" s="30">
        <v>0.2510067669943426</v>
      </c>
      <c r="F136" s="6">
        <f>+'IPT EEUU'!H24</f>
        <v>0.20216273505526725</v>
      </c>
      <c r="G136" s="7">
        <f t="shared" si="13"/>
        <v>0.48082489158699054</v>
      </c>
      <c r="H136" s="7">
        <f t="shared" si="2"/>
        <v>0.19828533944617763</v>
      </c>
      <c r="I136" s="7">
        <f t="shared" si="3"/>
        <v>0.37675669577918031</v>
      </c>
      <c r="J136" s="7">
        <f t="shared" si="4"/>
        <v>0.2925502940161902</v>
      </c>
      <c r="K136" s="10">
        <f t="shared" si="5"/>
        <v>8.1766245599867258</v>
      </c>
      <c r="L136" s="72">
        <f t="shared" si="6"/>
        <v>2.6461568155296846</v>
      </c>
      <c r="M136" s="36">
        <f t="shared" si="7"/>
        <v>2.6172983406193784</v>
      </c>
      <c r="N136" s="95">
        <f>+M136*B136</f>
        <v>8.0874518725138795</v>
      </c>
      <c r="O136" s="70">
        <f t="shared" si="9"/>
        <v>5.5419693965892751</v>
      </c>
      <c r="P136" s="70">
        <f t="shared" si="10"/>
        <v>1.7935176040741991</v>
      </c>
      <c r="Q136" s="1">
        <f t="shared" si="11"/>
        <v>1.7739578476475917</v>
      </c>
      <c r="R136" s="1">
        <f t="shared" si="12"/>
        <v>2.6172983406193784</v>
      </c>
    </row>
    <row r="137" spans="1:18" x14ac:dyDescent="0.25">
      <c r="A137" s="21">
        <v>1942</v>
      </c>
      <c r="B137" s="66">
        <v>3.09</v>
      </c>
      <c r="C137" s="23">
        <v>1.6049026537286073E-3</v>
      </c>
      <c r="D137" s="7">
        <v>0.10159093272330248</v>
      </c>
      <c r="E137" s="30">
        <v>0.26092848991387269</v>
      </c>
      <c r="F137" s="6">
        <f>+'IPT EEUU'!H25</f>
        <v>0.20026110036039266</v>
      </c>
      <c r="G137" s="7">
        <f t="shared" si="13"/>
        <v>0.52944925555418165</v>
      </c>
      <c r="H137" s="7">
        <f t="shared" si="2"/>
        <v>0.20612310501938341</v>
      </c>
      <c r="I137" s="7">
        <f t="shared" si="3"/>
        <v>0.41765275163720789</v>
      </c>
      <c r="J137" s="7">
        <f t="shared" si="4"/>
        <v>0.28979843280425688</v>
      </c>
      <c r="K137" s="10">
        <f t="shared" si="5"/>
        <v>7.7395642832992575</v>
      </c>
      <c r="L137" s="72">
        <f t="shared" si="6"/>
        <v>2.5047133602910221</v>
      </c>
      <c r="M137" s="36">
        <f t="shared" si="7"/>
        <v>2.4773974403722705</v>
      </c>
      <c r="N137" s="95">
        <f t="shared" si="8"/>
        <v>7.6551580907503158</v>
      </c>
      <c r="O137" s="70">
        <f t="shared" si="9"/>
        <v>5.5048711138072388</v>
      </c>
      <c r="P137" s="70">
        <f t="shared" si="10"/>
        <v>1.7815116873162586</v>
      </c>
      <c r="Q137" s="1">
        <f t="shared" si="11"/>
        <v>1.7620828650978964</v>
      </c>
      <c r="R137" s="1">
        <f t="shared" si="12"/>
        <v>2.4773974403722705</v>
      </c>
    </row>
    <row r="138" spans="1:18" x14ac:dyDescent="0.25">
      <c r="A138" s="21">
        <v>1943</v>
      </c>
      <c r="B138" s="66">
        <v>3.09</v>
      </c>
      <c r="C138" s="23">
        <v>1.8317820915253677E-3</v>
      </c>
      <c r="D138" s="7">
        <v>0.10781255415756819</v>
      </c>
      <c r="E138" s="30">
        <v>0.24340628492837479</v>
      </c>
      <c r="F138" s="6">
        <f>+'IPT EEUU'!H26</f>
        <v>0.21119554512054345</v>
      </c>
      <c r="G138" s="7">
        <f t="shared" si="13"/>
        <v>0.60429563278645382</v>
      </c>
      <c r="H138" s="7">
        <f t="shared" si="2"/>
        <v>0.19228126161014469</v>
      </c>
      <c r="I138" s="7">
        <f t="shared" si="3"/>
        <v>0.44323059841949336</v>
      </c>
      <c r="J138" s="7">
        <f t="shared" si="4"/>
        <v>0.30562170027544239</v>
      </c>
      <c r="K138" s="10">
        <f t="shared" si="5"/>
        <v>9.4103354756567708</v>
      </c>
      <c r="L138" s="72">
        <f t="shared" si="6"/>
        <v>3.045416011539408</v>
      </c>
      <c r="M138" s="36">
        <f t="shared" si="7"/>
        <v>3.0122032929867237</v>
      </c>
      <c r="N138" s="95">
        <f t="shared" si="8"/>
        <v>9.3077081753289761</v>
      </c>
      <c r="O138" s="70">
        <f t="shared" si="9"/>
        <v>5.9204931318791498</v>
      </c>
      <c r="P138" s="70">
        <f t="shared" si="10"/>
        <v>1.9160171947828966</v>
      </c>
      <c r="Q138" s="1">
        <f t="shared" si="11"/>
        <v>1.8951214814907538</v>
      </c>
      <c r="R138" s="1">
        <f t="shared" si="12"/>
        <v>3.0122032929867237</v>
      </c>
    </row>
    <row r="139" spans="1:18" x14ac:dyDescent="0.25">
      <c r="A139" s="21">
        <v>1944</v>
      </c>
      <c r="B139" s="66">
        <v>3.09</v>
      </c>
      <c r="C139" s="23">
        <v>1.87417087092284E-3</v>
      </c>
      <c r="D139" s="7">
        <v>0.10954559633981492</v>
      </c>
      <c r="E139" s="30">
        <v>0.24104062582009286</v>
      </c>
      <c r="F139" s="6">
        <f>+'IPT EEUU'!H27</f>
        <v>0.23088116536287764</v>
      </c>
      <c r="G139" s="7">
        <f t="shared" si="13"/>
        <v>0.61827947638201519</v>
      </c>
      <c r="H139" s="7">
        <f t="shared" si="2"/>
        <v>0.19041248522249379</v>
      </c>
      <c r="I139" s="7">
        <f t="shared" si="3"/>
        <v>0.45035534682681527</v>
      </c>
      <c r="J139" s="7">
        <f t="shared" si="4"/>
        <v>0.33410881976465745</v>
      </c>
      <c r="K139" s="10">
        <f t="shared" si="5"/>
        <v>10.460686489496105</v>
      </c>
      <c r="L139" s="72">
        <f t="shared" si="6"/>
        <v>3.3853354334938852</v>
      </c>
      <c r="M139" s="36">
        <f t="shared" si="7"/>
        <v>3.3484156194083776</v>
      </c>
      <c r="N139" s="95">
        <f t="shared" si="8"/>
        <v>10.346604263971887</v>
      </c>
      <c r="O139" s="70">
        <f t="shared" si="9"/>
        <v>5.9616663606825799</v>
      </c>
      <c r="P139" s="70">
        <f t="shared" si="10"/>
        <v>1.9293418642985696</v>
      </c>
      <c r="Q139" s="1">
        <f t="shared" si="11"/>
        <v>1.9083008347354298</v>
      </c>
      <c r="R139" s="1">
        <f t="shared" si="12"/>
        <v>3.3484156194083776</v>
      </c>
    </row>
    <row r="140" spans="1:18" x14ac:dyDescent="0.25">
      <c r="A140" s="21">
        <v>1945</v>
      </c>
      <c r="B140" s="66">
        <v>3.09</v>
      </c>
      <c r="C140" s="23">
        <v>1.9174116563677431E-3</v>
      </c>
      <c r="D140" s="7">
        <v>0.11204117708225017</v>
      </c>
      <c r="E140" s="30">
        <v>0.25039669142368554</v>
      </c>
      <c r="F140" s="6">
        <f>+'IPT EEUU'!H28</f>
        <v>0.22120205951007568</v>
      </c>
      <c r="G140" s="7">
        <f t="shared" si="13"/>
        <v>0.63254439245664051</v>
      </c>
      <c r="H140" s="7">
        <f t="shared" si="2"/>
        <v>0.19780340406625105</v>
      </c>
      <c r="I140" s="7">
        <f t="shared" ref="I140:I171" si="14">+D140/$D$2</f>
        <v>0.4606149845333587</v>
      </c>
      <c r="J140" s="7">
        <f t="shared" si="4"/>
        <v>0.32010215695275529</v>
      </c>
      <c r="K140" s="10">
        <f t="shared" si="5"/>
        <v>9.6504140588447438</v>
      </c>
      <c r="L140" s="72">
        <f t="shared" si="6"/>
        <v>3.1231113459044479</v>
      </c>
      <c r="M140" s="36">
        <f t="shared" si="7"/>
        <v>3.0890512970483353</v>
      </c>
      <c r="N140" s="95">
        <f t="shared" si="8"/>
        <v>9.5451685078793549</v>
      </c>
      <c r="O140" s="70">
        <f t="shared" si="9"/>
        <v>5.9633611021560027</v>
      </c>
      <c r="P140" s="70">
        <f t="shared" si="10"/>
        <v>1.9298903243223311</v>
      </c>
      <c r="Q140" s="1">
        <f t="shared" si="11"/>
        <v>1.9088433133601517</v>
      </c>
      <c r="R140" s="1">
        <f t="shared" si="12"/>
        <v>3.0890512970483353</v>
      </c>
    </row>
    <row r="141" spans="1:18" x14ac:dyDescent="0.25">
      <c r="A141" s="21">
        <v>1946</v>
      </c>
      <c r="B141" s="66">
        <v>3.09</v>
      </c>
      <c r="C141" s="23">
        <v>1.8598670941286483E-3</v>
      </c>
      <c r="D141" s="7">
        <v>0.12153824824096218</v>
      </c>
      <c r="E141" s="30">
        <v>0.26880822283522482</v>
      </c>
      <c r="F141" s="6">
        <f>+'IPT EEUU'!H29</f>
        <v>0.20117414664060237</v>
      </c>
      <c r="G141" s="7">
        <f t="shared" si="13"/>
        <v>0.61356073287585688</v>
      </c>
      <c r="H141" s="7">
        <f t="shared" si="2"/>
        <v>0.21234777989872936</v>
      </c>
      <c r="I141" s="7">
        <f t="shared" si="14"/>
        <v>0.49965860580548255</v>
      </c>
      <c r="J141" s="7">
        <f t="shared" si="4"/>
        <v>0.29111970478671556</v>
      </c>
      <c r="K141" s="10">
        <f t="shared" si="5"/>
        <v>7.3104855558270785</v>
      </c>
      <c r="L141" s="72">
        <f t="shared" si="6"/>
        <v>2.3658529306883751</v>
      </c>
      <c r="M141" s="36">
        <f t="shared" si="7"/>
        <v>2.3400513957827127</v>
      </c>
      <c r="N141" s="95">
        <f t="shared" si="8"/>
        <v>7.230758812968582</v>
      </c>
      <c r="O141" s="70">
        <f t="shared" si="9"/>
        <v>5.3323954106745388</v>
      </c>
      <c r="P141" s="70">
        <f t="shared" si="10"/>
        <v>1.7256943076616631</v>
      </c>
      <c r="Q141" s="1">
        <f t="shared" si="11"/>
        <v>1.7068742190001587</v>
      </c>
      <c r="R141" s="1">
        <f t="shared" si="12"/>
        <v>2.3400513957827127</v>
      </c>
    </row>
    <row r="142" spans="1:18" x14ac:dyDescent="0.25">
      <c r="A142" s="21">
        <v>1947</v>
      </c>
      <c r="B142" s="66">
        <v>3.09</v>
      </c>
      <c r="C142" s="23">
        <v>2.1141442443699428E-3</v>
      </c>
      <c r="D142" s="7">
        <v>0.13912862639076634</v>
      </c>
      <c r="E142" s="30">
        <v>0.28257620501936104</v>
      </c>
      <c r="F142" s="6">
        <f>+'IPT EEUU'!H30</f>
        <v>0.38639115514115518</v>
      </c>
      <c r="G142" s="7">
        <f t="shared" si="13"/>
        <v>0.69744547665574841</v>
      </c>
      <c r="H142" s="7">
        <f t="shared" si="2"/>
        <v>0.22322393695839901</v>
      </c>
      <c r="I142" s="7">
        <f t="shared" si="14"/>
        <v>0.57197480213979945</v>
      </c>
      <c r="J142" s="7">
        <f t="shared" si="4"/>
        <v>0.55914778760238759</v>
      </c>
      <c r="K142" s="10">
        <f t="shared" si="5"/>
        <v>13.263476520293745</v>
      </c>
      <c r="L142" s="72">
        <f t="shared" si="6"/>
        <v>4.2923872233960338</v>
      </c>
      <c r="M142" s="36">
        <f t="shared" si="7"/>
        <v>4.2455752777604925</v>
      </c>
      <c r="N142" s="95">
        <f t="shared" si="8"/>
        <v>13.118827608279922</v>
      </c>
      <c r="O142" s="70">
        <f t="shared" si="9"/>
        <v>5.2950678018610722</v>
      </c>
      <c r="P142" s="70">
        <f t="shared" si="10"/>
        <v>1.7136141753595704</v>
      </c>
      <c r="Q142" s="1">
        <f t="shared" si="11"/>
        <v>1.6949258302866952</v>
      </c>
      <c r="R142" s="1">
        <f t="shared" si="12"/>
        <v>4.2455752777604925</v>
      </c>
    </row>
    <row r="143" spans="1:18" x14ac:dyDescent="0.25">
      <c r="A143" s="21">
        <v>1948</v>
      </c>
      <c r="B143" s="66">
        <v>3.09</v>
      </c>
      <c r="C143" s="23">
        <v>2.3129033034800257E-3</v>
      </c>
      <c r="D143" s="7">
        <v>0.14980416623340612</v>
      </c>
      <c r="E143" s="30">
        <v>0.23292463656921869</v>
      </c>
      <c r="F143" s="6">
        <f>+'IPT EEUU'!H31</f>
        <v>0.39548827574668921</v>
      </c>
      <c r="G143" s="7">
        <f t="shared" si="13"/>
        <v>0.76301508340790858</v>
      </c>
      <c r="H143" s="7">
        <f t="shared" si="2"/>
        <v>0.18400117726127302</v>
      </c>
      <c r="I143" s="7">
        <f t="shared" si="14"/>
        <v>0.61586325232890216</v>
      </c>
      <c r="J143" s="7">
        <f t="shared" si="4"/>
        <v>0.57231225783535189</v>
      </c>
      <c r="K143" s="10">
        <f t="shared" si="5"/>
        <v>16.733987431630272</v>
      </c>
      <c r="L143" s="72">
        <f t="shared" si="6"/>
        <v>5.4155299131489558</v>
      </c>
      <c r="M143" s="36">
        <f t="shared" si="7"/>
        <v>5.3564691903650949</v>
      </c>
      <c r="N143" s="95">
        <f t="shared" si="8"/>
        <v>16.551489798228143</v>
      </c>
      <c r="O143" s="70">
        <f t="shared" si="9"/>
        <v>5.3800584305869146</v>
      </c>
      <c r="P143" s="70">
        <f t="shared" si="10"/>
        <v>1.7411192331996488</v>
      </c>
      <c r="Q143" s="1">
        <f t="shared" si="11"/>
        <v>1.7221309232808029</v>
      </c>
      <c r="R143" s="1">
        <f t="shared" si="12"/>
        <v>5.3564691903650949</v>
      </c>
    </row>
    <row r="144" spans="1:18" x14ac:dyDescent="0.25">
      <c r="A144" s="21">
        <v>1949</v>
      </c>
      <c r="B144" s="66">
        <v>3.09</v>
      </c>
      <c r="C144" s="23">
        <v>2.2138467160192923E-3</v>
      </c>
      <c r="D144" s="7">
        <v>0.14831374995667396</v>
      </c>
      <c r="E144" s="30">
        <v>0.2543540486986503</v>
      </c>
      <c r="F144" s="6">
        <f>+'IPT EEUU'!H32</f>
        <v>0.40298641310927308</v>
      </c>
      <c r="G144" s="7">
        <f t="shared" si="13"/>
        <v>0.73033681699282194</v>
      </c>
      <c r="H144" s="7">
        <f t="shared" si="2"/>
        <v>0.2009295585519342</v>
      </c>
      <c r="I144" s="7">
        <f t="shared" si="14"/>
        <v>0.60973596869860547</v>
      </c>
      <c r="J144" s="7">
        <f t="shared" si="4"/>
        <v>0.58316283467088004</v>
      </c>
      <c r="K144" s="10">
        <f t="shared" si="5"/>
        <v>15.096127245732085</v>
      </c>
      <c r="L144" s="72">
        <f t="shared" si="6"/>
        <v>4.8854780730524547</v>
      </c>
      <c r="M144" s="36">
        <f t="shared" si="7"/>
        <v>4.832197993214173</v>
      </c>
      <c r="N144" s="95">
        <f t="shared" si="8"/>
        <v>14.931491799031793</v>
      </c>
      <c r="O144" s="70">
        <f t="shared" si="9"/>
        <v>5.2013914519100926</v>
      </c>
      <c r="P144" s="70">
        <f t="shared" si="10"/>
        <v>1.6832982045016482</v>
      </c>
      <c r="Q144" s="1">
        <f t="shared" si="11"/>
        <v>1.6649404795489604</v>
      </c>
      <c r="R144" s="1">
        <f t="shared" si="12"/>
        <v>4.832197993214173</v>
      </c>
    </row>
    <row r="145" spans="1:18" x14ac:dyDescent="0.25">
      <c r="A145" s="21">
        <v>1950</v>
      </c>
      <c r="B145" s="66">
        <v>3.09</v>
      </c>
      <c r="C145" s="23">
        <v>2.1976297134548503E-3</v>
      </c>
      <c r="D145" s="7">
        <v>0.14989081834251849</v>
      </c>
      <c r="E145" s="30">
        <v>0.27043967779997263</v>
      </c>
      <c r="F145" s="6">
        <f>+'IPT EEUU'!H33</f>
        <v>0.4253507387189871</v>
      </c>
      <c r="G145" s="7">
        <f t="shared" si="13"/>
        <v>0.72498690999683291</v>
      </c>
      <c r="H145" s="7">
        <f t="shared" si="2"/>
        <v>0.21363656428231317</v>
      </c>
      <c r="I145" s="7">
        <f t="shared" si="14"/>
        <v>0.61621948974926843</v>
      </c>
      <c r="J145" s="7">
        <f t="shared" si="4"/>
        <v>0.61552631664893598</v>
      </c>
      <c r="K145" s="10">
        <f t="shared" si="5"/>
        <v>14.719868704417042</v>
      </c>
      <c r="L145" s="72">
        <f t="shared" si="6"/>
        <v>4.7637115548275215</v>
      </c>
      <c r="M145" s="36">
        <f t="shared" si="7"/>
        <v>4.7117594371079194</v>
      </c>
      <c r="N145" s="95">
        <f t="shared" si="8"/>
        <v>14.559336660663471</v>
      </c>
      <c r="O145" s="70">
        <f t="shared" si="9"/>
        <v>5.1089646236717687</v>
      </c>
      <c r="P145" s="70">
        <f t="shared" si="10"/>
        <v>1.6533866096025143</v>
      </c>
      <c r="Q145" s="1">
        <f t="shared" si="11"/>
        <v>1.6353550947239452</v>
      </c>
      <c r="R145" s="1">
        <f t="shared" si="12"/>
        <v>4.7117594371079194</v>
      </c>
    </row>
    <row r="146" spans="1:18" x14ac:dyDescent="0.25">
      <c r="A146" s="21">
        <v>1951</v>
      </c>
      <c r="B146" s="66">
        <v>3.09</v>
      </c>
      <c r="C146" s="23">
        <v>2.3535375343203056E-3</v>
      </c>
      <c r="D146" s="7">
        <v>0.16179681813455341</v>
      </c>
      <c r="E146" s="30">
        <v>0.31283432364408481</v>
      </c>
      <c r="F146" s="6">
        <f>+'IPT EEUU'!H34</f>
        <v>0.43214542071865414</v>
      </c>
      <c r="G146" s="7">
        <f t="shared" si="13"/>
        <v>0.77642011032242009</v>
      </c>
      <c r="H146" s="7">
        <f t="shared" si="2"/>
        <v>0.24712664442062968</v>
      </c>
      <c r="I146" s="7">
        <f t="shared" si="14"/>
        <v>0.66516651130756954</v>
      </c>
      <c r="J146" s="7">
        <f t="shared" ref="J146:J177" si="15">+F146/$F$2</f>
        <v>0.62535892114058811</v>
      </c>
      <c r="K146" s="10">
        <f t="shared" ref="K146:K177" si="16">+$B$2*(G146/I146)*(J146/H146)</f>
        <v>12.826682286111541</v>
      </c>
      <c r="L146" s="72">
        <f t="shared" ref="L146:L177" si="17">+K146/B146</f>
        <v>4.1510298660555156</v>
      </c>
      <c r="M146" s="36">
        <f t="shared" si="7"/>
        <v>4.1057595364444879</v>
      </c>
      <c r="N146" s="95">
        <f t="shared" si="8"/>
        <v>12.686796967613468</v>
      </c>
      <c r="O146" s="70">
        <f t="shared" si="9"/>
        <v>5.0687930486941344</v>
      </c>
      <c r="P146" s="70">
        <f t="shared" si="10"/>
        <v>1.6403860999010145</v>
      </c>
      <c r="Q146" s="1">
        <f t="shared" si="11"/>
        <v>1.6224963660691467</v>
      </c>
      <c r="R146" s="1">
        <f t="shared" si="12"/>
        <v>4.1057595364444879</v>
      </c>
    </row>
    <row r="147" spans="1:18" x14ac:dyDescent="0.25">
      <c r="A147" s="21">
        <v>1952</v>
      </c>
      <c r="B147" s="66">
        <v>3.09</v>
      </c>
      <c r="C147" s="23">
        <v>2.3825792093708294E-3</v>
      </c>
      <c r="D147" s="7">
        <v>0.16548819798273892</v>
      </c>
      <c r="E147" s="30">
        <v>0.35868180864146726</v>
      </c>
      <c r="F147" s="6">
        <f>+'IPT EEUU'!H35</f>
        <v>0.44217083773779015</v>
      </c>
      <c r="G147" s="7">
        <f t="shared" si="13"/>
        <v>0.78600081180597958</v>
      </c>
      <c r="H147" s="7">
        <f t="shared" si="2"/>
        <v>0.28334432984129571</v>
      </c>
      <c r="I147" s="7">
        <f t="shared" si="14"/>
        <v>0.6803422254151652</v>
      </c>
      <c r="J147" s="7">
        <f t="shared" si="15"/>
        <v>0.63986673186931298</v>
      </c>
      <c r="K147" s="10">
        <f t="shared" si="16"/>
        <v>11.329447551565412</v>
      </c>
      <c r="L147" s="72">
        <f t="shared" si="17"/>
        <v>3.6664878807655055</v>
      </c>
      <c r="M147" s="36">
        <f t="shared" si="7"/>
        <v>3.6265018724174576</v>
      </c>
      <c r="N147" s="95">
        <f t="shared" si="8"/>
        <v>11.205890785769943</v>
      </c>
      <c r="O147" s="70">
        <f t="shared" si="9"/>
        <v>5.0168801784588659</v>
      </c>
      <c r="P147" s="70">
        <f t="shared" si="10"/>
        <v>1.6235858182714777</v>
      </c>
      <c r="Q147" s="1">
        <f t="shared" si="11"/>
        <v>1.6058793050647244</v>
      </c>
      <c r="R147" s="1">
        <f t="shared" si="12"/>
        <v>3.6265018724174576</v>
      </c>
    </row>
    <row r="148" spans="1:18" x14ac:dyDescent="0.25">
      <c r="A148" s="21">
        <v>1953</v>
      </c>
      <c r="B148" s="66">
        <v>3.09</v>
      </c>
      <c r="C148" s="23">
        <v>2.350237559292583E-3</v>
      </c>
      <c r="D148" s="7">
        <v>0.16677064919760148</v>
      </c>
      <c r="E148" s="30">
        <v>0.40136971332790372</v>
      </c>
      <c r="F148" s="6">
        <f>+'IPT EEUU'!H36</f>
        <v>0.45730811357664319</v>
      </c>
      <c r="G148" s="7">
        <f t="shared" si="13"/>
        <v>0.77533146527736641</v>
      </c>
      <c r="H148" s="7">
        <f t="shared" si="2"/>
        <v>0.31706607277417409</v>
      </c>
      <c r="I148" s="7">
        <f t="shared" si="14"/>
        <v>0.68561453923658333</v>
      </c>
      <c r="J148" s="7">
        <f t="shared" si="15"/>
        <v>0.66177192867054335</v>
      </c>
      <c r="K148" s="10">
        <f t="shared" si="16"/>
        <v>10.249533955790415</v>
      </c>
      <c r="L148" s="72">
        <f t="shared" si="17"/>
        <v>3.3170012801910729</v>
      </c>
      <c r="M148" s="36">
        <f t="shared" si="7"/>
        <v>3.2808267051772004</v>
      </c>
      <c r="N148" s="95">
        <f t="shared" si="8"/>
        <v>10.137754518997548</v>
      </c>
      <c r="O148" s="70">
        <f t="shared" si="9"/>
        <v>4.9107242817878465</v>
      </c>
      <c r="P148" s="70">
        <f t="shared" si="10"/>
        <v>1.5892311591546429</v>
      </c>
      <c r="Q148" s="1">
        <f t="shared" si="11"/>
        <v>1.5718993112218282</v>
      </c>
      <c r="R148" s="1">
        <f t="shared" si="12"/>
        <v>3.2808267051772004</v>
      </c>
    </row>
    <row r="149" spans="1:18" x14ac:dyDescent="0.25">
      <c r="A149" s="21">
        <v>1954</v>
      </c>
      <c r="B149" s="66">
        <v>3.09</v>
      </c>
      <c r="C149" s="23">
        <v>2.3518875468064447E-3</v>
      </c>
      <c r="D149" s="7">
        <v>0.16735988353956535</v>
      </c>
      <c r="E149" s="30">
        <v>0.45182336929447564</v>
      </c>
      <c r="F149" s="6">
        <f>+'IPT EEUU'!H37</f>
        <v>0.46910680623207396</v>
      </c>
      <c r="G149" s="7">
        <f t="shared" si="13"/>
        <v>0.77587578779989341</v>
      </c>
      <c r="H149" s="7">
        <f t="shared" si="2"/>
        <v>0.35692244963375835</v>
      </c>
      <c r="I149" s="7">
        <f t="shared" si="14"/>
        <v>0.68803695369507278</v>
      </c>
      <c r="J149" s="7">
        <f t="shared" si="15"/>
        <v>0.67884585183649826</v>
      </c>
      <c r="K149" s="10">
        <f t="shared" si="16"/>
        <v>9.3135639060412601</v>
      </c>
      <c r="L149" s="72">
        <f t="shared" si="17"/>
        <v>3.0140983514696638</v>
      </c>
      <c r="M149" s="36">
        <f t="shared" si="7"/>
        <v>2.9812271772661534</v>
      </c>
      <c r="N149" s="95">
        <f t="shared" si="8"/>
        <v>9.2119919777524135</v>
      </c>
      <c r="O149" s="70">
        <f t="shared" si="9"/>
        <v>4.8968702322798432</v>
      </c>
      <c r="P149" s="70">
        <f t="shared" si="10"/>
        <v>1.5847476479870044</v>
      </c>
      <c r="Q149" s="1">
        <f t="shared" si="11"/>
        <v>1.5674646963606302</v>
      </c>
      <c r="R149" s="1">
        <f t="shared" si="12"/>
        <v>2.9812271772661534</v>
      </c>
    </row>
    <row r="150" spans="1:18" x14ac:dyDescent="0.25">
      <c r="A150" s="21">
        <v>1955</v>
      </c>
      <c r="B150" s="66">
        <v>3.09</v>
      </c>
      <c r="C150" s="23">
        <v>2.3452458733615117E-3</v>
      </c>
      <c r="D150" s="7">
        <v>0.16692662299400365</v>
      </c>
      <c r="E150" s="30">
        <v>0.5052259105402559</v>
      </c>
      <c r="F150" s="6">
        <f>+'IPT EEUU'!H38</f>
        <v>0.49442285508152189</v>
      </c>
      <c r="G150" s="7">
        <f t="shared" si="13"/>
        <v>0.77368473337495103</v>
      </c>
      <c r="H150" s="7">
        <f t="shared" si="2"/>
        <v>0.39910832830549436</v>
      </c>
      <c r="I150" s="7">
        <f t="shared" si="14"/>
        <v>0.68625576659324217</v>
      </c>
      <c r="J150" s="7">
        <f t="shared" si="15"/>
        <v>0.71548078127692916</v>
      </c>
      <c r="K150" s="10">
        <f t="shared" si="16"/>
        <v>8.7765405322710457</v>
      </c>
      <c r="L150" s="72">
        <f t="shared" si="17"/>
        <v>2.840304379375743</v>
      </c>
      <c r="M150" s="36">
        <f t="shared" si="7"/>
        <v>2.8093285686494838</v>
      </c>
      <c r="N150" s="95">
        <f t="shared" si="8"/>
        <v>8.680825277126905</v>
      </c>
      <c r="O150" s="70">
        <f t="shared" si="9"/>
        <v>4.8957155968447239</v>
      </c>
      <c r="P150" s="70">
        <f t="shared" si="10"/>
        <v>1.5843739795613994</v>
      </c>
      <c r="Q150" s="1">
        <f t="shared" si="11"/>
        <v>1.5670951030906703</v>
      </c>
      <c r="R150" s="1">
        <f t="shared" si="12"/>
        <v>2.8093285686494838</v>
      </c>
    </row>
    <row r="151" spans="1:18" x14ac:dyDescent="0.25">
      <c r="A151" s="21">
        <v>1956</v>
      </c>
      <c r="B151" s="66">
        <v>3.09</v>
      </c>
      <c r="C151" s="23">
        <v>2.3659958874532416E-3</v>
      </c>
      <c r="D151" s="7">
        <v>0.16938754289279401</v>
      </c>
      <c r="E151" s="30">
        <v>0.53700762205184804</v>
      </c>
      <c r="F151" s="6">
        <f>+'IPT EEUU'!H39</f>
        <v>0.49595568453050493</v>
      </c>
      <c r="G151" s="7">
        <f t="shared" si="13"/>
        <v>0.78053005791104157</v>
      </c>
      <c r="H151" s="7">
        <f t="shared" si="2"/>
        <v>0.42421461340974642</v>
      </c>
      <c r="I151" s="7">
        <f t="shared" si="14"/>
        <v>0.69637290933163931</v>
      </c>
      <c r="J151" s="7">
        <f t="shared" si="15"/>
        <v>0.71769894332273876</v>
      </c>
      <c r="K151" s="10">
        <f t="shared" si="16"/>
        <v>8.2346018712527993</v>
      </c>
      <c r="L151" s="72">
        <f t="shared" si="17"/>
        <v>2.664919699434563</v>
      </c>
      <c r="M151" s="36">
        <f t="shared" si="7"/>
        <v>2.6358566001379633</v>
      </c>
      <c r="N151" s="95">
        <f t="shared" si="8"/>
        <v>8.1447968944263067</v>
      </c>
      <c r="O151" s="70">
        <f t="shared" si="9"/>
        <v>4.8672754528855737</v>
      </c>
      <c r="P151" s="70">
        <f t="shared" si="10"/>
        <v>1.575170049477532</v>
      </c>
      <c r="Q151" s="1">
        <f t="shared" si="11"/>
        <v>1.557991549289812</v>
      </c>
      <c r="R151" s="1">
        <f t="shared" si="12"/>
        <v>2.6358566001379633</v>
      </c>
    </row>
    <row r="152" spans="1:18" x14ac:dyDescent="0.25">
      <c r="A152" s="21">
        <v>1957</v>
      </c>
      <c r="B152" s="66">
        <v>3.09</v>
      </c>
      <c r="C152" s="23">
        <v>2.3162375770225765E-3</v>
      </c>
      <c r="D152" s="7">
        <v>0.1751412429378531</v>
      </c>
      <c r="E152" s="30">
        <v>0.58674470524578526</v>
      </c>
      <c r="F152" s="6">
        <f>+'IPT EEUU'!H40</f>
        <v>0.5043448369354715</v>
      </c>
      <c r="G152" s="7">
        <f t="shared" si="13"/>
        <v>0.76411504335925895</v>
      </c>
      <c r="H152" s="7">
        <f t="shared" si="2"/>
        <v>0.46350492634539292</v>
      </c>
      <c r="I152" s="7">
        <f t="shared" si="14"/>
        <v>0.72002707404394795</v>
      </c>
      <c r="J152" s="7">
        <f t="shared" si="15"/>
        <v>0.72983891067106654</v>
      </c>
      <c r="K152" s="10">
        <f t="shared" si="16"/>
        <v>7.2563921119977133</v>
      </c>
      <c r="L152" s="72">
        <f t="shared" si="17"/>
        <v>2.3483469618115578</v>
      </c>
      <c r="M152" s="36">
        <f t="shared" si="7"/>
        <v>2.3227363436197681</v>
      </c>
      <c r="N152" s="95">
        <f t="shared" si="8"/>
        <v>7.1772553017850829</v>
      </c>
      <c r="O152" s="70">
        <f t="shared" si="9"/>
        <v>4.6083778793217016</v>
      </c>
      <c r="P152" s="70">
        <f t="shared" si="10"/>
        <v>1.4913844269649521</v>
      </c>
      <c r="Q152" s="1">
        <f t="shared" si="11"/>
        <v>1.4751196765863641</v>
      </c>
      <c r="R152" s="1">
        <f t="shared" si="12"/>
        <v>2.3227363436197681</v>
      </c>
    </row>
    <row r="153" spans="1:18" x14ac:dyDescent="0.25">
      <c r="A153" s="21">
        <v>1958</v>
      </c>
      <c r="B153" s="66">
        <v>3.09</v>
      </c>
      <c r="C153" s="23">
        <v>2.4256875016786653E-3</v>
      </c>
      <c r="D153" s="7">
        <v>0.17992443936085406</v>
      </c>
      <c r="E153" s="30">
        <v>0.62974050710627805</v>
      </c>
      <c r="F153" s="6">
        <f>+'IPT EEUU'!H41</f>
        <v>0.51673896102520367</v>
      </c>
      <c r="G153" s="7">
        <f t="shared" si="13"/>
        <v>0.80022201906585333</v>
      </c>
      <c r="H153" s="7">
        <f t="shared" si="2"/>
        <v>0.49746989577133893</v>
      </c>
      <c r="I153" s="7">
        <f t="shared" si="14"/>
        <v>0.73969137964815634</v>
      </c>
      <c r="J153" s="7">
        <f t="shared" si="15"/>
        <v>0.74777448443313033</v>
      </c>
      <c r="K153" s="10">
        <f t="shared" si="16"/>
        <v>7.0615808775602158</v>
      </c>
      <c r="L153" s="72">
        <f t="shared" si="17"/>
        <v>2.2853012548738563</v>
      </c>
      <c r="M153" s="36">
        <f t="shared" si="7"/>
        <v>2.2603782009795363</v>
      </c>
      <c r="N153" s="95">
        <f t="shared" si="8"/>
        <v>6.9845686410267671</v>
      </c>
      <c r="O153" s="70">
        <f t="shared" si="9"/>
        <v>4.6978386883631407</v>
      </c>
      <c r="P153" s="70">
        <f t="shared" si="10"/>
        <v>1.5203361451013402</v>
      </c>
      <c r="Q153" s="1">
        <f t="shared" si="11"/>
        <v>1.5037556528791298</v>
      </c>
      <c r="R153" s="1">
        <f t="shared" si="12"/>
        <v>2.2603782009795363</v>
      </c>
    </row>
    <row r="154" spans="1:18" ht="14.25" customHeight="1" x14ac:dyDescent="0.25">
      <c r="A154" s="21">
        <v>1959</v>
      </c>
      <c r="B154" s="66">
        <v>3.09</v>
      </c>
      <c r="C154" s="23">
        <v>2.5508957544954115E-3</v>
      </c>
      <c r="D154" s="7">
        <v>0.18158815985581089</v>
      </c>
      <c r="E154" s="30">
        <v>0.67965189966010142</v>
      </c>
      <c r="F154" s="6">
        <f>+'IPT EEUU'!H42</f>
        <v>0.53987965486922551</v>
      </c>
      <c r="G154" s="7">
        <f t="shared" si="13"/>
        <v>0.84152758740612221</v>
      </c>
      <c r="H154" s="7">
        <f t="shared" si="2"/>
        <v>0.53689790615238719</v>
      </c>
      <c r="I154" s="7">
        <f t="shared" si="14"/>
        <v>0.74653113811918526</v>
      </c>
      <c r="J154" s="7">
        <f t="shared" si="15"/>
        <v>0.78126145118769319</v>
      </c>
      <c r="K154" s="10">
        <f t="shared" si="16"/>
        <v>7.1230054524032518</v>
      </c>
      <c r="L154" s="72">
        <f t="shared" si="17"/>
        <v>2.305179758059305</v>
      </c>
      <c r="M154" s="36">
        <f t="shared" si="7"/>
        <v>2.2800399130503899</v>
      </c>
      <c r="N154" s="95">
        <f t="shared" si="8"/>
        <v>7.0453233313257044</v>
      </c>
      <c r="O154" s="70">
        <f t="shared" si="9"/>
        <v>4.8950664429858994</v>
      </c>
      <c r="P154" s="70">
        <f t="shared" si="10"/>
        <v>1.58416389740644</v>
      </c>
      <c r="Q154" s="1">
        <f t="shared" si="11"/>
        <v>1.5668873120510987</v>
      </c>
      <c r="R154" s="1">
        <f t="shared" si="12"/>
        <v>2.2800399130503899</v>
      </c>
    </row>
    <row r="155" spans="1:18" s="46" customFormat="1" x14ac:dyDescent="0.25">
      <c r="A155" s="77">
        <v>1960</v>
      </c>
      <c r="B155" s="78">
        <v>3.09</v>
      </c>
      <c r="C155" s="79">
        <v>2.6388123946923265E-3</v>
      </c>
      <c r="D155" s="80">
        <v>0.18432636650376072</v>
      </c>
      <c r="E155" s="81">
        <f>+[1]IPT!N28</f>
        <v>1.0689810727519733</v>
      </c>
      <c r="F155" s="82">
        <f>+'IPT EEUU'!H43</f>
        <v>0.54622966206214141</v>
      </c>
      <c r="G155" s="80">
        <f t="shared" si="13"/>
        <v>0.87053084165019723</v>
      </c>
      <c r="H155" s="80">
        <f t="shared" si="2"/>
        <v>0.84445243214076982</v>
      </c>
      <c r="I155" s="80">
        <f t="shared" si="14"/>
        <v>0.75778824060275385</v>
      </c>
      <c r="J155" s="80">
        <f t="shared" si="15"/>
        <v>0.79045056544648384</v>
      </c>
      <c r="K155" s="80">
        <f t="shared" si="16"/>
        <v>4.669538757680761</v>
      </c>
      <c r="L155" s="83">
        <f t="shared" si="17"/>
        <v>1.511177591482447</v>
      </c>
      <c r="M155" s="84">
        <f t="shared" si="7"/>
        <v>1.4946969806762866</v>
      </c>
      <c r="N155" s="95">
        <f t="shared" si="8"/>
        <v>4.6186136702897258</v>
      </c>
      <c r="O155" s="85">
        <f t="shared" si="9"/>
        <v>4.9885515088116863</v>
      </c>
      <c r="P155" s="85">
        <f t="shared" si="10"/>
        <v>1.6144179640167271</v>
      </c>
      <c r="Q155" s="86">
        <f t="shared" si="11"/>
        <v>1.5968114336569612</v>
      </c>
      <c r="R155" s="86">
        <f t="shared" si="12"/>
        <v>1.4946969806762866</v>
      </c>
    </row>
    <row r="156" spans="1:18" x14ac:dyDescent="0.25">
      <c r="A156" s="21">
        <v>1961</v>
      </c>
      <c r="B156" s="66">
        <v>3.09</v>
      </c>
      <c r="C156" s="23">
        <v>2.5641707567073805E-3</v>
      </c>
      <c r="D156" s="7">
        <v>0.18630203459152195</v>
      </c>
      <c r="E156" s="30">
        <f>+[1]IPT!N29</f>
        <v>1.072794704092658</v>
      </c>
      <c r="F156" s="6">
        <f>+'IPT EEUU'!H44</f>
        <v>0.56222637486992311</v>
      </c>
      <c r="G156" s="7">
        <f t="shared" si="13"/>
        <v>0.84590694338904016</v>
      </c>
      <c r="H156" s="7">
        <f t="shared" si="2"/>
        <v>0.84746504886806029</v>
      </c>
      <c r="I156" s="7">
        <f t="shared" si="14"/>
        <v>0.76591045378710076</v>
      </c>
      <c r="J156" s="7">
        <f t="shared" si="15"/>
        <v>0.81359945603667949</v>
      </c>
      <c r="K156" s="10">
        <f t="shared" si="16"/>
        <v>4.6043847445604396</v>
      </c>
      <c r="L156" s="72">
        <f t="shared" si="17"/>
        <v>1.4900921503431843</v>
      </c>
      <c r="M156" s="36">
        <f t="shared" si="7"/>
        <v>1.4738414932837252</v>
      </c>
      <c r="N156" s="95">
        <f t="shared" si="8"/>
        <v>4.5541702142467102</v>
      </c>
      <c r="O156" s="70">
        <f t="shared" si="9"/>
        <v>4.7960395174850605</v>
      </c>
      <c r="P156" s="70">
        <f t="shared" si="10"/>
        <v>1.5521163487006668</v>
      </c>
      <c r="Q156" s="1">
        <f t="shared" si="11"/>
        <v>1.5351892677189267</v>
      </c>
      <c r="R156" s="1">
        <f t="shared" si="12"/>
        <v>1.4738414932837252</v>
      </c>
    </row>
    <row r="157" spans="1:18" x14ac:dyDescent="0.25">
      <c r="A157" s="32">
        <v>1962</v>
      </c>
      <c r="B157" s="67">
        <v>3.09</v>
      </c>
      <c r="C157" s="23">
        <v>2.5898874226964893E-3</v>
      </c>
      <c r="D157" s="7">
        <v>0.18848566774115288</v>
      </c>
      <c r="E157" s="30">
        <f>+[1]IPT!N30</f>
        <v>1.1128972498365708</v>
      </c>
      <c r="F157" s="6">
        <f>+'IPT EEUU'!H45</f>
        <v>0.58414837794749375</v>
      </c>
      <c r="G157" s="7">
        <f t="shared" si="13"/>
        <v>0.85439074122664505</v>
      </c>
      <c r="H157" s="7">
        <f t="shared" si="2"/>
        <v>0.87914446130265345</v>
      </c>
      <c r="I157" s="7">
        <f t="shared" si="14"/>
        <v>0.77488763678032657</v>
      </c>
      <c r="J157" s="7">
        <f t="shared" si="15"/>
        <v>0.84532285176544153</v>
      </c>
      <c r="K157" s="10">
        <f t="shared" si="16"/>
        <v>4.6038199121991212</v>
      </c>
      <c r="L157" s="72">
        <f t="shared" si="17"/>
        <v>1.4899093566987449</v>
      </c>
      <c r="M157" s="36">
        <f t="shared" si="7"/>
        <v>1.4736606931514507</v>
      </c>
      <c r="N157" s="95">
        <f t="shared" si="8"/>
        <v>4.5536115418379826</v>
      </c>
      <c r="O157" s="70">
        <f t="shared" si="9"/>
        <v>4.7880200661696959</v>
      </c>
      <c r="P157" s="70">
        <f t="shared" si="10"/>
        <v>1.5495210570128466</v>
      </c>
      <c r="Q157" s="1">
        <f t="shared" si="11"/>
        <v>1.5326222797807627</v>
      </c>
      <c r="R157" s="1">
        <f t="shared" si="12"/>
        <v>1.4736606931514507</v>
      </c>
    </row>
    <row r="158" spans="1:18" x14ac:dyDescent="0.25">
      <c r="A158" s="32">
        <v>1963</v>
      </c>
      <c r="B158" s="67">
        <v>3.09</v>
      </c>
      <c r="C158" s="23">
        <v>2.618104103990083E-3</v>
      </c>
      <c r="D158" s="7">
        <v>0.19084260510900838</v>
      </c>
      <c r="E158" s="30">
        <f>+[1]IPT!N31</f>
        <v>1.1456452545721685</v>
      </c>
      <c r="F158" s="6">
        <f>+'IPT EEUU'!H46</f>
        <v>0.60422426331133505</v>
      </c>
      <c r="G158" s="7">
        <f t="shared" si="13"/>
        <v>0.86369928144894137</v>
      </c>
      <c r="H158" s="7">
        <f t="shared" si="2"/>
        <v>0.90501407953222646</v>
      </c>
      <c r="I158" s="7">
        <f t="shared" si="14"/>
        <v>0.78457729461428416</v>
      </c>
      <c r="J158" s="7">
        <f t="shared" si="15"/>
        <v>0.87437472507048697</v>
      </c>
      <c r="K158" s="10">
        <f t="shared" si="16"/>
        <v>4.6185669398476819</v>
      </c>
      <c r="L158" s="72">
        <f t="shared" si="17"/>
        <v>1.4946818575558842</v>
      </c>
      <c r="M158" s="36">
        <f t="shared" si="7"/>
        <v>1.4783811460364378</v>
      </c>
      <c r="N158" s="95">
        <f t="shared" si="8"/>
        <v>4.5681977412525923</v>
      </c>
      <c r="O158" s="70">
        <f t="shared" si="9"/>
        <v>4.7804082025441268</v>
      </c>
      <c r="P158" s="70">
        <f t="shared" si="10"/>
        <v>1.5470576707262547</v>
      </c>
      <c r="Q158" s="1">
        <f t="shared" si="11"/>
        <v>1.5301857587090095</v>
      </c>
      <c r="R158" s="1">
        <f t="shared" si="12"/>
        <v>1.4783811460364378</v>
      </c>
    </row>
    <row r="159" spans="1:18" x14ac:dyDescent="0.25">
      <c r="A159" s="21">
        <v>1964</v>
      </c>
      <c r="B159" s="66">
        <v>4.4000000000000004</v>
      </c>
      <c r="C159" s="23">
        <v>2.6736540600750583E-3</v>
      </c>
      <c r="D159" s="7">
        <v>0.19335551627326611</v>
      </c>
      <c r="E159" s="30">
        <f>+[1]IPT!N32</f>
        <v>1.1870423251824362</v>
      </c>
      <c r="F159" s="6">
        <f>+'IPT EEUU'!H47</f>
        <v>0.62743929731523673</v>
      </c>
      <c r="G159" s="7">
        <f t="shared" si="13"/>
        <v>0.88202493056350195</v>
      </c>
      <c r="H159" s="7">
        <f t="shared" si="2"/>
        <v>0.93771611500451846</v>
      </c>
      <c r="I159" s="7">
        <f t="shared" si="14"/>
        <v>0.79490817980490081</v>
      </c>
      <c r="J159" s="7">
        <f t="shared" si="15"/>
        <v>0.90796926969108982</v>
      </c>
      <c r="K159" s="10">
        <f t="shared" si="16"/>
        <v>4.6655390139801316</v>
      </c>
      <c r="L159" s="72">
        <f t="shared" si="17"/>
        <v>1.0603497759045752</v>
      </c>
      <c r="M159" s="36">
        <f t="shared" si="7"/>
        <v>1.0487858061411408</v>
      </c>
      <c r="N159" s="95">
        <f t="shared" si="8"/>
        <v>4.6146575470210198</v>
      </c>
      <c r="O159" s="70">
        <f t="shared" si="9"/>
        <v>4.8183911775779711</v>
      </c>
      <c r="P159" s="70">
        <f t="shared" si="10"/>
        <v>1.0950889039949934</v>
      </c>
      <c r="Q159" s="1">
        <f t="shared" si="11"/>
        <v>1.0831460760132856</v>
      </c>
      <c r="R159" s="1">
        <f t="shared" si="12"/>
        <v>1.0487858061411408</v>
      </c>
    </row>
    <row r="160" spans="1:18" x14ac:dyDescent="0.25">
      <c r="A160" s="21">
        <v>1965</v>
      </c>
      <c r="B160" s="66">
        <v>4.4000000000000004</v>
      </c>
      <c r="C160" s="23">
        <v>2.7209123552012385E-3</v>
      </c>
      <c r="D160" s="7">
        <v>0.19642300093584281</v>
      </c>
      <c r="E160" s="30">
        <f>+[1]IPT!N33</f>
        <v>1.1950119057403408</v>
      </c>
      <c r="F160" s="6">
        <f>+'IPT EEUU'!H48</f>
        <v>0.64631030243514032</v>
      </c>
      <c r="G160" s="7">
        <f t="shared" si="13"/>
        <v>0.89761520273059314</v>
      </c>
      <c r="H160" s="7">
        <f t="shared" si="2"/>
        <v>0.94401176593493086</v>
      </c>
      <c r="I160" s="7">
        <f t="shared" si="14"/>
        <v>0.80751898448586057</v>
      </c>
      <c r="J160" s="7">
        <f t="shared" si="15"/>
        <v>0.93527755721846018</v>
      </c>
      <c r="K160" s="10">
        <f t="shared" si="16"/>
        <v>4.7823210103821543</v>
      </c>
      <c r="L160" s="72">
        <f t="shared" si="17"/>
        <v>1.0868911387232167</v>
      </c>
      <c r="M160" s="36">
        <f t="shared" si="7"/>
        <v>1.0750377139854996</v>
      </c>
      <c r="N160" s="95">
        <f t="shared" si="8"/>
        <v>4.7301659415361987</v>
      </c>
      <c r="O160" s="70">
        <f t="shared" si="9"/>
        <v>4.8269813248860807</v>
      </c>
      <c r="P160" s="70">
        <f t="shared" si="10"/>
        <v>1.0970412102013818</v>
      </c>
      <c r="Q160" s="1">
        <f t="shared" si="11"/>
        <v>1.0850770907454337</v>
      </c>
      <c r="R160" s="1">
        <f t="shared" si="12"/>
        <v>1.0750377139854996</v>
      </c>
    </row>
    <row r="161" spans="1:20" x14ac:dyDescent="0.25">
      <c r="A161" s="21">
        <v>1966</v>
      </c>
      <c r="B161" s="66">
        <v>4.4000000000000004</v>
      </c>
      <c r="C161" s="23">
        <v>2.7681789950053156E-3</v>
      </c>
      <c r="D161" s="7">
        <v>0.20229801393365915</v>
      </c>
      <c r="E161" s="30">
        <f>+[1]IPT!N34</f>
        <v>1.2043636820625312</v>
      </c>
      <c r="F161" s="6">
        <f>+'IPT EEUU'!H49</f>
        <v>0.65905402103411082</v>
      </c>
      <c r="G161" s="7">
        <f t="shared" si="13"/>
        <v>0.91320822776465116</v>
      </c>
      <c r="H161" s="7">
        <f t="shared" si="2"/>
        <v>0.9513992964173742</v>
      </c>
      <c r="I161" s="7">
        <f t="shared" si="14"/>
        <v>0.83167188158668159</v>
      </c>
      <c r="J161" s="7">
        <f t="shared" si="15"/>
        <v>0.95371903023260984</v>
      </c>
      <c r="K161" s="10">
        <f t="shared" si="16"/>
        <v>4.7798424303543632</v>
      </c>
      <c r="L161" s="72">
        <f t="shared" si="17"/>
        <v>1.086327825080537</v>
      </c>
      <c r="M161" s="36">
        <f t="shared" si="7"/>
        <v>1.0744805437325573</v>
      </c>
      <c r="N161" s="95">
        <f t="shared" si="8"/>
        <v>4.7277143924232528</v>
      </c>
      <c r="O161" s="70">
        <f t="shared" si="9"/>
        <v>4.7682164044854165</v>
      </c>
      <c r="P161" s="70">
        <f t="shared" si="10"/>
        <v>1.0836855464739583</v>
      </c>
      <c r="Q161" s="1">
        <f t="shared" si="11"/>
        <v>1.0718670813058915</v>
      </c>
      <c r="R161" s="1">
        <f t="shared" si="12"/>
        <v>1.0744805437325573</v>
      </c>
    </row>
    <row r="162" spans="1:20" x14ac:dyDescent="0.25">
      <c r="A162" s="21">
        <v>1967</v>
      </c>
      <c r="B162" s="66">
        <v>4.4000000000000004</v>
      </c>
      <c r="C162" s="23">
        <v>2.7673540012483852E-3</v>
      </c>
      <c r="D162" s="7">
        <v>0.20791307060413852</v>
      </c>
      <c r="E162" s="30">
        <f>+[1]IPT!N35</f>
        <v>1.1869463768171689</v>
      </c>
      <c r="F162" s="6">
        <f>+'IPT EEUU'!H50</f>
        <v>0.66055566711118385</v>
      </c>
      <c r="G162" s="7">
        <f t="shared" si="13"/>
        <v>0.91293606650338777</v>
      </c>
      <c r="H162" s="7">
        <f t="shared" ref="H162:H193" si="18">+E162/$E$2</f>
        <v>0.93764031962097494</v>
      </c>
      <c r="I162" s="7">
        <f t="shared" si="14"/>
        <v>0.85475606642640456</v>
      </c>
      <c r="J162" s="7">
        <f t="shared" si="15"/>
        <v>0.95589206672836113</v>
      </c>
      <c r="K162" s="10">
        <f t="shared" si="16"/>
        <v>4.7283423784523366</v>
      </c>
      <c r="L162" s="72">
        <f t="shared" si="17"/>
        <v>1.0746232678300764</v>
      </c>
      <c r="M162" s="36">
        <f t="shared" si="7"/>
        <v>1.0629036341217855</v>
      </c>
      <c r="N162" s="95">
        <f t="shared" si="8"/>
        <v>4.6767759901358561</v>
      </c>
      <c r="O162" s="70">
        <f t="shared" si="9"/>
        <v>4.6380596861563106</v>
      </c>
      <c r="P162" s="70">
        <f t="shared" si="10"/>
        <v>1.054104474126434</v>
      </c>
      <c r="Q162" s="1">
        <f t="shared" si="11"/>
        <v>1.0426086144174054</v>
      </c>
      <c r="R162" s="1">
        <f t="shared" si="12"/>
        <v>1.0629036341217855</v>
      </c>
    </row>
    <row r="163" spans="1:20" x14ac:dyDescent="0.25">
      <c r="A163" s="21">
        <v>1968</v>
      </c>
      <c r="B163" s="66">
        <v>4.4000000000000004</v>
      </c>
      <c r="C163" s="23">
        <v>2.8038206201112864E-3</v>
      </c>
      <c r="D163" s="7">
        <v>0.21666493362448438</v>
      </c>
      <c r="E163" s="30">
        <f>+[1]IPT!N36</f>
        <v>1.2020544310389838</v>
      </c>
      <c r="F163" s="6">
        <f>+'IPT EEUU'!H51</f>
        <v>0.67689107866148179</v>
      </c>
      <c r="G163" s="7">
        <f t="shared" si="13"/>
        <v>0.92496621933831857</v>
      </c>
      <c r="H163" s="7">
        <f t="shared" si="18"/>
        <v>0.94957508016793402</v>
      </c>
      <c r="I163" s="7">
        <f t="shared" si="14"/>
        <v>0.89073604588337973</v>
      </c>
      <c r="J163" s="7">
        <f t="shared" si="15"/>
        <v>0.97953108927427524</v>
      </c>
      <c r="K163" s="10">
        <f t="shared" si="16"/>
        <v>4.6516166965204837</v>
      </c>
      <c r="L163" s="72">
        <f t="shared" si="17"/>
        <v>1.0571856128455643</v>
      </c>
      <c r="M163" s="36">
        <f t="shared" ref="M163:M194" si="19">+L163/$G$2</f>
        <v>1.0456561508330366</v>
      </c>
      <c r="N163" s="95">
        <f t="shared" ref="N163:N194" si="20">+M163*B163</f>
        <v>4.600887063665362</v>
      </c>
      <c r="O163" s="70">
        <f t="shared" ref="O163:O194" si="21">+$B$2*(G163/I163)</f>
        <v>4.5093610053576691</v>
      </c>
      <c r="P163" s="70">
        <f t="shared" si="10"/>
        <v>1.0248547739449247</v>
      </c>
      <c r="Q163" s="1">
        <f t="shared" si="11"/>
        <v>1.0136779058141232</v>
      </c>
      <c r="R163" s="1">
        <f t="shared" si="12"/>
        <v>1.0456561508330366</v>
      </c>
    </row>
    <row r="164" spans="1:20" x14ac:dyDescent="0.25">
      <c r="A164" s="21">
        <v>1969</v>
      </c>
      <c r="B164" s="66">
        <v>4.4000000000000004</v>
      </c>
      <c r="C164" s="23">
        <v>2.8718140594896349E-3</v>
      </c>
      <c r="D164" s="7">
        <v>0.22841495962011713</v>
      </c>
      <c r="E164" s="30">
        <f>+[1]IPT!N37</f>
        <v>1.2612753457153987</v>
      </c>
      <c r="F164" s="6">
        <f>+'IPT EEUU'!H52</f>
        <v>0.68084357589153777</v>
      </c>
      <c r="G164" s="7">
        <f t="shared" si="13"/>
        <v>0.94739691055675468</v>
      </c>
      <c r="H164" s="7">
        <f t="shared" si="18"/>
        <v>0.99635724189822206</v>
      </c>
      <c r="I164" s="7">
        <f t="shared" si="14"/>
        <v>0.93904184008502201</v>
      </c>
      <c r="J164" s="7">
        <f t="shared" si="15"/>
        <v>0.98525075974883103</v>
      </c>
      <c r="K164" s="10">
        <f t="shared" si="16"/>
        <v>4.332283592559719</v>
      </c>
      <c r="L164" s="72">
        <f t="shared" si="17"/>
        <v>0.98460990739993604</v>
      </c>
      <c r="M164" s="36">
        <f t="shared" si="19"/>
        <v>0.97387194200711313</v>
      </c>
      <c r="N164" s="95">
        <f t="shared" si="20"/>
        <v>4.2850365448312981</v>
      </c>
      <c r="O164" s="70">
        <f t="shared" si="21"/>
        <v>4.3811203276860446</v>
      </c>
      <c r="P164" s="70">
        <f t="shared" si="10"/>
        <v>0.99570916538319187</v>
      </c>
      <c r="Q164" s="1">
        <f t="shared" si="11"/>
        <v>0.9848501536275257</v>
      </c>
      <c r="R164" s="1">
        <f t="shared" si="12"/>
        <v>0.97387194200711313</v>
      </c>
    </row>
    <row r="165" spans="1:20" x14ac:dyDescent="0.25">
      <c r="A165" s="21">
        <v>1970</v>
      </c>
      <c r="B165" s="66">
        <v>4.4000000000000004</v>
      </c>
      <c r="C165" s="23">
        <v>2.9439864884621843E-3</v>
      </c>
      <c r="D165" s="7">
        <v>0.24188069737617413</v>
      </c>
      <c r="E165" s="30">
        <f>+[1]IPT!N38</f>
        <v>1.3055596260781082</v>
      </c>
      <c r="F165" s="6">
        <f>+'IPT EEUU'!H53</f>
        <v>0.68729739635543563</v>
      </c>
      <c r="G165" s="7">
        <f t="shared" si="13"/>
        <v>0.97120622927292588</v>
      </c>
      <c r="H165" s="7">
        <f t="shared" si="18"/>
        <v>1.0313400579752383</v>
      </c>
      <c r="I165" s="7">
        <f t="shared" si="14"/>
        <v>0.99440113520991302</v>
      </c>
      <c r="J165" s="7">
        <f t="shared" si="15"/>
        <v>0.99459010250022817</v>
      </c>
      <c r="K165" s="10">
        <f t="shared" si="16"/>
        <v>4.0900654230634714</v>
      </c>
      <c r="L165" s="72">
        <f t="shared" si="17"/>
        <v>0.92956032342351613</v>
      </c>
      <c r="M165" s="36">
        <f t="shared" si="19"/>
        <v>0.91942271815624699</v>
      </c>
      <c r="N165" s="95">
        <f t="shared" si="20"/>
        <v>4.045459959887487</v>
      </c>
      <c r="O165" s="70">
        <f t="shared" si="21"/>
        <v>4.2411927284826669</v>
      </c>
      <c r="P165" s="70">
        <f t="shared" si="10"/>
        <v>0.96390743829151515</v>
      </c>
      <c r="Q165" s="1">
        <f t="shared" si="11"/>
        <v>0.95339525002642733</v>
      </c>
      <c r="R165" s="1">
        <f t="shared" si="12"/>
        <v>0.91942271815624699</v>
      </c>
    </row>
    <row r="166" spans="1:20" x14ac:dyDescent="0.25">
      <c r="A166" s="21">
        <v>1971</v>
      </c>
      <c r="B166" s="66">
        <v>4.3967000000000001</v>
      </c>
      <c r="C166" s="23">
        <v>3.0393614511830644E-3</v>
      </c>
      <c r="D166" s="7">
        <v>0.25217496793871963</v>
      </c>
      <c r="E166" s="30">
        <f>+[1]IPT!N39</f>
        <v>1.3134998457890481</v>
      </c>
      <c r="F166" s="6">
        <f>+'IPT EEUU'!H54</f>
        <v>0.71297871708511817</v>
      </c>
      <c r="G166" s="7">
        <f t="shared" si="13"/>
        <v>1.0026699463362392</v>
      </c>
      <c r="H166" s="7">
        <f t="shared" si="18"/>
        <v>1.0376125150070299</v>
      </c>
      <c r="I166" s="7">
        <f t="shared" si="14"/>
        <v>1.0367221407494049</v>
      </c>
      <c r="J166" s="7">
        <f t="shared" si="15"/>
        <v>1.0317536179628517</v>
      </c>
      <c r="K166" s="10">
        <f t="shared" si="16"/>
        <v>4.1761355202187112</v>
      </c>
      <c r="L166" s="72">
        <f t="shared" si="17"/>
        <v>0.94983408470414432</v>
      </c>
      <c r="M166" s="36">
        <f t="shared" si="19"/>
        <v>0.93947537771387035</v>
      </c>
      <c r="N166" s="95">
        <f t="shared" si="20"/>
        <v>4.1305913931945737</v>
      </c>
      <c r="O166" s="70">
        <f t="shared" si="21"/>
        <v>4.1998500462736885</v>
      </c>
      <c r="P166" s="70">
        <f t="shared" si="10"/>
        <v>0.9552277949993605</v>
      </c>
      <c r="Q166" s="1">
        <f t="shared" si="11"/>
        <v>0.94481026524683964</v>
      </c>
      <c r="R166" s="1">
        <f t="shared" si="12"/>
        <v>0.93947537771387035</v>
      </c>
    </row>
    <row r="167" spans="1:20" x14ac:dyDescent="0.25">
      <c r="A167" s="21">
        <v>1972</v>
      </c>
      <c r="B167" s="66">
        <v>4.3</v>
      </c>
      <c r="C167" s="23">
        <v>3.1247613867197003E-3</v>
      </c>
      <c r="D167" s="7">
        <v>0.2605109008353263</v>
      </c>
      <c r="E167" s="30">
        <f>+[1]IPT!N40</f>
        <v>1.4189855229839632</v>
      </c>
      <c r="F167" s="6">
        <f>+'IPT EEUU'!H55</f>
        <v>0.73242932631072744</v>
      </c>
      <c r="G167" s="7">
        <f t="shared" si="13"/>
        <v>1.0308429524616893</v>
      </c>
      <c r="H167" s="7">
        <f t="shared" si="18"/>
        <v>1.1209419947647412</v>
      </c>
      <c r="I167" s="7">
        <f t="shared" si="14"/>
        <v>1.0709921805886229</v>
      </c>
      <c r="J167" s="7">
        <f t="shared" si="15"/>
        <v>1.0599006523121368</v>
      </c>
      <c r="K167" s="10">
        <f t="shared" si="16"/>
        <v>3.9520859953556009</v>
      </c>
      <c r="L167" s="72">
        <f t="shared" si="17"/>
        <v>0.91908976636176765</v>
      </c>
      <c r="M167" s="36">
        <f t="shared" si="19"/>
        <v>0.9090663509665764</v>
      </c>
      <c r="N167" s="95">
        <f t="shared" si="20"/>
        <v>3.9089853091562783</v>
      </c>
      <c r="O167" s="70">
        <f t="shared" si="21"/>
        <v>4.1796928320137203</v>
      </c>
      <c r="P167" s="70">
        <f t="shared" si="10"/>
        <v>0.97202158884040013</v>
      </c>
      <c r="Q167" s="1">
        <f t="shared" si="11"/>
        <v>0.96142090921733259</v>
      </c>
      <c r="R167" s="1">
        <f t="shared" si="12"/>
        <v>0.9090663509665764</v>
      </c>
    </row>
    <row r="168" spans="1:20" x14ac:dyDescent="0.25">
      <c r="A168" s="21">
        <v>1973</v>
      </c>
      <c r="B168" s="66">
        <v>4.2130999999999998</v>
      </c>
      <c r="C168" s="23">
        <v>3.2533029932757598E-3</v>
      </c>
      <c r="D168" s="7">
        <v>0.2767148452393331</v>
      </c>
      <c r="E168" s="30">
        <f>+[1]IPT!N41</f>
        <v>1.3610314485676471</v>
      </c>
      <c r="F168" s="6">
        <f>+'IPT EEUU'!H56</f>
        <v>0.74183884056522043</v>
      </c>
      <c r="G168" s="7">
        <f t="shared" si="13"/>
        <v>1.0732481773148801</v>
      </c>
      <c r="H168" s="7">
        <f t="shared" si="18"/>
        <v>1.075160586336867</v>
      </c>
      <c r="I168" s="7">
        <f>+D168/$D$2</f>
        <v>1.1376085781970824</v>
      </c>
      <c r="J168" s="7">
        <f>+F168/$F$2</f>
        <v>1.0735171883218466</v>
      </c>
      <c r="K168" s="10">
        <f t="shared" si="16"/>
        <v>4.0905445659603723</v>
      </c>
      <c r="L168" s="72">
        <f t="shared" si="17"/>
        <v>0.97091086514926594</v>
      </c>
      <c r="M168" s="36">
        <f t="shared" si="19"/>
        <v>0.96032229886414755</v>
      </c>
      <c r="N168" s="95">
        <f t="shared" si="20"/>
        <v>4.0459338773445399</v>
      </c>
      <c r="O168" s="70">
        <f t="shared" si="21"/>
        <v>4.0968065922168497</v>
      </c>
      <c r="P168" s="70">
        <f t="shared" si="10"/>
        <v>0.97239718787041607</v>
      </c>
      <c r="Q168" s="1">
        <f t="shared" si="11"/>
        <v>0.96179241203690458</v>
      </c>
      <c r="R168" s="1">
        <f t="shared" si="12"/>
        <v>0.96032229886414755</v>
      </c>
    </row>
    <row r="169" spans="1:20" x14ac:dyDescent="0.25">
      <c r="A169" s="21">
        <v>1974</v>
      </c>
      <c r="B169" s="66">
        <v>4.2</v>
      </c>
      <c r="C169" s="23">
        <v>3.5228358383912811E-3</v>
      </c>
      <c r="D169" s="7">
        <v>0.30725104849052026</v>
      </c>
      <c r="E169" s="30">
        <f>+[1]IPT!N42</f>
        <v>1.2337448131791846</v>
      </c>
      <c r="F169" s="6">
        <f>+'IPT EEUU'!H57</f>
        <v>0.72633061331441218</v>
      </c>
      <c r="G169" s="7">
        <f>+C169/$C$2</f>
        <v>1.1621656975534282</v>
      </c>
      <c r="H169" s="7">
        <f t="shared" si="18"/>
        <v>0.97460921870966677</v>
      </c>
      <c r="I169" s="7">
        <f t="shared" si="14"/>
        <v>1.2631466451340938</v>
      </c>
      <c r="J169" s="7">
        <f t="shared" si="15"/>
        <v>1.0510751866312109</v>
      </c>
      <c r="K169" s="10">
        <f t="shared" si="16"/>
        <v>4.3087937742400877</v>
      </c>
      <c r="L169" s="72">
        <f t="shared" si="17"/>
        <v>1.0259032795809733</v>
      </c>
      <c r="M169" s="36">
        <f t="shared" si="19"/>
        <v>1.0147149766503087</v>
      </c>
      <c r="N169" s="95">
        <f t="shared" si="20"/>
        <v>4.2618029019312971</v>
      </c>
      <c r="O169" s="70">
        <f t="shared" si="21"/>
        <v>3.9953280101232589</v>
      </c>
      <c r="P169" s="70">
        <f t="shared" si="10"/>
        <v>0.95126857383887109</v>
      </c>
      <c r="Q169" s="1">
        <f t="shared" si="11"/>
        <v>0.94089422258728184</v>
      </c>
      <c r="R169" s="1">
        <f t="shared" si="12"/>
        <v>1.0147149766503087</v>
      </c>
    </row>
    <row r="170" spans="1:20" x14ac:dyDescent="0.25">
      <c r="A170" s="21">
        <v>1975</v>
      </c>
      <c r="B170" s="66">
        <v>4.2</v>
      </c>
      <c r="C170" s="23">
        <v>3.8852352862453017E-3</v>
      </c>
      <c r="D170" s="7">
        <v>0.3353090014210946</v>
      </c>
      <c r="E170" s="30">
        <f>+[1]IPT!N43</f>
        <v>1.3211246522716509</v>
      </c>
      <c r="F170" s="6">
        <f>+'IPT EEUU'!H58</f>
        <v>0.74046111625177347</v>
      </c>
      <c r="G170" s="7">
        <f t="shared" si="13"/>
        <v>1.2817194396036322</v>
      </c>
      <c r="H170" s="7">
        <f t="shared" si="18"/>
        <v>1.0436358081625023</v>
      </c>
      <c r="I170" s="7">
        <f t="shared" si="14"/>
        <v>1.378496321848635</v>
      </c>
      <c r="J170" s="7">
        <f t="shared" si="15"/>
        <v>1.071523479378099</v>
      </c>
      <c r="K170" s="10">
        <f t="shared" si="16"/>
        <v>4.1455126040945984</v>
      </c>
      <c r="L170" s="72">
        <f t="shared" si="17"/>
        <v>0.98702681049871388</v>
      </c>
      <c r="M170" s="36">
        <f t="shared" si="19"/>
        <v>0.97626248682771666</v>
      </c>
      <c r="N170" s="95">
        <f t="shared" si="20"/>
        <v>4.1003024446764105</v>
      </c>
      <c r="O170" s="70">
        <f t="shared" si="21"/>
        <v>4.03762071488448</v>
      </c>
      <c r="P170" s="70">
        <f t="shared" si="10"/>
        <v>0.96133826544868572</v>
      </c>
      <c r="Q170" s="1">
        <f t="shared" si="11"/>
        <v>0.95085409608617766</v>
      </c>
      <c r="R170" s="1">
        <f t="shared" si="12"/>
        <v>0.97626248682771666</v>
      </c>
      <c r="T170">
        <v>4.3626300712623962</v>
      </c>
    </row>
    <row r="171" spans="1:20" x14ac:dyDescent="0.25">
      <c r="A171" s="21">
        <v>1976</v>
      </c>
      <c r="B171" s="66">
        <v>4.2403000000000004</v>
      </c>
      <c r="C171" s="23">
        <v>4.1796512079473481E-3</v>
      </c>
      <c r="D171" s="7">
        <v>0.35454576964403317</v>
      </c>
      <c r="E171" s="30">
        <f>+[1]IPT!N44</f>
        <v>1.295047593778812</v>
      </c>
      <c r="F171" s="6">
        <f>+'IPT EEUU'!H59</f>
        <v>0.75906866739009349</v>
      </c>
      <c r="G171" s="7">
        <f t="shared" si="13"/>
        <v>1.3788457607585638</v>
      </c>
      <c r="H171" s="7">
        <f t="shared" si="18"/>
        <v>1.0230359715249231</v>
      </c>
      <c r="I171" s="7">
        <f t="shared" si="14"/>
        <v>1.4575810291699078</v>
      </c>
      <c r="J171" s="7">
        <f t="shared" si="15"/>
        <v>1.0984505218666596</v>
      </c>
      <c r="K171" s="10">
        <f t="shared" si="16"/>
        <v>4.41073266946474</v>
      </c>
      <c r="L171" s="72">
        <f t="shared" si="17"/>
        <v>1.0401935404251443</v>
      </c>
      <c r="M171" s="36">
        <f t="shared" si="19"/>
        <v>1.0288493906710365</v>
      </c>
      <c r="N171" s="95">
        <f t="shared" si="20"/>
        <v>4.3626300712623962</v>
      </c>
      <c r="O171" s="70">
        <f t="shared" si="21"/>
        <v>4.1079120923667132</v>
      </c>
      <c r="P171" s="70">
        <f t="shared" si="10"/>
        <v>0.96877864593701224</v>
      </c>
      <c r="Q171" s="1">
        <f t="shared" si="11"/>
        <v>0.9582133332226116</v>
      </c>
      <c r="R171" s="1">
        <f t="shared" si="12"/>
        <v>1.0288493906710365</v>
      </c>
      <c r="T171">
        <v>4.2832092665951826</v>
      </c>
    </row>
    <row r="172" spans="1:20" x14ac:dyDescent="0.25">
      <c r="A172" s="21">
        <v>1977</v>
      </c>
      <c r="B172" s="66">
        <v>4.28</v>
      </c>
      <c r="C172" s="23">
        <v>4.5039425823283205E-3</v>
      </c>
      <c r="D172" s="7">
        <v>0.377543239402447</v>
      </c>
      <c r="E172" s="30">
        <f>+[1]IPT!N45</f>
        <v>1.3495234050578688</v>
      </c>
      <c r="F172" s="6">
        <f>+'IPT EEUU'!H60</f>
        <v>0.7674290727937596</v>
      </c>
      <c r="G172" s="7">
        <f t="shared" si="13"/>
        <v>1.4858278424130207</v>
      </c>
      <c r="H172" s="7">
        <f t="shared" si="18"/>
        <v>1.0660696907366332</v>
      </c>
      <c r="I172" s="7">
        <f t="shared" ref="I172:I203" si="22">+D172/$D$2</f>
        <v>1.5521264405350685</v>
      </c>
      <c r="J172" s="7">
        <f t="shared" si="15"/>
        <v>1.1105488893440705</v>
      </c>
      <c r="K172" s="10">
        <f t="shared" si="16"/>
        <v>4.3304361666536515</v>
      </c>
      <c r="L172" s="72">
        <f t="shared" si="17"/>
        <v>1.0117841510873018</v>
      </c>
      <c r="M172" s="36">
        <f t="shared" si="19"/>
        <v>1.0007498286437342</v>
      </c>
      <c r="N172" s="95">
        <f t="shared" si="20"/>
        <v>4.2832092665951826</v>
      </c>
      <c r="O172" s="70">
        <f t="shared" si="21"/>
        <v>4.1569955084695875</v>
      </c>
      <c r="P172" s="70">
        <f t="shared" si="10"/>
        <v>0.97126063281999708</v>
      </c>
      <c r="Q172" s="1">
        <f t="shared" si="11"/>
        <v>0.96066825203624773</v>
      </c>
      <c r="R172" s="1">
        <f t="shared" si="12"/>
        <v>1.0007498286437342</v>
      </c>
      <c r="T172">
        <v>4.1783509604246598</v>
      </c>
    </row>
    <row r="173" spans="1:20" x14ac:dyDescent="0.25">
      <c r="A173" s="21">
        <v>1978</v>
      </c>
      <c r="B173" s="66">
        <v>4.28</v>
      </c>
      <c r="C173" s="23">
        <v>4.8273085131078997E-3</v>
      </c>
      <c r="D173" s="7">
        <v>0.40641572215867738</v>
      </c>
      <c r="E173" s="30">
        <f>+[1]IPT!N46</f>
        <v>1.3837072840873024</v>
      </c>
      <c r="F173" s="6">
        <f>+'IPT EEUU'!H61</f>
        <v>0.77095542439316067</v>
      </c>
      <c r="G173" s="7">
        <f t="shared" si="13"/>
        <v>1.5925046249113719</v>
      </c>
      <c r="H173" s="7">
        <f t="shared" si="18"/>
        <v>1.0930735924166668</v>
      </c>
      <c r="I173" s="7">
        <f t="shared" si="22"/>
        <v>1.6708247490010513</v>
      </c>
      <c r="J173" s="7">
        <f t="shared" si="15"/>
        <v>1.1156518832114972</v>
      </c>
      <c r="K173" s="10">
        <f t="shared" si="16"/>
        <v>4.224421687053912</v>
      </c>
      <c r="L173" s="72">
        <f t="shared" si="17"/>
        <v>0.98701441286306346</v>
      </c>
      <c r="M173" s="36">
        <f t="shared" si="19"/>
        <v>0.97625022439828502</v>
      </c>
      <c r="N173" s="95">
        <f t="shared" si="20"/>
        <v>4.1783509604246598</v>
      </c>
      <c r="O173" s="70">
        <f t="shared" si="21"/>
        <v>4.1389288709473941</v>
      </c>
      <c r="P173" s="70">
        <f t="shared" si="10"/>
        <v>0.96703945582883033</v>
      </c>
      <c r="Q173" s="1">
        <f t="shared" si="11"/>
        <v>0.95649311038568385</v>
      </c>
      <c r="R173" s="1">
        <f t="shared" si="12"/>
        <v>0.97625022439828502</v>
      </c>
      <c r="T173">
        <v>4.4011584295894668</v>
      </c>
    </row>
    <row r="174" spans="1:20" x14ac:dyDescent="0.25">
      <c r="A174" s="21">
        <v>1979</v>
      </c>
      <c r="B174" s="66">
        <v>4.28</v>
      </c>
      <c r="C174" s="23">
        <v>5.4227409967287686E-3</v>
      </c>
      <c r="D174" s="7">
        <v>0.45220269661363555</v>
      </c>
      <c r="E174" s="30">
        <f>+[1]IPT!N47</f>
        <v>1.3241237240274026</v>
      </c>
      <c r="F174" s="6">
        <f>+'IPT EEUU'!H62</f>
        <v>0.7697054039885326</v>
      </c>
      <c r="G174" s="7">
        <f t="shared" si="13"/>
        <v>1.7889347849920694</v>
      </c>
      <c r="H174" s="7">
        <f t="shared" si="18"/>
        <v>1.0460049552904207</v>
      </c>
      <c r="I174" s="7">
        <f t="shared" si="22"/>
        <v>1.8590606019224947</v>
      </c>
      <c r="J174" s="7">
        <f t="shared" si="15"/>
        <v>1.113842974973289</v>
      </c>
      <c r="K174" s="10">
        <f t="shared" si="16"/>
        <v>4.449685843581765</v>
      </c>
      <c r="L174" s="72">
        <f t="shared" si="17"/>
        <v>1.0396462251359264</v>
      </c>
      <c r="M174" s="36">
        <f t="shared" si="19"/>
        <v>1.0283080442966044</v>
      </c>
      <c r="N174" s="95">
        <f t="shared" si="20"/>
        <v>4.4011584295894668</v>
      </c>
      <c r="O174" s="70">
        <f t="shared" si="21"/>
        <v>4.1786800711148526</v>
      </c>
      <c r="P174" s="70">
        <f t="shared" si="10"/>
        <v>0.97632711941935801</v>
      </c>
      <c r="Q174" s="1">
        <f t="shared" si="11"/>
        <v>0.96567948451175889</v>
      </c>
      <c r="R174" s="1">
        <f t="shared" si="12"/>
        <v>1.0283080442966044</v>
      </c>
      <c r="T174">
        <v>5.0544711866486729</v>
      </c>
    </row>
    <row r="175" spans="1:20" x14ac:dyDescent="0.25">
      <c r="A175" s="21">
        <v>1980</v>
      </c>
      <c r="B175" s="66">
        <v>4.28</v>
      </c>
      <c r="C175" s="23">
        <v>6.5937056012177657E-3</v>
      </c>
      <c r="D175" s="7">
        <v>0.51329243353783227</v>
      </c>
      <c r="E175" s="30">
        <f>+[1]IPT!N48</f>
        <v>1.229850399411508</v>
      </c>
      <c r="F175" s="6">
        <f>+'IPT EEUU'!H63</f>
        <v>0.76643971753776985</v>
      </c>
      <c r="G175" s="7">
        <f t="shared" si="13"/>
        <v>2.1752300762900512</v>
      </c>
      <c r="H175" s="7">
        <f t="shared" si="18"/>
        <v>0.97153278708547464</v>
      </c>
      <c r="I175" s="7">
        <f t="shared" si="22"/>
        <v>2.1102079832805907</v>
      </c>
      <c r="J175" s="7">
        <f t="shared" si="15"/>
        <v>1.1091171904162382</v>
      </c>
      <c r="K175" s="10">
        <f t="shared" si="16"/>
        <v>5.1102020628965246</v>
      </c>
      <c r="L175" s="72">
        <f t="shared" si="17"/>
        <v>1.1939724446019917</v>
      </c>
      <c r="M175" s="36">
        <f t="shared" si="19"/>
        <v>1.1809512118338019</v>
      </c>
      <c r="N175" s="95">
        <f t="shared" si="20"/>
        <v>5.0544711866486729</v>
      </c>
      <c r="O175" s="70">
        <f t="shared" si="21"/>
        <v>4.4762887958418531</v>
      </c>
      <c r="P175" s="70">
        <f t="shared" si="10"/>
        <v>1.0458618681873488</v>
      </c>
      <c r="Q175" s="1">
        <f t="shared" si="11"/>
        <v>1.0344559007459637</v>
      </c>
      <c r="R175" s="1">
        <f t="shared" si="12"/>
        <v>1.1809512118338019</v>
      </c>
      <c r="T175">
        <v>5.4770647439616313</v>
      </c>
    </row>
    <row r="176" spans="1:20" x14ac:dyDescent="0.25">
      <c r="A176" s="21">
        <v>1981</v>
      </c>
      <c r="B176" s="66">
        <v>4.28</v>
      </c>
      <c r="C176" s="23">
        <v>7.6485621064757642E-3</v>
      </c>
      <c r="D176" s="7">
        <v>0.56639284600187167</v>
      </c>
      <c r="E176" s="30">
        <f>+[1]IPT!N49</f>
        <v>1.2125408814685392</v>
      </c>
      <c r="F176" s="6">
        <f>+'IPT EEUU'!H64</f>
        <v>0.77892726746384089</v>
      </c>
      <c r="G176" s="7">
        <f t="shared" si="13"/>
        <v>2.5232218938173063</v>
      </c>
      <c r="H176" s="7">
        <f t="shared" si="18"/>
        <v>0.95785895796098486</v>
      </c>
      <c r="I176" s="7">
        <f t="shared" si="22"/>
        <v>2.3285102744809327</v>
      </c>
      <c r="J176" s="7">
        <f t="shared" si="15"/>
        <v>1.1271879609834015</v>
      </c>
      <c r="K176" s="10">
        <f t="shared" si="16"/>
        <v>5.5374551599271022</v>
      </c>
      <c r="L176" s="72">
        <f t="shared" si="17"/>
        <v>1.2937979345624069</v>
      </c>
      <c r="M176" s="36">
        <f t="shared" si="19"/>
        <v>1.2796880242901008</v>
      </c>
      <c r="N176" s="95">
        <f t="shared" si="20"/>
        <v>5.4770647439616313</v>
      </c>
      <c r="O176" s="70">
        <f t="shared" si="21"/>
        <v>4.7056047552317315</v>
      </c>
      <c r="P176" s="70">
        <f t="shared" si="10"/>
        <v>1.0994403633718999</v>
      </c>
      <c r="Q176" s="1">
        <f t="shared" si="11"/>
        <v>1.087450079215065</v>
      </c>
      <c r="R176" s="1">
        <f t="shared" si="12"/>
        <v>1.2796880242901008</v>
      </c>
      <c r="T176">
        <v>5.4367978353435946</v>
      </c>
    </row>
    <row r="177" spans="1:20" x14ac:dyDescent="0.25">
      <c r="A177" s="21">
        <v>1982</v>
      </c>
      <c r="B177" s="66">
        <v>4.2832999999999997</v>
      </c>
      <c r="C177" s="23">
        <v>8.3883275898152445E-3</v>
      </c>
      <c r="D177" s="7">
        <v>0.60126165470867554</v>
      </c>
      <c r="E177" s="30">
        <f>+[1]IPT!N50</f>
        <v>1.2653050512595208</v>
      </c>
      <c r="F177" s="6">
        <f>+'IPT EEUU'!H65</f>
        <v>0.78098237317059871</v>
      </c>
      <c r="G177" s="7">
        <f t="shared" si="13"/>
        <v>2.7672667793614978</v>
      </c>
      <c r="H177" s="7">
        <f t="shared" si="18"/>
        <v>0.99954054863234842</v>
      </c>
      <c r="I177" s="7">
        <f t="shared" si="22"/>
        <v>2.4718602124362485</v>
      </c>
      <c r="J177" s="7">
        <f t="shared" si="15"/>
        <v>1.1301619105522078</v>
      </c>
      <c r="K177" s="10">
        <f t="shared" si="16"/>
        <v>5.4967442661683439</v>
      </c>
      <c r="L177" s="72">
        <f t="shared" si="17"/>
        <v>1.2832965858493088</v>
      </c>
      <c r="M177" s="36">
        <f t="shared" si="19"/>
        <v>1.2693012012568803</v>
      </c>
      <c r="N177" s="95">
        <f t="shared" si="20"/>
        <v>5.4367978353435946</v>
      </c>
      <c r="O177" s="70">
        <f t="shared" si="21"/>
        <v>4.8614439472775146</v>
      </c>
      <c r="P177" s="70">
        <f t="shared" si="10"/>
        <v>1.1349762910086885</v>
      </c>
      <c r="Q177" s="1">
        <f t="shared" si="11"/>
        <v>1.1225984588916942</v>
      </c>
      <c r="R177" s="1">
        <f t="shared" si="12"/>
        <v>1.2693012012568803</v>
      </c>
      <c r="T177">
        <v>5.934261459151946</v>
      </c>
    </row>
    <row r="178" spans="1:20" x14ac:dyDescent="0.25">
      <c r="A178" s="21">
        <v>1983</v>
      </c>
      <c r="B178" s="66">
        <v>4.2925000000000004</v>
      </c>
      <c r="C178" s="23">
        <v>8.9190433318260889E-3</v>
      </c>
      <c r="D178" s="7">
        <v>0.62060240546254886</v>
      </c>
      <c r="E178" s="30">
        <f>+[1]IPT!N51</f>
        <v>1.2381858776746897</v>
      </c>
      <c r="F178" s="6">
        <f>+'IPT EEUU'!H66</f>
        <v>0.80977130833607913</v>
      </c>
      <c r="G178" s="7">
        <f t="shared" si="13"/>
        <v>2.9423472142188523</v>
      </c>
      <c r="H178" s="7">
        <f t="shared" si="18"/>
        <v>0.97811748261640619</v>
      </c>
      <c r="I178" s="7">
        <f t="shared" si="22"/>
        <v>2.5513724046619601</v>
      </c>
      <c r="J178" s="7">
        <f t="shared" ref="J178:J212" si="23">+F178/$F$2</f>
        <v>1.1718224640897916</v>
      </c>
      <c r="K178" s="10">
        <f t="shared" ref="K178:K209" si="24">+$B$2*(G178/I178)*(J178/H178)</f>
        <v>5.999692951149763</v>
      </c>
      <c r="L178" s="72">
        <f t="shared" ref="L178:L209" si="25">+K178/B178</f>
        <v>1.3977153060337244</v>
      </c>
      <c r="M178" s="36">
        <f t="shared" si="19"/>
        <v>1.3824720929882226</v>
      </c>
      <c r="N178" s="95">
        <f t="shared" si="20"/>
        <v>5.934261459151946</v>
      </c>
      <c r="O178" s="70">
        <f t="shared" si="21"/>
        <v>5.0079297382374914</v>
      </c>
      <c r="P178" s="70">
        <f t="shared" si="10"/>
        <v>1.1666697118782738</v>
      </c>
      <c r="Q178" s="1">
        <f t="shared" si="11"/>
        <v>1.1539462374374312</v>
      </c>
      <c r="R178" s="1">
        <f t="shared" si="12"/>
        <v>1.3824720929882226</v>
      </c>
      <c r="T178">
        <v>6.7568530800856745</v>
      </c>
    </row>
    <row r="179" spans="1:20" x14ac:dyDescent="0.25">
      <c r="A179" s="21">
        <v>1984</v>
      </c>
      <c r="B179" s="66">
        <v>5.7462</v>
      </c>
      <c r="C179" s="23">
        <v>9.9523415813331604E-3</v>
      </c>
      <c r="D179" s="7">
        <v>0.64704862916363381</v>
      </c>
      <c r="E179" s="30">
        <f>+[1]IPT!N52</f>
        <v>1.1922256258222035</v>
      </c>
      <c r="F179" s="6">
        <f>+'IPT EEUU'!H67</f>
        <v>0.82952457569325755</v>
      </c>
      <c r="G179" s="7">
        <f t="shared" si="13"/>
        <v>3.2832270723809351</v>
      </c>
      <c r="H179" s="7">
        <f t="shared" si="18"/>
        <v>0.94181071587570131</v>
      </c>
      <c r="I179" s="7">
        <f t="shared" si="22"/>
        <v>2.6600960653576924</v>
      </c>
      <c r="J179" s="7">
        <f t="shared" si="23"/>
        <v>1.2004074759197074</v>
      </c>
      <c r="K179" s="10">
        <f t="shared" si="24"/>
        <v>6.8313545123672279</v>
      </c>
      <c r="L179" s="72">
        <f t="shared" si="25"/>
        <v>1.1888473273410651</v>
      </c>
      <c r="M179" s="36">
        <f t="shared" si="19"/>
        <v>1.1758819881113909</v>
      </c>
      <c r="N179" s="95">
        <f t="shared" si="20"/>
        <v>6.7568530800856745</v>
      </c>
      <c r="O179" s="70">
        <f t="shared" si="21"/>
        <v>5.3597157738158128</v>
      </c>
      <c r="P179" s="70">
        <f t="shared" si="10"/>
        <v>0.9327409024774308</v>
      </c>
      <c r="Q179" s="1">
        <f t="shared" si="11"/>
        <v>0.9225686104295866</v>
      </c>
      <c r="R179" s="1">
        <f t="shared" si="12"/>
        <v>1.1758819881113909</v>
      </c>
      <c r="T179">
        <v>7.417672441178591</v>
      </c>
    </row>
    <row r="180" spans="1:20" x14ac:dyDescent="0.25">
      <c r="A180" s="21">
        <v>1985</v>
      </c>
      <c r="B180" s="66">
        <v>5.9924999999999997</v>
      </c>
      <c r="C180" s="23">
        <v>1.108516479637946E-2</v>
      </c>
      <c r="D180" s="7">
        <v>0.67004609892204781</v>
      </c>
      <c r="E180" s="30">
        <f>+[1]IPT!N53</f>
        <v>1.1898324571166263</v>
      </c>
      <c r="F180" s="6">
        <f>+'IPT EEUU'!H68</f>
        <v>0.84494934371960118</v>
      </c>
      <c r="G180" s="7">
        <f t="shared" si="13"/>
        <v>3.6569397125135503</v>
      </c>
      <c r="H180" s="7">
        <f t="shared" si="18"/>
        <v>0.93992020800286769</v>
      </c>
      <c r="I180" s="7">
        <f t="shared" si="22"/>
        <v>2.754641476722854</v>
      </c>
      <c r="J180" s="7">
        <f t="shared" si="23"/>
        <v>1.2227287035188728</v>
      </c>
      <c r="K180" s="10">
        <f t="shared" si="24"/>
        <v>7.4994601039430755</v>
      </c>
      <c r="L180" s="72">
        <f t="shared" si="25"/>
        <v>1.2514743602741887</v>
      </c>
      <c r="M180" s="36">
        <f t="shared" si="19"/>
        <v>1.2378260227248379</v>
      </c>
      <c r="N180" s="95">
        <f t="shared" si="20"/>
        <v>7.417672441178591</v>
      </c>
      <c r="O180" s="70">
        <f t="shared" si="21"/>
        <v>5.76488805776905</v>
      </c>
      <c r="P180" s="70">
        <f t="shared" si="10"/>
        <v>0.96201719779208184</v>
      </c>
      <c r="Q180" s="1">
        <f t="shared" si="11"/>
        <v>0.95152562412462749</v>
      </c>
      <c r="R180" s="1">
        <f t="shared" si="12"/>
        <v>1.2378260227248379</v>
      </c>
      <c r="T180">
        <v>7.7983284099793311</v>
      </c>
    </row>
    <row r="181" spans="1:20" x14ac:dyDescent="0.25">
      <c r="A181" s="21">
        <v>1986</v>
      </c>
      <c r="B181" s="66">
        <v>7.4924999999999997</v>
      </c>
      <c r="C181" s="23">
        <v>1.2364736701282734E-2</v>
      </c>
      <c r="D181" s="7">
        <v>0.68292260233614077</v>
      </c>
      <c r="E181" s="30">
        <f>+[1]IPT!N54</f>
        <v>1.2603439580686933</v>
      </c>
      <c r="F181" s="6">
        <f>+'IPT EEUU'!H69</f>
        <v>0.85978902859202144</v>
      </c>
      <c r="G181" s="7">
        <f t="shared" si="13"/>
        <v>4.0790640020492104</v>
      </c>
      <c r="H181" s="7">
        <f t="shared" si="18"/>
        <v>0.99562148278744422</v>
      </c>
      <c r="I181" s="7">
        <f t="shared" si="22"/>
        <v>2.8075783573892545</v>
      </c>
      <c r="J181" s="7">
        <f t="shared" si="23"/>
        <v>1.2442032555491829</v>
      </c>
      <c r="K181" s="10">
        <f t="shared" si="24"/>
        <v>7.88431320631266</v>
      </c>
      <c r="L181" s="72">
        <f t="shared" si="25"/>
        <v>1.0522940548965847</v>
      </c>
      <c r="M181" s="36">
        <f t="shared" si="19"/>
        <v>1.0408179392698473</v>
      </c>
      <c r="N181" s="95">
        <f t="shared" si="20"/>
        <v>7.7983284099793311</v>
      </c>
      <c r="O181" s="70">
        <f t="shared" si="21"/>
        <v>6.3090910349409066</v>
      </c>
      <c r="P181" s="70">
        <f t="shared" si="10"/>
        <v>0.84205419218430522</v>
      </c>
      <c r="Q181" s="1">
        <f t="shared" si="11"/>
        <v>0.83287091187542273</v>
      </c>
      <c r="R181" s="1">
        <f t="shared" si="12"/>
        <v>1.0408179392698473</v>
      </c>
      <c r="T181">
        <v>10.211393698485146</v>
      </c>
    </row>
    <row r="182" spans="1:20" x14ac:dyDescent="0.25">
      <c r="A182" s="21">
        <v>1987</v>
      </c>
      <c r="B182" s="66">
        <v>10.4558</v>
      </c>
      <c r="C182" s="23">
        <v>1.5843648602158172E-2</v>
      </c>
      <c r="D182" s="7">
        <v>0.70787840976049343</v>
      </c>
      <c r="E182" s="30">
        <f>+[1]IPT!N55</f>
        <v>1.1971323860378804</v>
      </c>
      <c r="F182" s="6">
        <f>+'IPT EEUU'!H70</f>
        <v>0.86505823816659166</v>
      </c>
      <c r="G182" s="7">
        <f t="shared" si="13"/>
        <v>5.2267394151204352</v>
      </c>
      <c r="H182" s="7">
        <f t="shared" si="18"/>
        <v>0.94568686083624109</v>
      </c>
      <c r="I182" s="7">
        <f t="shared" si="22"/>
        <v>2.9101747344546895</v>
      </c>
      <c r="J182" s="7">
        <f t="shared" si="23"/>
        <v>1.2518283443661304</v>
      </c>
      <c r="K182" s="10">
        <f t="shared" si="24"/>
        <v>10.323985084905869</v>
      </c>
      <c r="L182" s="72">
        <f t="shared" si="25"/>
        <v>0.98739312964152615</v>
      </c>
      <c r="M182" s="36">
        <f t="shared" si="19"/>
        <v>0.97662481096474163</v>
      </c>
      <c r="N182" s="95">
        <f t="shared" si="20"/>
        <v>10.211393698485146</v>
      </c>
      <c r="O182" s="70">
        <f t="shared" si="21"/>
        <v>7.7991979413187664</v>
      </c>
      <c r="P182" s="70">
        <f t="shared" si="10"/>
        <v>0.74592072737798798</v>
      </c>
      <c r="Q182" s="1">
        <f t="shared" si="11"/>
        <v>0.73778586006030555</v>
      </c>
      <c r="R182" s="1">
        <f t="shared" si="12"/>
        <v>0.97662481096474163</v>
      </c>
      <c r="T182">
        <v>12.757035388121489</v>
      </c>
    </row>
    <row r="183" spans="1:20" x14ac:dyDescent="0.25">
      <c r="A183" s="21">
        <v>1988</v>
      </c>
      <c r="B183" s="66">
        <v>14.4925</v>
      </c>
      <c r="C183" s="23">
        <v>2.0512573936678189E-2</v>
      </c>
      <c r="D183" s="7">
        <v>0.73676822293854627</v>
      </c>
      <c r="E183" s="30">
        <f>+[1]IPT!N56</f>
        <v>1.2065267819414247</v>
      </c>
      <c r="F183" s="6">
        <f>+'IPT EEUU'!H71</f>
        <v>0.87561286640295555</v>
      </c>
      <c r="G183" s="7">
        <f t="shared" si="13"/>
        <v>6.7669942317329417</v>
      </c>
      <c r="H183" s="7">
        <f t="shared" si="18"/>
        <v>0.95310805908890828</v>
      </c>
      <c r="I183" s="7">
        <f t="shared" si="22"/>
        <v>3.0289442904047452</v>
      </c>
      <c r="J183" s="7">
        <f t="shared" si="23"/>
        <v>1.2671019782182631</v>
      </c>
      <c r="K183" s="10">
        <f t="shared" si="24"/>
        <v>12.897695159292578</v>
      </c>
      <c r="L183" s="72">
        <f t="shared" si="25"/>
        <v>0.88995654023064197</v>
      </c>
      <c r="M183" s="36">
        <f t="shared" si="19"/>
        <v>0.88025084617019078</v>
      </c>
      <c r="N183" s="95">
        <f t="shared" si="20"/>
        <v>12.757035388121489</v>
      </c>
      <c r="O183" s="70">
        <f t="shared" si="21"/>
        <v>9.7015847274419276</v>
      </c>
      <c r="P183" s="70">
        <f t="shared" si="10"/>
        <v>0.66942106106206156</v>
      </c>
      <c r="Q183" s="1">
        <f t="shared" si="11"/>
        <v>0.662120484323104</v>
      </c>
      <c r="R183" s="1">
        <f t="shared" si="12"/>
        <v>0.88025084617019078</v>
      </c>
      <c r="T183">
        <v>27.261779166516643</v>
      </c>
    </row>
    <row r="184" spans="1:20" x14ac:dyDescent="0.25">
      <c r="A184" s="21">
        <v>1989</v>
      </c>
      <c r="B184" s="66">
        <v>36.89</v>
      </c>
      <c r="C184" s="23">
        <v>3.7838161541137116E-2</v>
      </c>
      <c r="D184" s="7">
        <v>0.77215694430002424</v>
      </c>
      <c r="E184" s="30">
        <f>+[1]IPT!N57</f>
        <v>1.0052605364314409</v>
      </c>
      <c r="F184" s="6">
        <f>+'IPT EEUU'!H72</f>
        <v>0.88577427791697694</v>
      </c>
      <c r="G184" s="7">
        <f t="shared" si="13"/>
        <v>12.48261781669507</v>
      </c>
      <c r="H184" s="7">
        <f t="shared" si="18"/>
        <v>0.79411574869074142</v>
      </c>
      <c r="I184" s="7">
        <f t="shared" si="22"/>
        <v>3.1744316528822578</v>
      </c>
      <c r="J184" s="7">
        <f t="shared" si="23"/>
        <v>1.2818065869842346</v>
      </c>
      <c r="K184" s="10">
        <f t="shared" si="24"/>
        <v>27.562369037330168</v>
      </c>
      <c r="L184" s="72">
        <f t="shared" si="25"/>
        <v>0.74715015010382668</v>
      </c>
      <c r="M184" s="36">
        <f t="shared" si="19"/>
        <v>0.73900187493945901</v>
      </c>
      <c r="N184" s="95">
        <f t="shared" si="20"/>
        <v>27.261779166516643</v>
      </c>
      <c r="O184" s="70">
        <f t="shared" si="21"/>
        <v>17.075673932419228</v>
      </c>
      <c r="P184" s="70">
        <f t="shared" si="10"/>
        <v>0.46288083308265732</v>
      </c>
      <c r="Q184" s="1">
        <f t="shared" si="11"/>
        <v>0.45783274416004233</v>
      </c>
      <c r="R184" s="1">
        <f t="shared" si="12"/>
        <v>0.73900187493945901</v>
      </c>
      <c r="T184">
        <v>38.448974821812975</v>
      </c>
    </row>
    <row r="185" spans="1:20" x14ac:dyDescent="0.25">
      <c r="A185" s="21">
        <v>1990</v>
      </c>
      <c r="B185" s="66">
        <v>48.23</v>
      </c>
      <c r="C185" s="23">
        <v>5.3221552532255578E-2</v>
      </c>
      <c r="D185" s="7">
        <v>0.81390593047034765</v>
      </c>
      <c r="E185" s="30">
        <f>+[1]IPT!N58</f>
        <v>0.95886607604451257</v>
      </c>
      <c r="F185" s="6">
        <f>+'IPT EEUU'!H73</f>
        <v>0.8929848130263176</v>
      </c>
      <c r="G185" s="7">
        <f t="shared" si="13"/>
        <v>17.557520577447729</v>
      </c>
      <c r="H185" s="7">
        <f t="shared" si="18"/>
        <v>0.75746597451771425</v>
      </c>
      <c r="I185" s="7">
        <f t="shared" si="22"/>
        <v>3.346066842014642</v>
      </c>
      <c r="J185" s="7">
        <f t="shared" si="23"/>
        <v>1.2922409737453506</v>
      </c>
      <c r="K185" s="10">
        <f t="shared" si="24"/>
        <v>38.872915324889028</v>
      </c>
      <c r="L185" s="72">
        <f t="shared" si="25"/>
        <v>0.80599036543414948</v>
      </c>
      <c r="M185" s="36">
        <f t="shared" si="19"/>
        <v>0.7972003902511503</v>
      </c>
      <c r="N185" s="95">
        <f t="shared" si="20"/>
        <v>38.448974821812975</v>
      </c>
      <c r="O185" s="70">
        <f t="shared" si="21"/>
        <v>22.785928698399314</v>
      </c>
      <c r="P185" s="70">
        <f t="shared" si="10"/>
        <v>0.47244305822930366</v>
      </c>
      <c r="Q185" s="1">
        <f t="shared" si="11"/>
        <v>0.46729068552695885</v>
      </c>
      <c r="R185" s="1">
        <f t="shared" si="12"/>
        <v>0.7972003902511503</v>
      </c>
      <c r="T185">
        <v>45.026869283477261</v>
      </c>
    </row>
    <row r="186" spans="1:20" x14ac:dyDescent="0.25">
      <c r="A186" s="21">
        <v>1991</v>
      </c>
      <c r="B186" s="66">
        <v>56.96</v>
      </c>
      <c r="C186" s="23">
        <v>7.1426197116741905E-2</v>
      </c>
      <c r="D186" s="7">
        <v>0.84839346989705722</v>
      </c>
      <c r="E186" s="30">
        <f>+[1]IPT!N59</f>
        <v>1.0647104388361257</v>
      </c>
      <c r="F186" s="6">
        <f>+'IPT EEUU'!H74</f>
        <v>0.90189864304037548</v>
      </c>
      <c r="G186" s="7">
        <f t="shared" si="13"/>
        <v>23.56314060710632</v>
      </c>
      <c r="H186" s="7">
        <f t="shared" si="18"/>
        <v>0.84107880159768056</v>
      </c>
      <c r="I186" s="7">
        <f t="shared" si="22"/>
        <v>3.4878493353203468</v>
      </c>
      <c r="J186" s="7">
        <f t="shared" si="23"/>
        <v>1.3051402036192938</v>
      </c>
      <c r="K186" s="10">
        <f t="shared" si="24"/>
        <v>45.523338011302677</v>
      </c>
      <c r="L186" s="72">
        <f t="shared" si="25"/>
        <v>0.79921590609730819</v>
      </c>
      <c r="M186" s="36">
        <f t="shared" si="19"/>
        <v>0.79049981185880025</v>
      </c>
      <c r="N186" s="95">
        <f t="shared" si="20"/>
        <v>45.026869283477261</v>
      </c>
      <c r="O186" s="70">
        <f t="shared" si="21"/>
        <v>29.336859345144589</v>
      </c>
      <c r="P186" s="70">
        <f t="shared" si="10"/>
        <v>0.51504317670548783</v>
      </c>
      <c r="Q186" s="1">
        <f t="shared" si="11"/>
        <v>0.5094262153427106</v>
      </c>
      <c r="R186" s="1">
        <f t="shared" si="12"/>
        <v>0.79049981185880025</v>
      </c>
      <c r="T186">
        <v>56.924721360186709</v>
      </c>
    </row>
    <row r="187" spans="1:20" x14ac:dyDescent="0.25">
      <c r="A187" s="21">
        <v>1992</v>
      </c>
      <c r="B187" s="66">
        <v>69.290000000000006</v>
      </c>
      <c r="C187" s="23">
        <v>9.3870200961789024E-2</v>
      </c>
      <c r="D187" s="7">
        <v>0.87411181588159848</v>
      </c>
      <c r="E187" s="30">
        <f>+[1]IPT!N60</f>
        <v>1.114266494011094</v>
      </c>
      <c r="F187" s="6">
        <f>+'IPT EEUU'!H75</f>
        <v>0.93550025237648515</v>
      </c>
      <c r="G187" s="7">
        <f t="shared" si="13"/>
        <v>30.967303781619222</v>
      </c>
      <c r="H187" s="7">
        <f t="shared" si="18"/>
        <v>0.88022610961509185</v>
      </c>
      <c r="I187" s="7">
        <f t="shared" si="22"/>
        <v>3.5935806016850034</v>
      </c>
      <c r="J187" s="7">
        <f t="shared" si="23"/>
        <v>1.353765192235562</v>
      </c>
      <c r="K187" s="10">
        <f t="shared" si="24"/>
        <v>57.552376456915333</v>
      </c>
      <c r="L187" s="72">
        <f t="shared" si="25"/>
        <v>0.8306014786681386</v>
      </c>
      <c r="M187" s="36">
        <f t="shared" si="19"/>
        <v>0.82154309943984272</v>
      </c>
      <c r="N187" s="95">
        <f t="shared" si="20"/>
        <v>56.924721360186709</v>
      </c>
      <c r="O187" s="70">
        <f t="shared" si="21"/>
        <v>37.420894493613815</v>
      </c>
      <c r="P187" s="70">
        <f t="shared" si="10"/>
        <v>0.54006197854833038</v>
      </c>
      <c r="Q187" s="1">
        <f t="shared" si="11"/>
        <v>0.53417216696706638</v>
      </c>
      <c r="R187" s="1">
        <f t="shared" si="12"/>
        <v>0.82154309943984272</v>
      </c>
      <c r="T187">
        <v>77.844900232463459</v>
      </c>
    </row>
    <row r="188" spans="1:20" x14ac:dyDescent="0.25">
      <c r="A188" s="21">
        <v>1993</v>
      </c>
      <c r="B188" s="66">
        <v>92.31</v>
      </c>
      <c r="C188" s="23">
        <v>0.1296550246304779</v>
      </c>
      <c r="D188" s="7">
        <v>0.89991681397525203</v>
      </c>
      <c r="E188" s="30">
        <f>+[1]IPT!N61</f>
        <v>1.1038689782923428</v>
      </c>
      <c r="F188" s="6">
        <f>+'IPT EEUU'!H76</f>
        <v>0.94465970359833173</v>
      </c>
      <c r="G188" s="7">
        <f t="shared" si="13"/>
        <v>42.772535835730359</v>
      </c>
      <c r="H188" s="7">
        <f t="shared" si="18"/>
        <v>0.87201248669816056</v>
      </c>
      <c r="I188" s="7">
        <f t="shared" si="22"/>
        <v>3.6996681054700256</v>
      </c>
      <c r="J188" s="7">
        <f t="shared" si="23"/>
        <v>1.3670198612884201</v>
      </c>
      <c r="K188" s="10">
        <f t="shared" si="24"/>
        <v>78.703222367693257</v>
      </c>
      <c r="L188" s="72">
        <f t="shared" si="25"/>
        <v>0.85259692739349213</v>
      </c>
      <c r="M188" s="36">
        <f t="shared" si="19"/>
        <v>0.84329867005160286</v>
      </c>
      <c r="N188" s="95">
        <f t="shared" si="20"/>
        <v>77.844900232463459</v>
      </c>
      <c r="O188" s="70">
        <f t="shared" si="21"/>
        <v>50.204239595558136</v>
      </c>
      <c r="P188" s="70">
        <f t="shared" si="10"/>
        <v>0.54386566564357208</v>
      </c>
      <c r="Q188" s="1">
        <f t="shared" si="11"/>
        <v>0.53793437178583814</v>
      </c>
      <c r="R188" s="1">
        <f t="shared" si="12"/>
        <v>0.84329867005160286</v>
      </c>
      <c r="T188">
        <v>131.90061295775709</v>
      </c>
    </row>
    <row r="189" spans="1:20" x14ac:dyDescent="0.25">
      <c r="A189" s="21">
        <v>1994</v>
      </c>
      <c r="B189" s="66">
        <v>153.93</v>
      </c>
      <c r="C189" s="23">
        <v>0.20850755083886982</v>
      </c>
      <c r="D189" s="7">
        <v>0.92338220512287261</v>
      </c>
      <c r="E189" s="30">
        <f>+[1]IPT!N62</f>
        <v>1.0367693012602901</v>
      </c>
      <c r="F189" s="6">
        <f>+'IPT EEUU'!H77</f>
        <v>0.95918711824461711</v>
      </c>
      <c r="G189" s="7">
        <f t="shared" si="13"/>
        <v>68.785584790822597</v>
      </c>
      <c r="H189" s="7">
        <f t="shared" si="18"/>
        <v>0.81900641679674901</v>
      </c>
      <c r="I189" s="7">
        <f t="shared" si="22"/>
        <v>3.7961371989051638</v>
      </c>
      <c r="J189" s="7">
        <f t="shared" si="23"/>
        <v>1.38804252614752</v>
      </c>
      <c r="K189" s="10">
        <f t="shared" si="24"/>
        <v>133.35495634330888</v>
      </c>
      <c r="L189" s="72">
        <f t="shared" si="25"/>
        <v>0.86633506362183377</v>
      </c>
      <c r="M189" s="36">
        <f t="shared" si="19"/>
        <v>0.85688698082087367</v>
      </c>
      <c r="N189" s="95">
        <f t="shared" si="20"/>
        <v>131.90061295775709</v>
      </c>
      <c r="O189" s="70">
        <f t="shared" si="21"/>
        <v>78.68531611920703</v>
      </c>
      <c r="P189" s="70">
        <f t="shared" si="10"/>
        <v>0.51117596387453401</v>
      </c>
      <c r="Q189" s="1">
        <f t="shared" si="11"/>
        <v>0.50560117758762535</v>
      </c>
      <c r="R189" s="1">
        <f t="shared" si="12"/>
        <v>0.85688698082087367</v>
      </c>
      <c r="T189">
        <v>205.65588770996558</v>
      </c>
    </row>
    <row r="190" spans="1:20" x14ac:dyDescent="0.25">
      <c r="A190" s="21">
        <v>1995</v>
      </c>
      <c r="B190" s="66">
        <v>177.26</v>
      </c>
      <c r="C190" s="23">
        <v>0.33345135817788923</v>
      </c>
      <c r="D190" s="7">
        <v>0.94929118574746119</v>
      </c>
      <c r="E190" s="30">
        <f>+[1]IPT!N63</f>
        <v>1.0362949513147259</v>
      </c>
      <c r="F190" s="6">
        <f>+'IPT EEUU'!H78</f>
        <v>0.96096189796846876</v>
      </c>
      <c r="G190" s="7">
        <f t="shared" si="13"/>
        <v>110.00391390758364</v>
      </c>
      <c r="H190" s="7">
        <f t="shared" si="18"/>
        <v>0.81863169924989265</v>
      </c>
      <c r="I190" s="7">
        <f t="shared" si="22"/>
        <v>3.9026521875946267</v>
      </c>
      <c r="J190" s="7">
        <f t="shared" si="23"/>
        <v>1.3906108151543186</v>
      </c>
      <c r="K190" s="10">
        <f t="shared" si="24"/>
        <v>207.92346079612372</v>
      </c>
      <c r="L190" s="72">
        <f t="shared" si="25"/>
        <v>1.1729857880859964</v>
      </c>
      <c r="M190" s="36">
        <f t="shared" si="19"/>
        <v>1.1601934317384948</v>
      </c>
      <c r="N190" s="95">
        <f t="shared" si="20"/>
        <v>205.65588770996558</v>
      </c>
      <c r="O190" s="70">
        <f t="shared" si="21"/>
        <v>122.40141826206089</v>
      </c>
      <c r="P190" s="70">
        <f t="shared" si="10"/>
        <v>0.69051911464549753</v>
      </c>
      <c r="Q190" s="1">
        <f t="shared" si="11"/>
        <v>0.68298844661095959</v>
      </c>
      <c r="R190" s="1">
        <f t="shared" si="12"/>
        <v>1.1601934317384948</v>
      </c>
      <c r="T190">
        <v>447.59847926849613</v>
      </c>
    </row>
    <row r="191" spans="1:20" x14ac:dyDescent="0.25">
      <c r="A191" s="21">
        <v>1996</v>
      </c>
      <c r="B191" s="66">
        <v>416.34750000000003</v>
      </c>
      <c r="C191" s="23">
        <v>0.66648808367896495</v>
      </c>
      <c r="D191" s="7">
        <v>0.97712384319434331</v>
      </c>
      <c r="E191" s="30">
        <f>+[1]IPT!N64</f>
        <v>0.94258941561846488</v>
      </c>
      <c r="F191" s="6">
        <f>+'IPT EEUU'!H79</f>
        <v>0.97967734180500998</v>
      </c>
      <c r="G191" s="7">
        <f t="shared" si="13"/>
        <v>219.87104259547976</v>
      </c>
      <c r="H191" s="7">
        <f t="shared" si="18"/>
        <v>0.74460806165633797</v>
      </c>
      <c r="I191" s="7">
        <f t="shared" si="22"/>
        <v>4.017075647016215</v>
      </c>
      <c r="J191" s="7">
        <f t="shared" si="23"/>
        <v>1.4176939894867533</v>
      </c>
      <c r="K191" s="10">
        <f t="shared" si="24"/>
        <v>452.53372462566256</v>
      </c>
      <c r="L191" s="72">
        <f t="shared" si="25"/>
        <v>1.0869135148539681</v>
      </c>
      <c r="M191" s="36">
        <f t="shared" si="19"/>
        <v>1.0750598460864929</v>
      </c>
      <c r="N191" s="95">
        <f t="shared" si="20"/>
        <v>447.59847926849613</v>
      </c>
      <c r="O191" s="70">
        <f t="shared" si="21"/>
        <v>237.68194125562113</v>
      </c>
      <c r="P191" s="70">
        <f t="shared" si="10"/>
        <v>0.57087394845800954</v>
      </c>
      <c r="Q191" s="1">
        <f t="shared" si="11"/>
        <v>0.56464810748674221</v>
      </c>
      <c r="R191" s="1">
        <f t="shared" si="12"/>
        <v>1.0750598460864929</v>
      </c>
      <c r="T191">
        <v>631.37200184352332</v>
      </c>
    </row>
    <row r="192" spans="1:20" x14ac:dyDescent="0.25">
      <c r="A192" s="21">
        <v>1997</v>
      </c>
      <c r="B192" s="66">
        <v>487.28016676593211</v>
      </c>
      <c r="C192" s="23">
        <v>1</v>
      </c>
      <c r="D192" s="74">
        <v>1</v>
      </c>
      <c r="E192" s="75">
        <f>+[1]IPT!N65</f>
        <v>1</v>
      </c>
      <c r="F192" s="76">
        <f>+'IPT EEUU'!H80</f>
        <v>1</v>
      </c>
      <c r="G192" s="7">
        <f t="shared" si="13"/>
        <v>329.89493432771951</v>
      </c>
      <c r="H192" s="7">
        <f t="shared" si="18"/>
        <v>0.78996013462317027</v>
      </c>
      <c r="I192" s="7">
        <f t="shared" si="22"/>
        <v>4.1111223259928638</v>
      </c>
      <c r="J192" s="7">
        <f t="shared" si="23"/>
        <v>1.4471029684882963</v>
      </c>
      <c r="K192" s="10">
        <f t="shared" si="24"/>
        <v>638.33354412989468</v>
      </c>
      <c r="L192" s="72">
        <f t="shared" si="25"/>
        <v>1.3099928699468737</v>
      </c>
      <c r="M192" s="36">
        <f t="shared" si="19"/>
        <v>1.29570634083863</v>
      </c>
      <c r="N192" s="95">
        <f t="shared" si="20"/>
        <v>631.37200184352332</v>
      </c>
      <c r="O192" s="70">
        <f t="shared" si="21"/>
        <v>348.46038149041033</v>
      </c>
      <c r="P192" s="70">
        <f t="shared" si="10"/>
        <v>0.7151129991666485</v>
      </c>
      <c r="Q192" s="1">
        <f t="shared" si="11"/>
        <v>0.70731411497982688</v>
      </c>
      <c r="R192" s="1">
        <f t="shared" si="12"/>
        <v>1.29570634083863</v>
      </c>
      <c r="T192">
        <v>844.0203575431093</v>
      </c>
    </row>
    <row r="193" spans="1:20" x14ac:dyDescent="0.25">
      <c r="A193" s="21">
        <v>1998</v>
      </c>
      <c r="B193" s="66">
        <v>546.93967590172497</v>
      </c>
      <c r="C193" s="23">
        <v>1.3578201340704399</v>
      </c>
      <c r="D193" s="7">
        <v>1.0155107275311082</v>
      </c>
      <c r="E193" s="30">
        <f>+[1]IPT!N66</f>
        <v>1.0219289373234697</v>
      </c>
      <c r="F193" s="6">
        <f>+'IPT EEUU'!H81</f>
        <v>1.0217168855712093</v>
      </c>
      <c r="G193" s="7">
        <f t="shared" si="13"/>
        <v>447.93798395802304</v>
      </c>
      <c r="H193" s="7">
        <f t="shared" si="18"/>
        <v>0.80728312090336152</v>
      </c>
      <c r="I193" s="7">
        <f t="shared" si="22"/>
        <v>4.174888824238395</v>
      </c>
      <c r="J193" s="7">
        <f t="shared" si="23"/>
        <v>1.4785295380647141</v>
      </c>
      <c r="K193" s="10">
        <f t="shared" si="24"/>
        <v>853.32657225082255</v>
      </c>
      <c r="L193" s="72">
        <f t="shared" si="25"/>
        <v>1.5601840748597469</v>
      </c>
      <c r="M193" s="36">
        <f t="shared" si="19"/>
        <v>1.5431690088154517</v>
      </c>
      <c r="N193" s="95">
        <f t="shared" si="20"/>
        <v>844.0203575431093</v>
      </c>
      <c r="O193" s="70">
        <f t="shared" si="21"/>
        <v>465.91976735080982</v>
      </c>
      <c r="P193" s="70">
        <f t="shared" si="10"/>
        <v>0.85186682897462185</v>
      </c>
      <c r="Q193" s="1">
        <f t="shared" si="11"/>
        <v>0.84257653394501097</v>
      </c>
      <c r="R193" s="1">
        <f t="shared" si="12"/>
        <v>1.5431690088154517</v>
      </c>
      <c r="T193">
        <v>1179.7020004305964</v>
      </c>
    </row>
    <row r="194" spans="1:20" x14ac:dyDescent="0.25">
      <c r="A194" s="21">
        <v>1999</v>
      </c>
      <c r="B194" s="66">
        <v>609.31490029128383</v>
      </c>
      <c r="C194" s="23">
        <v>1.6778568480632015</v>
      </c>
      <c r="D194" s="7">
        <v>1.0377283283075109</v>
      </c>
      <c r="E194" s="30">
        <f>+[1]IPT!N67</f>
        <v>0.9094700098042694</v>
      </c>
      <c r="F194" s="6">
        <f>+'IPT EEUU'!H82</f>
        <v>1.0510034626133158</v>
      </c>
      <c r="G194" s="7">
        <f t="shared" si="13"/>
        <v>553.51647470312423</v>
      </c>
      <c r="H194" s="7">
        <f t="shared" ref="H194:H212" si="26">+E194/$E$2</f>
        <v>0.71844505138071668</v>
      </c>
      <c r="I194" s="7">
        <f t="shared" si="22"/>
        <v>4.2662280988202612</v>
      </c>
      <c r="J194" s="7">
        <f t="shared" si="23"/>
        <v>1.5209102306392075</v>
      </c>
      <c r="K194" s="10">
        <f t="shared" si="24"/>
        <v>1192.7094593254078</v>
      </c>
      <c r="L194" s="72">
        <f t="shared" si="25"/>
        <v>1.957459859844608</v>
      </c>
      <c r="M194" s="36">
        <f t="shared" si="19"/>
        <v>1.936112180855315</v>
      </c>
      <c r="N194" s="95">
        <f t="shared" si="20"/>
        <v>1179.7020004305964</v>
      </c>
      <c r="O194" s="70">
        <f t="shared" si="21"/>
        <v>563.41011555111538</v>
      </c>
      <c r="P194" s="70">
        <f t="shared" si="10"/>
        <v>0.92466164093767667</v>
      </c>
      <c r="Q194" s="1">
        <f t="shared" si="11"/>
        <v>0.91457745975502014</v>
      </c>
      <c r="R194" s="1">
        <f t="shared" si="12"/>
        <v>1.936112180855315</v>
      </c>
      <c r="T194">
        <v>1405.3196353006872</v>
      </c>
    </row>
    <row r="195" spans="1:20" x14ac:dyDescent="0.25">
      <c r="A195" s="21">
        <v>2000</v>
      </c>
      <c r="B195" s="66">
        <v>682.57797240067987</v>
      </c>
      <c r="C195" s="23">
        <v>1.9497620856696076</v>
      </c>
      <c r="D195" s="7">
        <v>1.0727184499670723</v>
      </c>
      <c r="E195" s="30">
        <f>+[1]IPT!N68</f>
        <v>0.87506596995058583</v>
      </c>
      <c r="F195" s="6">
        <f>+'IPT EEUU'!H83</f>
        <v>1.0716049706172321</v>
      </c>
      <c r="G195" s="7">
        <f t="shared" si="13"/>
        <v>643.21663520665265</v>
      </c>
      <c r="H195" s="7">
        <f t="shared" si="26"/>
        <v>0.69126723142631985</v>
      </c>
      <c r="I195" s="7">
        <f t="shared" si="22"/>
        <v>4.4100767691640899</v>
      </c>
      <c r="J195" s="7">
        <f t="shared" si="23"/>
        <v>1.5507227340270102</v>
      </c>
      <c r="K195" s="10">
        <f t="shared" si="24"/>
        <v>1420.8147665995855</v>
      </c>
      <c r="L195" s="72">
        <f t="shared" si="25"/>
        <v>2.0815420714537116</v>
      </c>
      <c r="M195" s="36">
        <f t="shared" ref="M195:M212" si="27">+L195/$G$2</f>
        <v>2.0588411758411551</v>
      </c>
      <c r="N195" s="95">
        <f t="shared" ref="N195:N212" si="28">+M195*B195</f>
        <v>1405.3196353006872</v>
      </c>
      <c r="O195" s="70">
        <f t="shared" ref="O195:O212" si="29">+$B$2*(G195/I195)</f>
        <v>633.35802624521341</v>
      </c>
      <c r="P195" s="70">
        <f t="shared" si="10"/>
        <v>0.9278911008769356</v>
      </c>
      <c r="Q195" s="1">
        <f t="shared" si="11"/>
        <v>0.91777169982821372</v>
      </c>
      <c r="R195" s="1">
        <f t="shared" si="12"/>
        <v>2.0588411758411551</v>
      </c>
      <c r="T195">
        <v>1544.0745420179537</v>
      </c>
    </row>
    <row r="196" spans="1:20" x14ac:dyDescent="0.25">
      <c r="A196" s="21">
        <v>2001</v>
      </c>
      <c r="B196" s="66">
        <v>721.1191028064045</v>
      </c>
      <c r="C196" s="23">
        <v>2.1940865084459369</v>
      </c>
      <c r="D196" s="7">
        <v>1.1030293577345673</v>
      </c>
      <c r="E196" s="30">
        <f>+[1]IPT!N69</f>
        <v>0.87967706545123536</v>
      </c>
      <c r="F196" s="6">
        <f>+'IPT EEUU'!H84</f>
        <v>1.0815324075917248</v>
      </c>
      <c r="G196" s="7">
        <f t="shared" si="13"/>
        <v>723.8180246131077</v>
      </c>
      <c r="H196" s="7">
        <f t="shared" si="26"/>
        <v>0.69490981304877331</v>
      </c>
      <c r="I196" s="7">
        <f t="shared" si="22"/>
        <v>4.5346886188081497</v>
      </c>
      <c r="J196" s="7">
        <f t="shared" si="23"/>
        <v>1.5650887575422789</v>
      </c>
      <c r="K196" s="10">
        <f t="shared" si="24"/>
        <v>1561.0995925209556</v>
      </c>
      <c r="L196" s="72">
        <f t="shared" si="25"/>
        <v>2.164829064221943</v>
      </c>
      <c r="M196" s="36">
        <f t="shared" si="27"/>
        <v>2.1412198567598955</v>
      </c>
      <c r="N196" s="95">
        <f t="shared" si="28"/>
        <v>1544.0745420179537</v>
      </c>
      <c r="O196" s="70">
        <f t="shared" si="29"/>
        <v>693.13859725936231</v>
      </c>
      <c r="P196" s="70">
        <f t="shared" ref="P196:P212" si="30">+O196/B196</f>
        <v>0.96119849628424836</v>
      </c>
      <c r="Q196" s="1">
        <f t="shared" ref="Q196:Q212" si="31">+P196/$G$2</f>
        <v>0.95071585121723989</v>
      </c>
      <c r="R196" s="1">
        <f t="shared" ref="R196:R212" si="32">+M196</f>
        <v>2.1412198567598955</v>
      </c>
      <c r="T196">
        <v>2343.2640468864283</v>
      </c>
    </row>
    <row r="197" spans="1:20" x14ac:dyDescent="0.25">
      <c r="A197" s="21">
        <v>2002</v>
      </c>
      <c r="B197" s="66">
        <v>1180.8164711808304</v>
      </c>
      <c r="C197" s="23">
        <v>2.6862991006556216</v>
      </c>
      <c r="D197" s="7">
        <v>1.1205504141970817</v>
      </c>
      <c r="E197" s="30">
        <f>+[1]IPT!N70</f>
        <v>0.71846446258922858</v>
      </c>
      <c r="F197" s="6">
        <f>+'IPT EEUU'!H85</f>
        <v>1.1122905184831784</v>
      </c>
      <c r="G197" s="7">
        <f t="shared" ref="G197:G212" si="33">+C197/$C$2</f>
        <v>886.19646539539826</v>
      </c>
      <c r="H197" s="7">
        <f t="shared" si="26"/>
        <v>0.56755828358895077</v>
      </c>
      <c r="I197" s="7">
        <f t="shared" si="22"/>
        <v>4.6067198252061736</v>
      </c>
      <c r="J197" s="7">
        <f t="shared" si="23"/>
        <v>1.6095989111183937</v>
      </c>
      <c r="K197" s="10">
        <f t="shared" si="24"/>
        <v>2369.1010046591873</v>
      </c>
      <c r="L197" s="72">
        <f t="shared" si="25"/>
        <v>2.0063244902826081</v>
      </c>
      <c r="M197" s="36">
        <f t="shared" si="27"/>
        <v>1.9844439030759258</v>
      </c>
      <c r="N197" s="95">
        <f t="shared" si="28"/>
        <v>2343.2640468864283</v>
      </c>
      <c r="O197" s="70">
        <f t="shared" si="29"/>
        <v>835.36518977821629</v>
      </c>
      <c r="P197" s="70">
        <f t="shared" si="30"/>
        <v>0.70744710136270483</v>
      </c>
      <c r="Q197" s="1">
        <f t="shared" si="31"/>
        <v>0.69973181997604295</v>
      </c>
      <c r="R197" s="1">
        <f t="shared" si="32"/>
        <v>1.9844439030759258</v>
      </c>
      <c r="T197">
        <v>2370.0942246006139</v>
      </c>
    </row>
    <row r="198" spans="1:20" x14ac:dyDescent="0.25">
      <c r="A198" s="21">
        <v>2003</v>
      </c>
      <c r="B198" s="66">
        <v>1616.6454745979793</v>
      </c>
      <c r="C198" s="23">
        <v>3.521483285564778</v>
      </c>
      <c r="D198" s="7">
        <v>1.146026134276108</v>
      </c>
      <c r="E198" s="30">
        <f>+[1]IPT!N71</f>
        <v>0.93807938079195274</v>
      </c>
      <c r="F198" s="6">
        <f>+'IPT EEUU'!H86</f>
        <v>1.1460109652876647</v>
      </c>
      <c r="G198" s="7">
        <f t="shared" si="33"/>
        <v>1161.7194972275543</v>
      </c>
      <c r="H198" s="7">
        <f t="shared" si="26"/>
        <v>0.74104531393763129</v>
      </c>
      <c r="I198" s="7">
        <f t="shared" si="22"/>
        <v>4.7114536267938032</v>
      </c>
      <c r="J198" s="7">
        <f t="shared" si="23"/>
        <v>1.6583958697879175</v>
      </c>
      <c r="K198" s="10">
        <f t="shared" si="24"/>
        <v>2396.2270133829243</v>
      </c>
      <c r="L198" s="72">
        <f t="shared" si="25"/>
        <v>1.4822217060167804</v>
      </c>
      <c r="M198" s="36">
        <f t="shared" si="27"/>
        <v>1.4660568825023303</v>
      </c>
      <c r="N198" s="95">
        <f t="shared" si="28"/>
        <v>2370.0942246006139</v>
      </c>
      <c r="O198" s="70">
        <f t="shared" si="29"/>
        <v>1070.7412094708529</v>
      </c>
      <c r="P198" s="70">
        <f t="shared" si="30"/>
        <v>0.66232283224441679</v>
      </c>
      <c r="Q198" s="1">
        <f t="shared" si="31"/>
        <v>0.65509966741734571</v>
      </c>
      <c r="R198" s="1">
        <f t="shared" si="32"/>
        <v>1.4660568825023303</v>
      </c>
      <c r="T198">
        <v>3975.4840479155587</v>
      </c>
    </row>
    <row r="199" spans="1:20" x14ac:dyDescent="0.25">
      <c r="A199" s="21">
        <v>2004</v>
      </c>
      <c r="B199" s="66">
        <v>1887.7880927860331</v>
      </c>
      <c r="C199" s="23">
        <v>4.2873014523597108</v>
      </c>
      <c r="D199" s="7">
        <v>1.1767529721673424</v>
      </c>
      <c r="E199" s="30">
        <f>+[1]IPT!N72</f>
        <v>0.68191662693961719</v>
      </c>
      <c r="F199" s="6">
        <f>+'IPT EEUU'!H87</f>
        <v>1.1785208181319131</v>
      </c>
      <c r="G199" s="7">
        <f t="shared" si="33"/>
        <v>1414.3590310693432</v>
      </c>
      <c r="H199" s="7">
        <f t="shared" si="26"/>
        <v>0.53868695041899817</v>
      </c>
      <c r="I199" s="7">
        <f t="shared" si="22"/>
        <v>4.8377754160556208</v>
      </c>
      <c r="J199" s="7">
        <f t="shared" si="23"/>
        <v>1.7054409743439471</v>
      </c>
      <c r="K199" s="10">
        <f t="shared" si="24"/>
        <v>4019.31795285203</v>
      </c>
      <c r="L199" s="72">
        <f t="shared" si="25"/>
        <v>2.1291150040681979</v>
      </c>
      <c r="M199" s="36">
        <f t="shared" si="27"/>
        <v>2.1058952872451191</v>
      </c>
      <c r="N199" s="95">
        <f t="shared" si="28"/>
        <v>3975.4840479155587</v>
      </c>
      <c r="O199" s="70">
        <f t="shared" si="29"/>
        <v>1269.5567676384032</v>
      </c>
      <c r="P199" s="70">
        <f t="shared" si="30"/>
        <v>0.67251021048912729</v>
      </c>
      <c r="Q199" s="1">
        <f t="shared" si="31"/>
        <v>0.66517594408343794</v>
      </c>
      <c r="R199" s="1">
        <f t="shared" si="32"/>
        <v>2.1058952872451191</v>
      </c>
      <c r="T199">
        <v>4470.5522206666183</v>
      </c>
    </row>
    <row r="200" spans="1:20" x14ac:dyDescent="0.25">
      <c r="A200" s="21">
        <v>2005</v>
      </c>
      <c r="B200" s="66">
        <v>2113.5815135476182</v>
      </c>
      <c r="C200" s="23">
        <v>4.9713245734270668</v>
      </c>
      <c r="D200" s="33">
        <v>1.2165089598280825</v>
      </c>
      <c r="E200" s="30">
        <f>+[1]IPT!N73</f>
        <v>0.69237268007359809</v>
      </c>
      <c r="F200" s="6">
        <f>+'IPT EEUU'!H88</f>
        <v>1.1996621840833144</v>
      </c>
      <c r="G200" s="7">
        <f t="shared" si="33"/>
        <v>1640.0147936725004</v>
      </c>
      <c r="H200" s="7">
        <f t="shared" si="26"/>
        <v>0.54694681556034475</v>
      </c>
      <c r="I200" s="7">
        <f t="shared" si="22"/>
        <v>5.0012171445195861</v>
      </c>
      <c r="J200" s="7">
        <f t="shared" si="23"/>
        <v>1.7360347077701173</v>
      </c>
      <c r="K200" s="10">
        <f t="shared" si="24"/>
        <v>4519.8447744015475</v>
      </c>
      <c r="L200" s="72">
        <f t="shared" si="25"/>
        <v>2.1384766782971378</v>
      </c>
      <c r="M200" s="36">
        <f t="shared" si="27"/>
        <v>2.1151548648638854</v>
      </c>
      <c r="N200" s="95">
        <f t="shared" si="28"/>
        <v>4470.5522206666183</v>
      </c>
      <c r="O200" s="70">
        <f t="shared" si="29"/>
        <v>1424.0007386496009</v>
      </c>
      <c r="P200" s="70">
        <f t="shared" si="30"/>
        <v>0.67373826347460564</v>
      </c>
      <c r="Q200" s="1">
        <f t="shared" si="31"/>
        <v>0.66639060416035467</v>
      </c>
      <c r="R200" s="1">
        <f t="shared" si="32"/>
        <v>2.1151548648638854</v>
      </c>
      <c r="T200">
        <v>4603.2146615076654</v>
      </c>
    </row>
    <row r="201" spans="1:20" x14ac:dyDescent="0.25">
      <c r="A201" s="21">
        <v>2006</v>
      </c>
      <c r="B201" s="66">
        <v>2143.2083817526295</v>
      </c>
      <c r="C201" s="23">
        <v>5.6501152780955319</v>
      </c>
      <c r="D201" s="33">
        <v>1.255866347786905</v>
      </c>
      <c r="E201" s="30">
        <f>+[1]IPT!N74</f>
        <v>0.74848540634660132</v>
      </c>
      <c r="F201" s="6">
        <f>+'IPT EEUU'!H89</f>
        <v>1.2129568743205352</v>
      </c>
      <c r="G201" s="7">
        <f t="shared" si="33"/>
        <v>1863.9444086113701</v>
      </c>
      <c r="H201" s="7">
        <f t="shared" si="26"/>
        <v>0.59127363236103947</v>
      </c>
      <c r="I201" s="7">
        <f t="shared" si="22"/>
        <v>5.1630201808498635</v>
      </c>
      <c r="J201" s="7">
        <f t="shared" si="23"/>
        <v>1.755273493477532</v>
      </c>
      <c r="K201" s="10">
        <f t="shared" si="24"/>
        <v>4653.969958584129</v>
      </c>
      <c r="L201" s="72">
        <f t="shared" si="25"/>
        <v>2.1714967140891357</v>
      </c>
      <c r="M201" s="36">
        <f t="shared" si="27"/>
        <v>2.1478147905260343</v>
      </c>
      <c r="N201" s="95">
        <f t="shared" si="28"/>
        <v>4603.2146615076654</v>
      </c>
      <c r="O201" s="70">
        <f t="shared" si="29"/>
        <v>1567.7156480380804</v>
      </c>
      <c r="P201" s="70">
        <f t="shared" si="30"/>
        <v>0.73148073765746735</v>
      </c>
      <c r="Q201" s="1">
        <f t="shared" si="31"/>
        <v>0.72350335007742139</v>
      </c>
      <c r="R201" s="1">
        <f t="shared" si="32"/>
        <v>2.1478147905260343</v>
      </c>
      <c r="T201">
        <v>4767.1756313319129</v>
      </c>
    </row>
    <row r="202" spans="1:20" x14ac:dyDescent="0.25">
      <c r="A202" s="21">
        <v>2007</v>
      </c>
      <c r="B202" s="66">
        <v>2136.6186062002166</v>
      </c>
      <c r="C202" s="23">
        <v>6.7068389914914457</v>
      </c>
      <c r="D202" s="33">
        <v>1.2916827839589615</v>
      </c>
      <c r="E202" s="30">
        <f>+[1]IPT!N75</f>
        <v>0.84282000754125963</v>
      </c>
      <c r="F202" s="6">
        <f>+'IPT EEUU'!H90</f>
        <v>1.2255997410635493</v>
      </c>
      <c r="G202" s="7">
        <f t="shared" si="33"/>
        <v>2212.552208644659</v>
      </c>
      <c r="H202" s="7">
        <f t="shared" si="26"/>
        <v>0.6657942066203949</v>
      </c>
      <c r="I202" s="7">
        <f t="shared" si="22"/>
        <v>5.3102659312343041</v>
      </c>
      <c r="J202" s="7">
        <f t="shared" si="23"/>
        <v>1.7735690234715495</v>
      </c>
      <c r="K202" s="10">
        <f t="shared" si="24"/>
        <v>4819.7387710453859</v>
      </c>
      <c r="L202" s="72">
        <f t="shared" si="25"/>
        <v>2.2557787136455092</v>
      </c>
      <c r="M202" s="36">
        <f>+L202/$G$2</f>
        <v>2.2311776268811516</v>
      </c>
      <c r="N202" s="95">
        <f t="shared" si="28"/>
        <v>4767.1756313319129</v>
      </c>
      <c r="O202" s="70">
        <f t="shared" si="29"/>
        <v>1809.3201384993606</v>
      </c>
      <c r="P202" s="70">
        <f t="shared" si="30"/>
        <v>0.84681474421730007</v>
      </c>
      <c r="Q202" s="1">
        <f t="shared" si="31"/>
        <v>0.83757954624783248</v>
      </c>
      <c r="R202" s="1">
        <f t="shared" si="32"/>
        <v>2.2311776268811516</v>
      </c>
      <c r="T202">
        <v>6201.1190640109453</v>
      </c>
    </row>
    <row r="203" spans="1:20" x14ac:dyDescent="0.25">
      <c r="A203" s="21">
        <v>2008</v>
      </c>
      <c r="B203" s="66">
        <v>2125.8720276872964</v>
      </c>
      <c r="C203" s="23">
        <v>8.8158698597875649</v>
      </c>
      <c r="D203" s="33">
        <v>1.3412730927870786</v>
      </c>
      <c r="E203" s="30">
        <f>+[1]IPT!N76</f>
        <v>0.82757650497170676</v>
      </c>
      <c r="F203" s="6">
        <f>+'IPT EEUU'!H91</f>
        <v>1.2366447131310188</v>
      </c>
      <c r="G203" s="7">
        <f t="shared" si="33"/>
        <v>2908.3108084363403</v>
      </c>
      <c r="H203" s="7">
        <f t="shared" si="26"/>
        <v>0.6537524472784223</v>
      </c>
      <c r="I203" s="7">
        <f t="shared" si="22"/>
        <v>5.5141377570104568</v>
      </c>
      <c r="J203" s="7">
        <f t="shared" si="23"/>
        <v>1.789552235337255</v>
      </c>
      <c r="K203" s="10">
        <f t="shared" si="24"/>
        <v>6269.4929425815608</v>
      </c>
      <c r="L203" s="72">
        <f>+K203/B203</f>
        <v>2.949139393589014</v>
      </c>
      <c r="M203" s="36">
        <f t="shared" si="27"/>
        <v>2.9169766492280571</v>
      </c>
      <c r="N203" s="95">
        <f t="shared" si="28"/>
        <v>6201.1190640109453</v>
      </c>
      <c r="O203" s="70">
        <f t="shared" si="29"/>
        <v>2290.347425167537</v>
      </c>
      <c r="P203" s="70">
        <f t="shared" si="30"/>
        <v>1.0773684376755128</v>
      </c>
      <c r="Q203" s="1">
        <f t="shared" si="31"/>
        <v>1.0656188656753398</v>
      </c>
      <c r="R203" s="1">
        <f t="shared" si="32"/>
        <v>2.9169766492280571</v>
      </c>
      <c r="T203">
        <v>7423.2171806069946</v>
      </c>
    </row>
    <row r="204" spans="1:20" x14ac:dyDescent="0.25">
      <c r="A204" s="21">
        <v>2009</v>
      </c>
      <c r="B204" s="66">
        <v>2107.1214056115009</v>
      </c>
      <c r="C204" s="23">
        <v>11.336213552533039</v>
      </c>
      <c r="D204" s="33">
        <v>1.3365032407888808</v>
      </c>
      <c r="E204" s="30">
        <f>+[1]IPT!N77</f>
        <v>0.91420185047925961</v>
      </c>
      <c r="F204" s="6">
        <f>+'IPT EEUU'!H92</f>
        <v>1.2672168565154005</v>
      </c>
      <c r="G204" s="7">
        <f t="shared" si="33"/>
        <v>3739.7594254378905</v>
      </c>
      <c r="H204" s="7">
        <f t="shared" si="26"/>
        <v>0.72218301687734732</v>
      </c>
      <c r="I204" s="7">
        <f t="shared" ref="I204:I212" si="34">+D204/$D$2</f>
        <v>5.4945283119689847</v>
      </c>
      <c r="J204" s="7">
        <f t="shared" si="23"/>
        <v>1.8337932747818437</v>
      </c>
      <c r="K204" s="10">
        <f t="shared" si="24"/>
        <v>7505.0659799722234</v>
      </c>
      <c r="L204" s="72">
        <f t="shared" si="25"/>
        <v>3.5617624879066723</v>
      </c>
      <c r="M204" s="36">
        <f t="shared" si="27"/>
        <v>3.5229185944569372</v>
      </c>
      <c r="N204" s="95">
        <f t="shared" si="28"/>
        <v>7423.2171806069946</v>
      </c>
      <c r="O204" s="70">
        <f t="shared" si="29"/>
        <v>2955.6391474522538</v>
      </c>
      <c r="P204" s="70">
        <f t="shared" si="30"/>
        <v>1.402690485503614</v>
      </c>
      <c r="Q204" s="1">
        <f t="shared" si="31"/>
        <v>1.3873930141121731</v>
      </c>
      <c r="R204" s="1">
        <f t="shared" si="32"/>
        <v>3.5229185944569372</v>
      </c>
      <c r="T204">
        <v>11731.508200102939</v>
      </c>
    </row>
    <row r="205" spans="1:20" x14ac:dyDescent="0.25">
      <c r="A205" s="21">
        <v>2010</v>
      </c>
      <c r="B205" s="69">
        <v>4220.9060249378017</v>
      </c>
      <c r="C205" s="23">
        <v>14.630792773495568</v>
      </c>
      <c r="D205" s="33">
        <v>1.3584229316141554</v>
      </c>
      <c r="E205" s="30">
        <f>+[1]IPT!N78</f>
        <v>0.75980906919193658</v>
      </c>
      <c r="F205" s="6">
        <f>+'IPT EEUU'!H93</f>
        <v>1.3108112122062523</v>
      </c>
      <c r="G205" s="7">
        <f t="shared" si="33"/>
        <v>4826.6244211747935</v>
      </c>
      <c r="H205" s="7">
        <f t="shared" si="26"/>
        <v>0.60021887458676793</v>
      </c>
      <c r="I205" s="7">
        <f t="shared" si="34"/>
        <v>5.5846428422996315</v>
      </c>
      <c r="J205" s="7">
        <f t="shared" si="23"/>
        <v>1.89687879631141</v>
      </c>
      <c r="K205" s="10">
        <f t="shared" si="24"/>
        <v>11860.860452308396</v>
      </c>
      <c r="L205" s="72">
        <f t="shared" si="25"/>
        <v>2.8100271321447332</v>
      </c>
      <c r="M205" s="36">
        <f t="shared" si="27"/>
        <v>2.779381519226269</v>
      </c>
      <c r="N205" s="95">
        <f t="shared" si="28"/>
        <v>11731.508200102939</v>
      </c>
      <c r="O205" s="70">
        <f t="shared" si="29"/>
        <v>3753.0665249454905</v>
      </c>
      <c r="P205" s="70">
        <f t="shared" si="30"/>
        <v>0.88916135606236224</v>
      </c>
      <c r="Q205" s="1">
        <f t="shared" si="31"/>
        <v>0.87946433412679592</v>
      </c>
      <c r="R205" s="1">
        <f t="shared" si="32"/>
        <v>2.779381519226269</v>
      </c>
      <c r="T205">
        <v>14351.871156076999</v>
      </c>
    </row>
    <row r="206" spans="1:20" x14ac:dyDescent="0.25">
      <c r="A206" s="21">
        <v>2011</v>
      </c>
      <c r="B206" s="69">
        <v>4249.3601902671053</v>
      </c>
      <c r="C206" s="23">
        <v>18.602984936495719</v>
      </c>
      <c r="D206" s="33">
        <v>1.4013056739801049</v>
      </c>
      <c r="E206" s="30">
        <f>+[1]IPT!N79</f>
        <v>0.77021037813458115</v>
      </c>
      <c r="F206" s="6">
        <f>+'IPT EEUU'!H94</f>
        <v>1.3188117866093638</v>
      </c>
      <c r="G206" s="7">
        <f t="shared" si="33"/>
        <v>6137.0304939248108</v>
      </c>
      <c r="H206" s="7">
        <f t="shared" si="26"/>
        <v>0.60843549399935659</v>
      </c>
      <c r="I206" s="7">
        <f t="shared" si="34"/>
        <v>5.7609390418400865</v>
      </c>
      <c r="J206" s="7">
        <f t="shared" si="23"/>
        <v>1.9084564512797642</v>
      </c>
      <c r="K206" s="10">
        <f t="shared" si="24"/>
        <v>14510.11567380958</v>
      </c>
      <c r="L206" s="72">
        <f t="shared" si="25"/>
        <v>3.4146589190165839</v>
      </c>
      <c r="M206" s="36">
        <f t="shared" si="27"/>
        <v>3.3774193086641762</v>
      </c>
      <c r="N206" s="95">
        <f t="shared" si="28"/>
        <v>14351.871156076999</v>
      </c>
      <c r="O206" s="70">
        <f t="shared" si="29"/>
        <v>4625.9737245049437</v>
      </c>
      <c r="P206" s="70">
        <f t="shared" si="30"/>
        <v>1.0886282916426921</v>
      </c>
      <c r="Q206" s="1">
        <f t="shared" si="31"/>
        <v>1.0767559218509073</v>
      </c>
      <c r="R206" s="1">
        <f t="shared" si="32"/>
        <v>3.3774193086641762</v>
      </c>
      <c r="T206">
        <v>15454.258248637161</v>
      </c>
    </row>
    <row r="207" spans="1:20" x14ac:dyDescent="0.25">
      <c r="A207" s="21">
        <v>2012</v>
      </c>
      <c r="B207" s="69">
        <v>4278.7293193246232</v>
      </c>
      <c r="C207" s="23">
        <v>22.530002903360018</v>
      </c>
      <c r="D207" s="33">
        <v>1.430303109077675</v>
      </c>
      <c r="E207" s="30">
        <f>+[1]IPT!N80</f>
        <v>0.85173143430446385</v>
      </c>
      <c r="F207" s="6">
        <f>+'IPT EEUU'!H95</f>
        <v>1.3235256329957572</v>
      </c>
      <c r="G207" s="7">
        <f t="shared" si="33"/>
        <v>7432.5338282072826</v>
      </c>
      <c r="H207" s="7">
        <f t="shared" si="26"/>
        <v>0.67283387850594023</v>
      </c>
      <c r="I207" s="7">
        <f t="shared" si="34"/>
        <v>5.8801510446662366</v>
      </c>
      <c r="J207" s="7">
        <f t="shared" si="23"/>
        <v>1.9152778723785118</v>
      </c>
      <c r="K207" s="10">
        <f t="shared" si="24"/>
        <v>15624.657746854145</v>
      </c>
      <c r="L207" s="72">
        <f t="shared" si="25"/>
        <v>3.6517051163499219</v>
      </c>
      <c r="M207" s="36">
        <f t="shared" si="27"/>
        <v>3.6118803259741004</v>
      </c>
      <c r="N207" s="95">
        <f t="shared" si="28"/>
        <v>15454.258248637161</v>
      </c>
      <c r="O207" s="70">
        <f t="shared" si="29"/>
        <v>5488.9158506740905</v>
      </c>
      <c r="P207" s="70">
        <f t="shared" si="30"/>
        <v>1.2828378336259161</v>
      </c>
      <c r="Q207" s="1">
        <f t="shared" si="31"/>
        <v>1.2688474520965907</v>
      </c>
      <c r="R207" s="1">
        <f t="shared" si="32"/>
        <v>3.6118803259741004</v>
      </c>
      <c r="T207">
        <v>21501.427603188175</v>
      </c>
    </row>
    <row r="208" spans="1:20" x14ac:dyDescent="0.25">
      <c r="A208" s="21">
        <v>2013</v>
      </c>
      <c r="B208" s="69">
        <v>6114.2502171164733</v>
      </c>
      <c r="C208" s="23">
        <v>31.209722755349279</v>
      </c>
      <c r="D208" s="33">
        <v>1.4512552424526015</v>
      </c>
      <c r="E208" s="30">
        <f>+[1]IPT!N81</f>
        <v>0.83921228918666091</v>
      </c>
      <c r="F208" s="6">
        <f>+'IPT EEUU'!H96</f>
        <v>1.3289471273708724</v>
      </c>
      <c r="G208" s="7">
        <f t="shared" si="33"/>
        <v>10295.929438762283</v>
      </c>
      <c r="H208" s="7">
        <f t="shared" si="26"/>
        <v>0.66294425294331361</v>
      </c>
      <c r="I208" s="7">
        <f t="shared" si="34"/>
        <v>5.9662878279610769</v>
      </c>
      <c r="J208" s="7">
        <f t="shared" si="23"/>
        <v>1.9231233329823836</v>
      </c>
      <c r="K208" s="10">
        <f t="shared" si="24"/>
        <v>21738.50352204408</v>
      </c>
      <c r="L208" s="72">
        <f t="shared" si="25"/>
        <v>3.555383366743555</v>
      </c>
      <c r="M208" s="36">
        <f t="shared" si="27"/>
        <v>3.5166090427565804</v>
      </c>
      <c r="N208" s="95">
        <f t="shared" si="28"/>
        <v>21501.427603188175</v>
      </c>
      <c r="O208" s="70">
        <f t="shared" si="29"/>
        <v>7493.755460383215</v>
      </c>
      <c r="P208" s="70">
        <f t="shared" si="30"/>
        <v>1.2256213262919631</v>
      </c>
      <c r="Q208" s="1">
        <f t="shared" si="31"/>
        <v>1.2122549369356115</v>
      </c>
      <c r="R208" s="1">
        <f t="shared" si="32"/>
        <v>3.5166090427565804</v>
      </c>
      <c r="T208">
        <v>32298.077955233075</v>
      </c>
    </row>
    <row r="209" spans="1:20" x14ac:dyDescent="0.25">
      <c r="A209" s="21">
        <v>2014</v>
      </c>
      <c r="B209" s="69">
        <v>6588.765631103357</v>
      </c>
      <c r="C209" s="23">
        <v>49.096194747579304</v>
      </c>
      <c r="D209" s="33">
        <v>1.4747974073688954</v>
      </c>
      <c r="E209" s="30">
        <f>+[1]IPT!N82</f>
        <v>0.87030091947112986</v>
      </c>
      <c r="F209" s="6">
        <f>+'IPT EEUU'!H97</f>
        <v>1.3373507760211056</v>
      </c>
      <c r="G209" s="7">
        <f t="shared" si="33"/>
        <v>16196.585941993602</v>
      </c>
      <c r="H209" s="7">
        <f t="shared" si="26"/>
        <v>0.68750303150808267</v>
      </c>
      <c r="I209" s="7">
        <f t="shared" si="34"/>
        <v>6.0630725477506591</v>
      </c>
      <c r="J209" s="7">
        <f t="shared" si="23"/>
        <v>1.9352842778902688</v>
      </c>
      <c r="K209" s="10">
        <f t="shared" si="24"/>
        <v>32654.198332439155</v>
      </c>
      <c r="L209" s="72">
        <f t="shared" si="25"/>
        <v>4.9560418689488079</v>
      </c>
      <c r="M209" s="36">
        <f t="shared" si="27"/>
        <v>4.9019922339876016</v>
      </c>
      <c r="N209" s="95">
        <f t="shared" si="28"/>
        <v>32298.077955233075</v>
      </c>
      <c r="O209" s="70">
        <f t="shared" si="29"/>
        <v>11600.290769422047</v>
      </c>
      <c r="P209" s="70">
        <f t="shared" si="30"/>
        <v>1.7606166949786402</v>
      </c>
      <c r="Q209" s="1">
        <f t="shared" si="31"/>
        <v>1.7414157495091491</v>
      </c>
      <c r="R209" s="1">
        <f t="shared" si="32"/>
        <v>4.9019922339876016</v>
      </c>
      <c r="T209">
        <v>61328.008431674236</v>
      </c>
    </row>
    <row r="210" spans="1:20" x14ac:dyDescent="0.25">
      <c r="A210" s="21">
        <v>2015</v>
      </c>
      <c r="B210" s="69">
        <v>75967.049553605888</v>
      </c>
      <c r="C210" s="23">
        <v>103.98472531079868</v>
      </c>
      <c r="D210" s="33">
        <v>1.4765470867560917</v>
      </c>
      <c r="E210" s="30">
        <f>+[1]IPT!N83</f>
        <v>0.97630095700738073</v>
      </c>
      <c r="F210" s="6">
        <f>+'IPT EEUU'!H98</f>
        <v>1.3465888359852081</v>
      </c>
      <c r="G210" s="7">
        <f t="shared" si="33"/>
        <v>34304.034127491883</v>
      </c>
      <c r="H210" s="7">
        <f t="shared" si="26"/>
        <v>0.77123883543028049</v>
      </c>
      <c r="I210" s="7">
        <f t="shared" si="34"/>
        <v>6.0702656937426909</v>
      </c>
      <c r="J210" s="7">
        <f t="shared" si="23"/>
        <v>1.9486527018873943</v>
      </c>
      <c r="K210" s="10">
        <f t="shared" ref="K210:K212" si="35">+$B$2*(G210/I210)*(J210/H210)</f>
        <v>62004.214412917361</v>
      </c>
      <c r="L210" s="72">
        <f t="shared" ref="L210:L212" si="36">+K210/B210</f>
        <v>0.81619879641586313</v>
      </c>
      <c r="M210" s="36">
        <f t="shared" si="27"/>
        <v>0.807297490057164</v>
      </c>
      <c r="N210" s="95">
        <f t="shared" si="28"/>
        <v>61328.008431674236</v>
      </c>
      <c r="O210" s="70">
        <f t="shared" si="29"/>
        <v>24540.061997333349</v>
      </c>
      <c r="P210" s="70">
        <f t="shared" si="30"/>
        <v>0.32303560743157123</v>
      </c>
      <c r="Q210" s="1">
        <f t="shared" si="31"/>
        <v>0.31951264351745662</v>
      </c>
      <c r="R210" s="1">
        <f t="shared" si="32"/>
        <v>0.807297490057164</v>
      </c>
      <c r="T210">
        <v>263865.40476247494</v>
      </c>
    </row>
    <row r="211" spans="1:20" x14ac:dyDescent="0.25">
      <c r="A211" s="21">
        <v>2016</v>
      </c>
      <c r="B211" s="69">
        <v>314537.44069864735</v>
      </c>
      <c r="C211" s="23">
        <v>368.51226949446919</v>
      </c>
      <c r="D211" s="33">
        <v>1.4951746906519707</v>
      </c>
      <c r="E211" s="30">
        <f>+[1]IPT!N84</f>
        <v>0.79595600873345951</v>
      </c>
      <c r="F211" s="6">
        <f>+'IPT EEUU'!H99</f>
        <v>1.349665619532006</v>
      </c>
      <c r="G211" s="7">
        <f t="shared" si="33"/>
        <v>121570.33094383679</v>
      </c>
      <c r="H211" s="7">
        <f t="shared" si="26"/>
        <v>0.62877351581320495</v>
      </c>
      <c r="I211" s="7">
        <f t="shared" si="34"/>
        <v>6.1468460519987911</v>
      </c>
      <c r="J211" s="7">
        <f t="shared" si="23"/>
        <v>1.9531051244913615</v>
      </c>
      <c r="K211" s="10">
        <f t="shared" si="35"/>
        <v>266774.79917306156</v>
      </c>
      <c r="L211" s="72">
        <f t="shared" si="36"/>
        <v>0.84814958302103594</v>
      </c>
      <c r="M211" s="36">
        <f t="shared" si="27"/>
        <v>0.83889982755750725</v>
      </c>
      <c r="N211" s="95">
        <f t="shared" si="28"/>
        <v>263865.40476247494</v>
      </c>
      <c r="O211" s="70">
        <f t="shared" si="29"/>
        <v>85884.229324364525</v>
      </c>
      <c r="P211" s="70">
        <f t="shared" si="30"/>
        <v>0.27304930418966772</v>
      </c>
      <c r="Q211" s="1">
        <f t="shared" si="31"/>
        <v>0.27007148123979963</v>
      </c>
      <c r="R211" s="1">
        <f t="shared" si="32"/>
        <v>0.83889982755750725</v>
      </c>
      <c r="T211">
        <v>1942691.066331286</v>
      </c>
    </row>
    <row r="212" spans="1:20" x14ac:dyDescent="0.25">
      <c r="A212" s="21">
        <v>2017</v>
      </c>
      <c r="B212" s="69">
        <v>1764877.0535964535</v>
      </c>
      <c r="C212" s="23">
        <v>2187.492059164515</v>
      </c>
      <c r="D212" s="33">
        <v>1.5270238466604276</v>
      </c>
      <c r="E212" s="30">
        <f>+[1]IPT!N85</f>
        <v>0.63423245088469515</v>
      </c>
      <c r="F212" s="6">
        <f>+'IPT EEUU'!H100</f>
        <v>1.3622794868749066</v>
      </c>
      <c r="G212" s="7">
        <f t="shared" si="33"/>
        <v>721642.54920048558</v>
      </c>
      <c r="H212" s="7">
        <f t="shared" si="26"/>
        <v>0.50101835228325708</v>
      </c>
      <c r="I212" s="7">
        <f t="shared" si="34"/>
        <v>6.2777818283291875</v>
      </c>
      <c r="J212" s="7">
        <f t="shared" si="23"/>
        <v>1.9713586893673907</v>
      </c>
      <c r="K212" s="10">
        <f t="shared" si="35"/>
        <v>1964111.2844723063</v>
      </c>
      <c r="L212" s="72">
        <f t="shared" si="36"/>
        <v>1.112888447651271</v>
      </c>
      <c r="M212" s="36">
        <f t="shared" si="27"/>
        <v>1.100751501285874</v>
      </c>
      <c r="N212" s="95">
        <f t="shared" si="28"/>
        <v>1942691.066331286</v>
      </c>
      <c r="O212" s="70">
        <f t="shared" si="29"/>
        <v>499176.43336791755</v>
      </c>
      <c r="P212" s="70">
        <f t="shared" si="30"/>
        <v>0.28283921100945786</v>
      </c>
      <c r="Q212" s="1">
        <f t="shared" si="31"/>
        <v>0.27975462122752787</v>
      </c>
      <c r="R212" s="1">
        <f t="shared" si="32"/>
        <v>1.100751501285874</v>
      </c>
    </row>
    <row r="213" spans="1:20" x14ac:dyDescent="0.25">
      <c r="A213" s="21"/>
      <c r="B213" s="69"/>
      <c r="C213" s="23"/>
      <c r="D213" s="4"/>
      <c r="E213" s="30"/>
      <c r="F213" s="6"/>
      <c r="G213" s="7"/>
      <c r="H213" s="7"/>
      <c r="I213" s="7"/>
      <c r="J213" s="7"/>
      <c r="K213" s="10"/>
      <c r="L213" s="31"/>
      <c r="M213" s="68"/>
      <c r="N213" s="94"/>
    </row>
    <row r="214" spans="1:20" x14ac:dyDescent="0.25">
      <c r="A214" s="21"/>
      <c r="B214" s="34"/>
      <c r="C214" s="35">
        <v>409144800.84496331</v>
      </c>
      <c r="E214" s="30"/>
      <c r="F214" s="6"/>
      <c r="G214" s="7"/>
      <c r="H214" s="7"/>
      <c r="I214" s="7"/>
      <c r="J214" s="7"/>
      <c r="K214" s="10"/>
      <c r="L214" s="31"/>
      <c r="M214" s="36"/>
      <c r="N214" s="94"/>
    </row>
    <row r="215" spans="1:20" x14ac:dyDescent="0.25">
      <c r="A215" s="37"/>
      <c r="B215" s="34"/>
      <c r="C215">
        <v>10132164360.079983</v>
      </c>
      <c r="F215"/>
      <c r="K215" s="14"/>
      <c r="L215" s="1"/>
      <c r="M215" s="1"/>
      <c r="N215" s="38"/>
    </row>
    <row r="216" spans="1:20" ht="90" x14ac:dyDescent="0.25">
      <c r="A216" s="37" t="s">
        <v>17</v>
      </c>
      <c r="B216" s="34" t="s">
        <v>18</v>
      </c>
      <c r="F216"/>
      <c r="K216" s="14"/>
      <c r="L216" s="1"/>
      <c r="M216" s="1"/>
      <c r="N216" s="38"/>
    </row>
    <row r="217" spans="1:20" x14ac:dyDescent="0.25">
      <c r="A217" s="37"/>
      <c r="B217" s="34"/>
      <c r="F217"/>
      <c r="K217" s="14"/>
      <c r="L217" s="1"/>
      <c r="M217" s="1"/>
      <c r="N217" s="38"/>
    </row>
    <row r="218" spans="1:20" x14ac:dyDescent="0.25">
      <c r="A218" s="37"/>
      <c r="B218" s="34"/>
      <c r="F218"/>
      <c r="K218" s="14"/>
      <c r="L218" s="1"/>
      <c r="M218" s="1"/>
      <c r="N218" s="38"/>
    </row>
    <row r="219" spans="1:20" x14ac:dyDescent="0.25">
      <c r="A219" s="37"/>
      <c r="B219" s="34"/>
      <c r="F219"/>
      <c r="K219" s="14"/>
      <c r="L219" s="1"/>
      <c r="M219" s="1"/>
      <c r="N219" s="38"/>
    </row>
    <row r="220" spans="1:20" x14ac:dyDescent="0.25">
      <c r="A220" s="37"/>
      <c r="B220" s="34"/>
      <c r="F220"/>
      <c r="K220" s="14"/>
      <c r="L220" s="1"/>
      <c r="M220" s="1"/>
      <c r="N220" s="38"/>
    </row>
    <row r="221" spans="1:20" x14ac:dyDescent="0.25">
      <c r="A221" s="37"/>
      <c r="B221" s="34"/>
      <c r="F221"/>
      <c r="K221" s="14"/>
      <c r="L221" s="1"/>
      <c r="M221" s="1"/>
      <c r="N221" s="38"/>
    </row>
    <row r="222" spans="1:20" x14ac:dyDescent="0.25">
      <c r="A222" s="37"/>
      <c r="B222" s="34"/>
      <c r="F222"/>
      <c r="K222" s="14"/>
      <c r="L222" s="1"/>
      <c r="M222" s="1"/>
      <c r="N222" s="38"/>
    </row>
    <row r="223" spans="1:20" x14ac:dyDescent="0.25">
      <c r="A223" s="37"/>
      <c r="B223" s="34"/>
      <c r="F223"/>
      <c r="K223" s="14"/>
      <c r="L223" s="1"/>
      <c r="M223" s="1"/>
      <c r="N223" s="38"/>
    </row>
    <row r="224" spans="1:20" x14ac:dyDescent="0.25">
      <c r="A224" s="37"/>
      <c r="B224" s="34"/>
      <c r="F224"/>
      <c r="K224" s="14"/>
      <c r="L224" s="1"/>
      <c r="M224" s="1"/>
      <c r="N224" s="38"/>
    </row>
    <row r="225" spans="1:14" x14ac:dyDescent="0.25">
      <c r="A225" s="37"/>
      <c r="B225" s="34"/>
      <c r="F225"/>
      <c r="K225" s="14"/>
      <c r="L225" s="1"/>
      <c r="M225" s="1"/>
      <c r="N225" s="38"/>
    </row>
    <row r="226" spans="1:14" x14ac:dyDescent="0.25">
      <c r="A226" s="37"/>
      <c r="B226" s="34"/>
      <c r="F226"/>
      <c r="K226" s="14"/>
      <c r="L226" s="1"/>
      <c r="M226" s="1"/>
      <c r="N226" s="38"/>
    </row>
    <row r="227" spans="1:14" x14ac:dyDescent="0.25">
      <c r="A227" s="37"/>
      <c r="B227" s="34"/>
      <c r="F227"/>
      <c r="K227" s="14"/>
      <c r="L227" s="1"/>
      <c r="M227" s="1"/>
      <c r="N227" s="38"/>
    </row>
    <row r="228" spans="1:14" x14ac:dyDescent="0.25">
      <c r="F228"/>
      <c r="K228" s="14"/>
      <c r="L228" s="1"/>
      <c r="M228" s="1"/>
      <c r="N228" s="38"/>
    </row>
    <row r="229" spans="1:14" x14ac:dyDescent="0.25">
      <c r="F229"/>
      <c r="K229" s="14"/>
      <c r="L229" s="1"/>
      <c r="M229" s="1"/>
      <c r="N229" s="38"/>
    </row>
    <row r="230" spans="1:14" x14ac:dyDescent="0.25">
      <c r="F230"/>
      <c r="K230" s="14"/>
      <c r="L230" s="1"/>
      <c r="M230" s="1"/>
      <c r="N230" s="3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baseColWidth="10" defaultColWidth="9.140625" defaultRowHeight="15" x14ac:dyDescent="0.25"/>
  <sheetData>
    <row r="1" spans="1:8" ht="60" x14ac:dyDescent="0.25">
      <c r="A1" t="s">
        <v>0</v>
      </c>
      <c r="B1" s="15" t="s">
        <v>3</v>
      </c>
      <c r="C1" s="15" t="s">
        <v>4</v>
      </c>
      <c r="D1" s="15" t="s">
        <v>5</v>
      </c>
      <c r="E1" s="15" t="s">
        <v>6</v>
      </c>
      <c r="F1" s="40" t="s">
        <v>20</v>
      </c>
      <c r="H1" s="15" t="s">
        <v>108</v>
      </c>
    </row>
    <row r="2" spans="1:8" x14ac:dyDescent="0.25">
      <c r="A2">
        <v>1919</v>
      </c>
      <c r="D2">
        <f t="shared" ref="D2:D12" si="0">+(G2*D3)+D3</f>
        <v>6.8220162214305116E-2</v>
      </c>
      <c r="F2">
        <v>7.414420507696641E-2</v>
      </c>
      <c r="G2" s="1">
        <f t="shared" ref="G2:G12" si="1">+(F2-F3)/F3</f>
        <v>-4.5663970260901528E-2</v>
      </c>
      <c r="H2">
        <f>+D2/$D$80</f>
        <v>0.11097154285677167</v>
      </c>
    </row>
    <row r="3" spans="1:8" x14ac:dyDescent="0.25">
      <c r="A3">
        <v>1920</v>
      </c>
      <c r="D3">
        <f t="shared" si="0"/>
        <v>7.1484424865480053E-2</v>
      </c>
      <c r="F3">
        <v>7.7691926917226789E-2</v>
      </c>
      <c r="G3" s="1">
        <f t="shared" si="1"/>
        <v>7.881645186690699E-3</v>
      </c>
      <c r="H3">
        <f t="shared" ref="H3:H29" si="2">+D3/$D$80</f>
        <v>0.11628141388218328</v>
      </c>
    </row>
    <row r="4" spans="1:8" x14ac:dyDescent="0.25">
      <c r="A4">
        <v>1921</v>
      </c>
      <c r="D4">
        <f t="shared" si="0"/>
        <v>7.0925415902617153E-2</v>
      </c>
      <c r="F4">
        <v>7.7084375222286991E-2</v>
      </c>
      <c r="G4" s="1">
        <f t="shared" si="1"/>
        <v>-0.13293307590734679</v>
      </c>
      <c r="H4">
        <f t="shared" si="2"/>
        <v>0.11537209198868224</v>
      </c>
    </row>
    <row r="5" spans="1:8" x14ac:dyDescent="0.25">
      <c r="A5">
        <v>1922</v>
      </c>
      <c r="D5">
        <f t="shared" si="0"/>
        <v>8.1799240556704927E-2</v>
      </c>
      <c r="F5">
        <v>8.8902451564453741E-2</v>
      </c>
      <c r="G5" s="1">
        <f t="shared" si="1"/>
        <v>-5.212047042084595E-2</v>
      </c>
      <c r="H5">
        <f t="shared" si="2"/>
        <v>0.13306019268283586</v>
      </c>
    </row>
    <row r="6" spans="1:8" x14ac:dyDescent="0.25">
      <c r="A6">
        <v>1923</v>
      </c>
      <c r="D6">
        <f t="shared" si="0"/>
        <v>8.6297085235106513E-2</v>
      </c>
      <c r="F6">
        <v>9.3790876150606661E-2</v>
      </c>
      <c r="G6" s="1">
        <f t="shared" si="1"/>
        <v>2.3224072299608506E-3</v>
      </c>
      <c r="H6">
        <f t="shared" si="2"/>
        <v>0.14037669190082921</v>
      </c>
    </row>
    <row r="7" spans="1:8" x14ac:dyDescent="0.25">
      <c r="A7">
        <v>1924</v>
      </c>
      <c r="D7">
        <f t="shared" si="0"/>
        <v>8.6097132631803519E-2</v>
      </c>
      <c r="F7">
        <v>9.357356023777727E-2</v>
      </c>
      <c r="G7" s="1">
        <f t="shared" si="1"/>
        <v>-6.645563269936916E-2</v>
      </c>
      <c r="H7">
        <f t="shared" si="2"/>
        <v>0.14005143543460949</v>
      </c>
    </row>
    <row r="8" spans="1:8" x14ac:dyDescent="0.25">
      <c r="A8">
        <v>1925</v>
      </c>
      <c r="D8">
        <f t="shared" si="0"/>
        <v>9.2226074782879086E-2</v>
      </c>
      <c r="F8">
        <v>0.10023472211433056</v>
      </c>
      <c r="G8" s="1">
        <f t="shared" si="1"/>
        <v>-3.6233036142819065E-2</v>
      </c>
      <c r="H8">
        <f t="shared" si="2"/>
        <v>0.15002118843003903</v>
      </c>
    </row>
    <row r="9" spans="1:8" x14ac:dyDescent="0.25">
      <c r="A9">
        <v>1926</v>
      </c>
      <c r="D9">
        <f t="shared" si="0"/>
        <v>9.56933348428676E-2</v>
      </c>
      <c r="F9">
        <v>0.10400306907509249</v>
      </c>
      <c r="G9" s="1">
        <f t="shared" si="1"/>
        <v>-1.5261914139425029E-2</v>
      </c>
      <c r="H9">
        <f t="shared" si="2"/>
        <v>0.1556612688088263</v>
      </c>
    </row>
    <row r="10" spans="1:8" x14ac:dyDescent="0.25">
      <c r="A10">
        <v>1927</v>
      </c>
      <c r="D10">
        <f t="shared" si="0"/>
        <v>9.7176433223094036E-2</v>
      </c>
      <c r="F10">
        <v>0.10561495545711823</v>
      </c>
      <c r="G10" s="1">
        <f t="shared" si="1"/>
        <v>-4.3479863115909533E-2</v>
      </c>
      <c r="H10">
        <f t="shared" si="2"/>
        <v>0.15807377722452157</v>
      </c>
    </row>
    <row r="11" spans="1:8" x14ac:dyDescent="0.25">
      <c r="A11">
        <v>1928</v>
      </c>
      <c r="D11">
        <f t="shared" si="0"/>
        <v>0.10159371400130776</v>
      </c>
      <c r="F11">
        <v>0.11041582020548353</v>
      </c>
      <c r="G11" s="1">
        <f t="shared" si="1"/>
        <v>-2.9813483484075746E-2</v>
      </c>
      <c r="H11">
        <f t="shared" si="2"/>
        <v>0.16525922573826241</v>
      </c>
    </row>
    <row r="12" spans="1:8" x14ac:dyDescent="0.25">
      <c r="A12">
        <v>1929</v>
      </c>
      <c r="D12">
        <f t="shared" si="0"/>
        <v>0.10471565237388067</v>
      </c>
      <c r="F12">
        <v>0.11380885873574312</v>
      </c>
      <c r="G12" s="1">
        <f t="shared" si="1"/>
        <v>7.4142032339453157E-2</v>
      </c>
      <c r="H12">
        <f t="shared" si="2"/>
        <v>0.17033758243902569</v>
      </c>
    </row>
    <row r="13" spans="1:8" x14ac:dyDescent="0.25">
      <c r="A13">
        <v>1930</v>
      </c>
      <c r="D13">
        <f t="shared" ref="D13:D28" si="3">+(G13*D14)+D14</f>
        <v>9.7487715051809976E-2</v>
      </c>
      <c r="F13">
        <v>0.10595326810540168</v>
      </c>
      <c r="G13" s="1">
        <f t="shared" ref="G13:G29" si="4">+(F13-F14)/F14</f>
        <v>3.241131752676156E-2</v>
      </c>
      <c r="H13">
        <f t="shared" si="2"/>
        <v>0.15858012935964799</v>
      </c>
    </row>
    <row r="14" spans="1:8" x14ac:dyDescent="0.25">
      <c r="A14">
        <v>1931</v>
      </c>
      <c r="D14">
        <f t="shared" si="3"/>
        <v>9.4427204929669856E-2</v>
      </c>
      <c r="F14">
        <v>0.10262699207833434</v>
      </c>
      <c r="G14" s="1">
        <f t="shared" si="4"/>
        <v>8.330128102380252E-2</v>
      </c>
      <c r="H14">
        <f t="shared" si="2"/>
        <v>0.15360169601737958</v>
      </c>
    </row>
    <row r="15" spans="1:8" x14ac:dyDescent="0.25">
      <c r="A15">
        <v>1932</v>
      </c>
      <c r="D15">
        <f t="shared" si="3"/>
        <v>8.7166152744164518E-2</v>
      </c>
      <c r="F15">
        <v>9.4735410984969931E-2</v>
      </c>
      <c r="G15" s="1">
        <f t="shared" si="4"/>
        <v>-9.4783902851157092E-2</v>
      </c>
      <c r="H15">
        <f t="shared" si="2"/>
        <v>0.14179037605513978</v>
      </c>
    </row>
    <row r="16" spans="1:8" x14ac:dyDescent="0.25">
      <c r="A16">
        <v>1933</v>
      </c>
      <c r="D16">
        <f t="shared" si="3"/>
        <v>9.6293197854867535E-2</v>
      </c>
      <c r="F16">
        <v>0.10465502246740623</v>
      </c>
      <c r="G16" s="1">
        <f t="shared" si="4"/>
        <v>5.5195243180018637E-2</v>
      </c>
      <c r="H16">
        <f t="shared" si="2"/>
        <v>0.15663704666955947</v>
      </c>
    </row>
    <row r="17" spans="1:8" x14ac:dyDescent="0.25">
      <c r="A17">
        <v>1934</v>
      </c>
      <c r="D17">
        <f t="shared" si="3"/>
        <v>9.125628501192902E-2</v>
      </c>
      <c r="F17">
        <v>9.918071858626816E-2</v>
      </c>
      <c r="G17" s="1">
        <f t="shared" si="4"/>
        <v>-7.5793483254957619E-2</v>
      </c>
      <c r="H17">
        <f t="shared" si="2"/>
        <v>0.14844366261309691</v>
      </c>
    </row>
    <row r="18" spans="1:8" x14ac:dyDescent="0.25">
      <c r="A18">
        <v>1935</v>
      </c>
      <c r="D18">
        <f t="shared" si="3"/>
        <v>9.8740144500737786E-2</v>
      </c>
      <c r="F18">
        <v>0.10731445492893965</v>
      </c>
      <c r="G18" s="1">
        <f t="shared" si="4"/>
        <v>-8.2732353766130945E-2</v>
      </c>
      <c r="H18">
        <f t="shared" si="2"/>
        <v>0.16061741604668597</v>
      </c>
    </row>
    <row r="19" spans="1:8" x14ac:dyDescent="0.25">
      <c r="A19">
        <v>1936</v>
      </c>
      <c r="D19">
        <f t="shared" si="3"/>
        <v>0.10764594707569435</v>
      </c>
      <c r="F19">
        <v>0.11699361180954426</v>
      </c>
      <c r="G19" s="1">
        <f t="shared" si="4"/>
        <v>3.3650317706824845E-3</v>
      </c>
      <c r="H19">
        <f t="shared" si="2"/>
        <v>0.17510419854679421</v>
      </c>
    </row>
    <row r="20" spans="1:8" x14ac:dyDescent="0.25">
      <c r="A20">
        <v>1937</v>
      </c>
      <c r="D20">
        <f t="shared" si="3"/>
        <v>0.10728492987813897</v>
      </c>
      <c r="F20">
        <v>0.11660124491590113</v>
      </c>
      <c r="G20" s="1">
        <f t="shared" si="4"/>
        <v>0.10727221179190474</v>
      </c>
      <c r="H20">
        <f t="shared" si="2"/>
        <v>0.17451694348743657</v>
      </c>
    </row>
    <row r="21" spans="1:8" x14ac:dyDescent="0.25">
      <c r="A21">
        <v>1938</v>
      </c>
      <c r="D21">
        <f t="shared" si="3"/>
        <v>9.6891196885108472E-2</v>
      </c>
      <c r="F21">
        <v>0.10530495001514098</v>
      </c>
      <c r="G21" s="1">
        <f t="shared" si="4"/>
        <v>-0.11451254409599067</v>
      </c>
      <c r="H21">
        <f t="shared" si="2"/>
        <v>0.15760979245113976</v>
      </c>
    </row>
    <row r="22" spans="1:8" x14ac:dyDescent="0.25">
      <c r="A22">
        <v>1939</v>
      </c>
      <c r="D22">
        <f t="shared" si="3"/>
        <v>0.1094213094031813</v>
      </c>
      <c r="F22">
        <v>0.11892314150021849</v>
      </c>
      <c r="G22" s="1">
        <f t="shared" si="4"/>
        <v>-7.4492032001573255E-2</v>
      </c>
      <c r="H22">
        <f t="shared" si="2"/>
        <v>0.17799212332176204</v>
      </c>
    </row>
    <row r="23" spans="1:8" x14ac:dyDescent="0.25">
      <c r="A23">
        <v>1940</v>
      </c>
      <c r="D23">
        <f t="shared" si="3"/>
        <v>0.11822838180402062</v>
      </c>
      <c r="F23">
        <v>0.12849499476207712</v>
      </c>
      <c r="G23" s="1">
        <f t="shared" si="4"/>
        <v>-4.8695574029755523E-2</v>
      </c>
      <c r="H23">
        <f t="shared" si="2"/>
        <v>0.19231830462432561</v>
      </c>
    </row>
    <row r="24" spans="1:8" x14ac:dyDescent="0.25">
      <c r="A24">
        <v>1941</v>
      </c>
      <c r="D24">
        <f t="shared" si="3"/>
        <v>0.12428028144979812</v>
      </c>
      <c r="F24">
        <v>0.13507242398354644</v>
      </c>
      <c r="G24" s="1">
        <f t="shared" si="4"/>
        <v>9.4957767207529357E-3</v>
      </c>
      <c r="H24">
        <f t="shared" si="2"/>
        <v>0.20216273505526725</v>
      </c>
    </row>
    <row r="25" spans="1:8" x14ac:dyDescent="0.25">
      <c r="A25">
        <v>1942</v>
      </c>
      <c r="D25">
        <f t="shared" si="3"/>
        <v>0.12311124455964571</v>
      </c>
      <c r="F25">
        <v>0.13380187128896748</v>
      </c>
      <c r="G25" s="1">
        <f t="shared" si="4"/>
        <v>-5.17740312841816E-2</v>
      </c>
      <c r="H25">
        <f t="shared" si="2"/>
        <v>0.20026110036039266</v>
      </c>
    </row>
    <row r="26" spans="1:8" x14ac:dyDescent="0.25">
      <c r="A26">
        <v>1943</v>
      </c>
      <c r="D26">
        <f t="shared" si="3"/>
        <v>0.12983323450461409</v>
      </c>
      <c r="F26">
        <v>0.14110757952576983</v>
      </c>
      <c r="G26" s="1">
        <f t="shared" si="4"/>
        <v>-8.5262997574506089E-2</v>
      </c>
      <c r="H26">
        <f t="shared" si="2"/>
        <v>0.21119554512054345</v>
      </c>
    </row>
    <row r="27" spans="1:8" x14ac:dyDescent="0.25">
      <c r="A27">
        <v>1944</v>
      </c>
      <c r="D27">
        <f t="shared" si="3"/>
        <v>0.14193504161343809</v>
      </c>
      <c r="F27">
        <v>0.15426027279055343</v>
      </c>
      <c r="G27" s="1">
        <f t="shared" si="4"/>
        <v>4.3756852328768969E-2</v>
      </c>
      <c r="H27">
        <f t="shared" si="2"/>
        <v>0.23088116536287764</v>
      </c>
    </row>
    <row r="28" spans="1:8" x14ac:dyDescent="0.25">
      <c r="A28">
        <v>1945</v>
      </c>
      <c r="D28">
        <f t="shared" si="3"/>
        <v>0.13598477585728991</v>
      </c>
      <c r="F28">
        <v>0.14779330305365371</v>
      </c>
      <c r="G28" s="1">
        <f t="shared" si="4"/>
        <v>9.9555102899246545E-2</v>
      </c>
      <c r="H28">
        <f t="shared" si="2"/>
        <v>0.22120205951007568</v>
      </c>
    </row>
    <row r="29" spans="1:8" x14ac:dyDescent="0.25">
      <c r="A29">
        <v>1946</v>
      </c>
      <c r="D29">
        <f>+(G29*D30)+D30</f>
        <v>0.12367254310287197</v>
      </c>
      <c r="F29">
        <v>0.13441191138485051</v>
      </c>
      <c r="G29" s="1">
        <f t="shared" si="4"/>
        <v>-5.9880959214388622E-2</v>
      </c>
      <c r="H29">
        <f t="shared" si="2"/>
        <v>0.20117414664060237</v>
      </c>
    </row>
    <row r="30" spans="1:8" x14ac:dyDescent="0.25">
      <c r="A30">
        <v>1947</v>
      </c>
      <c r="B30">
        <v>0.3220833000053297</v>
      </c>
      <c r="C30">
        <v>0.3445811003373293</v>
      </c>
      <c r="D30">
        <v>0.13154987585351413</v>
      </c>
      <c r="E30">
        <v>0.19186675534626632</v>
      </c>
      <c r="F30">
        <v>0.1429732890768057</v>
      </c>
      <c r="G30" s="1">
        <f>+(F30-F31)/F31</f>
        <v>-3.7864112382115928E-2</v>
      </c>
      <c r="H30">
        <f>+B30/$B$80</f>
        <v>0.38639115514115518</v>
      </c>
    </row>
    <row r="31" spans="1:8" x14ac:dyDescent="0.25">
      <c r="A31">
        <v>1948</v>
      </c>
      <c r="B31">
        <v>0.32966636857765891</v>
      </c>
      <c r="C31">
        <v>0.33640964026084696</v>
      </c>
      <c r="D31">
        <v>0.14141073097110712</v>
      </c>
      <c r="E31">
        <v>0.18039265932234316</v>
      </c>
      <c r="F31">
        <v>0.14859989209090607</v>
      </c>
      <c r="G31" s="1"/>
      <c r="H31">
        <f t="shared" ref="H31:H94" si="5">+B31/$B$80</f>
        <v>0.39548827574668921</v>
      </c>
    </row>
    <row r="32" spans="1:8" x14ac:dyDescent="0.25">
      <c r="A32">
        <v>1949</v>
      </c>
      <c r="B32">
        <v>0.33591657589607443</v>
      </c>
      <c r="C32">
        <v>0.35341904178848949</v>
      </c>
      <c r="D32">
        <v>0.14346226318996724</v>
      </c>
      <c r="E32">
        <v>0.19700836524844365</v>
      </c>
      <c r="F32">
        <v>0.1513961264933045</v>
      </c>
      <c r="G32" s="1"/>
      <c r="H32">
        <f t="shared" si="5"/>
        <v>0.40298641310927308</v>
      </c>
    </row>
    <row r="33" spans="1:8" x14ac:dyDescent="0.25">
      <c r="A33">
        <v>1950</v>
      </c>
      <c r="B33">
        <v>0.3545587619268053</v>
      </c>
      <c r="C33">
        <v>0.37963113250181041</v>
      </c>
      <c r="D33">
        <v>0.15223100188454869</v>
      </c>
      <c r="E33">
        <v>0.21279946271151204</v>
      </c>
      <c r="F33">
        <v>0.16604849544144748</v>
      </c>
      <c r="G33" s="1"/>
      <c r="H33">
        <f t="shared" si="5"/>
        <v>0.4253507387189871</v>
      </c>
    </row>
    <row r="34" spans="1:8" x14ac:dyDescent="0.25">
      <c r="A34">
        <v>1951</v>
      </c>
      <c r="B34">
        <v>0.36022259136964047</v>
      </c>
      <c r="C34">
        <v>0.37130640817840621</v>
      </c>
      <c r="D34">
        <v>0.15233363970212058</v>
      </c>
      <c r="E34">
        <v>0.20029402106009081</v>
      </c>
      <c r="F34">
        <v>0.16748194072233333</v>
      </c>
      <c r="G34" s="1"/>
      <c r="H34">
        <f t="shared" si="5"/>
        <v>0.43214542071865414</v>
      </c>
    </row>
    <row r="35" spans="1:8" x14ac:dyDescent="0.25">
      <c r="A35">
        <v>1952</v>
      </c>
      <c r="B35">
        <v>0.368579458121089</v>
      </c>
      <c r="C35">
        <v>0.37850468322635689</v>
      </c>
      <c r="D35">
        <v>0.15824294564194066</v>
      </c>
      <c r="E35">
        <v>0.2013109910975259</v>
      </c>
      <c r="F35">
        <v>0.17140813556626594</v>
      </c>
      <c r="G35" s="1"/>
      <c r="H35">
        <f t="shared" si="5"/>
        <v>0.44217083773779015</v>
      </c>
    </row>
    <row r="36" spans="1:8" x14ac:dyDescent="0.25">
      <c r="A36">
        <v>1953</v>
      </c>
      <c r="B36">
        <v>0.38119740677337544</v>
      </c>
      <c r="C36">
        <v>0.40020554139083159</v>
      </c>
      <c r="D36">
        <v>0.164573952800112</v>
      </c>
      <c r="E36">
        <v>0.21433888541098559</v>
      </c>
      <c r="F36">
        <v>0.17619926431035646</v>
      </c>
      <c r="G36" s="1"/>
      <c r="H36">
        <f t="shared" si="5"/>
        <v>0.45730811357664319</v>
      </c>
    </row>
    <row r="37" spans="1:8" x14ac:dyDescent="0.25">
      <c r="A37">
        <v>1954</v>
      </c>
      <c r="B37">
        <v>0.39103241933938909</v>
      </c>
      <c r="C37">
        <v>0.40970999943529446</v>
      </c>
      <c r="D37">
        <v>0.1669541410020435</v>
      </c>
      <c r="E37">
        <v>0.22438199110282889</v>
      </c>
      <c r="F37">
        <v>0.17920125363946365</v>
      </c>
      <c r="G37" s="1"/>
      <c r="H37">
        <f t="shared" si="5"/>
        <v>0.46910680623207396</v>
      </c>
    </row>
    <row r="38" spans="1:8" x14ac:dyDescent="0.25">
      <c r="A38">
        <v>1955</v>
      </c>
      <c r="B38">
        <v>0.41213506738925859</v>
      </c>
      <c r="C38">
        <v>0.4298050941812816</v>
      </c>
      <c r="D38">
        <v>0.17971751205366227</v>
      </c>
      <c r="E38">
        <v>0.23709617982310691</v>
      </c>
      <c r="F38">
        <v>0.19525028787977244</v>
      </c>
      <c r="G38" s="1"/>
      <c r="H38">
        <f t="shared" si="5"/>
        <v>0.49442285508152189</v>
      </c>
    </row>
    <row r="39" spans="1:8" x14ac:dyDescent="0.25">
      <c r="A39">
        <v>1956</v>
      </c>
      <c r="B39">
        <v>0.41341278495785422</v>
      </c>
      <c r="C39">
        <v>0.42726749120507285</v>
      </c>
      <c r="D39">
        <v>0.17484909169291094</v>
      </c>
      <c r="E39">
        <v>0.23224980185714808</v>
      </c>
      <c r="F39">
        <v>0.1995499165435751</v>
      </c>
      <c r="G39" s="1"/>
      <c r="H39">
        <f t="shared" si="5"/>
        <v>0.49595568453050493</v>
      </c>
    </row>
    <row r="40" spans="1:8" x14ac:dyDescent="0.25">
      <c r="A40">
        <v>1957</v>
      </c>
      <c r="B40">
        <v>0.42040571389757642</v>
      </c>
      <c r="C40">
        <v>0.42893208844952813</v>
      </c>
      <c r="D40">
        <v>0.17585538529828093</v>
      </c>
      <c r="E40">
        <v>0.23090037014180445</v>
      </c>
      <c r="F40">
        <v>0.20290886506256076</v>
      </c>
      <c r="G40" s="1"/>
      <c r="H40">
        <f t="shared" si="5"/>
        <v>0.5043448369354715</v>
      </c>
    </row>
    <row r="41" spans="1:8" x14ac:dyDescent="0.25">
      <c r="A41">
        <v>1958</v>
      </c>
      <c r="B41">
        <v>0.43073705904971421</v>
      </c>
      <c r="C41">
        <v>0.44523266573094644</v>
      </c>
      <c r="D41">
        <v>0.18043734220988222</v>
      </c>
      <c r="E41">
        <v>0.25350039435071697</v>
      </c>
      <c r="F41">
        <v>0.20479065613848077</v>
      </c>
      <c r="G41" s="1"/>
      <c r="H41">
        <f t="shared" si="5"/>
        <v>0.51673896102520367</v>
      </c>
    </row>
    <row r="42" spans="1:8" x14ac:dyDescent="0.25">
      <c r="A42">
        <v>1959</v>
      </c>
      <c r="B42">
        <v>0.4500264007919515</v>
      </c>
      <c r="C42">
        <v>0.46713779258394056</v>
      </c>
      <c r="D42">
        <v>0.18705072376837975</v>
      </c>
      <c r="E42">
        <v>0.26615301066049685</v>
      </c>
      <c r="F42">
        <v>0.21915403150917678</v>
      </c>
      <c r="G42" s="1"/>
      <c r="H42">
        <f t="shared" si="5"/>
        <v>0.53987965486922551</v>
      </c>
    </row>
    <row r="43" spans="1:8" x14ac:dyDescent="0.25">
      <c r="A43">
        <v>1960</v>
      </c>
      <c r="B43">
        <v>0.45531956354823866</v>
      </c>
      <c r="C43">
        <v>0.46811420449331292</v>
      </c>
      <c r="D43">
        <v>0.18793084291408071</v>
      </c>
      <c r="E43">
        <v>0.26682206126259039</v>
      </c>
      <c r="F43">
        <v>0.22238613984866015</v>
      </c>
      <c r="G43" s="1"/>
      <c r="H43">
        <f t="shared" si="5"/>
        <v>0.54622966206214141</v>
      </c>
    </row>
    <row r="44" spans="1:8" x14ac:dyDescent="0.25">
      <c r="A44">
        <v>1961</v>
      </c>
      <c r="B44">
        <v>0.46865391135049528</v>
      </c>
      <c r="C44">
        <v>0.47697025937727355</v>
      </c>
      <c r="D44">
        <v>0.19422148324742153</v>
      </c>
      <c r="E44">
        <v>0.27326897166560565</v>
      </c>
      <c r="F44">
        <v>0.23026119672795189</v>
      </c>
      <c r="G44" s="1"/>
      <c r="H44">
        <f t="shared" si="5"/>
        <v>0.56222637486992311</v>
      </c>
    </row>
    <row r="45" spans="1:8" x14ac:dyDescent="0.25">
      <c r="A45">
        <v>1962</v>
      </c>
      <c r="B45">
        <v>0.48692739147550362</v>
      </c>
      <c r="C45">
        <v>0.49636111554287982</v>
      </c>
      <c r="D45">
        <v>0.20703888079238325</v>
      </c>
      <c r="E45">
        <v>0.28383171448268674</v>
      </c>
      <c r="F45">
        <v>0.2415499503163068</v>
      </c>
      <c r="G45" s="1"/>
      <c r="H45">
        <f t="shared" si="5"/>
        <v>0.58414837794749375</v>
      </c>
    </row>
    <row r="46" spans="1:8" x14ac:dyDescent="0.25">
      <c r="A46">
        <v>1963</v>
      </c>
      <c r="B46">
        <v>0.50366200696159713</v>
      </c>
      <c r="C46">
        <v>0.51374023719591067</v>
      </c>
      <c r="D46">
        <v>0.21749129027076039</v>
      </c>
      <c r="E46">
        <v>0.29470156193949487</v>
      </c>
      <c r="F46">
        <v>0.25367225141272937</v>
      </c>
      <c r="G46" s="1"/>
      <c r="H46">
        <f t="shared" si="5"/>
        <v>0.60422426331133505</v>
      </c>
    </row>
    <row r="47" spans="1:8" x14ac:dyDescent="0.25">
      <c r="A47">
        <v>1964</v>
      </c>
      <c r="B47">
        <v>0.52301331628176273</v>
      </c>
      <c r="C47">
        <v>0.53207755991275674</v>
      </c>
      <c r="D47">
        <v>0.23115567920524785</v>
      </c>
      <c r="E47">
        <v>0.30804383409530484</v>
      </c>
      <c r="F47">
        <v>0.26639855865804041</v>
      </c>
      <c r="G47" s="1"/>
      <c r="H47">
        <f t="shared" si="5"/>
        <v>0.62743929731523673</v>
      </c>
    </row>
    <row r="48" spans="1:8" x14ac:dyDescent="0.25">
      <c r="A48">
        <v>1965</v>
      </c>
      <c r="B48">
        <v>0.53874358216017193</v>
      </c>
      <c r="C48">
        <v>0.55184966243071598</v>
      </c>
      <c r="D48">
        <v>0.24029769676740098</v>
      </c>
      <c r="E48">
        <v>0.3172067529776133</v>
      </c>
      <c r="F48">
        <v>0.28013670967631488</v>
      </c>
      <c r="G48" s="1"/>
      <c r="H48">
        <f t="shared" si="5"/>
        <v>0.64631030243514032</v>
      </c>
    </row>
    <row r="49" spans="1:8" x14ac:dyDescent="0.25">
      <c r="A49">
        <v>1966</v>
      </c>
      <c r="B49">
        <v>0.54936633810601199</v>
      </c>
      <c r="C49">
        <v>0.55891728227815296</v>
      </c>
      <c r="D49">
        <v>0.24437853483005526</v>
      </c>
      <c r="E49">
        <v>0.31666757365092274</v>
      </c>
      <c r="F49">
        <v>0.28655122694082868</v>
      </c>
      <c r="G49" s="1"/>
      <c r="H49">
        <f t="shared" si="5"/>
        <v>0.65905402103411082</v>
      </c>
    </row>
    <row r="50" spans="1:8" x14ac:dyDescent="0.25">
      <c r="A50">
        <v>1967</v>
      </c>
      <c r="B50">
        <v>0.55061806221384524</v>
      </c>
      <c r="C50">
        <v>0.56085530608626133</v>
      </c>
      <c r="D50">
        <v>0.24419947010349946</v>
      </c>
      <c r="E50">
        <v>0.31829764277151951</v>
      </c>
      <c r="F50">
        <v>0.28911961083228249</v>
      </c>
      <c r="G50" s="1"/>
      <c r="H50">
        <f t="shared" si="5"/>
        <v>0.66055566711118385</v>
      </c>
    </row>
    <row r="51" spans="1:8" x14ac:dyDescent="0.25">
      <c r="A51">
        <v>1968</v>
      </c>
      <c r="B51">
        <v>0.56423473844739691</v>
      </c>
      <c r="C51">
        <v>0.57458549057463992</v>
      </c>
      <c r="D51">
        <v>0.2560908164176921</v>
      </c>
      <c r="E51">
        <v>0.3303992178697498</v>
      </c>
      <c r="F51">
        <v>0.29998990530439995</v>
      </c>
      <c r="G51" s="1"/>
      <c r="H51">
        <f t="shared" si="5"/>
        <v>0.67689107866148179</v>
      </c>
    </row>
    <row r="52" spans="1:8" x14ac:dyDescent="0.25">
      <c r="A52">
        <v>1969</v>
      </c>
      <c r="B52">
        <v>0.56752941363387543</v>
      </c>
      <c r="C52">
        <v>0.57877951334995981</v>
      </c>
      <c r="D52">
        <v>0.25863486025448607</v>
      </c>
      <c r="E52">
        <v>0.33383498814015788</v>
      </c>
      <c r="F52">
        <v>0.30779718964777025</v>
      </c>
      <c r="G52" s="1"/>
      <c r="H52">
        <f t="shared" si="5"/>
        <v>0.68084357589153777</v>
      </c>
    </row>
    <row r="53" spans="1:8" x14ac:dyDescent="0.25">
      <c r="A53">
        <v>1970</v>
      </c>
      <c r="B53">
        <v>0.57290911181018278</v>
      </c>
      <c r="C53">
        <v>0.58183306290964576</v>
      </c>
      <c r="D53">
        <v>0.26247895090316692</v>
      </c>
      <c r="E53">
        <v>0.33449076775157688</v>
      </c>
      <c r="F53">
        <v>0.30965513470327505</v>
      </c>
      <c r="G53" s="1"/>
      <c r="H53">
        <f t="shared" si="5"/>
        <v>0.68729739635543563</v>
      </c>
    </row>
    <row r="54" spans="1:8" x14ac:dyDescent="0.25">
      <c r="A54">
        <v>1971</v>
      </c>
      <c r="B54">
        <v>0.59431623880844364</v>
      </c>
      <c r="C54">
        <v>0.60310291503992242</v>
      </c>
      <c r="D54">
        <v>0.28508240403261875</v>
      </c>
      <c r="E54">
        <v>0.36161216680293801</v>
      </c>
      <c r="F54">
        <v>0.32635904307472752</v>
      </c>
      <c r="G54" s="1"/>
      <c r="H54">
        <f t="shared" si="5"/>
        <v>0.71297871708511817</v>
      </c>
    </row>
    <row r="55" spans="1:8" x14ac:dyDescent="0.25">
      <c r="A55">
        <v>1972</v>
      </c>
      <c r="B55">
        <v>0.61052964411843258</v>
      </c>
      <c r="C55">
        <v>0.62804117192136855</v>
      </c>
      <c r="D55">
        <v>0.30441278391639048</v>
      </c>
      <c r="E55">
        <v>0.3836329083048845</v>
      </c>
      <c r="F55">
        <v>0.30354262915034974</v>
      </c>
      <c r="G55" s="1"/>
      <c r="H55">
        <f t="shared" si="5"/>
        <v>0.73242932631072744</v>
      </c>
    </row>
    <row r="56" spans="1:8" x14ac:dyDescent="0.25">
      <c r="A56">
        <v>1973</v>
      </c>
      <c r="B56">
        <v>0.61837311403799411</v>
      </c>
      <c r="C56">
        <v>0.62965485204538219</v>
      </c>
      <c r="D56">
        <v>0.31181053529091518</v>
      </c>
      <c r="E56">
        <v>0.39178011801260493</v>
      </c>
      <c r="F56">
        <v>0.31507920879669182</v>
      </c>
      <c r="G56" s="1"/>
      <c r="H56">
        <f t="shared" si="5"/>
        <v>0.74183884056522043</v>
      </c>
    </row>
    <row r="57" spans="1:8" x14ac:dyDescent="0.25">
      <c r="A57">
        <v>1974</v>
      </c>
      <c r="B57">
        <v>0.60544595216145436</v>
      </c>
      <c r="C57">
        <v>0.62219684733951952</v>
      </c>
      <c r="D57">
        <v>0.29335750623435175</v>
      </c>
      <c r="E57">
        <v>0.39114477849000251</v>
      </c>
      <c r="F57">
        <v>0.31558780015794419</v>
      </c>
      <c r="G57" s="1"/>
      <c r="H57">
        <f t="shared" si="5"/>
        <v>0.72633061331441218</v>
      </c>
    </row>
    <row r="58" spans="1:8" x14ac:dyDescent="0.25">
      <c r="A58">
        <v>1975</v>
      </c>
      <c r="B58">
        <v>0.61722468714605228</v>
      </c>
      <c r="C58">
        <v>0.61643306008174692</v>
      </c>
      <c r="D58">
        <v>0.29925327697665566</v>
      </c>
      <c r="E58">
        <v>0.39404054799325144</v>
      </c>
      <c r="F58">
        <v>0.30831608681070194</v>
      </c>
      <c r="G58" s="1"/>
      <c r="H58">
        <f t="shared" si="5"/>
        <v>0.74046111625177347</v>
      </c>
    </row>
    <row r="59" spans="1:8" x14ac:dyDescent="0.25">
      <c r="A59">
        <v>1976</v>
      </c>
      <c r="B59">
        <v>0.63273534621757954</v>
      </c>
      <c r="C59">
        <v>0.63885941807287971</v>
      </c>
      <c r="D59">
        <v>0.31587526168716545</v>
      </c>
      <c r="E59">
        <v>0.41008386260471019</v>
      </c>
      <c r="F59">
        <v>0.32485153709574566</v>
      </c>
      <c r="G59" s="1"/>
      <c r="H59">
        <f t="shared" si="5"/>
        <v>0.75906866739009349</v>
      </c>
    </row>
    <row r="60" spans="1:8" x14ac:dyDescent="0.25">
      <c r="A60">
        <v>1977</v>
      </c>
      <c r="B60">
        <v>0.63970431257710048</v>
      </c>
      <c r="C60">
        <v>0.6539263080933605</v>
      </c>
      <c r="D60">
        <v>0.32472494031480931</v>
      </c>
      <c r="E60">
        <v>0.42395755890032244</v>
      </c>
      <c r="F60">
        <v>0.340314588912695</v>
      </c>
      <c r="G60" s="1"/>
      <c r="H60">
        <f t="shared" si="5"/>
        <v>0.7674290727937596</v>
      </c>
    </row>
    <row r="61" spans="1:8" x14ac:dyDescent="0.25">
      <c r="A61">
        <v>1978</v>
      </c>
      <c r="B61">
        <v>0.64264376640517595</v>
      </c>
      <c r="C61">
        <v>0.65312857992817919</v>
      </c>
      <c r="D61">
        <v>0.32869223372300871</v>
      </c>
      <c r="E61">
        <v>0.42533774024298515</v>
      </c>
      <c r="F61">
        <v>0.34675777599416491</v>
      </c>
      <c r="G61" s="1"/>
      <c r="H61">
        <f t="shared" si="5"/>
        <v>0.77095542439316067</v>
      </c>
    </row>
    <row r="62" spans="1:8" x14ac:dyDescent="0.25">
      <c r="A62">
        <v>1979</v>
      </c>
      <c r="B62">
        <v>0.64160178940430612</v>
      </c>
      <c r="C62">
        <v>0.65040255473238884</v>
      </c>
      <c r="D62">
        <v>0.32586206291650632</v>
      </c>
      <c r="E62">
        <v>0.423772063111791</v>
      </c>
      <c r="F62">
        <v>0.34842405529674264</v>
      </c>
      <c r="G62" s="1"/>
      <c r="H62">
        <f t="shared" si="5"/>
        <v>0.7697054039885326</v>
      </c>
    </row>
    <row r="63" spans="1:8" x14ac:dyDescent="0.25">
      <c r="A63">
        <v>1980</v>
      </c>
      <c r="B63">
        <v>0.63887961770122947</v>
      </c>
      <c r="C63">
        <v>0.64657508642138617</v>
      </c>
      <c r="D63">
        <v>0.31470068007681978</v>
      </c>
      <c r="E63">
        <v>0.41689876054849645</v>
      </c>
      <c r="F63">
        <v>0.3475418017867079</v>
      </c>
      <c r="G63" s="1"/>
      <c r="H63">
        <f t="shared" si="5"/>
        <v>0.76643971753776985</v>
      </c>
    </row>
    <row r="64" spans="1:8" x14ac:dyDescent="0.25">
      <c r="A64">
        <v>1981</v>
      </c>
      <c r="B64">
        <v>0.64928883964033146</v>
      </c>
      <c r="C64">
        <v>0.64721111490394845</v>
      </c>
      <c r="D64">
        <v>0.32267852422334958</v>
      </c>
      <c r="E64">
        <v>0.41857826674214282</v>
      </c>
      <c r="F64">
        <v>0.35277501481061907</v>
      </c>
      <c r="G64" s="1"/>
      <c r="H64">
        <f t="shared" si="5"/>
        <v>0.77892726746384089</v>
      </c>
    </row>
    <row r="65" spans="1:8" x14ac:dyDescent="0.25">
      <c r="A65">
        <v>1982</v>
      </c>
      <c r="B65">
        <v>0.65100190998131935</v>
      </c>
      <c r="C65">
        <v>0.64688426837022428</v>
      </c>
      <c r="D65">
        <v>0.33091848847502081</v>
      </c>
      <c r="E65">
        <v>0.4280099338706092</v>
      </c>
      <c r="F65">
        <v>0.35698946626965755</v>
      </c>
      <c r="G65" s="1"/>
      <c r="H65">
        <f t="shared" si="5"/>
        <v>0.78098237317059871</v>
      </c>
    </row>
    <row r="66" spans="1:8" x14ac:dyDescent="0.25">
      <c r="A66">
        <v>1983</v>
      </c>
      <c r="B66">
        <v>0.67499944491026986</v>
      </c>
      <c r="C66">
        <v>0.66676019120189089</v>
      </c>
      <c r="D66">
        <v>0.37088015319261958</v>
      </c>
      <c r="E66">
        <v>0.45242297876656123</v>
      </c>
      <c r="F66">
        <v>0.38127205333516045</v>
      </c>
      <c r="G66" s="1"/>
      <c r="H66">
        <f t="shared" si="5"/>
        <v>0.80977130833607913</v>
      </c>
    </row>
    <row r="67" spans="1:8" x14ac:dyDescent="0.25">
      <c r="A67">
        <v>1984</v>
      </c>
      <c r="B67">
        <v>0.69146513635179196</v>
      </c>
      <c r="C67">
        <v>0.679941405179734</v>
      </c>
      <c r="D67">
        <v>0.38274095866296165</v>
      </c>
      <c r="E67">
        <v>0.46258097093611478</v>
      </c>
      <c r="F67">
        <v>0.39903859065107811</v>
      </c>
      <c r="G67" s="1"/>
      <c r="H67">
        <f t="shared" si="5"/>
        <v>0.82952457569325755</v>
      </c>
    </row>
    <row r="68" spans="1:8" x14ac:dyDescent="0.25">
      <c r="A68">
        <v>1985</v>
      </c>
      <c r="B68">
        <v>0.70432272929003237</v>
      </c>
      <c r="C68">
        <v>0.692128114497779</v>
      </c>
      <c r="D68">
        <v>0.39719343217452913</v>
      </c>
      <c r="E68">
        <v>0.47302781776380648</v>
      </c>
      <c r="F68">
        <v>0.40740638987759153</v>
      </c>
      <c r="G68" s="1"/>
      <c r="H68">
        <f t="shared" si="5"/>
        <v>0.84494934371960118</v>
      </c>
    </row>
    <row r="69" spans="1:8" x14ac:dyDescent="0.25">
      <c r="A69">
        <v>1986</v>
      </c>
      <c r="B69">
        <v>0.71669261563746234</v>
      </c>
      <c r="C69">
        <v>0.70073435046630306</v>
      </c>
      <c r="D69">
        <v>0.41376740145142221</v>
      </c>
      <c r="E69">
        <v>0.48515555452951409</v>
      </c>
      <c r="F69">
        <v>0.42270697598255341</v>
      </c>
      <c r="G69" s="1"/>
      <c r="H69">
        <f t="shared" si="5"/>
        <v>0.85978902859202144</v>
      </c>
    </row>
    <row r="70" spans="1:8" x14ac:dyDescent="0.25">
      <c r="A70">
        <v>1987</v>
      </c>
      <c r="B70">
        <v>0.72108486009134298</v>
      </c>
      <c r="C70">
        <v>0.7172503270675239</v>
      </c>
      <c r="D70">
        <v>0.43743066757099147</v>
      </c>
      <c r="E70">
        <v>0.51677268555077627</v>
      </c>
      <c r="F70">
        <v>0.44531255266701686</v>
      </c>
      <c r="G70" s="1"/>
      <c r="H70">
        <f t="shared" si="5"/>
        <v>0.86505823816659166</v>
      </c>
    </row>
    <row r="71" spans="1:8" x14ac:dyDescent="0.25">
      <c r="A71">
        <v>1988</v>
      </c>
      <c r="B71">
        <v>0.72988286037542205</v>
      </c>
      <c r="C71">
        <v>0.72734382267704467</v>
      </c>
      <c r="D71">
        <v>0.45613211363231287</v>
      </c>
      <c r="E71">
        <v>0.53042150623443773</v>
      </c>
      <c r="F71">
        <v>0.46243590660765521</v>
      </c>
      <c r="G71" s="1"/>
      <c r="H71">
        <f t="shared" si="5"/>
        <v>0.87561286640295555</v>
      </c>
    </row>
    <row r="72" spans="1:8" x14ac:dyDescent="0.25">
      <c r="A72">
        <v>1989</v>
      </c>
      <c r="B72">
        <v>0.73835308778513731</v>
      </c>
      <c r="C72">
        <v>0.7290563946727342</v>
      </c>
      <c r="D72">
        <v>0.45663586863460781</v>
      </c>
      <c r="E72">
        <v>0.5361540108360644</v>
      </c>
      <c r="F72">
        <v>0.46466960003006152</v>
      </c>
      <c r="G72" s="1"/>
      <c r="H72">
        <f t="shared" si="5"/>
        <v>0.88577427791697694</v>
      </c>
    </row>
    <row r="73" spans="1:8" x14ac:dyDescent="0.25">
      <c r="A73">
        <v>1990</v>
      </c>
      <c r="B73">
        <v>0.74436355907031027</v>
      </c>
      <c r="C73">
        <v>0.7343956728586496</v>
      </c>
      <c r="D73">
        <v>0.4608235562160401</v>
      </c>
      <c r="E73">
        <v>0.54253166914500073</v>
      </c>
      <c r="F73">
        <v>0.47653025621305062</v>
      </c>
      <c r="G73" s="1"/>
      <c r="H73">
        <f t="shared" si="5"/>
        <v>0.8929848130263176</v>
      </c>
    </row>
    <row r="74" spans="1:8" x14ac:dyDescent="0.25">
      <c r="A74">
        <v>1991</v>
      </c>
      <c r="B74">
        <v>0.75179384247202397</v>
      </c>
      <c r="C74">
        <v>0.73758054855372235</v>
      </c>
      <c r="D74">
        <v>0.47213735136646157</v>
      </c>
      <c r="E74">
        <v>0.55163710943102984</v>
      </c>
      <c r="F74">
        <v>0.4852026927116222</v>
      </c>
      <c r="G74" s="1"/>
      <c r="H74">
        <f t="shared" si="5"/>
        <v>0.90189864304037548</v>
      </c>
    </row>
    <row r="75" spans="1:8" x14ac:dyDescent="0.25">
      <c r="A75">
        <v>1992</v>
      </c>
      <c r="B75">
        <v>0.77980306855410253</v>
      </c>
      <c r="C75">
        <v>0.76254390216277079</v>
      </c>
      <c r="D75">
        <v>0.50038041860329541</v>
      </c>
      <c r="E75">
        <v>0.58488535919783358</v>
      </c>
      <c r="F75">
        <v>0.51295024289071744</v>
      </c>
      <c r="G75" s="1"/>
      <c r="H75">
        <f t="shared" si="5"/>
        <v>0.93550025237648515</v>
      </c>
    </row>
    <row r="76" spans="1:8" x14ac:dyDescent="0.25">
      <c r="A76">
        <v>1993</v>
      </c>
      <c r="B76">
        <v>0.7874380939332225</v>
      </c>
      <c r="C76">
        <v>0.77470599399505202</v>
      </c>
      <c r="D76">
        <v>0.51625615311353168</v>
      </c>
      <c r="E76">
        <v>0.60441458765891698</v>
      </c>
      <c r="F76">
        <v>0.53259875027335379</v>
      </c>
      <c r="G76" s="1"/>
      <c r="H76">
        <f t="shared" si="5"/>
        <v>0.94465970359833173</v>
      </c>
    </row>
    <row r="77" spans="1:8" x14ac:dyDescent="0.25">
      <c r="A77">
        <v>1994</v>
      </c>
      <c r="B77">
        <v>0.79954768181473601</v>
      </c>
      <c r="C77">
        <v>0.79019557578876765</v>
      </c>
      <c r="D77">
        <v>0.53701194682688258</v>
      </c>
      <c r="E77">
        <v>0.6302581402203854</v>
      </c>
      <c r="F77">
        <v>0.55775813105788841</v>
      </c>
      <c r="G77" s="1"/>
      <c r="H77">
        <f t="shared" si="5"/>
        <v>0.95918711824461711</v>
      </c>
    </row>
    <row r="78" spans="1:8" x14ac:dyDescent="0.25">
      <c r="A78">
        <v>1995</v>
      </c>
      <c r="B78">
        <v>0.80102708138854839</v>
      </c>
      <c r="C78">
        <v>0.79733394067337537</v>
      </c>
      <c r="D78">
        <v>0.55390741063509219</v>
      </c>
      <c r="E78">
        <v>0.65338714650861429</v>
      </c>
      <c r="F78">
        <v>0.58007590496415462</v>
      </c>
      <c r="G78" s="1"/>
      <c r="H78">
        <f t="shared" si="5"/>
        <v>0.96096189796846876</v>
      </c>
    </row>
    <row r="79" spans="1:8" x14ac:dyDescent="0.25">
      <c r="A79">
        <v>1996</v>
      </c>
      <c r="B79">
        <v>0.81662767636007538</v>
      </c>
      <c r="C79">
        <v>0.81702700895713487</v>
      </c>
      <c r="D79">
        <v>0.57868960486485965</v>
      </c>
      <c r="E79">
        <v>0.67891936587194612</v>
      </c>
      <c r="F79">
        <v>0.61065840391061776</v>
      </c>
      <c r="G79" s="1"/>
      <c r="H79">
        <f t="shared" si="5"/>
        <v>0.97967734180500998</v>
      </c>
    </row>
    <row r="80" spans="1:8" x14ac:dyDescent="0.25">
      <c r="A80">
        <v>1997</v>
      </c>
      <c r="B80">
        <v>0.83356799377994883</v>
      </c>
      <c r="C80">
        <v>0.84110732708184144</v>
      </c>
      <c r="D80">
        <v>0.61475366078630855</v>
      </c>
      <c r="E80">
        <v>0.72009715001871044</v>
      </c>
      <c r="F80">
        <v>0.65507442534431792</v>
      </c>
      <c r="G80" s="1"/>
      <c r="H80">
        <f t="shared" si="5"/>
        <v>1</v>
      </c>
    </row>
    <row r="81" spans="1:8" x14ac:dyDescent="0.25">
      <c r="A81">
        <v>1998</v>
      </c>
      <c r="B81">
        <v>0.85167049451669052</v>
      </c>
      <c r="C81">
        <v>0.86676504250088615</v>
      </c>
      <c r="D81">
        <v>0.63512940927338568</v>
      </c>
      <c r="E81">
        <v>0.74778062203704887</v>
      </c>
      <c r="F81">
        <v>0.69323668041995068</v>
      </c>
      <c r="G81" s="1"/>
      <c r="H81">
        <f t="shared" si="5"/>
        <v>1.0217168855712093</v>
      </c>
    </row>
    <row r="82" spans="1:8" x14ac:dyDescent="0.25">
      <c r="A82">
        <v>1999</v>
      </c>
      <c r="B82">
        <v>0.87608284778636114</v>
      </c>
      <c r="C82">
        <v>0.89455166220648374</v>
      </c>
      <c r="D82">
        <v>0.68008141146232237</v>
      </c>
      <c r="E82">
        <v>0.78540029994700999</v>
      </c>
      <c r="F82">
        <v>0.73940091606376157</v>
      </c>
      <c r="G82" s="1"/>
      <c r="H82">
        <f t="shared" si="5"/>
        <v>1.0510034626133158</v>
      </c>
    </row>
    <row r="83" spans="1:8" x14ac:dyDescent="0.25">
      <c r="A83">
        <v>2000</v>
      </c>
      <c r="B83">
        <v>0.8932556054820272</v>
      </c>
      <c r="C83">
        <v>0.9150851371603691</v>
      </c>
      <c r="D83">
        <v>0.73450515827954077</v>
      </c>
      <c r="E83">
        <v>0.81402088696926489</v>
      </c>
      <c r="F83">
        <v>0.77402455785590019</v>
      </c>
      <c r="G83" s="1"/>
      <c r="H83">
        <f t="shared" si="5"/>
        <v>1.0716049706172321</v>
      </c>
    </row>
    <row r="84" spans="1:8" x14ac:dyDescent="0.25">
      <c r="A84">
        <v>2001</v>
      </c>
      <c r="B84">
        <v>0.90153079920423196</v>
      </c>
      <c r="C84">
        <v>0.91417023856586954</v>
      </c>
      <c r="D84">
        <v>0.73705542641835198</v>
      </c>
      <c r="E84">
        <v>0.81426924637129583</v>
      </c>
      <c r="F84">
        <v>0.7845694403146769</v>
      </c>
      <c r="G84" s="1"/>
      <c r="H84">
        <f t="shared" si="5"/>
        <v>1.0815324075917248</v>
      </c>
    </row>
    <row r="85" spans="1:8" x14ac:dyDescent="0.25">
      <c r="A85">
        <v>2002</v>
      </c>
      <c r="B85">
        <v>0.92716977599248207</v>
      </c>
      <c r="C85">
        <v>0.93011225807135389</v>
      </c>
      <c r="D85">
        <v>0.80153474907444799</v>
      </c>
      <c r="E85">
        <v>0.87086725430504863</v>
      </c>
      <c r="F85">
        <v>0.85170202207244206</v>
      </c>
      <c r="G85" s="1"/>
      <c r="H85">
        <f t="shared" si="5"/>
        <v>1.1122905184831784</v>
      </c>
    </row>
    <row r="86" spans="1:8" x14ac:dyDescent="0.25">
      <c r="A86">
        <v>2003</v>
      </c>
      <c r="B86">
        <v>0.9552780611846613</v>
      </c>
      <c r="C86">
        <v>0.9528240267960959</v>
      </c>
      <c r="D86">
        <v>0.88953286133153964</v>
      </c>
      <c r="E86">
        <v>0.9157219502999091</v>
      </c>
      <c r="F86">
        <v>0.90978457576868477</v>
      </c>
      <c r="G86" s="1"/>
      <c r="H86">
        <f t="shared" si="5"/>
        <v>1.1460109652876647</v>
      </c>
    </row>
    <row r="87" spans="1:8" x14ac:dyDescent="0.25">
      <c r="A87">
        <v>2004</v>
      </c>
      <c r="B87">
        <v>0.98237723399812271</v>
      </c>
      <c r="C87">
        <v>0.978303885112356</v>
      </c>
      <c r="D87">
        <v>0.96574241435378272</v>
      </c>
      <c r="E87">
        <v>0.95622198398764136</v>
      </c>
      <c r="F87">
        <v>0.952475823192108</v>
      </c>
      <c r="G87" s="1"/>
      <c r="H87">
        <f t="shared" si="5"/>
        <v>1.1785208181319131</v>
      </c>
    </row>
    <row r="88" spans="1:8" x14ac:dyDescent="0.25">
      <c r="A88">
        <v>2005</v>
      </c>
      <c r="B88">
        <v>1</v>
      </c>
      <c r="C88">
        <v>1</v>
      </c>
      <c r="D88">
        <v>1</v>
      </c>
      <c r="E88">
        <v>1</v>
      </c>
      <c r="F88">
        <v>1</v>
      </c>
      <c r="G88" s="1"/>
      <c r="H88">
        <f t="shared" si="5"/>
        <v>1.1996621840833144</v>
      </c>
    </row>
    <row r="89" spans="1:8" x14ac:dyDescent="0.25">
      <c r="A89">
        <v>2006</v>
      </c>
      <c r="B89">
        <v>1.0110820282689661</v>
      </c>
      <c r="C89">
        <v>1.0049684973945501</v>
      </c>
      <c r="D89">
        <v>1.0605870461253351</v>
      </c>
      <c r="E89">
        <v>1.0206870865416307</v>
      </c>
      <c r="F89">
        <v>1.0326195850148447</v>
      </c>
      <c r="G89" s="1"/>
      <c r="H89">
        <f t="shared" si="5"/>
        <v>1.2129568743205352</v>
      </c>
    </row>
    <row r="90" spans="1:8" x14ac:dyDescent="0.25">
      <c r="A90">
        <v>2007</v>
      </c>
      <c r="B90">
        <v>1.0216207173355676</v>
      </c>
      <c r="C90">
        <v>1.0162488492574793</v>
      </c>
      <c r="D90">
        <v>1.1173277948407629</v>
      </c>
      <c r="E90">
        <v>1.0703557830818</v>
      </c>
      <c r="F90">
        <v>1.0871104670870375</v>
      </c>
      <c r="G90" s="1"/>
      <c r="H90">
        <f t="shared" si="5"/>
        <v>1.2255997410635493</v>
      </c>
    </row>
    <row r="91" spans="1:8" x14ac:dyDescent="0.25">
      <c r="A91">
        <v>2008</v>
      </c>
      <c r="B91">
        <v>1.0308274525432037</v>
      </c>
      <c r="C91">
        <v>1.0131837201766078</v>
      </c>
      <c r="D91">
        <v>1.1356264979014454</v>
      </c>
      <c r="E91">
        <v>1.0496405557735307</v>
      </c>
      <c r="F91">
        <v>1.0741476405856749</v>
      </c>
      <c r="G91" s="1"/>
      <c r="H91">
        <f t="shared" si="5"/>
        <v>1.2366447131310188</v>
      </c>
    </row>
    <row r="92" spans="1:8" x14ac:dyDescent="0.25">
      <c r="A92">
        <v>2009</v>
      </c>
      <c r="B92">
        <v>1.0563114127696758</v>
      </c>
      <c r="C92">
        <v>1.0062069190260088</v>
      </c>
      <c r="D92">
        <v>1.1706821669584153</v>
      </c>
      <c r="E92">
        <v>1.0485740131052186</v>
      </c>
      <c r="F92">
        <v>1.0491349616773731</v>
      </c>
      <c r="G92" s="1"/>
      <c r="H92">
        <f t="shared" si="5"/>
        <v>1.2672168565154005</v>
      </c>
    </row>
    <row r="93" spans="1:8" x14ac:dyDescent="0.25">
      <c r="A93">
        <v>2010</v>
      </c>
      <c r="B93">
        <v>1.0926502723830285</v>
      </c>
      <c r="C93">
        <v>1.0479420849630645</v>
      </c>
      <c r="D93">
        <v>1.2674396585848502</v>
      </c>
      <c r="E93">
        <v>1.1348337230941365</v>
      </c>
      <c r="F93">
        <v>1.1478770194126982</v>
      </c>
      <c r="G93" s="1"/>
      <c r="H93">
        <f t="shared" si="5"/>
        <v>1.3108112122062523</v>
      </c>
    </row>
    <row r="94" spans="1:8" x14ac:dyDescent="0.25">
      <c r="A94">
        <v>2011</v>
      </c>
      <c r="B94">
        <v>1.0993192951373174</v>
      </c>
      <c r="C94">
        <v>1.060878558319519</v>
      </c>
      <c r="D94">
        <v>1.2508892729073109</v>
      </c>
      <c r="E94">
        <v>1.1480956436178293</v>
      </c>
      <c r="F94">
        <v>1.1648349093417054</v>
      </c>
      <c r="G94" s="1"/>
      <c r="H94">
        <f t="shared" si="5"/>
        <v>1.3188117866093638</v>
      </c>
    </row>
    <row r="95" spans="1:8" x14ac:dyDescent="0.25">
      <c r="A95">
        <v>2012</v>
      </c>
      <c r="B95">
        <v>1.1032486066126101</v>
      </c>
      <c r="C95">
        <v>1.0686259161817409</v>
      </c>
      <c r="D95">
        <v>1.2176104691115941</v>
      </c>
      <c r="E95">
        <v>1.1467257960400561</v>
      </c>
      <c r="F95">
        <v>1.1785034475141574</v>
      </c>
      <c r="G95" s="1"/>
      <c r="H95">
        <f t="shared" ref="H95:H102" si="6">+B95/$B$80</f>
        <v>1.3235256329957572</v>
      </c>
    </row>
    <row r="96" spans="1:8" x14ac:dyDescent="0.25">
      <c r="A96">
        <v>2013</v>
      </c>
      <c r="B96">
        <v>1.1077677908021641</v>
      </c>
      <c r="C96">
        <v>1.0756478031657961</v>
      </c>
      <c r="D96">
        <v>1.2492220082659258</v>
      </c>
      <c r="E96">
        <v>1.1740771007830646</v>
      </c>
      <c r="F96">
        <v>1.1823623180970029</v>
      </c>
      <c r="G96" s="1"/>
      <c r="H96">
        <f t="shared" si="6"/>
        <v>1.3289471273708724</v>
      </c>
    </row>
    <row r="97" spans="1:8" x14ac:dyDescent="0.25">
      <c r="A97">
        <v>2014</v>
      </c>
      <c r="B97">
        <v>1.1147728033479707</v>
      </c>
      <c r="C97">
        <v>1.0877719504503403</v>
      </c>
      <c r="D97">
        <v>1.2517454138627115</v>
      </c>
      <c r="E97">
        <v>1.1658289164116871</v>
      </c>
      <c r="F97">
        <v>1.1805430954568092</v>
      </c>
      <c r="G97" s="1"/>
      <c r="H97">
        <f t="shared" si="6"/>
        <v>1.3373507760211056</v>
      </c>
    </row>
    <row r="98" spans="1:8" x14ac:dyDescent="0.25">
      <c r="A98">
        <v>2015</v>
      </c>
      <c r="B98">
        <v>1.1224733544586665</v>
      </c>
      <c r="C98">
        <v>1.090272787278576</v>
      </c>
      <c r="D98">
        <v>1.245627783525014</v>
      </c>
      <c r="E98">
        <v>1.1565357425368938</v>
      </c>
      <c r="F98">
        <v>1.1609999645551787</v>
      </c>
      <c r="G98" s="1"/>
      <c r="H98">
        <f t="shared" si="6"/>
        <v>1.3465888359852081</v>
      </c>
    </row>
    <row r="99" spans="1:8" x14ac:dyDescent="0.25">
      <c r="A99">
        <v>2016</v>
      </c>
      <c r="B99">
        <v>1.125038062747066</v>
      </c>
      <c r="C99">
        <v>1.0947306539340205</v>
      </c>
      <c r="D99">
        <v>1.2447573844276918</v>
      </c>
      <c r="E99">
        <v>1.1622062401863185</v>
      </c>
      <c r="F99">
        <v>1.1507325930672689</v>
      </c>
      <c r="G99" s="1"/>
      <c r="H99">
        <f t="shared" si="6"/>
        <v>1.349665619532006</v>
      </c>
    </row>
    <row r="100" spans="1:8" x14ac:dyDescent="0.25">
      <c r="A100">
        <v>2017</v>
      </c>
      <c r="B100">
        <v>1.1355525788418941</v>
      </c>
      <c r="C100">
        <v>1.106704560998927</v>
      </c>
      <c r="D100">
        <v>1.260968304036642</v>
      </c>
      <c r="E100">
        <v>1.1588291997677973</v>
      </c>
      <c r="F100">
        <v>1.159134483635724</v>
      </c>
      <c r="G100" s="1"/>
      <c r="H100">
        <f t="shared" si="6"/>
        <v>1.3622794868749066</v>
      </c>
    </row>
    <row r="101" spans="1:8" x14ac:dyDescent="0.25">
      <c r="A101">
        <v>2018</v>
      </c>
      <c r="B101">
        <v>1.1479533099530248</v>
      </c>
      <c r="C101">
        <v>1.1187110208510416</v>
      </c>
      <c r="D101">
        <v>1.2914524449390545</v>
      </c>
      <c r="E101">
        <v>1.1684996408475534</v>
      </c>
      <c r="F101">
        <v>1.0718200350494267</v>
      </c>
      <c r="G101" s="1"/>
      <c r="H101">
        <f t="shared" si="6"/>
        <v>1.3771561750439156</v>
      </c>
    </row>
    <row r="102" spans="1:8" x14ac:dyDescent="0.25">
      <c r="A102">
        <v>2019</v>
      </c>
      <c r="B102">
        <v>1.1605104906354449</v>
      </c>
      <c r="C102">
        <v>1.1280332160694797</v>
      </c>
      <c r="D102">
        <v>1.2874779450294411</v>
      </c>
      <c r="E102">
        <v>1.1716110201533256</v>
      </c>
      <c r="F102">
        <v>1.242620857970929</v>
      </c>
      <c r="G102" s="1"/>
      <c r="H102">
        <f t="shared" si="6"/>
        <v>1.3922205498473166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85" workbookViewId="0">
      <selection activeCell="B50" sqref="B50:B110"/>
    </sheetView>
  </sheetViews>
  <sheetFormatPr baseColWidth="10" defaultColWidth="9.140625" defaultRowHeight="15" x14ac:dyDescent="0.25"/>
  <sheetData>
    <row r="1" spans="1:14" ht="18" x14ac:dyDescent="0.25">
      <c r="A1" s="43" t="s">
        <v>43</v>
      </c>
      <c r="B1" s="44"/>
      <c r="C1" s="43"/>
      <c r="D1" s="43"/>
      <c r="F1" s="45" t="s">
        <v>44</v>
      </c>
      <c r="G1" t="s">
        <v>45</v>
      </c>
      <c r="H1" s="3"/>
      <c r="I1" s="3"/>
      <c r="J1" s="3"/>
      <c r="K1" s="3"/>
      <c r="N1" s="46"/>
    </row>
    <row r="2" spans="1:14" ht="75" x14ac:dyDescent="0.25">
      <c r="B2" s="47" t="s">
        <v>46</v>
      </c>
      <c r="D2" s="5" t="s">
        <v>47</v>
      </c>
      <c r="E2" s="5" t="s">
        <v>48</v>
      </c>
      <c r="F2" s="48"/>
      <c r="G2" s="5"/>
      <c r="H2" s="3" t="s">
        <v>49</v>
      </c>
      <c r="I2" s="3" t="s">
        <v>50</v>
      </c>
      <c r="J2" s="3" t="s">
        <v>51</v>
      </c>
      <c r="K2" s="3" t="s">
        <v>52</v>
      </c>
      <c r="L2" s="49" t="s">
        <v>53</v>
      </c>
      <c r="N2" s="46">
        <v>1997</v>
      </c>
    </row>
    <row r="3" spans="1:14" x14ac:dyDescent="0.25">
      <c r="A3">
        <v>1913</v>
      </c>
      <c r="B3" s="47">
        <f t="shared" ref="B3:B66" si="0">+C3/$C$87</f>
        <v>0.13745707494469936</v>
      </c>
      <c r="C3">
        <f t="shared" ref="C3:C38" si="1">+D3</f>
        <v>62.547877880940099</v>
      </c>
      <c r="D3">
        <f t="shared" ref="D3:D39" si="2">+F3/$F$40</f>
        <v>62.547877880940099</v>
      </c>
      <c r="E3" s="50">
        <v>0.13745730136041664</v>
      </c>
      <c r="F3" s="51">
        <f t="shared" ref="F3:F8" si="3">+E3/100</f>
        <v>1.3745730136041664E-3</v>
      </c>
      <c r="H3" s="52"/>
      <c r="I3" s="52"/>
      <c r="J3" s="52"/>
      <c r="K3" s="52"/>
      <c r="M3">
        <f t="shared" ref="M3:M25" si="4">+F3/$F$26</f>
        <v>107.66880812248752</v>
      </c>
      <c r="N3" s="46">
        <f t="shared" ref="N3:N66" si="5">+M3/$M$98</f>
        <v>1.5592003640127652E-2</v>
      </c>
    </row>
    <row r="4" spans="1:14" x14ac:dyDescent="0.25">
      <c r="A4">
        <v>1914</v>
      </c>
      <c r="B4" s="47">
        <f t="shared" si="0"/>
        <v>0.13777252763267728</v>
      </c>
      <c r="C4">
        <f t="shared" si="1"/>
        <v>62.691420119219174</v>
      </c>
      <c r="D4">
        <f t="shared" si="2"/>
        <v>62.691420119219174</v>
      </c>
      <c r="E4" s="50">
        <v>0.13777275456800001</v>
      </c>
      <c r="F4" s="51">
        <f t="shared" si="3"/>
        <v>1.3777275456800001E-3</v>
      </c>
      <c r="H4" s="52"/>
      <c r="I4" s="52"/>
      <c r="J4" s="52"/>
      <c r="K4" s="52"/>
      <c r="M4">
        <f t="shared" si="4"/>
        <v>107.91589918671451</v>
      </c>
      <c r="N4" s="46">
        <f t="shared" si="5"/>
        <v>1.562778600681353E-2</v>
      </c>
    </row>
    <row r="5" spans="1:14" x14ac:dyDescent="0.25">
      <c r="A5">
        <v>1915</v>
      </c>
      <c r="B5" s="47">
        <f t="shared" si="0"/>
        <v>0.14438785727649506</v>
      </c>
      <c r="C5">
        <f t="shared" si="1"/>
        <v>65.701631349671615</v>
      </c>
      <c r="D5">
        <f t="shared" si="2"/>
        <v>65.701631349671615</v>
      </c>
      <c r="E5" s="50">
        <v>0.14438809510841666</v>
      </c>
      <c r="F5" s="51">
        <f t="shared" si="3"/>
        <v>1.4438809510841665E-3</v>
      </c>
      <c r="H5" s="52"/>
      <c r="I5" s="52"/>
      <c r="J5" s="52"/>
      <c r="K5" s="52"/>
      <c r="M5">
        <f t="shared" si="4"/>
        <v>113.09762343316581</v>
      </c>
      <c r="N5" s="46">
        <f t="shared" si="5"/>
        <v>1.63781747658392E-2</v>
      </c>
    </row>
    <row r="6" spans="1:14" x14ac:dyDescent="0.25">
      <c r="A6">
        <v>1916</v>
      </c>
      <c r="B6" s="47">
        <f t="shared" si="0"/>
        <v>0.15223517305451739</v>
      </c>
      <c r="C6">
        <f t="shared" si="1"/>
        <v>69.272440267105537</v>
      </c>
      <c r="D6">
        <f t="shared" si="2"/>
        <v>69.272440267105537</v>
      </c>
      <c r="E6" s="50">
        <v>0.15223542381233335</v>
      </c>
      <c r="F6" s="51">
        <f t="shared" si="3"/>
        <v>1.5223542381233334E-3</v>
      </c>
      <c r="H6" s="52"/>
      <c r="I6" s="52"/>
      <c r="J6" s="52"/>
      <c r="K6" s="52"/>
      <c r="M6">
        <f t="shared" si="4"/>
        <v>119.24435059959482</v>
      </c>
      <c r="N6" s="46">
        <f t="shared" si="5"/>
        <v>1.7268309931492767E-2</v>
      </c>
    </row>
    <row r="7" spans="1:14" x14ac:dyDescent="0.25">
      <c r="A7">
        <v>1917</v>
      </c>
      <c r="B7" s="47">
        <f t="shared" si="0"/>
        <v>0.15691075544193639</v>
      </c>
      <c r="C7">
        <f t="shared" si="1"/>
        <v>71.399997224855539</v>
      </c>
      <c r="D7">
        <f t="shared" si="2"/>
        <v>71.399997224855539</v>
      </c>
      <c r="E7" s="50">
        <v>0.15691101390125001</v>
      </c>
      <c r="F7" s="51">
        <f t="shared" si="3"/>
        <v>1.5691101390125002E-3</v>
      </c>
      <c r="H7" s="52"/>
      <c r="I7" s="52"/>
      <c r="J7" s="52"/>
      <c r="K7" s="52"/>
      <c r="M7">
        <f t="shared" si="4"/>
        <v>122.90668942889431</v>
      </c>
      <c r="N7" s="46">
        <f t="shared" si="5"/>
        <v>1.7798669664767199E-2</v>
      </c>
    </row>
    <row r="8" spans="1:14" x14ac:dyDescent="0.25">
      <c r="A8">
        <v>1918</v>
      </c>
      <c r="B8" s="47">
        <f t="shared" si="0"/>
        <v>0.17021597627375615</v>
      </c>
      <c r="C8">
        <f t="shared" si="1"/>
        <v>77.454347851059481</v>
      </c>
      <c r="D8">
        <f t="shared" si="2"/>
        <v>77.454347851059481</v>
      </c>
      <c r="E8" s="50">
        <v>0.17021625664908335</v>
      </c>
      <c r="F8" s="51">
        <f t="shared" si="3"/>
        <v>1.7021625664908335E-3</v>
      </c>
      <c r="H8" s="52"/>
      <c r="I8" s="52"/>
      <c r="J8" s="52"/>
      <c r="K8" s="52"/>
      <c r="M8">
        <f t="shared" si="4"/>
        <v>133.32854126405712</v>
      </c>
      <c r="N8" s="46">
        <f t="shared" si="5"/>
        <v>1.9307904833098098E-2</v>
      </c>
    </row>
    <row r="9" spans="1:14" x14ac:dyDescent="0.25">
      <c r="A9">
        <v>1919</v>
      </c>
      <c r="B9" s="47">
        <f t="shared" si="0"/>
        <v>1.9689294977713948E-3</v>
      </c>
      <c r="C9">
        <f t="shared" si="1"/>
        <v>0.89593323466494257</v>
      </c>
      <c r="D9">
        <f t="shared" si="2"/>
        <v>0.89593323466494257</v>
      </c>
      <c r="E9" s="50">
        <v>0.19689327409408333</v>
      </c>
      <c r="F9" s="51">
        <f t="shared" ref="F9:F72" si="6">+E9/10000</f>
        <v>1.9689327409408332E-5</v>
      </c>
      <c r="H9" s="52"/>
      <c r="I9" s="52"/>
      <c r="J9" s="52"/>
      <c r="K9" s="52"/>
      <c r="M9">
        <f t="shared" si="4"/>
        <v>1.5422435868618702</v>
      </c>
      <c r="N9" s="46">
        <f t="shared" si="5"/>
        <v>2.2333921996199252E-4</v>
      </c>
    </row>
    <row r="10" spans="1:14" x14ac:dyDescent="0.25">
      <c r="A10">
        <v>1920</v>
      </c>
      <c r="B10" s="47">
        <f t="shared" si="0"/>
        <v>2.2091438519723948E-3</v>
      </c>
      <c r="C10">
        <f t="shared" si="1"/>
        <v>1.0052393442111971</v>
      </c>
      <c r="D10">
        <f t="shared" si="2"/>
        <v>1.0052393442111971</v>
      </c>
      <c r="E10" s="50">
        <v>0.22091474908166667</v>
      </c>
      <c r="F10" s="51">
        <f t="shared" si="6"/>
        <v>2.2091474908166668E-5</v>
      </c>
      <c r="H10" s="52"/>
      <c r="I10" s="52"/>
      <c r="J10" s="52"/>
      <c r="K10" s="52"/>
      <c r="M10">
        <f t="shared" si="4"/>
        <v>1.7304011860333928</v>
      </c>
      <c r="N10" s="46">
        <f t="shared" si="5"/>
        <v>2.5058716690557273E-4</v>
      </c>
    </row>
    <row r="11" spans="1:14" x14ac:dyDescent="0.25">
      <c r="A11">
        <v>1921</v>
      </c>
      <c r="B11" s="47">
        <f t="shared" si="0"/>
        <v>1.7331429522086919E-3</v>
      </c>
      <c r="C11">
        <f t="shared" si="1"/>
        <v>0.78864193617224621</v>
      </c>
      <c r="D11">
        <f t="shared" si="2"/>
        <v>0.78864193617224621</v>
      </c>
      <c r="E11" s="50">
        <v>0.17331458069966674</v>
      </c>
      <c r="F11" s="51">
        <f t="shared" si="6"/>
        <v>1.7331458069966673E-5</v>
      </c>
      <c r="H11" s="52"/>
      <c r="I11" s="52"/>
      <c r="J11" s="52"/>
      <c r="K11" s="52"/>
      <c r="M11">
        <f t="shared" si="4"/>
        <v>1.3575542477189539</v>
      </c>
      <c r="N11" s="46">
        <f t="shared" si="5"/>
        <v>1.9659352732895893E-4</v>
      </c>
    </row>
    <row r="12" spans="1:14" x14ac:dyDescent="0.25">
      <c r="A12">
        <v>1922</v>
      </c>
      <c r="B12" s="47">
        <f t="shared" si="0"/>
        <v>1.5899274318312369E-3</v>
      </c>
      <c r="C12">
        <f t="shared" si="1"/>
        <v>0.72347375997740004</v>
      </c>
      <c r="D12">
        <f t="shared" si="2"/>
        <v>0.72347375997740004</v>
      </c>
      <c r="E12" s="50">
        <v>0.15899300507183334</v>
      </c>
      <c r="F12" s="51">
        <f t="shared" si="6"/>
        <v>1.5899300507183334E-5</v>
      </c>
      <c r="H12" s="52"/>
      <c r="I12" s="52"/>
      <c r="J12" s="52"/>
      <c r="K12" s="52"/>
      <c r="M12">
        <f t="shared" si="4"/>
        <v>1.2453749045321008</v>
      </c>
      <c r="N12" s="46">
        <f t="shared" si="5"/>
        <v>1.8034833284954471E-4</v>
      </c>
    </row>
    <row r="13" spans="1:14" x14ac:dyDescent="0.25">
      <c r="A13">
        <v>1923</v>
      </c>
      <c r="B13" s="47">
        <f t="shared" si="0"/>
        <v>1.5631655728768413E-3</v>
      </c>
      <c r="C13">
        <f t="shared" si="1"/>
        <v>0.71129615845037852</v>
      </c>
      <c r="D13">
        <f t="shared" si="2"/>
        <v>0.71129615845037852</v>
      </c>
      <c r="E13" s="50">
        <v>0.15631681476824999</v>
      </c>
      <c r="F13" s="51">
        <f t="shared" si="6"/>
        <v>1.5631681476825E-5</v>
      </c>
      <c r="H13" s="52"/>
      <c r="I13" s="52"/>
      <c r="J13" s="52"/>
      <c r="K13" s="52"/>
      <c r="M13">
        <f t="shared" si="4"/>
        <v>1.2244125971505335</v>
      </c>
      <c r="N13" s="46">
        <f t="shared" si="5"/>
        <v>1.7731268697681395E-4</v>
      </c>
    </row>
    <row r="14" spans="1:14" x14ac:dyDescent="0.25">
      <c r="A14">
        <v>1924</v>
      </c>
      <c r="B14" s="47">
        <f t="shared" si="0"/>
        <v>1.7158102608736496E-3</v>
      </c>
      <c r="C14">
        <f t="shared" si="1"/>
        <v>0.78075494264056799</v>
      </c>
      <c r="D14">
        <f t="shared" si="2"/>
        <v>0.78075494264056799</v>
      </c>
      <c r="E14" s="50">
        <v>0.1715813087111667</v>
      </c>
      <c r="F14" s="51">
        <f t="shared" si="6"/>
        <v>1.7158130871116669E-5</v>
      </c>
      <c r="H14" s="52"/>
      <c r="I14" s="52"/>
      <c r="J14" s="52"/>
      <c r="K14" s="52"/>
      <c r="M14">
        <f t="shared" si="4"/>
        <v>1.3439777168757814</v>
      </c>
      <c r="N14" s="46">
        <f t="shared" si="5"/>
        <v>1.9462744892595265E-4</v>
      </c>
    </row>
    <row r="15" spans="1:14" x14ac:dyDescent="0.25">
      <c r="A15">
        <v>1925</v>
      </c>
      <c r="B15" s="47">
        <f t="shared" si="0"/>
        <v>1.794856968998302E-3</v>
      </c>
      <c r="C15">
        <f t="shared" si="1"/>
        <v>0.81672401770389369</v>
      </c>
      <c r="D15">
        <f t="shared" si="2"/>
        <v>0.81672401770389369</v>
      </c>
      <c r="E15" s="50">
        <v>0.17948599254399999</v>
      </c>
      <c r="F15" s="51">
        <f t="shared" si="6"/>
        <v>1.79485992544E-5</v>
      </c>
      <c r="H15" s="52"/>
      <c r="I15" s="52"/>
      <c r="J15" s="52"/>
      <c r="K15" s="52"/>
      <c r="M15">
        <f t="shared" si="4"/>
        <v>1.4058942450225611</v>
      </c>
      <c r="N15" s="46">
        <f t="shared" si="5"/>
        <v>2.0359385943130888E-4</v>
      </c>
    </row>
    <row r="16" spans="1:14" x14ac:dyDescent="0.25">
      <c r="A16">
        <v>1926</v>
      </c>
      <c r="B16" s="47">
        <f t="shared" si="0"/>
        <v>1.9145225123374989E-3</v>
      </c>
      <c r="C16">
        <f t="shared" si="1"/>
        <v>0.87117611334427936</v>
      </c>
      <c r="D16">
        <f t="shared" si="2"/>
        <v>0.87117611334427936</v>
      </c>
      <c r="E16" s="50">
        <v>0.19145256658891663</v>
      </c>
      <c r="F16" s="51">
        <f t="shared" si="6"/>
        <v>1.9145256658891664E-5</v>
      </c>
      <c r="H16" s="52"/>
      <c r="I16" s="52"/>
      <c r="J16" s="52"/>
      <c r="K16" s="52"/>
      <c r="M16">
        <f t="shared" si="4"/>
        <v>1.4996271171198663</v>
      </c>
      <c r="N16" s="46">
        <f t="shared" si="5"/>
        <v>2.1716773758995042E-4</v>
      </c>
    </row>
    <row r="17" spans="1:14" x14ac:dyDescent="0.25">
      <c r="A17">
        <v>1927</v>
      </c>
      <c r="B17" s="47">
        <f t="shared" si="0"/>
        <v>1.8270446141879838E-3</v>
      </c>
      <c r="C17">
        <f t="shared" si="1"/>
        <v>0.83137054573025537</v>
      </c>
      <c r="D17">
        <f t="shared" si="2"/>
        <v>0.83137054573025537</v>
      </c>
      <c r="E17" s="50">
        <v>0.18270476236483335</v>
      </c>
      <c r="F17" s="51">
        <f t="shared" si="6"/>
        <v>1.8270476236483334E-5</v>
      </c>
      <c r="H17" s="52"/>
      <c r="I17" s="52"/>
      <c r="J17" s="52"/>
      <c r="K17" s="52"/>
      <c r="M17">
        <f t="shared" si="4"/>
        <v>1.4311065187104508</v>
      </c>
      <c r="N17" s="46">
        <f t="shared" si="5"/>
        <v>2.0724496201127108E-4</v>
      </c>
    </row>
    <row r="18" spans="1:14" x14ac:dyDescent="0.25">
      <c r="A18">
        <v>1928</v>
      </c>
      <c r="B18" s="47">
        <f t="shared" si="0"/>
        <v>1.8327686465995066E-3</v>
      </c>
      <c r="C18">
        <f t="shared" si="1"/>
        <v>0.83397518489056421</v>
      </c>
      <c r="D18">
        <f t="shared" si="2"/>
        <v>0.83397518489056421</v>
      </c>
      <c r="E18" s="50">
        <v>0.18327716654883333</v>
      </c>
      <c r="F18" s="51">
        <f t="shared" si="6"/>
        <v>1.8327716654883335E-5</v>
      </c>
      <c r="H18" s="52"/>
      <c r="I18" s="52"/>
      <c r="J18" s="52"/>
      <c r="K18" s="52"/>
      <c r="M18">
        <f t="shared" si="4"/>
        <v>1.4355900983854228</v>
      </c>
      <c r="N18" s="46">
        <f t="shared" si="5"/>
        <v>2.078942493195641E-4</v>
      </c>
    </row>
    <row r="19" spans="1:14" x14ac:dyDescent="0.25">
      <c r="A19">
        <v>1929</v>
      </c>
      <c r="B19" s="47">
        <f t="shared" si="0"/>
        <v>1.7263980001888007E-3</v>
      </c>
      <c r="C19">
        <f t="shared" si="1"/>
        <v>0.78557274213168715</v>
      </c>
      <c r="D19">
        <f t="shared" si="2"/>
        <v>0.78557274213168715</v>
      </c>
      <c r="E19" s="50">
        <v>0.17264008438666667</v>
      </c>
      <c r="F19" s="51">
        <f t="shared" si="6"/>
        <v>1.7264008438666665E-5</v>
      </c>
      <c r="H19" s="52"/>
      <c r="I19" s="52"/>
      <c r="J19" s="52"/>
      <c r="K19" s="52"/>
      <c r="M19">
        <f t="shared" si="4"/>
        <v>1.3522709915088444</v>
      </c>
      <c r="N19" s="46">
        <f t="shared" si="5"/>
        <v>1.9582843527030032E-4</v>
      </c>
    </row>
    <row r="20" spans="1:14" x14ac:dyDescent="0.25">
      <c r="A20">
        <v>1930</v>
      </c>
      <c r="B20" s="47">
        <f t="shared" si="0"/>
        <v>1.6046906176337011E-3</v>
      </c>
      <c r="C20">
        <f t="shared" si="1"/>
        <v>0.73019153673118053</v>
      </c>
      <c r="D20">
        <f t="shared" si="2"/>
        <v>0.73019153673118053</v>
      </c>
      <c r="E20" s="50">
        <v>0.16046932608383332</v>
      </c>
      <c r="F20" s="51">
        <f t="shared" si="6"/>
        <v>1.6046932608383333E-5</v>
      </c>
      <c r="H20" s="52"/>
      <c r="I20" s="52"/>
      <c r="J20" s="52"/>
      <c r="K20" s="52"/>
      <c r="M20">
        <f t="shared" si="4"/>
        <v>1.2569387663419178</v>
      </c>
      <c r="N20" s="46">
        <f t="shared" si="5"/>
        <v>1.8202294761102215E-4</v>
      </c>
    </row>
    <row r="21" spans="1:14" x14ac:dyDescent="0.25">
      <c r="A21">
        <v>1931</v>
      </c>
      <c r="B21" s="47">
        <f t="shared" si="0"/>
        <v>1.5472323443774738E-3</v>
      </c>
      <c r="C21">
        <f t="shared" si="1"/>
        <v>0.70404597048567397</v>
      </c>
      <c r="D21">
        <f t="shared" si="2"/>
        <v>0.70404597048567397</v>
      </c>
      <c r="E21" s="50">
        <v>0.15472348929383334</v>
      </c>
      <c r="F21" s="51">
        <f t="shared" si="6"/>
        <v>1.5472348929383332E-5</v>
      </c>
      <c r="H21" s="52"/>
      <c r="I21" s="52"/>
      <c r="J21" s="52"/>
      <c r="K21" s="52"/>
      <c r="M21">
        <f t="shared" si="4"/>
        <v>1.2119322521209286</v>
      </c>
      <c r="N21" s="46">
        <f t="shared" si="5"/>
        <v>1.7550535216439292E-4</v>
      </c>
    </row>
    <row r="22" spans="1:14" x14ac:dyDescent="0.25">
      <c r="A22">
        <v>1932</v>
      </c>
      <c r="B22" s="47">
        <f t="shared" si="0"/>
        <v>1.4641363708401659E-3</v>
      </c>
      <c r="C22">
        <f t="shared" si="1"/>
        <v>0.66623433505475582</v>
      </c>
      <c r="D22">
        <f t="shared" si="2"/>
        <v>0.66623433505475582</v>
      </c>
      <c r="E22" s="50">
        <v>0.14641387825274998</v>
      </c>
      <c r="F22" s="51">
        <f t="shared" si="6"/>
        <v>1.4641387825274998E-5</v>
      </c>
      <c r="H22" s="52"/>
      <c r="I22" s="52"/>
      <c r="J22" s="52"/>
      <c r="K22" s="52"/>
      <c r="M22">
        <f t="shared" si="4"/>
        <v>1.1468439732226678</v>
      </c>
      <c r="N22" s="46">
        <f t="shared" si="5"/>
        <v>1.6607962618852079E-4</v>
      </c>
    </row>
    <row r="23" spans="1:14" x14ac:dyDescent="0.25">
      <c r="A23">
        <v>1933</v>
      </c>
      <c r="B23" s="47">
        <f t="shared" si="0"/>
        <v>1.327333143286383E-3</v>
      </c>
      <c r="C23">
        <f t="shared" si="1"/>
        <v>0.60398398108647189</v>
      </c>
      <c r="D23">
        <f t="shared" si="2"/>
        <v>0.60398398108647189</v>
      </c>
      <c r="E23" s="50">
        <v>0.13273353296350002</v>
      </c>
      <c r="F23" s="51">
        <f t="shared" si="6"/>
        <v>1.3273353296350001E-5</v>
      </c>
      <c r="H23" s="52"/>
      <c r="I23" s="52"/>
      <c r="J23" s="52"/>
      <c r="K23" s="52"/>
      <c r="M23">
        <f t="shared" si="4"/>
        <v>1.039687317488861</v>
      </c>
      <c r="N23" s="46">
        <f t="shared" si="5"/>
        <v>1.5056178963585197E-4</v>
      </c>
    </row>
    <row r="24" spans="1:14" x14ac:dyDescent="0.25">
      <c r="A24">
        <v>1934</v>
      </c>
      <c r="B24" s="47">
        <f t="shared" si="0"/>
        <v>1.2410367588407086E-3</v>
      </c>
      <c r="C24">
        <f t="shared" si="1"/>
        <v>0.56471604440117407</v>
      </c>
      <c r="D24">
        <f t="shared" si="2"/>
        <v>0.56471604440117407</v>
      </c>
      <c r="E24" s="50">
        <v>0.12410388030441667</v>
      </c>
      <c r="F24" s="51">
        <f t="shared" si="6"/>
        <v>1.2410388030441667E-5</v>
      </c>
      <c r="H24" s="52"/>
      <c r="I24" s="52"/>
      <c r="J24" s="52"/>
      <c r="K24" s="52"/>
      <c r="M24">
        <f t="shared" si="4"/>
        <v>0.97209218742892212</v>
      </c>
      <c r="N24" s="46">
        <f t="shared" si="5"/>
        <v>1.4077303528509821E-4</v>
      </c>
    </row>
    <row r="25" spans="1:14" x14ac:dyDescent="0.25">
      <c r="A25">
        <v>1935</v>
      </c>
      <c r="B25" s="47">
        <f t="shared" si="0"/>
        <v>1.1860103390354626E-3</v>
      </c>
      <c r="C25">
        <f t="shared" si="1"/>
        <v>0.53967705832069368</v>
      </c>
      <c r="D25">
        <f t="shared" si="2"/>
        <v>0.53967705832069368</v>
      </c>
      <c r="E25" s="50">
        <v>0.11860122926008336</v>
      </c>
      <c r="F25" s="51">
        <f t="shared" si="6"/>
        <v>1.1860122926008336E-5</v>
      </c>
      <c r="H25" s="52"/>
      <c r="I25" s="52"/>
      <c r="J25" s="52"/>
      <c r="K25" s="52"/>
      <c r="M25">
        <f t="shared" si="4"/>
        <v>0.92899052068632593</v>
      </c>
      <c r="N25" s="46">
        <f t="shared" si="5"/>
        <v>1.3453128935640184E-4</v>
      </c>
    </row>
    <row r="26" spans="1:14" x14ac:dyDescent="0.25">
      <c r="A26">
        <v>1936</v>
      </c>
      <c r="B26" s="47">
        <f t="shared" si="0"/>
        <v>1.2766657060819672E-3</v>
      </c>
      <c r="C26">
        <f t="shared" si="1"/>
        <v>0.58092848775463002</v>
      </c>
      <c r="D26">
        <f t="shared" si="2"/>
        <v>0.58092848775463002</v>
      </c>
      <c r="E26" s="50">
        <v>0.12766678089725</v>
      </c>
      <c r="F26" s="51">
        <f t="shared" si="6"/>
        <v>1.2766678089725E-5</v>
      </c>
      <c r="G26" s="18">
        <f>+'[4]Tipo de cambio'!D4</f>
        <v>1.2766657060819672E-3</v>
      </c>
      <c r="H26" s="52">
        <f t="shared" ref="H26:H86" si="7">+G26/$G$87/100</f>
        <v>1.2766657060819671E-5</v>
      </c>
      <c r="I26" s="52"/>
      <c r="J26" s="52"/>
      <c r="K26" s="52"/>
      <c r="L26" s="1">
        <f>+H26/F26</f>
        <v>0.99999835282873262</v>
      </c>
      <c r="M26">
        <f>+F26/$F$26</f>
        <v>1</v>
      </c>
      <c r="N26" s="46">
        <f t="shared" si="5"/>
        <v>1.4481449095628219E-4</v>
      </c>
    </row>
    <row r="27" spans="1:14" x14ac:dyDescent="0.25">
      <c r="A27">
        <v>1937</v>
      </c>
      <c r="B27" s="47">
        <f t="shared" si="0"/>
        <v>1.377220552024808E-3</v>
      </c>
      <c r="C27">
        <f t="shared" si="1"/>
        <v>0.62668453361039911</v>
      </c>
      <c r="D27">
        <f t="shared" si="2"/>
        <v>0.62668453361039911</v>
      </c>
      <c r="E27" s="50">
        <v>0.13772228205466666</v>
      </c>
      <c r="F27" s="51">
        <f t="shared" si="6"/>
        <v>1.3772228205466666E-5</v>
      </c>
      <c r="G27" s="18">
        <f>+'[4]Tipo de cambio'!D5</f>
        <v>1.377220552024808E-3</v>
      </c>
      <c r="H27" s="52">
        <f t="shared" si="7"/>
        <v>1.377220552024808E-5</v>
      </c>
      <c r="I27" s="52"/>
      <c r="J27" s="52"/>
      <c r="K27" s="52"/>
      <c r="L27" s="1">
        <f t="shared" ref="L27:L90" si="8">+H27/F27</f>
        <v>0.99999835282873284</v>
      </c>
      <c r="M27">
        <f t="shared" ref="M27:M90" si="9">+H27/$H$26</f>
        <v>1.078763646163442</v>
      </c>
      <c r="N27" s="46">
        <f t="shared" si="5"/>
        <v>1.5622060828130178E-4</v>
      </c>
    </row>
    <row r="28" spans="1:14" x14ac:dyDescent="0.25">
      <c r="A28">
        <v>1938</v>
      </c>
      <c r="B28" s="47">
        <f t="shared" si="0"/>
        <v>1.3391482803289632E-3</v>
      </c>
      <c r="C28">
        <f t="shared" si="1"/>
        <v>0.60936029037563144</v>
      </c>
      <c r="D28">
        <f t="shared" si="2"/>
        <v>0.60936029037563144</v>
      </c>
      <c r="E28" s="50">
        <v>0.13391504861391668</v>
      </c>
      <c r="F28" s="51">
        <f t="shared" si="6"/>
        <v>1.3391504861391668E-5</v>
      </c>
      <c r="G28" s="18">
        <f>+'[4]Tipo de cambio'!D6</f>
        <v>1.3391482803289632E-3</v>
      </c>
      <c r="H28" s="52">
        <f t="shared" si="7"/>
        <v>1.3391482803289633E-5</v>
      </c>
      <c r="I28" s="52"/>
      <c r="J28" s="52"/>
      <c r="K28" s="52"/>
      <c r="L28" s="1">
        <f t="shared" si="8"/>
        <v>0.99999835282873251</v>
      </c>
      <c r="M28">
        <f t="shared" si="9"/>
        <v>1.0489420009868931</v>
      </c>
      <c r="N28" s="46">
        <f t="shared" si="5"/>
        <v>1.5190200191558099E-4</v>
      </c>
    </row>
    <row r="29" spans="1:14" x14ac:dyDescent="0.25">
      <c r="A29">
        <v>1939</v>
      </c>
      <c r="B29" s="47">
        <f t="shared" si="0"/>
        <v>1.3860841789048719E-3</v>
      </c>
      <c r="C29">
        <f t="shared" si="1"/>
        <v>0.63071780037312852</v>
      </c>
      <c r="D29">
        <f t="shared" si="2"/>
        <v>0.63071780037312852</v>
      </c>
      <c r="E29" s="50">
        <v>0.13860864620266664</v>
      </c>
      <c r="F29" s="51">
        <f t="shared" si="6"/>
        <v>1.3860864620266663E-5</v>
      </c>
      <c r="G29" s="18">
        <f>+'[4]Tipo de cambio'!D7</f>
        <v>1.3860841789048719E-3</v>
      </c>
      <c r="H29" s="52">
        <f t="shared" si="7"/>
        <v>1.3860841789048719E-5</v>
      </c>
      <c r="I29" s="52"/>
      <c r="J29" s="52"/>
      <c r="K29" s="52"/>
      <c r="L29" s="1">
        <f t="shared" si="8"/>
        <v>0.99999835282873251</v>
      </c>
      <c r="M29">
        <f t="shared" si="9"/>
        <v>1.085706440066214</v>
      </c>
      <c r="N29" s="46">
        <f t="shared" si="5"/>
        <v>1.5722602544614609E-4</v>
      </c>
    </row>
    <row r="30" spans="1:14" x14ac:dyDescent="0.25">
      <c r="A30">
        <v>1940</v>
      </c>
      <c r="B30" s="47">
        <f t="shared" si="0"/>
        <v>1.3699366666993012E-3</v>
      </c>
      <c r="C30">
        <f t="shared" si="1"/>
        <v>0.62337010566973572</v>
      </c>
      <c r="D30">
        <f t="shared" si="2"/>
        <v>0.62337010566973572</v>
      </c>
      <c r="E30" s="50">
        <v>0.13699389232233333</v>
      </c>
      <c r="F30" s="51">
        <f t="shared" si="6"/>
        <v>1.3699389232233333E-5</v>
      </c>
      <c r="G30" s="18">
        <f>+'[4]Tipo de cambio'!D8</f>
        <v>1.3699366666993012E-3</v>
      </c>
      <c r="H30" s="52">
        <f t="shared" si="7"/>
        <v>1.3699366666993013E-5</v>
      </c>
      <c r="I30" s="52"/>
      <c r="J30" s="52"/>
      <c r="K30" s="52"/>
      <c r="L30" s="1">
        <f t="shared" si="8"/>
        <v>0.99999835282873284</v>
      </c>
      <c r="M30">
        <f t="shared" si="9"/>
        <v>1.0730582486652507</v>
      </c>
      <c r="N30" s="46">
        <f t="shared" si="5"/>
        <v>1.5539438404689796E-4</v>
      </c>
    </row>
    <row r="31" spans="1:14" x14ac:dyDescent="0.25">
      <c r="A31">
        <v>1941</v>
      </c>
      <c r="B31" s="47">
        <f t="shared" si="0"/>
        <v>1.4575091689929872E-3</v>
      </c>
      <c r="C31">
        <f t="shared" si="1"/>
        <v>0.66321872154780148</v>
      </c>
      <c r="D31">
        <f t="shared" si="2"/>
        <v>0.66321872154780148</v>
      </c>
      <c r="E31" s="50">
        <v>0.14575115697641666</v>
      </c>
      <c r="F31" s="51">
        <f t="shared" si="6"/>
        <v>1.4575115697641667E-5</v>
      </c>
      <c r="G31" s="18">
        <f>+'[4]Tipo de cambio'!D9</f>
        <v>1.4575091689929872E-3</v>
      </c>
      <c r="H31" s="52">
        <f t="shared" si="7"/>
        <v>1.4575091689929871E-5</v>
      </c>
      <c r="I31" s="52"/>
      <c r="J31" s="52"/>
      <c r="K31" s="52"/>
      <c r="L31" s="1">
        <f t="shared" si="8"/>
        <v>0.99999835282873262</v>
      </c>
      <c r="M31">
        <f t="shared" si="9"/>
        <v>1.1416529495932188</v>
      </c>
      <c r="N31" s="46">
        <f t="shared" si="5"/>
        <v>1.6532789074408008E-4</v>
      </c>
    </row>
    <row r="32" spans="1:14" x14ac:dyDescent="0.25">
      <c r="A32">
        <v>1942</v>
      </c>
      <c r="B32" s="47">
        <f t="shared" si="0"/>
        <v>1.6049026537286073E-3</v>
      </c>
      <c r="C32">
        <f t="shared" si="1"/>
        <v>0.73028802072646326</v>
      </c>
      <c r="D32">
        <f t="shared" si="2"/>
        <v>0.73028802072646326</v>
      </c>
      <c r="E32" s="50">
        <v>0.16049052972824998</v>
      </c>
      <c r="F32" s="51">
        <f t="shared" si="6"/>
        <v>1.6049052972824998E-5</v>
      </c>
      <c r="G32" s="18">
        <f>+'[4]Tipo de cambio'!D10</f>
        <v>1.6049026537286073E-3</v>
      </c>
      <c r="H32" s="52">
        <f t="shared" si="7"/>
        <v>1.6049026537286073E-5</v>
      </c>
      <c r="I32" s="52"/>
      <c r="J32" s="52"/>
      <c r="K32" s="52"/>
      <c r="L32" s="1">
        <f t="shared" si="8"/>
        <v>0.99999835282873262</v>
      </c>
      <c r="M32">
        <f t="shared" si="9"/>
        <v>1.2571048521809092</v>
      </c>
      <c r="N32" s="46">
        <f t="shared" si="5"/>
        <v>1.8204699924725075E-4</v>
      </c>
    </row>
    <row r="33" spans="1:14" x14ac:dyDescent="0.25">
      <c r="A33">
        <v>1943</v>
      </c>
      <c r="B33" s="47">
        <f t="shared" si="0"/>
        <v>1.8317820915253677E-3</v>
      </c>
      <c r="C33">
        <f t="shared" si="1"/>
        <v>0.83352626710059319</v>
      </c>
      <c r="D33">
        <f t="shared" si="2"/>
        <v>0.83352626710059319</v>
      </c>
      <c r="E33" s="50">
        <v>0.18317851087891668</v>
      </c>
      <c r="F33" s="51">
        <f t="shared" si="6"/>
        <v>1.8317851087891668E-5</v>
      </c>
      <c r="G33" s="18">
        <f>+'[4]Tipo de cambio'!D11</f>
        <v>1.8317820915253677E-3</v>
      </c>
      <c r="H33" s="52">
        <f t="shared" si="7"/>
        <v>1.8317820915253676E-5</v>
      </c>
      <c r="I33" s="52"/>
      <c r="J33" s="52"/>
      <c r="K33" s="52"/>
      <c r="L33" s="1">
        <f t="shared" si="8"/>
        <v>0.99999835282873262</v>
      </c>
      <c r="M33">
        <f t="shared" si="9"/>
        <v>1.4348173392602745</v>
      </c>
      <c r="N33" s="46">
        <f t="shared" si="5"/>
        <v>2.077823426002239E-4</v>
      </c>
    </row>
    <row r="34" spans="1:14" x14ac:dyDescent="0.25">
      <c r="A34">
        <v>1944</v>
      </c>
      <c r="B34" s="47">
        <f t="shared" si="0"/>
        <v>1.87417087092284E-3</v>
      </c>
      <c r="C34">
        <f t="shared" si="1"/>
        <v>0.85281467548802514</v>
      </c>
      <c r="D34">
        <f t="shared" si="2"/>
        <v>0.85281467548802514</v>
      </c>
      <c r="E34" s="50">
        <v>0.18741739580083336</v>
      </c>
      <c r="F34" s="51">
        <f t="shared" si="6"/>
        <v>1.8741739580083335E-5</v>
      </c>
      <c r="G34" s="18">
        <f>+'[4]Tipo de cambio'!D12</f>
        <v>1.87417087092284E-3</v>
      </c>
      <c r="H34" s="52">
        <f t="shared" si="7"/>
        <v>1.8741708709228401E-5</v>
      </c>
      <c r="I34" s="52"/>
      <c r="J34" s="52"/>
      <c r="K34" s="52"/>
      <c r="L34" s="1">
        <f t="shared" si="8"/>
        <v>0.99999835282873273</v>
      </c>
      <c r="M34">
        <f t="shared" si="9"/>
        <v>1.4680200635094922</v>
      </c>
      <c r="N34" s="46">
        <f t="shared" si="5"/>
        <v>2.1259057821073618E-4</v>
      </c>
    </row>
    <row r="35" spans="1:14" x14ac:dyDescent="0.25">
      <c r="A35">
        <v>1945</v>
      </c>
      <c r="B35" s="47">
        <f t="shared" si="0"/>
        <v>1.9174116563677431E-3</v>
      </c>
      <c r="C35">
        <f t="shared" si="1"/>
        <v>0.87249077705334532</v>
      </c>
      <c r="D35">
        <f t="shared" si="2"/>
        <v>0.87249077705334532</v>
      </c>
      <c r="E35" s="50">
        <v>0.19174148146783332</v>
      </c>
      <c r="F35" s="51">
        <f t="shared" si="6"/>
        <v>1.9174148146783333E-5</v>
      </c>
      <c r="G35" s="18">
        <f>+'[4]Tipo de cambio'!D13</f>
        <v>1.9174116563677431E-3</v>
      </c>
      <c r="H35" s="52">
        <f t="shared" si="7"/>
        <v>1.9174116563677432E-5</v>
      </c>
      <c r="I35" s="52"/>
      <c r="J35" s="52"/>
      <c r="K35" s="52"/>
      <c r="L35" s="1">
        <f t="shared" si="8"/>
        <v>0.99999835282873273</v>
      </c>
      <c r="M35">
        <f t="shared" si="9"/>
        <v>1.5018901559220215</v>
      </c>
      <c r="N35" s="46">
        <f t="shared" si="5"/>
        <v>2.1749545840209884E-4</v>
      </c>
    </row>
    <row r="36" spans="1:14" x14ac:dyDescent="0.25">
      <c r="A36">
        <v>1946</v>
      </c>
      <c r="B36" s="47">
        <f t="shared" si="0"/>
        <v>1.8598670941286483E-3</v>
      </c>
      <c r="C36">
        <f t="shared" si="1"/>
        <v>0.84630594623913591</v>
      </c>
      <c r="D36">
        <f t="shared" si="2"/>
        <v>0.84630594623913591</v>
      </c>
      <c r="E36" s="50">
        <v>0.1859870157653333</v>
      </c>
      <c r="F36" s="51">
        <f t="shared" si="6"/>
        <v>1.8598701576533329E-5</v>
      </c>
      <c r="G36" s="18">
        <f>+'[4]Tipo de cambio'!D14</f>
        <v>1.8598670941286483E-3</v>
      </c>
      <c r="H36" s="52">
        <f t="shared" si="7"/>
        <v>1.8598670941286484E-5</v>
      </c>
      <c r="I36" s="52"/>
      <c r="J36" s="52"/>
      <c r="K36" s="52"/>
      <c r="L36" s="1">
        <f t="shared" si="8"/>
        <v>0.99999835282873273</v>
      </c>
      <c r="M36">
        <f t="shared" si="9"/>
        <v>1.4568160523685576</v>
      </c>
      <c r="N36" s="46">
        <f t="shared" si="5"/>
        <v>2.1096807504069321E-4</v>
      </c>
    </row>
    <row r="37" spans="1:14" x14ac:dyDescent="0.25">
      <c r="A37">
        <v>1947</v>
      </c>
      <c r="B37" s="47">
        <f t="shared" si="0"/>
        <v>2.1141442443699428E-3</v>
      </c>
      <c r="C37">
        <f t="shared" si="1"/>
        <v>0.96201113018550266</v>
      </c>
      <c r="D37">
        <f t="shared" si="2"/>
        <v>0.96201113018550266</v>
      </c>
      <c r="E37" s="50">
        <v>0.21141477267333333</v>
      </c>
      <c r="F37" s="51">
        <f t="shared" si="6"/>
        <v>2.1141477267333333E-5</v>
      </c>
      <c r="G37" s="18">
        <f>+'[4]Tipo de cambio'!D15</f>
        <v>2.1141442443699428E-3</v>
      </c>
      <c r="H37" s="52">
        <f t="shared" si="7"/>
        <v>2.1141442443699428E-5</v>
      </c>
      <c r="I37" s="52"/>
      <c r="J37" s="52"/>
      <c r="K37" s="52"/>
      <c r="L37" s="1">
        <f t="shared" si="8"/>
        <v>0.99999835282873262</v>
      </c>
      <c r="M37">
        <f t="shared" si="9"/>
        <v>1.6559889047683138</v>
      </c>
      <c r="N37" s="46">
        <f t="shared" si="5"/>
        <v>2.3981119027327466E-4</v>
      </c>
    </row>
    <row r="38" spans="1:14" x14ac:dyDescent="0.25">
      <c r="A38">
        <v>1948</v>
      </c>
      <c r="B38" s="47">
        <f t="shared" si="0"/>
        <v>2.3129033034800257E-3</v>
      </c>
      <c r="C38">
        <f t="shared" si="1"/>
        <v>1.0524536000398157</v>
      </c>
      <c r="D38">
        <f t="shared" si="2"/>
        <v>1.0524536000398157</v>
      </c>
      <c r="E38" s="50">
        <v>0.23129071132341669</v>
      </c>
      <c r="F38" s="51">
        <f t="shared" si="6"/>
        <v>2.312907113234167E-5</v>
      </c>
      <c r="G38" s="18">
        <f>+'[4]Tipo de cambio'!D16</f>
        <v>2.3129033034800257E-3</v>
      </c>
      <c r="H38" s="52">
        <f t="shared" si="7"/>
        <v>2.3129033034800256E-5</v>
      </c>
      <c r="I38" s="52"/>
      <c r="J38" s="52"/>
      <c r="K38" s="52"/>
      <c r="L38" s="1">
        <f t="shared" si="8"/>
        <v>0.9999983528287324</v>
      </c>
      <c r="M38">
        <f t="shared" si="9"/>
        <v>1.8116749689926486</v>
      </c>
      <c r="N38" s="46">
        <f t="shared" si="5"/>
        <v>2.6235678841290874E-4</v>
      </c>
    </row>
    <row r="39" spans="1:14" x14ac:dyDescent="0.25">
      <c r="A39">
        <v>1949</v>
      </c>
      <c r="B39" s="47">
        <f t="shared" si="0"/>
        <v>2.2138467160192923E-3</v>
      </c>
      <c r="C39">
        <f>+D39</f>
        <v>1.0073793152982753</v>
      </c>
      <c r="D39">
        <f t="shared" si="2"/>
        <v>1.0073793152982753</v>
      </c>
      <c r="E39" s="50">
        <v>0.22138503626099995</v>
      </c>
      <c r="F39" s="51">
        <f t="shared" si="6"/>
        <v>2.2138503626099995E-5</v>
      </c>
      <c r="G39" s="18">
        <f>+'[4]Tipo de cambio'!D17</f>
        <v>2.2138467160192923E-3</v>
      </c>
      <c r="H39" s="52">
        <f t="shared" si="7"/>
        <v>2.2138467160192922E-5</v>
      </c>
      <c r="I39" s="52"/>
      <c r="J39" s="52"/>
      <c r="K39" s="52"/>
      <c r="L39" s="1">
        <f t="shared" si="8"/>
        <v>0.99999835282873273</v>
      </c>
      <c r="M39">
        <f t="shared" si="9"/>
        <v>1.7340848943248377</v>
      </c>
      <c r="N39" s="46">
        <f t="shared" si="5"/>
        <v>2.5112062124662979E-4</v>
      </c>
    </row>
    <row r="40" spans="1:14" x14ac:dyDescent="0.25">
      <c r="A40">
        <v>1950</v>
      </c>
      <c r="B40" s="47">
        <f t="shared" si="0"/>
        <v>2.1976297134548503E-3</v>
      </c>
      <c r="C40">
        <f>+I40/$I$40</f>
        <v>1</v>
      </c>
      <c r="D40">
        <f>+F40/$F$40</f>
        <v>1</v>
      </c>
      <c r="E40" s="50">
        <v>0.21976333333333331</v>
      </c>
      <c r="F40" s="51">
        <f t="shared" si="6"/>
        <v>2.1976333333333332E-5</v>
      </c>
      <c r="G40" s="18">
        <f>+'[4]Tipo de cambio'!D18</f>
        <v>2.1976297134548503E-3</v>
      </c>
      <c r="H40" s="52">
        <f t="shared" si="7"/>
        <v>2.1976297134548504E-5</v>
      </c>
      <c r="I40" s="52">
        <f>+'[5]Base Diciembre 2007'!J10/100</f>
        <v>2.1976297134548504E-5</v>
      </c>
      <c r="J40" s="11">
        <f>+H40/I40</f>
        <v>1</v>
      </c>
      <c r="K40" s="11">
        <f>+I40/F40</f>
        <v>0.99999835282873262</v>
      </c>
      <c r="L40" s="1">
        <f t="shared" si="8"/>
        <v>0.99999835282873262</v>
      </c>
      <c r="M40">
        <f t="shared" si="9"/>
        <v>1.7213822717924199</v>
      </c>
      <c r="N40" s="46">
        <f t="shared" si="5"/>
        <v>2.492810974307879E-4</v>
      </c>
    </row>
    <row r="41" spans="1:14" x14ac:dyDescent="0.25">
      <c r="A41">
        <v>1951</v>
      </c>
      <c r="B41" s="47">
        <f t="shared" si="0"/>
        <v>2.3535375343203056E-3</v>
      </c>
      <c r="C41">
        <f t="shared" ref="C41:C104" si="10">+I41/$I$40</f>
        <v>1.0709436261763843</v>
      </c>
      <c r="D41">
        <f t="shared" ref="D41:D104" si="11">+F41/$F$40</f>
        <v>1.0709437425108828</v>
      </c>
      <c r="E41" s="50">
        <v>0.23535416666666661</v>
      </c>
      <c r="F41" s="51">
        <f t="shared" si="6"/>
        <v>2.3535416666666662E-5</v>
      </c>
      <c r="G41" s="18">
        <f>+'[4]Tipo de cambio'!D19</f>
        <v>2.3535375343203056E-3</v>
      </c>
      <c r="H41" s="52">
        <f t="shared" si="7"/>
        <v>2.3535375343203056E-5</v>
      </c>
      <c r="I41" s="52">
        <f>+'[5]Base Diciembre 2007'!J11/100</f>
        <v>2.3535375343203056E-5</v>
      </c>
      <c r="J41" s="11">
        <f t="shared" ref="J41:J104" si="12">+H41/I41</f>
        <v>1</v>
      </c>
      <c r="K41" s="11">
        <f t="shared" ref="K41:K98" si="13">+I41/F41</f>
        <v>0.99999824420089134</v>
      </c>
      <c r="L41" s="1">
        <f t="shared" si="8"/>
        <v>0.99999824420089134</v>
      </c>
      <c r="M41">
        <f t="shared" si="9"/>
        <v>1.8435033721891163</v>
      </c>
      <c r="N41" s="46">
        <f t="shared" si="5"/>
        <v>2.669660024197565E-4</v>
      </c>
    </row>
    <row r="42" spans="1:14" x14ac:dyDescent="0.25">
      <c r="A42">
        <v>1952</v>
      </c>
      <c r="B42" s="47">
        <f t="shared" si="0"/>
        <v>2.3825792093708294E-3</v>
      </c>
      <c r="C42">
        <f t="shared" si="10"/>
        <v>1.0841586254425108</v>
      </c>
      <c r="D42">
        <f t="shared" si="11"/>
        <v>1.0841587161946946</v>
      </c>
      <c r="E42" s="50">
        <v>0.23825833333333338</v>
      </c>
      <c r="F42" s="51">
        <f t="shared" si="6"/>
        <v>2.3825833333333338E-5</v>
      </c>
      <c r="G42" s="18">
        <f>+'[4]Tipo de cambio'!D20</f>
        <v>2.3825792093708294E-3</v>
      </c>
      <c r="H42" s="52">
        <f t="shared" si="7"/>
        <v>2.3825792093708295E-5</v>
      </c>
      <c r="I42" s="52">
        <f>+'[5]Base Diciembre 2007'!J12/100</f>
        <v>2.3825792093708298E-5</v>
      </c>
      <c r="J42" s="11">
        <f t="shared" si="12"/>
        <v>0.99999999999999989</v>
      </c>
      <c r="K42" s="11">
        <f t="shared" si="13"/>
        <v>0.99999826912140011</v>
      </c>
      <c r="L42" s="1">
        <f t="shared" si="8"/>
        <v>0.9999982691214</v>
      </c>
      <c r="M42">
        <f t="shared" si="9"/>
        <v>1.8662514376475765</v>
      </c>
      <c r="N42" s="46">
        <f t="shared" si="5"/>
        <v>2.7026025193936361E-4</v>
      </c>
    </row>
    <row r="43" spans="1:14" x14ac:dyDescent="0.25">
      <c r="A43">
        <v>1953</v>
      </c>
      <c r="B43" s="47">
        <f t="shared" si="0"/>
        <v>2.350237559292583E-3</v>
      </c>
      <c r="C43">
        <f t="shared" si="10"/>
        <v>1.0694420196921259</v>
      </c>
      <c r="D43">
        <f t="shared" si="11"/>
        <v>1.0694421271367682</v>
      </c>
      <c r="E43" s="50">
        <v>0.23502416666666662</v>
      </c>
      <c r="F43" s="51">
        <f t="shared" si="6"/>
        <v>2.350241666666666E-5</v>
      </c>
      <c r="G43" s="18">
        <f>+'[4]Tipo de cambio'!D21</f>
        <v>2.350237559292583E-3</v>
      </c>
      <c r="H43" s="52">
        <f t="shared" si="7"/>
        <v>2.350237559292583E-5</v>
      </c>
      <c r="I43" s="52">
        <f>+'[5]Base Diciembre 2007'!J13/100</f>
        <v>2.350237559292583E-5</v>
      </c>
      <c r="J43" s="11">
        <f t="shared" si="12"/>
        <v>1</v>
      </c>
      <c r="K43" s="11">
        <f t="shared" si="13"/>
        <v>0.99999825236096296</v>
      </c>
      <c r="L43" s="1">
        <f t="shared" si="8"/>
        <v>0.99999825236096296</v>
      </c>
      <c r="M43">
        <f t="shared" si="9"/>
        <v>1.8409185334079055</v>
      </c>
      <c r="N43" s="46">
        <f t="shared" si="5"/>
        <v>2.6659168030745143E-4</v>
      </c>
    </row>
    <row r="44" spans="1:14" x14ac:dyDescent="0.25">
      <c r="A44">
        <v>1954</v>
      </c>
      <c r="B44" s="47">
        <f t="shared" si="0"/>
        <v>2.3518875468064447E-3</v>
      </c>
      <c r="C44">
        <f t="shared" si="10"/>
        <v>1.0701928229342552</v>
      </c>
      <c r="D44">
        <f t="shared" si="11"/>
        <v>1.0701929348238255</v>
      </c>
      <c r="E44" s="50">
        <v>0.23518916666666664</v>
      </c>
      <c r="F44" s="51">
        <f t="shared" si="6"/>
        <v>2.3518916666666663E-5</v>
      </c>
      <c r="G44" s="18">
        <f>+'[4]Tipo de cambio'!D22</f>
        <v>2.3518875468064447E-3</v>
      </c>
      <c r="H44" s="52">
        <f t="shared" si="7"/>
        <v>2.3518875468064448E-5</v>
      </c>
      <c r="I44" s="52">
        <f>+'[5]Base Diciembre 2007'!J14/100</f>
        <v>2.3518875468064448E-5</v>
      </c>
      <c r="J44" s="11">
        <f t="shared" si="12"/>
        <v>1</v>
      </c>
      <c r="K44" s="11">
        <f t="shared" si="13"/>
        <v>0.99999824827806494</v>
      </c>
      <c r="L44" s="1">
        <f t="shared" si="8"/>
        <v>0.99999824827806494</v>
      </c>
      <c r="M44">
        <f t="shared" si="9"/>
        <v>1.8422109527985113</v>
      </c>
      <c r="N44" s="46">
        <f t="shared" si="5"/>
        <v>2.6677884136360402E-4</v>
      </c>
    </row>
    <row r="45" spans="1:14" x14ac:dyDescent="0.25">
      <c r="A45">
        <v>1955</v>
      </c>
      <c r="B45" s="47">
        <f t="shared" si="0"/>
        <v>2.3452458733615117E-3</v>
      </c>
      <c r="C45">
        <f t="shared" si="10"/>
        <v>1.0671706243335219</v>
      </c>
      <c r="D45">
        <f t="shared" si="11"/>
        <v>1.0671707442855194</v>
      </c>
      <c r="E45" s="50">
        <v>0.23452500000000001</v>
      </c>
      <c r="F45" s="51">
        <f t="shared" si="6"/>
        <v>2.3452499999999999E-5</v>
      </c>
      <c r="G45" s="18">
        <f>+'[4]Tipo de cambio'!D23</f>
        <v>2.3452458733615117E-3</v>
      </c>
      <c r="H45" s="52">
        <f t="shared" si="7"/>
        <v>2.3452458733615118E-5</v>
      </c>
      <c r="I45" s="52">
        <f>+'[5]Base Diciembre 2007'!J15/100</f>
        <v>2.3452458733615118E-5</v>
      </c>
      <c r="J45" s="11">
        <f t="shared" si="12"/>
        <v>1</v>
      </c>
      <c r="K45" s="11">
        <f t="shared" si="13"/>
        <v>0.99999824042703844</v>
      </c>
      <c r="L45" s="1">
        <f t="shared" si="8"/>
        <v>0.99999824042703844</v>
      </c>
      <c r="M45">
        <f t="shared" si="9"/>
        <v>1.8370085937053733</v>
      </c>
      <c r="N45" s="46">
        <f t="shared" si="5"/>
        <v>2.6602546437975945E-4</v>
      </c>
    </row>
    <row r="46" spans="1:14" x14ac:dyDescent="0.25">
      <c r="A46">
        <v>1956</v>
      </c>
      <c r="B46" s="47">
        <f t="shared" si="0"/>
        <v>2.3659958874532416E-3</v>
      </c>
      <c r="C46">
        <f t="shared" si="10"/>
        <v>1.0766126217567864</v>
      </c>
      <c r="D46">
        <f t="shared" si="11"/>
        <v>1.0766127197439672</v>
      </c>
      <c r="E46" s="50">
        <v>0.23660000000000003</v>
      </c>
      <c r="F46" s="51">
        <f t="shared" si="6"/>
        <v>2.3660000000000004E-5</v>
      </c>
      <c r="G46" s="18">
        <f>+'[4]Tipo de cambio'!D24</f>
        <v>2.3659958874532416E-3</v>
      </c>
      <c r="H46" s="52">
        <f t="shared" si="7"/>
        <v>2.3659958874532416E-5</v>
      </c>
      <c r="I46" s="52">
        <f>+'[5]Base Diciembre 2007'!J16/100</f>
        <v>2.3659958874532416E-5</v>
      </c>
      <c r="J46" s="11">
        <f t="shared" si="12"/>
        <v>1</v>
      </c>
      <c r="K46" s="11">
        <f t="shared" si="13"/>
        <v>0.99999826181455675</v>
      </c>
      <c r="L46" s="1">
        <f t="shared" si="8"/>
        <v>0.99999826181455675</v>
      </c>
      <c r="M46">
        <f t="shared" si="9"/>
        <v>1.8532618806800902</v>
      </c>
      <c r="N46" s="46">
        <f t="shared" si="5"/>
        <v>2.6837917585936945E-4</v>
      </c>
    </row>
    <row r="47" spans="1:14" x14ac:dyDescent="0.25">
      <c r="A47">
        <v>1957</v>
      </c>
      <c r="B47" s="47">
        <f t="shared" si="0"/>
        <v>2.3162375770225765E-3</v>
      </c>
      <c r="C47">
        <f t="shared" si="10"/>
        <v>1.0539708135731678</v>
      </c>
      <c r="D47">
        <f t="shared" si="11"/>
        <v>1.0539709384337699</v>
      </c>
      <c r="E47" s="50">
        <v>0.23162416666666671</v>
      </c>
      <c r="F47" s="51">
        <f t="shared" si="6"/>
        <v>2.316241666666667E-5</v>
      </c>
      <c r="G47" s="18">
        <f>+'[4]Tipo de cambio'!D25</f>
        <v>2.3162375770225765E-3</v>
      </c>
      <c r="H47" s="52">
        <f t="shared" si="7"/>
        <v>2.3162375770225763E-5</v>
      </c>
      <c r="I47" s="52">
        <f>+'[5]Base Diciembre 2007'!J17/100</f>
        <v>2.3162375770225763E-5</v>
      </c>
      <c r="J47" s="11">
        <f t="shared" si="12"/>
        <v>1</v>
      </c>
      <c r="K47" s="11">
        <f t="shared" si="13"/>
        <v>0.99999823436209201</v>
      </c>
      <c r="L47" s="1">
        <f t="shared" si="8"/>
        <v>0.99999823436209201</v>
      </c>
      <c r="M47">
        <f t="shared" si="9"/>
        <v>1.8142866734714846</v>
      </c>
      <c r="N47" s="46">
        <f t="shared" si="5"/>
        <v>2.6273500106753961E-4</v>
      </c>
    </row>
    <row r="48" spans="1:14" x14ac:dyDescent="0.25">
      <c r="A48">
        <v>1958</v>
      </c>
      <c r="B48" s="47">
        <f t="shared" si="0"/>
        <v>2.4256875016786653E-3</v>
      </c>
      <c r="C48">
        <f t="shared" si="10"/>
        <v>1.1037744378989534</v>
      </c>
      <c r="D48">
        <f t="shared" si="11"/>
        <v>1.10377451500857</v>
      </c>
      <c r="E48" s="50">
        <v>0.2425691666666667</v>
      </c>
      <c r="F48" s="51">
        <f t="shared" si="6"/>
        <v>2.4256916666666668E-5</v>
      </c>
      <c r="G48" s="18">
        <f>+'[4]Tipo de cambio'!D26</f>
        <v>2.4256875016786653E-3</v>
      </c>
      <c r="H48" s="52">
        <f t="shared" si="7"/>
        <v>2.4256875016786655E-5</v>
      </c>
      <c r="I48" s="52">
        <f>+'[5]Base Diciembre 2007'!J18/100</f>
        <v>2.4256875016786655E-5</v>
      </c>
      <c r="J48" s="11">
        <f t="shared" si="12"/>
        <v>1</v>
      </c>
      <c r="K48" s="11">
        <f t="shared" si="13"/>
        <v>0.99999828296891213</v>
      </c>
      <c r="L48" s="1">
        <f t="shared" si="8"/>
        <v>0.99999828296891213</v>
      </c>
      <c r="M48">
        <f t="shared" si="9"/>
        <v>1.9000177494569017</v>
      </c>
      <c r="N48" s="46">
        <f t="shared" si="5"/>
        <v>2.7515010319550216E-4</v>
      </c>
    </row>
    <row r="49" spans="1:14" x14ac:dyDescent="0.25">
      <c r="A49">
        <v>1959</v>
      </c>
      <c r="B49" s="47">
        <f t="shared" si="0"/>
        <v>2.5508957544954115E-3</v>
      </c>
      <c r="C49">
        <f t="shared" si="10"/>
        <v>1.1607486642893987</v>
      </c>
      <c r="D49">
        <f t="shared" si="11"/>
        <v>1.1607486841905688</v>
      </c>
      <c r="E49" s="50">
        <v>0.25509000000000004</v>
      </c>
      <c r="F49" s="51">
        <f t="shared" si="6"/>
        <v>2.5509000000000003E-5</v>
      </c>
      <c r="G49" s="18">
        <f>+'[4]Tipo de cambio'!D27</f>
        <v>2.5508957544954115E-3</v>
      </c>
      <c r="H49" s="52">
        <f t="shared" si="7"/>
        <v>2.5508957544954115E-5</v>
      </c>
      <c r="I49" s="52">
        <f>+'[5]Base Diciembre 2007'!J19/100</f>
        <v>2.5508957544954115E-5</v>
      </c>
      <c r="J49" s="11">
        <f t="shared" si="12"/>
        <v>1</v>
      </c>
      <c r="K49" s="11">
        <f t="shared" si="13"/>
        <v>0.99999833568364549</v>
      </c>
      <c r="L49" s="1">
        <f t="shared" si="8"/>
        <v>0.99999833568364549</v>
      </c>
      <c r="M49">
        <f t="shared" si="9"/>
        <v>1.998092172714502</v>
      </c>
      <c r="N49" s="46">
        <f t="shared" si="5"/>
        <v>2.8935270087538252E-4</v>
      </c>
    </row>
    <row r="50" spans="1:14" x14ac:dyDescent="0.25">
      <c r="A50">
        <v>1960</v>
      </c>
      <c r="B50" s="47">
        <f t="shared" si="0"/>
        <v>2.6388123946923265E-3</v>
      </c>
      <c r="C50">
        <f t="shared" si="10"/>
        <v>1.2007538752030711</v>
      </c>
      <c r="D50">
        <f t="shared" si="11"/>
        <v>1.20075384125347</v>
      </c>
      <c r="E50" s="50">
        <v>0.26388166666666668</v>
      </c>
      <c r="F50" s="51">
        <f t="shared" si="6"/>
        <v>2.6388166666666669E-5</v>
      </c>
      <c r="G50" s="18">
        <f>+'[4]Tipo de cambio'!D28</f>
        <v>2.6388123946923265E-3</v>
      </c>
      <c r="H50" s="52">
        <f t="shared" si="7"/>
        <v>2.6388123946923263E-5</v>
      </c>
      <c r="I50" s="52">
        <f>+'[5]Base Diciembre 2007'!J20/100</f>
        <v>2.6388123946923263E-5</v>
      </c>
      <c r="J50" s="11">
        <f t="shared" si="12"/>
        <v>1</v>
      </c>
      <c r="K50" s="11">
        <f t="shared" si="13"/>
        <v>0.99999838110225903</v>
      </c>
      <c r="L50" s="1">
        <f t="shared" si="8"/>
        <v>0.99999838110225903</v>
      </c>
      <c r="M50">
        <f t="shared" si="9"/>
        <v>2.0669564335606143</v>
      </c>
      <c r="N50" s="46">
        <f t="shared" si="5"/>
        <v>2.9932524375489287E-4</v>
      </c>
    </row>
    <row r="51" spans="1:14" x14ac:dyDescent="0.25">
      <c r="A51">
        <v>1961</v>
      </c>
      <c r="B51" s="47">
        <f t="shared" si="0"/>
        <v>2.5641707567073805E-3</v>
      </c>
      <c r="C51">
        <f t="shared" si="10"/>
        <v>1.166789264364422</v>
      </c>
      <c r="D51">
        <f t="shared" si="11"/>
        <v>1.166789273309166</v>
      </c>
      <c r="E51" s="50">
        <v>0.25641750000000002</v>
      </c>
      <c r="F51" s="51">
        <f t="shared" si="6"/>
        <v>2.5641750000000002E-5</v>
      </c>
      <c r="G51" s="18">
        <f>+'[4]Tipo de cambio'!D29</f>
        <v>2.5641707567073805E-3</v>
      </c>
      <c r="H51" s="52">
        <f t="shared" si="7"/>
        <v>2.5641707567073804E-5</v>
      </c>
      <c r="I51" s="52">
        <f>+'[5]Base Diciembre 2007'!J21/100</f>
        <v>2.5641707567073804E-5</v>
      </c>
      <c r="J51" s="11">
        <f t="shared" si="12"/>
        <v>1</v>
      </c>
      <c r="K51" s="11">
        <f t="shared" si="13"/>
        <v>0.99999834516262742</v>
      </c>
      <c r="L51" s="1">
        <f t="shared" si="8"/>
        <v>0.99999834516262742</v>
      </c>
      <c r="M51">
        <f t="shared" si="9"/>
        <v>2.0084903545946351</v>
      </c>
      <c r="N51" s="46">
        <f t="shared" si="5"/>
        <v>2.9085850829122482E-4</v>
      </c>
    </row>
    <row r="52" spans="1:14" x14ac:dyDescent="0.25">
      <c r="A52">
        <v>1962</v>
      </c>
      <c r="B52" s="47">
        <f t="shared" si="0"/>
        <v>2.5898874226964893E-3</v>
      </c>
      <c r="C52">
        <f t="shared" si="10"/>
        <v>1.1784912657669604</v>
      </c>
      <c r="D52">
        <f t="shared" si="11"/>
        <v>1.1784912557448164</v>
      </c>
      <c r="E52" s="50">
        <v>0.25898916666666666</v>
      </c>
      <c r="F52" s="51">
        <f t="shared" si="6"/>
        <v>2.5898916666666667E-5</v>
      </c>
      <c r="G52" s="18">
        <f>+'[4]Tipo de cambio'!D30</f>
        <v>2.5898874226964893E-3</v>
      </c>
      <c r="H52" s="52">
        <f t="shared" si="7"/>
        <v>2.5898874226964893E-5</v>
      </c>
      <c r="I52" s="52">
        <f>+'[5]Base Diciembre 2007'!J22/100</f>
        <v>2.5898874226964893E-5</v>
      </c>
      <c r="J52" s="11">
        <f t="shared" si="12"/>
        <v>1</v>
      </c>
      <c r="K52" s="11">
        <f t="shared" si="13"/>
        <v>0.99999836133293452</v>
      </c>
      <c r="L52" s="1">
        <f t="shared" si="8"/>
        <v>0.99999836133293452</v>
      </c>
      <c r="M52">
        <f t="shared" si="9"/>
        <v>2.0286339723534548</v>
      </c>
      <c r="N52" s="46">
        <f t="shared" si="5"/>
        <v>2.9377559604298621E-4</v>
      </c>
    </row>
    <row r="53" spans="1:14" x14ac:dyDescent="0.25">
      <c r="A53">
        <v>1963</v>
      </c>
      <c r="B53" s="47">
        <f t="shared" si="0"/>
        <v>2.618104103990083E-3</v>
      </c>
      <c r="C53">
        <f t="shared" si="10"/>
        <v>1.1913308634120228</v>
      </c>
      <c r="D53">
        <f t="shared" si="11"/>
        <v>1.1913308255850994</v>
      </c>
      <c r="E53" s="50">
        <v>0.26181083333333338</v>
      </c>
      <c r="F53" s="51">
        <f t="shared" si="6"/>
        <v>2.6181083333333339E-5</v>
      </c>
      <c r="G53" s="18">
        <f>+'[4]Tipo de cambio'!D31</f>
        <v>2.618104103990083E-3</v>
      </c>
      <c r="H53" s="52">
        <f t="shared" si="7"/>
        <v>2.618104103990083E-5</v>
      </c>
      <c r="I53" s="52">
        <f>+'[5]Base Diciembre 2007'!J23/100</f>
        <v>2.618104103990083E-5</v>
      </c>
      <c r="J53" s="11">
        <f t="shared" si="12"/>
        <v>1</v>
      </c>
      <c r="K53" s="11">
        <f t="shared" si="13"/>
        <v>0.9999983845805015</v>
      </c>
      <c r="L53" s="1">
        <f t="shared" si="8"/>
        <v>0.9999983845805015</v>
      </c>
      <c r="M53">
        <f t="shared" si="9"/>
        <v>2.0507358281166126</v>
      </c>
      <c r="N53" s="46">
        <f t="shared" si="5"/>
        <v>2.9697626503451708E-4</v>
      </c>
    </row>
    <row r="54" spans="1:14" x14ac:dyDescent="0.25">
      <c r="A54">
        <v>1964</v>
      </c>
      <c r="B54" s="47">
        <f t="shared" si="0"/>
        <v>2.6736540600750583E-3</v>
      </c>
      <c r="C54">
        <f t="shared" si="10"/>
        <v>1.2166080771959802</v>
      </c>
      <c r="D54">
        <f t="shared" si="11"/>
        <v>1.2166080177160281</v>
      </c>
      <c r="E54" s="50">
        <v>0.26736583333333336</v>
      </c>
      <c r="F54" s="51">
        <f t="shared" si="6"/>
        <v>2.6736583333333337E-5</v>
      </c>
      <c r="G54" s="18">
        <f>+'[4]Tipo de cambio'!D32</f>
        <v>2.6736540600750583E-3</v>
      </c>
      <c r="H54" s="52">
        <f t="shared" si="7"/>
        <v>2.6736540600750583E-5</v>
      </c>
      <c r="I54" s="52">
        <f>+'[5]Base Diciembre 2007'!J24/100</f>
        <v>2.6736540600750583E-5</v>
      </c>
      <c r="J54" s="11">
        <f t="shared" si="12"/>
        <v>1</v>
      </c>
      <c r="K54" s="11">
        <f t="shared" si="13"/>
        <v>0.99999840171864063</v>
      </c>
      <c r="L54" s="1">
        <f t="shared" si="8"/>
        <v>0.99999840171864063</v>
      </c>
      <c r="M54">
        <f t="shared" si="9"/>
        <v>2.0942475758046242</v>
      </c>
      <c r="N54" s="46">
        <f t="shared" si="5"/>
        <v>3.0327739662657465E-4</v>
      </c>
    </row>
    <row r="55" spans="1:14" x14ac:dyDescent="0.25">
      <c r="A55">
        <v>1965</v>
      </c>
      <c r="B55" s="47">
        <f t="shared" si="0"/>
        <v>2.7209123552012385E-3</v>
      </c>
      <c r="C55">
        <f t="shared" si="10"/>
        <v>1.2381122891370748</v>
      </c>
      <c r="D55">
        <f t="shared" si="11"/>
        <v>1.238112211621593</v>
      </c>
      <c r="E55" s="50">
        <v>0.27209166666666668</v>
      </c>
      <c r="F55" s="51">
        <f t="shared" si="6"/>
        <v>2.7209166666666667E-5</v>
      </c>
      <c r="G55" s="18">
        <f>+'[4]Tipo de cambio'!D33</f>
        <v>2.7209123552012385E-3</v>
      </c>
      <c r="H55" s="52">
        <f t="shared" si="7"/>
        <v>2.7209123552012384E-5</v>
      </c>
      <c r="I55" s="52">
        <f>+'[5]Base Diciembre 2007'!J25/100</f>
        <v>2.7209123552012384E-5</v>
      </c>
      <c r="J55" s="11">
        <f t="shared" si="12"/>
        <v>1</v>
      </c>
      <c r="K55" s="11">
        <f t="shared" si="13"/>
        <v>0.99999841543642953</v>
      </c>
      <c r="L55" s="1">
        <f t="shared" si="8"/>
        <v>0.99999841543642953</v>
      </c>
      <c r="M55">
        <f t="shared" si="9"/>
        <v>2.1312645450088912</v>
      </c>
      <c r="N55" s="46">
        <f t="shared" si="5"/>
        <v>3.0863799017863495E-4</v>
      </c>
    </row>
    <row r="56" spans="1:14" x14ac:dyDescent="0.25">
      <c r="A56">
        <v>1966</v>
      </c>
      <c r="B56" s="47">
        <f t="shared" si="0"/>
        <v>2.7681789950053156E-3</v>
      </c>
      <c r="C56">
        <f t="shared" si="10"/>
        <v>1.2596202982046125</v>
      </c>
      <c r="D56">
        <f t="shared" si="11"/>
        <v>1.2596201974851735</v>
      </c>
      <c r="E56" s="50">
        <v>0.27681833333333333</v>
      </c>
      <c r="F56" s="51">
        <f t="shared" si="6"/>
        <v>2.7681833333333333E-5</v>
      </c>
      <c r="G56" s="18">
        <f>+'[4]Tipo de cambio'!D34</f>
        <v>2.7681789950053156E-3</v>
      </c>
      <c r="H56" s="52">
        <f t="shared" si="7"/>
        <v>2.7681789950053156E-5</v>
      </c>
      <c r="I56" s="52">
        <f>+'[5]Base Diciembre 2007'!J26/100</f>
        <v>2.768178995005316E-5</v>
      </c>
      <c r="J56" s="11">
        <f t="shared" si="12"/>
        <v>0.99999999999999989</v>
      </c>
      <c r="K56" s="11">
        <f t="shared" si="13"/>
        <v>0.9999984327887661</v>
      </c>
      <c r="L56" s="1">
        <f t="shared" si="8"/>
        <v>0.99999843278876599</v>
      </c>
      <c r="M56">
        <f t="shared" si="9"/>
        <v>2.1682880505193012</v>
      </c>
      <c r="N56" s="46">
        <f t="shared" si="5"/>
        <v>3.1399953028254208E-4</v>
      </c>
    </row>
    <row r="57" spans="1:14" x14ac:dyDescent="0.25">
      <c r="A57">
        <v>1967</v>
      </c>
      <c r="B57" s="47">
        <f t="shared" si="0"/>
        <v>2.7673540012483852E-3</v>
      </c>
      <c r="C57">
        <f t="shared" si="10"/>
        <v>1.2592448965835479</v>
      </c>
      <c r="D57">
        <f t="shared" si="11"/>
        <v>1.2592447936416451</v>
      </c>
      <c r="E57" s="50">
        <v>0.27673583333333335</v>
      </c>
      <c r="F57" s="51">
        <f t="shared" si="6"/>
        <v>2.7673583333333335E-5</v>
      </c>
      <c r="G57" s="18">
        <f>+'[4]Tipo de cambio'!D35</f>
        <v>2.7673540012483852E-3</v>
      </c>
      <c r="H57" s="52">
        <f t="shared" si="7"/>
        <v>2.7673540012483851E-5</v>
      </c>
      <c r="I57" s="52">
        <f>+'[5]Base Diciembre 2007'!J27/100</f>
        <v>2.7673540012483851E-5</v>
      </c>
      <c r="J57" s="11">
        <f t="shared" si="12"/>
        <v>1</v>
      </c>
      <c r="K57" s="11">
        <f t="shared" si="13"/>
        <v>0.9999984345775188</v>
      </c>
      <c r="L57" s="1">
        <f t="shared" si="8"/>
        <v>0.9999984345775188</v>
      </c>
      <c r="M57">
        <f t="shared" si="9"/>
        <v>2.1676418408239986</v>
      </c>
      <c r="N57" s="46">
        <f t="shared" si="5"/>
        <v>3.1390594975446584E-4</v>
      </c>
    </row>
    <row r="58" spans="1:14" x14ac:dyDescent="0.25">
      <c r="A58">
        <v>1968</v>
      </c>
      <c r="B58" s="47">
        <f t="shared" si="0"/>
        <v>2.8038206201112864E-3</v>
      </c>
      <c r="C58">
        <f t="shared" si="10"/>
        <v>1.2758385104392564</v>
      </c>
      <c r="D58">
        <f t="shared" si="11"/>
        <v>1.275838401917214</v>
      </c>
      <c r="E58" s="50">
        <v>0.28038249999999998</v>
      </c>
      <c r="F58" s="51">
        <f t="shared" si="6"/>
        <v>2.8038249999999999E-5</v>
      </c>
      <c r="G58" s="18">
        <f>+'[4]Tipo de cambio'!D36</f>
        <v>2.8038206201112864E-3</v>
      </c>
      <c r="H58" s="52">
        <f t="shared" si="7"/>
        <v>2.8038206201112864E-5</v>
      </c>
      <c r="I58" s="52">
        <f>+'[5]Base Diciembre 2007'!J28/100</f>
        <v>2.8038206201112864E-5</v>
      </c>
      <c r="J58" s="11">
        <f t="shared" si="12"/>
        <v>1</v>
      </c>
      <c r="K58" s="11">
        <f t="shared" si="13"/>
        <v>0.99999843788798748</v>
      </c>
      <c r="L58" s="1">
        <f t="shared" si="8"/>
        <v>0.99999843788798748</v>
      </c>
      <c r="M58">
        <f t="shared" si="9"/>
        <v>2.1962057935401846</v>
      </c>
      <c r="N58" s="46">
        <f t="shared" si="5"/>
        <v>3.1804242402675966E-4</v>
      </c>
    </row>
    <row r="59" spans="1:14" x14ac:dyDescent="0.25">
      <c r="A59">
        <v>1969</v>
      </c>
      <c r="B59" s="47">
        <f t="shared" si="0"/>
        <v>2.8718140594896349E-3</v>
      </c>
      <c r="C59">
        <f t="shared" si="10"/>
        <v>1.3067779534955926</v>
      </c>
      <c r="D59">
        <f t="shared" si="11"/>
        <v>1.3067780491134402</v>
      </c>
      <c r="E59" s="50">
        <v>0.28718189999999999</v>
      </c>
      <c r="F59" s="51">
        <f t="shared" si="6"/>
        <v>2.8718189999999998E-5</v>
      </c>
      <c r="G59" s="18">
        <f>+'[4]Tipo de cambio'!D37</f>
        <v>2.8718140594896349E-3</v>
      </c>
      <c r="H59" s="52">
        <f t="shared" si="7"/>
        <v>2.871814059489635E-5</v>
      </c>
      <c r="I59" s="52">
        <f>+'[5]Base Diciembre 2007'!J29/100</f>
        <v>2.871814059489635E-5</v>
      </c>
      <c r="J59" s="11">
        <f t="shared" si="12"/>
        <v>1</v>
      </c>
      <c r="K59" s="11">
        <f t="shared" si="13"/>
        <v>0.99999827965816623</v>
      </c>
      <c r="L59" s="1">
        <f t="shared" si="8"/>
        <v>0.99999827965816623</v>
      </c>
      <c r="M59">
        <f t="shared" si="9"/>
        <v>2.2494644023164927</v>
      </c>
      <c r="N59" s="46">
        <f t="shared" si="5"/>
        <v>3.2575504234574047E-4</v>
      </c>
    </row>
    <row r="60" spans="1:14" x14ac:dyDescent="0.25">
      <c r="A60">
        <v>1970</v>
      </c>
      <c r="B60" s="47">
        <f t="shared" si="0"/>
        <v>2.9439864884621843E-3</v>
      </c>
      <c r="C60">
        <f t="shared" si="10"/>
        <v>1.3396189860547532</v>
      </c>
      <c r="D60">
        <f t="shared" si="11"/>
        <v>1.3396191357369291</v>
      </c>
      <c r="E60" s="50">
        <v>0.29439916666666666</v>
      </c>
      <c r="F60" s="51">
        <f t="shared" si="6"/>
        <v>2.9439916666666666E-5</v>
      </c>
      <c r="G60" s="18">
        <f>+'[4]Tipo de cambio'!D38</f>
        <v>2.9439864884621843E-3</v>
      </c>
      <c r="H60" s="52">
        <f t="shared" si="7"/>
        <v>2.9439864884621844E-5</v>
      </c>
      <c r="I60" s="52">
        <f>+'[5]Base Diciembre 2007'!J30/100</f>
        <v>2.9439864884621844E-5</v>
      </c>
      <c r="J60" s="11">
        <f t="shared" si="12"/>
        <v>1</v>
      </c>
      <c r="K60" s="11">
        <f t="shared" si="13"/>
        <v>0.99999824109404223</v>
      </c>
      <c r="L60" s="1">
        <f t="shared" si="8"/>
        <v>0.99999824109404223</v>
      </c>
      <c r="M60">
        <f t="shared" si="9"/>
        <v>2.305996373551189</v>
      </c>
      <c r="N60" s="46">
        <f t="shared" si="5"/>
        <v>3.3394169098284823E-4</v>
      </c>
    </row>
    <row r="61" spans="1:14" x14ac:dyDescent="0.25">
      <c r="A61">
        <v>1971</v>
      </c>
      <c r="B61" s="47">
        <f t="shared" si="0"/>
        <v>3.0393614511830644E-3</v>
      </c>
      <c r="C61">
        <f t="shared" si="10"/>
        <v>1.3830180000637797</v>
      </c>
      <c r="D61">
        <f t="shared" si="11"/>
        <v>1.3830180952236499</v>
      </c>
      <c r="E61" s="50">
        <v>0.30393666666666669</v>
      </c>
      <c r="F61" s="51">
        <f t="shared" si="6"/>
        <v>3.039366666666667E-5</v>
      </c>
      <c r="G61" s="18">
        <f>+'[4]Tipo de cambio'!D39</f>
        <v>3.0393614511830644E-3</v>
      </c>
      <c r="H61" s="52">
        <f t="shared" si="7"/>
        <v>3.0393614511830644E-5</v>
      </c>
      <c r="I61" s="52">
        <f>+'[5]Base Diciembre 2007'!J31/100</f>
        <v>3.0393614511830644E-5</v>
      </c>
      <c r="J61" s="11">
        <f t="shared" si="12"/>
        <v>1</v>
      </c>
      <c r="K61" s="11">
        <f t="shared" si="13"/>
        <v>0.9999982840228987</v>
      </c>
      <c r="L61" s="1">
        <f t="shared" si="8"/>
        <v>0.9999982840228987</v>
      </c>
      <c r="M61">
        <f t="shared" si="9"/>
        <v>2.3807026668795981</v>
      </c>
      <c r="N61" s="46">
        <f t="shared" si="5"/>
        <v>3.4476024482243245E-4</v>
      </c>
    </row>
    <row r="62" spans="1:14" x14ac:dyDescent="0.25">
      <c r="A62">
        <v>1972</v>
      </c>
      <c r="B62" s="47">
        <f t="shared" si="0"/>
        <v>3.1247613867197003E-3</v>
      </c>
      <c r="C62">
        <f t="shared" si="10"/>
        <v>1.4218780204820423</v>
      </c>
      <c r="D62">
        <f t="shared" si="11"/>
        <v>1.4218780809658877</v>
      </c>
      <c r="E62" s="50">
        <v>0.31247666666666668</v>
      </c>
      <c r="F62" s="51">
        <f t="shared" si="6"/>
        <v>3.1247666666666669E-5</v>
      </c>
      <c r="G62" s="18">
        <f>+'[4]Tipo de cambio'!D40</f>
        <v>3.1247613867197003E-3</v>
      </c>
      <c r="H62" s="52">
        <f t="shared" si="7"/>
        <v>3.1247613867197005E-5</v>
      </c>
      <c r="I62" s="52">
        <f>+'[5]Base Diciembre 2007'!J32/100</f>
        <v>3.1247613867197005E-5</v>
      </c>
      <c r="J62" s="11">
        <f t="shared" si="12"/>
        <v>1</v>
      </c>
      <c r="K62" s="11">
        <f t="shared" si="13"/>
        <v>0.99999831029080577</v>
      </c>
      <c r="L62" s="1">
        <f t="shared" si="8"/>
        <v>0.99999831029080577</v>
      </c>
      <c r="M62">
        <f t="shared" si="9"/>
        <v>2.4475956171090871</v>
      </c>
      <c r="N62" s="46">
        <f t="shared" si="5"/>
        <v>3.5444731335847982E-4</v>
      </c>
    </row>
    <row r="63" spans="1:14" x14ac:dyDescent="0.25">
      <c r="A63">
        <v>1973</v>
      </c>
      <c r="B63" s="47">
        <f t="shared" si="0"/>
        <v>3.2533029932757598E-3</v>
      </c>
      <c r="C63">
        <f t="shared" si="10"/>
        <v>1.4803690418625193</v>
      </c>
      <c r="D63">
        <f t="shared" si="11"/>
        <v>1.4803690333540627</v>
      </c>
      <c r="E63" s="50">
        <v>0.32533083333333329</v>
      </c>
      <c r="F63" s="51">
        <f t="shared" si="6"/>
        <v>3.2533083333333332E-5</v>
      </c>
      <c r="G63" s="18">
        <f>+'[4]Tipo de cambio'!D41</f>
        <v>3.2533029932757598E-3</v>
      </c>
      <c r="H63" s="52">
        <f t="shared" si="7"/>
        <v>3.2533029932757595E-5</v>
      </c>
      <c r="I63" s="52">
        <f>+'[5]Base Diciembre 2007'!J33/100</f>
        <v>3.2533029932757595E-5</v>
      </c>
      <c r="J63" s="11">
        <f t="shared" si="12"/>
        <v>1</v>
      </c>
      <c r="K63" s="11">
        <f t="shared" si="13"/>
        <v>0.99999835857624719</v>
      </c>
      <c r="L63" s="1">
        <f t="shared" si="8"/>
        <v>0.99999835857624719</v>
      </c>
      <c r="M63">
        <f t="shared" si="9"/>
        <v>2.5482810243724714</v>
      </c>
      <c r="N63" s="46">
        <f t="shared" si="5"/>
        <v>3.6902801935805279E-4</v>
      </c>
    </row>
    <row r="64" spans="1:14" x14ac:dyDescent="0.25">
      <c r="A64">
        <v>1974</v>
      </c>
      <c r="B64" s="47">
        <f t="shared" si="0"/>
        <v>3.5228358383912811E-3</v>
      </c>
      <c r="C64">
        <f t="shared" si="10"/>
        <v>1.6030161117784945</v>
      </c>
      <c r="D64">
        <f t="shared" si="11"/>
        <v>1.6030161234054814</v>
      </c>
      <c r="E64" s="50">
        <v>0.35228416666666656</v>
      </c>
      <c r="F64" s="51">
        <f t="shared" si="6"/>
        <v>3.522841666666666E-5</v>
      </c>
      <c r="G64" s="18">
        <f>+'[4]Tipo de cambio'!D42</f>
        <v>3.5228358383912811E-3</v>
      </c>
      <c r="H64" s="52">
        <f t="shared" si="7"/>
        <v>3.5228358383912813E-5</v>
      </c>
      <c r="I64" s="52">
        <f>+'[5]Base Diciembre 2007'!J34/100</f>
        <v>3.5228358383912813E-5</v>
      </c>
      <c r="J64" s="11">
        <f t="shared" si="12"/>
        <v>1</v>
      </c>
      <c r="K64" s="11">
        <f t="shared" si="13"/>
        <v>0.99999834557555056</v>
      </c>
      <c r="L64" s="1">
        <f t="shared" si="8"/>
        <v>0.99999834557555056</v>
      </c>
      <c r="M64">
        <f t="shared" si="9"/>
        <v>2.7594035162131165</v>
      </c>
      <c r="N64" s="46">
        <f t="shared" si="5"/>
        <v>3.9960161554337769E-4</v>
      </c>
    </row>
    <row r="65" spans="1:14" x14ac:dyDescent="0.25">
      <c r="A65">
        <v>1975</v>
      </c>
      <c r="B65" s="47">
        <f t="shared" si="0"/>
        <v>3.8852352862453017E-3</v>
      </c>
      <c r="C65">
        <f t="shared" si="10"/>
        <v>1.7679208023345296</v>
      </c>
      <c r="D65">
        <f t="shared" si="11"/>
        <v>1.7679207935809735</v>
      </c>
      <c r="E65" s="50">
        <v>0.38852416666666661</v>
      </c>
      <c r="F65" s="51">
        <f t="shared" si="6"/>
        <v>3.8852416666666664E-5</v>
      </c>
      <c r="G65" s="18">
        <f>+'[4]Tipo de cambio'!D43</f>
        <v>3.8852352862453017E-3</v>
      </c>
      <c r="H65" s="52">
        <f t="shared" si="7"/>
        <v>3.8852352862453016E-5</v>
      </c>
      <c r="I65" s="52">
        <f>+'[5]Base Diciembre 2007'!J35/100</f>
        <v>3.8852352862453016E-5</v>
      </c>
      <c r="J65" s="11">
        <f t="shared" si="12"/>
        <v>1</v>
      </c>
      <c r="K65" s="11">
        <f t="shared" si="13"/>
        <v>0.99999835778005275</v>
      </c>
      <c r="L65" s="1">
        <f t="shared" si="8"/>
        <v>0.99999835778005275</v>
      </c>
      <c r="M65">
        <f t="shared" si="9"/>
        <v>3.0432675270716905</v>
      </c>
      <c r="N65" s="46">
        <f t="shared" si="5"/>
        <v>4.407092377766706E-4</v>
      </c>
    </row>
    <row r="66" spans="1:14" x14ac:dyDescent="0.25">
      <c r="A66">
        <v>1976</v>
      </c>
      <c r="B66" s="47">
        <f t="shared" si="0"/>
        <v>4.1796512079473481E-3</v>
      </c>
      <c r="C66">
        <f t="shared" si="10"/>
        <v>1.9018905607062442</v>
      </c>
      <c r="D66">
        <f t="shared" si="11"/>
        <v>1.9018906702664988</v>
      </c>
      <c r="E66" s="50">
        <v>0.41796583333333331</v>
      </c>
      <c r="F66" s="51">
        <f t="shared" si="6"/>
        <v>4.1796583333333329E-5</v>
      </c>
      <c r="G66" s="18">
        <f>+'[4]Tipo de cambio'!D44</f>
        <v>4.1796512079473481E-3</v>
      </c>
      <c r="H66" s="52">
        <f t="shared" si="7"/>
        <v>4.1796512079473481E-5</v>
      </c>
      <c r="I66" s="52">
        <f>+'[5]Base Diciembre 2007'!J36/100</f>
        <v>4.1796512079473481E-5</v>
      </c>
      <c r="J66" s="11">
        <f t="shared" si="12"/>
        <v>1</v>
      </c>
      <c r="K66" s="11">
        <f t="shared" si="13"/>
        <v>0.99999829522285877</v>
      </c>
      <c r="L66" s="1">
        <f t="shared" si="8"/>
        <v>0.99999829522285877</v>
      </c>
      <c r="M66">
        <f t="shared" si="9"/>
        <v>3.2738806940890739</v>
      </c>
      <c r="N66" s="46">
        <f t="shared" si="5"/>
        <v>4.741053661661091E-4</v>
      </c>
    </row>
    <row r="67" spans="1:14" x14ac:dyDescent="0.25">
      <c r="A67">
        <v>1977</v>
      </c>
      <c r="B67" s="47">
        <f t="shared" ref="B67:B86" si="14">+C67/$C$87</f>
        <v>4.5039425823283205E-3</v>
      </c>
      <c r="C67">
        <f t="shared" si="10"/>
        <v>2.0494547169403536</v>
      </c>
      <c r="D67">
        <f t="shared" si="11"/>
        <v>2.04945471643738</v>
      </c>
      <c r="E67" s="50">
        <v>0.45039500000000005</v>
      </c>
      <c r="F67" s="51">
        <f t="shared" si="6"/>
        <v>4.5039500000000001E-5</v>
      </c>
      <c r="G67" s="18">
        <f>+'[4]Tipo de cambio'!D45</f>
        <v>4.5039425823283205E-3</v>
      </c>
      <c r="H67" s="52">
        <f t="shared" si="7"/>
        <v>4.5039425823283203E-5</v>
      </c>
      <c r="I67" s="52">
        <f>+'[5]Base Diciembre 2007'!J37/100</f>
        <v>4.503942582328321E-5</v>
      </c>
      <c r="J67" s="11">
        <f t="shared" si="12"/>
        <v>0.99999999999999989</v>
      </c>
      <c r="K67" s="11">
        <f t="shared" si="13"/>
        <v>0.99999835307415064</v>
      </c>
      <c r="L67" s="1">
        <f t="shared" si="8"/>
        <v>0.99999835307415053</v>
      </c>
      <c r="M67">
        <f t="shared" si="9"/>
        <v>3.5278950165824763</v>
      </c>
      <c r="N67" s="46">
        <f t="shared" ref="N67:N86" si="15">+M67/$M$98</f>
        <v>5.1089032097359607E-4</v>
      </c>
    </row>
    <row r="68" spans="1:14" x14ac:dyDescent="0.25">
      <c r="A68">
        <v>1978</v>
      </c>
      <c r="B68" s="47">
        <f t="shared" si="14"/>
        <v>4.8273085131078997E-3</v>
      </c>
      <c r="C68">
        <f t="shared" si="10"/>
        <v>2.1965977632869658</v>
      </c>
      <c r="D68">
        <f t="shared" si="11"/>
        <v>2.1965978552685468</v>
      </c>
      <c r="E68" s="50">
        <v>0.48273166666666673</v>
      </c>
      <c r="F68" s="51">
        <f t="shared" si="6"/>
        <v>4.8273166666666671E-5</v>
      </c>
      <c r="G68" s="18">
        <f>+'[4]Tipo de cambio'!D46</f>
        <v>4.8273085131078997E-3</v>
      </c>
      <c r="H68" s="52">
        <f t="shared" si="7"/>
        <v>4.8273085131078995E-5</v>
      </c>
      <c r="I68" s="52">
        <f>+'[5]Base Diciembre 2007'!J38/100</f>
        <v>4.8273085131078995E-5</v>
      </c>
      <c r="J68" s="11">
        <f t="shared" si="12"/>
        <v>1</v>
      </c>
      <c r="K68" s="11">
        <f t="shared" si="13"/>
        <v>0.99999831095423597</v>
      </c>
      <c r="L68" s="1">
        <f t="shared" si="8"/>
        <v>0.99999831095423597</v>
      </c>
      <c r="M68">
        <f t="shared" si="9"/>
        <v>3.7811844479810652</v>
      </c>
      <c r="N68" s="46">
        <f t="shared" si="15"/>
        <v>5.4757030104618889E-4</v>
      </c>
    </row>
    <row r="69" spans="1:14" x14ac:dyDescent="0.25">
      <c r="A69">
        <v>1979</v>
      </c>
      <c r="B69" s="47">
        <f t="shared" si="14"/>
        <v>5.4227409967287686E-3</v>
      </c>
      <c r="C69">
        <f t="shared" si="10"/>
        <v>2.4675408070469635</v>
      </c>
      <c r="D69">
        <f t="shared" si="11"/>
        <v>2.4675408393878264</v>
      </c>
      <c r="E69" s="50">
        <v>0.54227499999999995</v>
      </c>
      <c r="F69" s="51">
        <f t="shared" si="6"/>
        <v>5.4227499999999995E-5</v>
      </c>
      <c r="G69" s="18">
        <f>+'[4]Tipo de cambio'!D47</f>
        <v>5.4227409967287686E-3</v>
      </c>
      <c r="H69" s="52">
        <f t="shared" si="7"/>
        <v>5.4227409967287685E-5</v>
      </c>
      <c r="I69" s="52">
        <f>+'[5]Base Diciembre 2007'!J39/100</f>
        <v>5.4227409967287685E-5</v>
      </c>
      <c r="J69" s="11">
        <f t="shared" si="12"/>
        <v>1</v>
      </c>
      <c r="K69" s="11">
        <f t="shared" si="13"/>
        <v>0.99999833972223851</v>
      </c>
      <c r="L69" s="1">
        <f t="shared" si="8"/>
        <v>0.99999833972223851</v>
      </c>
      <c r="M69">
        <f t="shared" si="9"/>
        <v>4.2475810001750034</v>
      </c>
      <c r="N69" s="46">
        <f t="shared" si="15"/>
        <v>6.1511128033591908E-4</v>
      </c>
    </row>
    <row r="70" spans="1:14" x14ac:dyDescent="0.25">
      <c r="A70">
        <v>1980</v>
      </c>
      <c r="B70" s="47">
        <f t="shared" si="14"/>
        <v>6.5937056012177657E-3</v>
      </c>
      <c r="C70">
        <f t="shared" si="10"/>
        <v>3.0003715188451521</v>
      </c>
      <c r="D70">
        <f t="shared" si="11"/>
        <v>3.0003716118855133</v>
      </c>
      <c r="E70" s="50">
        <v>0.65937166666666658</v>
      </c>
      <c r="F70" s="51">
        <f t="shared" si="6"/>
        <v>6.5937166666666663E-5</v>
      </c>
      <c r="G70" s="18">
        <f>+'[4]Tipo de cambio'!D48</f>
        <v>6.5937056012177657E-3</v>
      </c>
      <c r="H70" s="52">
        <f t="shared" si="7"/>
        <v>6.5937056012177659E-5</v>
      </c>
      <c r="I70" s="52">
        <f>+'[5]Base Diciembre 2007'!J40/100</f>
        <v>6.5937056012177659E-5</v>
      </c>
      <c r="J70" s="11">
        <f t="shared" si="12"/>
        <v>1</v>
      </c>
      <c r="K70" s="11">
        <f t="shared" si="13"/>
        <v>0.99999832181917125</v>
      </c>
      <c r="L70" s="1">
        <f t="shared" si="8"/>
        <v>0.99999832181917125</v>
      </c>
      <c r="M70">
        <f t="shared" si="9"/>
        <v>5.1647863413309416</v>
      </c>
      <c r="N70" s="46">
        <f t="shared" si="15"/>
        <v>7.4793590491779947E-4</v>
      </c>
    </row>
    <row r="71" spans="1:14" x14ac:dyDescent="0.25">
      <c r="A71">
        <v>1981</v>
      </c>
      <c r="B71" s="47">
        <f t="shared" si="14"/>
        <v>7.6485621064757642E-3</v>
      </c>
      <c r="C71">
        <f t="shared" si="10"/>
        <v>3.4803688991134045</v>
      </c>
      <c r="D71">
        <f t="shared" si="11"/>
        <v>3.4803690333540636</v>
      </c>
      <c r="E71" s="50">
        <v>0.76485750000000008</v>
      </c>
      <c r="F71" s="51">
        <f t="shared" si="6"/>
        <v>7.6485750000000009E-5</v>
      </c>
      <c r="G71" s="18">
        <f>+'[4]Tipo de cambio'!D49</f>
        <v>7.6485621064757642E-3</v>
      </c>
      <c r="H71" s="52">
        <f t="shared" si="7"/>
        <v>7.6485621064757643E-5</v>
      </c>
      <c r="I71" s="52">
        <f>+'[5]Base Diciembre 2007'!J41/100</f>
        <v>7.6485621064757643E-5</v>
      </c>
      <c r="J71" s="11">
        <f t="shared" si="12"/>
        <v>1</v>
      </c>
      <c r="K71" s="11">
        <f t="shared" si="13"/>
        <v>0.99999831425798447</v>
      </c>
      <c r="L71" s="1">
        <f t="shared" si="8"/>
        <v>0.99999831425798447</v>
      </c>
      <c r="M71">
        <f t="shared" si="9"/>
        <v>5.9910453222315159</v>
      </c>
      <c r="N71" s="46">
        <f t="shared" si="15"/>
        <v>8.675901786349726E-4</v>
      </c>
    </row>
    <row r="72" spans="1:14" x14ac:dyDescent="0.25">
      <c r="A72">
        <v>1982</v>
      </c>
      <c r="B72" s="47">
        <f t="shared" si="14"/>
        <v>8.3883275898152445E-3</v>
      </c>
      <c r="C72">
        <f t="shared" si="10"/>
        <v>3.8169886120751984</v>
      </c>
      <c r="D72">
        <f t="shared" si="11"/>
        <v>3.8169887303007779</v>
      </c>
      <c r="E72" s="50">
        <v>0.83883416666666666</v>
      </c>
      <c r="F72" s="51">
        <f t="shared" si="6"/>
        <v>8.388341666666666E-5</v>
      </c>
      <c r="G72" s="18">
        <f>+'[4]Tipo de cambio'!D50</f>
        <v>8.3883275898152445E-3</v>
      </c>
      <c r="H72" s="52">
        <f t="shared" si="7"/>
        <v>8.3883275898152451E-5</v>
      </c>
      <c r="I72" s="52">
        <f>+'[5]Base Diciembre 2007'!J42/100</f>
        <v>8.3883275898152451E-5</v>
      </c>
      <c r="J72" s="11">
        <f t="shared" si="12"/>
        <v>1</v>
      </c>
      <c r="K72" s="11">
        <f t="shared" si="13"/>
        <v>0.99999832185526294</v>
      </c>
      <c r="L72" s="1">
        <f t="shared" si="8"/>
        <v>0.99999832185526294</v>
      </c>
      <c r="M72">
        <f t="shared" si="9"/>
        <v>6.5704965284598007</v>
      </c>
      <c r="N72" s="46">
        <f t="shared" si="15"/>
        <v>9.5150311009892534E-4</v>
      </c>
    </row>
    <row r="73" spans="1:14" x14ac:dyDescent="0.25">
      <c r="A73">
        <v>1983</v>
      </c>
      <c r="B73" s="47">
        <f t="shared" si="14"/>
        <v>8.9190433318260889E-3</v>
      </c>
      <c r="C73">
        <f t="shared" si="10"/>
        <v>4.0584832272788285</v>
      </c>
      <c r="D73">
        <f t="shared" si="11"/>
        <v>4.0584833684721451</v>
      </c>
      <c r="E73" s="50">
        <v>0.8919058333333334</v>
      </c>
      <c r="F73" s="51">
        <f t="shared" ref="F73:F86" si="16">+E73/10000</f>
        <v>8.9190583333333343E-5</v>
      </c>
      <c r="G73" s="18">
        <f>+'[4]Tipo de cambio'!D51</f>
        <v>8.9190433318260889E-3</v>
      </c>
      <c r="H73" s="52">
        <f t="shared" si="7"/>
        <v>8.9190433318260889E-5</v>
      </c>
      <c r="I73" s="52">
        <f>+'[5]Base Diciembre 2007'!J43/100</f>
        <v>8.9190433318260889E-5</v>
      </c>
      <c r="J73" s="11">
        <f t="shared" si="12"/>
        <v>1</v>
      </c>
      <c r="K73" s="11">
        <f t="shared" si="13"/>
        <v>0.99999831803911521</v>
      </c>
      <c r="L73" s="1">
        <f t="shared" si="8"/>
        <v>0.99999831803911521</v>
      </c>
      <c r="M73">
        <f t="shared" si="9"/>
        <v>6.9862010778046626</v>
      </c>
      <c r="N73" s="46">
        <f t="shared" si="15"/>
        <v>1.0117031528005123E-3</v>
      </c>
    </row>
    <row r="74" spans="1:14" x14ac:dyDescent="0.25">
      <c r="A74">
        <v>1984</v>
      </c>
      <c r="B74" s="47">
        <f t="shared" si="14"/>
        <v>9.9523415813331604E-3</v>
      </c>
      <c r="C74">
        <f t="shared" si="10"/>
        <v>4.5286708313054618</v>
      </c>
      <c r="D74">
        <f t="shared" si="11"/>
        <v>4.5286709945547479</v>
      </c>
      <c r="E74" s="50">
        <v>0.9952358333333331</v>
      </c>
      <c r="F74" s="51">
        <f t="shared" si="16"/>
        <v>9.9523583333333313E-5</v>
      </c>
      <c r="G74" s="18">
        <f>+'[4]Tipo de cambio'!D52</f>
        <v>9.9523415813331604E-3</v>
      </c>
      <c r="H74" s="52">
        <f t="shared" si="7"/>
        <v>9.9523415813331604E-5</v>
      </c>
      <c r="I74" s="52">
        <f>+'[5]Base Diciembre 2007'!J44/100</f>
        <v>9.9523415813331618E-5</v>
      </c>
      <c r="J74" s="11">
        <f t="shared" si="12"/>
        <v>0.99999999999999989</v>
      </c>
      <c r="K74" s="11">
        <f t="shared" si="13"/>
        <v>0.9999983167808465</v>
      </c>
      <c r="L74" s="1">
        <f t="shared" si="8"/>
        <v>0.99999831678084627</v>
      </c>
      <c r="M74">
        <f t="shared" si="9"/>
        <v>7.7955736837926626</v>
      </c>
      <c r="N74" s="46">
        <f t="shared" si="15"/>
        <v>1.1289120347306241E-3</v>
      </c>
    </row>
    <row r="75" spans="1:14" x14ac:dyDescent="0.25">
      <c r="A75">
        <v>1985</v>
      </c>
      <c r="B75" s="47">
        <f t="shared" si="14"/>
        <v>1.108516479637946E-2</v>
      </c>
      <c r="C75">
        <f t="shared" si="10"/>
        <v>5.0441458488257744</v>
      </c>
      <c r="D75">
        <f t="shared" si="11"/>
        <v>5.0441459752157627</v>
      </c>
      <c r="E75" s="53">
        <v>1.1085183333333333</v>
      </c>
      <c r="F75" s="51">
        <f t="shared" si="16"/>
        <v>1.1085183333333333E-4</v>
      </c>
      <c r="G75" s="18">
        <f>+'[4]Tipo de cambio'!D53</f>
        <v>1.108516479637946E-2</v>
      </c>
      <c r="H75" s="52">
        <f t="shared" si="7"/>
        <v>1.108516479637946E-4</v>
      </c>
      <c r="I75" s="52">
        <f>+'[5]Base Diciembre 2007'!J45/100</f>
        <v>1.108516479637946E-4</v>
      </c>
      <c r="J75" s="11">
        <f t="shared" si="12"/>
        <v>1</v>
      </c>
      <c r="K75" s="11">
        <f t="shared" si="13"/>
        <v>0.99999832777200737</v>
      </c>
      <c r="L75" s="1">
        <f t="shared" si="8"/>
        <v>0.99999832777200737</v>
      </c>
      <c r="M75">
        <f t="shared" si="9"/>
        <v>8.6829032405040163</v>
      </c>
      <c r="N75" s="46">
        <f t="shared" si="15"/>
        <v>1.2574102127962423E-3</v>
      </c>
    </row>
    <row r="76" spans="1:14" x14ac:dyDescent="0.25">
      <c r="A76">
        <v>1986</v>
      </c>
      <c r="B76" s="47">
        <f t="shared" si="14"/>
        <v>1.2364736701282734E-2</v>
      </c>
      <c r="C76">
        <f t="shared" si="10"/>
        <v>5.6263967608284542</v>
      </c>
      <c r="D76">
        <f t="shared" si="11"/>
        <v>5.6263969573328891</v>
      </c>
      <c r="E76" s="53">
        <v>1.2364757500000001</v>
      </c>
      <c r="F76" s="51">
        <f t="shared" si="16"/>
        <v>1.2364757500000001E-4</v>
      </c>
      <c r="G76" s="18">
        <f>+'[4]Tipo de cambio'!D54</f>
        <v>1.2364736701282734E-2</v>
      </c>
      <c r="H76" s="52">
        <f t="shared" si="7"/>
        <v>1.2364736701282733E-4</v>
      </c>
      <c r="I76" s="52">
        <f>+'[5]Base Diciembre 2007'!J46/100</f>
        <v>1.2364736701282733E-4</v>
      </c>
      <c r="J76" s="11">
        <f t="shared" si="12"/>
        <v>1</v>
      </c>
      <c r="K76" s="11">
        <f t="shared" si="13"/>
        <v>0.99999831790334204</v>
      </c>
      <c r="L76" s="1">
        <f t="shared" si="8"/>
        <v>0.99999831790334204</v>
      </c>
      <c r="M76">
        <f t="shared" si="9"/>
        <v>9.6851796381603972</v>
      </c>
      <c r="N76" s="46">
        <f t="shared" si="15"/>
        <v>1.4025543591203473E-3</v>
      </c>
    </row>
    <row r="77" spans="1:14" x14ac:dyDescent="0.25">
      <c r="A77">
        <v>1987</v>
      </c>
      <c r="B77" s="47">
        <f t="shared" si="14"/>
        <v>1.5843648602158172E-2</v>
      </c>
      <c r="C77">
        <f t="shared" si="10"/>
        <v>7.2094259124530513</v>
      </c>
      <c r="D77">
        <f t="shared" si="11"/>
        <v>7.209426049234783</v>
      </c>
      <c r="E77" s="53">
        <v>1.5843674999999999</v>
      </c>
      <c r="F77" s="51">
        <f t="shared" si="16"/>
        <v>1.5843674999999998E-4</v>
      </c>
      <c r="G77" s="18">
        <f>+'[4]Tipo de cambio'!D55</f>
        <v>1.5843648602158172E-2</v>
      </c>
      <c r="H77" s="52">
        <f t="shared" si="7"/>
        <v>1.5843648602158173E-4</v>
      </c>
      <c r="I77" s="52">
        <f>+'[5]Base Diciembre 2007'!J47/100</f>
        <v>1.5843648602158173E-4</v>
      </c>
      <c r="J77" s="11">
        <f t="shared" si="12"/>
        <v>1</v>
      </c>
      <c r="K77" s="11">
        <f t="shared" si="13"/>
        <v>0.99999833385613979</v>
      </c>
      <c r="L77" s="1">
        <f t="shared" si="8"/>
        <v>0.99999833385613979</v>
      </c>
      <c r="M77">
        <f t="shared" si="9"/>
        <v>12.410177955497574</v>
      </c>
      <c r="N77" s="46">
        <f t="shared" si="15"/>
        <v>1.797173603302256E-3</v>
      </c>
    </row>
    <row r="78" spans="1:14" x14ac:dyDescent="0.25">
      <c r="A78">
        <v>1988</v>
      </c>
      <c r="B78" s="47">
        <f t="shared" si="14"/>
        <v>2.0512573936678189E-2</v>
      </c>
      <c r="C78">
        <f t="shared" si="10"/>
        <v>9.333953673401501</v>
      </c>
      <c r="D78">
        <f t="shared" si="11"/>
        <v>9.3339539504618614</v>
      </c>
      <c r="E78" s="53">
        <v>2.0512608333333335</v>
      </c>
      <c r="F78" s="51">
        <f t="shared" si="16"/>
        <v>2.0512608333333334E-4</v>
      </c>
      <c r="G78" s="18">
        <f>+'[4]Tipo de cambio'!D56</f>
        <v>2.0512573936678189E-2</v>
      </c>
      <c r="H78" s="52">
        <f t="shared" si="7"/>
        <v>2.051257393667819E-4</v>
      </c>
      <c r="I78" s="52">
        <f>+'[5]Base Diciembre 2007'!J48/100</f>
        <v>2.051257393667819E-4</v>
      </c>
      <c r="J78" s="11">
        <f t="shared" si="12"/>
        <v>1</v>
      </c>
      <c r="K78" s="11">
        <f t="shared" si="13"/>
        <v>0.99999832314571668</v>
      </c>
      <c r="L78" s="1">
        <f t="shared" si="8"/>
        <v>0.99999832314571668</v>
      </c>
      <c r="M78">
        <f t="shared" si="9"/>
        <v>16.067302379125081</v>
      </c>
      <c r="N78" s="46">
        <f t="shared" si="15"/>
        <v>2.3267782150736605E-3</v>
      </c>
    </row>
    <row r="79" spans="1:14" x14ac:dyDescent="0.25">
      <c r="A79">
        <v>1989</v>
      </c>
      <c r="B79" s="47">
        <f t="shared" si="14"/>
        <v>3.7838161541137116E-2</v>
      </c>
      <c r="C79">
        <f t="shared" si="10"/>
        <v>17.217714753980317</v>
      </c>
      <c r="D79">
        <f t="shared" si="11"/>
        <v>17.217715269456537</v>
      </c>
      <c r="E79" s="53">
        <v>3.7838224999999999</v>
      </c>
      <c r="F79" s="51">
        <f t="shared" si="16"/>
        <v>3.7838225E-4</v>
      </c>
      <c r="G79" s="18">
        <f>+'[4]Tipo de cambio'!D57</f>
        <v>3.7838161541137116E-2</v>
      </c>
      <c r="H79" s="52">
        <f t="shared" si="7"/>
        <v>3.7838161541137118E-4</v>
      </c>
      <c r="I79" s="52">
        <f>+'[5]Base Diciembre 2007'!J49/100</f>
        <v>3.7838161541137118E-4</v>
      </c>
      <c r="J79" s="11">
        <f t="shared" si="12"/>
        <v>1</v>
      </c>
      <c r="K79" s="11">
        <f t="shared" si="13"/>
        <v>0.99999832289006996</v>
      </c>
      <c r="L79" s="1">
        <f t="shared" si="8"/>
        <v>0.99999832289006996</v>
      </c>
      <c r="M79">
        <f t="shared" si="9"/>
        <v>29.638268938280508</v>
      </c>
      <c r="N79" s="46">
        <f t="shared" si="15"/>
        <v>4.292050829122482E-3</v>
      </c>
    </row>
    <row r="80" spans="1:14" x14ac:dyDescent="0.25">
      <c r="A80">
        <v>1990</v>
      </c>
      <c r="B80" s="47">
        <f t="shared" si="14"/>
        <v>5.3221552532255578E-2</v>
      </c>
      <c r="C80">
        <f t="shared" si="10"/>
        <v>24.217707016978316</v>
      </c>
      <c r="D80">
        <f t="shared" si="11"/>
        <v>24.217707685540507</v>
      </c>
      <c r="E80" s="53">
        <v>5.3221641666666661</v>
      </c>
      <c r="F80" s="51">
        <f t="shared" si="16"/>
        <v>5.3221641666666663E-4</v>
      </c>
      <c r="G80" s="18">
        <f>+'[4]Tipo de cambio'!D58</f>
        <v>5.3221552532255578E-2</v>
      </c>
      <c r="H80" s="52">
        <f t="shared" si="7"/>
        <v>5.322155253225558E-4</v>
      </c>
      <c r="I80" s="52">
        <f>+'[5]Base Diciembre 2007'!J50/100</f>
        <v>5.322155253225558E-4</v>
      </c>
      <c r="J80" s="11">
        <f t="shared" si="12"/>
        <v>1</v>
      </c>
      <c r="K80" s="11">
        <f t="shared" si="13"/>
        <v>0.99999832522244159</v>
      </c>
      <c r="L80" s="1">
        <f t="shared" si="8"/>
        <v>0.99999832522244159</v>
      </c>
      <c r="M80">
        <f t="shared" si="9"/>
        <v>41.687931522489365</v>
      </c>
      <c r="N80" s="46">
        <f t="shared" si="15"/>
        <v>6.0370165824496476E-3</v>
      </c>
    </row>
    <row r="81" spans="1:14" x14ac:dyDescent="0.25">
      <c r="A81">
        <v>1991</v>
      </c>
      <c r="B81" s="47">
        <f t="shared" si="14"/>
        <v>7.1426197116741905E-2</v>
      </c>
      <c r="C81">
        <f t="shared" si="10"/>
        <v>32.501470415802757</v>
      </c>
      <c r="D81">
        <f t="shared" si="11"/>
        <v>32.501471279709989</v>
      </c>
      <c r="E81" s="53">
        <v>7.1426316666666665</v>
      </c>
      <c r="F81" s="51">
        <f t="shared" si="16"/>
        <v>7.1426316666666661E-4</v>
      </c>
      <c r="G81" s="18">
        <f>+'[4]Tipo de cambio'!D59</f>
        <v>7.1426197116741905E-2</v>
      </c>
      <c r="H81" s="52">
        <f t="shared" si="7"/>
        <v>7.1426197116741905E-4</v>
      </c>
      <c r="I81" s="52">
        <f>+'[5]Base Diciembre 2007'!J51/100</f>
        <v>7.1426197116741905E-4</v>
      </c>
      <c r="J81" s="11">
        <f t="shared" si="12"/>
        <v>1</v>
      </c>
      <c r="K81" s="11">
        <f t="shared" si="13"/>
        <v>0.99999832624821861</v>
      </c>
      <c r="L81" s="1">
        <f t="shared" si="8"/>
        <v>0.99999832624821861</v>
      </c>
      <c r="M81">
        <f t="shared" si="9"/>
        <v>55.94745498094867</v>
      </c>
      <c r="N81" s="46">
        <f t="shared" si="15"/>
        <v>8.1020022133655965E-3</v>
      </c>
    </row>
    <row r="82" spans="1:14" x14ac:dyDescent="0.25">
      <c r="A82">
        <v>1992</v>
      </c>
      <c r="B82" s="47">
        <f t="shared" si="14"/>
        <v>9.3870200961789024E-2</v>
      </c>
      <c r="C82">
        <f t="shared" si="10"/>
        <v>42.714293671529191</v>
      </c>
      <c r="D82">
        <f t="shared" si="11"/>
        <v>42.714294923326605</v>
      </c>
      <c r="E82" s="53">
        <v>9.3870358333333321</v>
      </c>
      <c r="F82" s="51">
        <f t="shared" si="16"/>
        <v>9.3870358333333318E-4</v>
      </c>
      <c r="G82" s="18">
        <f>+'[4]Tipo de cambio'!D60</f>
        <v>9.3870200961789024E-2</v>
      </c>
      <c r="H82" s="52">
        <f t="shared" si="7"/>
        <v>9.3870200961789028E-4</v>
      </c>
      <c r="I82" s="52">
        <f>+'[5]Base Diciembre 2007'!J52/100</f>
        <v>9.3870200961789028E-4</v>
      </c>
      <c r="J82" s="11">
        <f t="shared" si="12"/>
        <v>1</v>
      </c>
      <c r="K82" s="11">
        <f t="shared" si="13"/>
        <v>0.99999832352249329</v>
      </c>
      <c r="L82" s="1">
        <f t="shared" si="8"/>
        <v>0.99999832352249329</v>
      </c>
      <c r="M82">
        <f t="shared" si="9"/>
        <v>73.527627878305509</v>
      </c>
      <c r="N82" s="46">
        <f t="shared" si="15"/>
        <v>1.0647866002419756E-2</v>
      </c>
    </row>
    <row r="83" spans="1:14" x14ac:dyDescent="0.25">
      <c r="A83">
        <v>1993</v>
      </c>
      <c r="B83" s="47">
        <f t="shared" si="14"/>
        <v>0.1296550246304779</v>
      </c>
      <c r="C83">
        <f t="shared" si="10"/>
        <v>58.997666366027509</v>
      </c>
      <c r="D83">
        <f t="shared" si="11"/>
        <v>58.99766794582051</v>
      </c>
      <c r="E83" s="53">
        <v>12.965524166666668</v>
      </c>
      <c r="F83" s="51">
        <f t="shared" si="16"/>
        <v>1.2965524166666667E-3</v>
      </c>
      <c r="G83" s="54">
        <f>+'[4]Tipo de cambio'!D61</f>
        <v>0.1296550246304779</v>
      </c>
      <c r="H83" s="52">
        <f t="shared" si="7"/>
        <v>1.2965502463047789E-3</v>
      </c>
      <c r="I83" s="52">
        <f>+'[5]Base Diciembre 2007'!J53/100</f>
        <v>1.2965502463047789E-3</v>
      </c>
      <c r="J83" s="11">
        <f t="shared" si="12"/>
        <v>1</v>
      </c>
      <c r="K83" s="11">
        <f t="shared" si="13"/>
        <v>0.99999832605156569</v>
      </c>
      <c r="L83" s="1">
        <f t="shared" si="8"/>
        <v>0.99999832605156569</v>
      </c>
      <c r="M83">
        <f t="shared" si="9"/>
        <v>101.55753695960367</v>
      </c>
      <c r="N83" s="46">
        <f t="shared" si="15"/>
        <v>1.470700301757882E-2</v>
      </c>
    </row>
    <row r="84" spans="1:14" x14ac:dyDescent="0.25">
      <c r="A84">
        <v>1994</v>
      </c>
      <c r="B84" s="47">
        <f t="shared" si="14"/>
        <v>0.20850755083886982</v>
      </c>
      <c r="C84">
        <f t="shared" si="10"/>
        <v>94.878381722951502</v>
      </c>
      <c r="D84">
        <f t="shared" si="11"/>
        <v>94.878384322528788</v>
      </c>
      <c r="E84" s="53">
        <v>20.85079</v>
      </c>
      <c r="F84" s="51">
        <f t="shared" si="16"/>
        <v>2.0850790000000001E-3</v>
      </c>
      <c r="G84" s="18">
        <f>+'[4]Tipo de cambio'!D62</f>
        <v>0.20850755083886982</v>
      </c>
      <c r="H84" s="52">
        <f t="shared" si="7"/>
        <v>2.0850755083886984E-3</v>
      </c>
      <c r="I84" s="52">
        <f>+'[5]Base Diciembre 2007'!J54/100</f>
        <v>2.0850755083886984E-3</v>
      </c>
      <c r="J84" s="11">
        <f t="shared" si="12"/>
        <v>1</v>
      </c>
      <c r="K84" s="11">
        <f t="shared" si="13"/>
        <v>0.99999832542973111</v>
      </c>
      <c r="L84" s="1">
        <f t="shared" si="8"/>
        <v>0.99999832542973111</v>
      </c>
      <c r="M84">
        <f t="shared" si="9"/>
        <v>163.32196427424267</v>
      </c>
      <c r="N84" s="46">
        <f t="shared" si="15"/>
        <v>2.3651387118354562E-2</v>
      </c>
    </row>
    <row r="85" spans="1:14" x14ac:dyDescent="0.25">
      <c r="A85">
        <v>1995</v>
      </c>
      <c r="B85" s="47">
        <f t="shared" si="14"/>
        <v>0.33345135817788923</v>
      </c>
      <c r="C85">
        <f t="shared" si="10"/>
        <v>151.73227597731963</v>
      </c>
      <c r="D85">
        <f t="shared" si="11"/>
        <v>151.73228018019387</v>
      </c>
      <c r="E85" s="53">
        <v>33.345191666666672</v>
      </c>
      <c r="F85" s="51">
        <f t="shared" si="16"/>
        <v>3.3345191666666672E-3</v>
      </c>
      <c r="G85" s="18">
        <f>+'[4]Tipo de cambio'!D63</f>
        <v>0.33345135817788923</v>
      </c>
      <c r="H85" s="52">
        <f t="shared" si="7"/>
        <v>3.3345135817788923E-3</v>
      </c>
      <c r="I85" s="52">
        <f>+'[5]Base Diciembre 2007'!J55/100</f>
        <v>3.3345135817788923E-3</v>
      </c>
      <c r="J85" s="11">
        <f t="shared" si="12"/>
        <v>1</v>
      </c>
      <c r="K85" s="11">
        <f t="shared" si="13"/>
        <v>0.99999832512950271</v>
      </c>
      <c r="L85" s="1">
        <f t="shared" si="8"/>
        <v>0.99999832512950271</v>
      </c>
      <c r="M85">
        <f t="shared" si="9"/>
        <v>261.18924992607288</v>
      </c>
      <c r="N85" s="46">
        <f t="shared" si="15"/>
        <v>3.7823988271297411E-2</v>
      </c>
    </row>
    <row r="86" spans="1:14" x14ac:dyDescent="0.25">
      <c r="A86">
        <v>1996</v>
      </c>
      <c r="B86" s="47">
        <f t="shared" si="14"/>
        <v>0.66648808367896495</v>
      </c>
      <c r="C86">
        <f t="shared" si="10"/>
        <v>303.27587927958626</v>
      </c>
      <c r="D86">
        <f t="shared" si="11"/>
        <v>303.27588769737139</v>
      </c>
      <c r="E86" s="53">
        <v>66.64891999999999</v>
      </c>
      <c r="F86" s="51">
        <f t="shared" si="16"/>
        <v>6.6648919999999987E-3</v>
      </c>
      <c r="G86" s="18">
        <f>+'[4]Tipo de cambio'!D64</f>
        <v>0.66648808367896495</v>
      </c>
      <c r="H86" s="52">
        <f t="shared" si="7"/>
        <v>6.6648808367896495E-3</v>
      </c>
      <c r="I86" s="52">
        <f>+'[5]Base Diciembre 2007'!J56/100</f>
        <v>6.6648808367896495E-3</v>
      </c>
      <c r="J86" s="11">
        <f t="shared" si="12"/>
        <v>1</v>
      </c>
      <c r="K86" s="11">
        <f t="shared" si="13"/>
        <v>0.99999832507258191</v>
      </c>
      <c r="L86" s="1">
        <f t="shared" si="8"/>
        <v>0.99999832507258191</v>
      </c>
      <c r="M86">
        <f t="shared" si="9"/>
        <v>522.05372205413789</v>
      </c>
      <c r="N86" s="46">
        <f t="shared" si="15"/>
        <v>7.5600944011102414E-2</v>
      </c>
    </row>
    <row r="87" spans="1:14" x14ac:dyDescent="0.25">
      <c r="A87">
        <v>1997</v>
      </c>
      <c r="B87" s="47">
        <f>+C87/$C$87</f>
        <v>1</v>
      </c>
      <c r="C87">
        <f t="shared" si="10"/>
        <v>455.03571137465178</v>
      </c>
      <c r="D87">
        <f t="shared" si="11"/>
        <v>455.03572403646359</v>
      </c>
      <c r="E87" s="53">
        <v>100.00016750000002</v>
      </c>
      <c r="F87" s="52">
        <f>+E87/10000</f>
        <v>1.0000016750000002E-2</v>
      </c>
      <c r="G87" s="18">
        <f>+'[4]Tipo de cambio'!D65</f>
        <v>1</v>
      </c>
      <c r="H87" s="51">
        <f>+G87/$G$87/100</f>
        <v>0.01</v>
      </c>
      <c r="I87" s="52">
        <f>+'[5]Base Diciembre 2007'!J57/100</f>
        <v>0.01</v>
      </c>
      <c r="J87" s="11">
        <f t="shared" si="12"/>
        <v>1</v>
      </c>
      <c r="K87" s="11">
        <f t="shared" si="13"/>
        <v>0.9999983250028055</v>
      </c>
      <c r="L87" s="1">
        <f t="shared" si="8"/>
        <v>0.9999983250028055</v>
      </c>
      <c r="M87">
        <f t="shared" si="9"/>
        <v>783.29040659277803</v>
      </c>
      <c r="N87" s="46">
        <f>+M87/$M$87</f>
        <v>1</v>
      </c>
    </row>
    <row r="88" spans="1:14" x14ac:dyDescent="0.25">
      <c r="A88">
        <v>1998</v>
      </c>
      <c r="B88" s="47">
        <f t="shared" ref="B88:B110" si="17">+C88/$C$87</f>
        <v>1.3578201340704399</v>
      </c>
      <c r="C88">
        <f t="shared" si="10"/>
        <v>617.85665062556768</v>
      </c>
      <c r="D88">
        <f t="shared" si="11"/>
        <v>617.8566677789745</v>
      </c>
      <c r="E88" s="53">
        <v>135.78224083333336</v>
      </c>
      <c r="F88" s="51">
        <f t="shared" ref="F88:F98" si="18">+E88/10000</f>
        <v>1.3578224083333337E-2</v>
      </c>
      <c r="G88" s="18">
        <f>+'[4]Tipo de cambio'!D66</f>
        <v>1.3578201340704399</v>
      </c>
      <c r="H88" s="52">
        <f t="shared" ref="H88:H110" si="19">+G88/$G$87/100</f>
        <v>1.3578201340704399E-2</v>
      </c>
      <c r="I88" s="52">
        <f>+'[5]Base Diciembre 2007'!J58/100</f>
        <v>1.35782013407044E-2</v>
      </c>
      <c r="J88" s="11">
        <f t="shared" si="12"/>
        <v>0.99999999999999989</v>
      </c>
      <c r="K88" s="11">
        <f t="shared" si="13"/>
        <v>0.99999832506601771</v>
      </c>
      <c r="L88" s="1">
        <f t="shared" si="8"/>
        <v>0.9999983250660176</v>
      </c>
      <c r="M88">
        <f t="shared" si="9"/>
        <v>1063.5674848958952</v>
      </c>
      <c r="N88" s="46">
        <f t="shared" ref="N88:N110" si="20">+M88/$M$87</f>
        <v>1.3578201340704399</v>
      </c>
    </row>
    <row r="89" spans="1:14" x14ac:dyDescent="0.25">
      <c r="A89">
        <v>1999</v>
      </c>
      <c r="B89" s="47">
        <f t="shared" si="17"/>
        <v>1.6778568480632015</v>
      </c>
      <c r="C89">
        <f t="shared" si="10"/>
        <v>763.48478444326986</v>
      </c>
      <c r="D89">
        <f t="shared" si="11"/>
        <v>763.48480562423197</v>
      </c>
      <c r="E89" s="53">
        <v>167.78596583333331</v>
      </c>
      <c r="F89" s="51">
        <f t="shared" si="18"/>
        <v>1.6778596583333329E-2</v>
      </c>
      <c r="G89" s="18">
        <f>+'[4]Tipo de cambio'!D67</f>
        <v>1.6778568480632015</v>
      </c>
      <c r="H89" s="52">
        <f t="shared" si="19"/>
        <v>1.6778568480632014E-2</v>
      </c>
      <c r="I89" s="52">
        <f>+'[5]Base Diciembre 2007'!J59/100</f>
        <v>1.6778568480632014E-2</v>
      </c>
      <c r="J89" s="11">
        <f t="shared" si="12"/>
        <v>1</v>
      </c>
      <c r="K89" s="11">
        <f t="shared" si="13"/>
        <v>0.99999832508629816</v>
      </c>
      <c r="L89" s="1">
        <f t="shared" si="8"/>
        <v>0.99999832508629816</v>
      </c>
      <c r="M89">
        <f t="shared" si="9"/>
        <v>1314.2491727239019</v>
      </c>
      <c r="N89" s="46">
        <f t="shared" si="20"/>
        <v>1.6778568480632012</v>
      </c>
    </row>
    <row r="90" spans="1:14" x14ac:dyDescent="0.25">
      <c r="A90">
        <v>2000</v>
      </c>
      <c r="B90" s="47">
        <f t="shared" si="17"/>
        <v>1.9497620856696076</v>
      </c>
      <c r="C90">
        <f t="shared" si="10"/>
        <v>887.21137766399465</v>
      </c>
      <c r="D90">
        <f t="shared" si="11"/>
        <v>887.21140232143659</v>
      </c>
      <c r="E90" s="53">
        <v>194.97653514549998</v>
      </c>
      <c r="F90" s="51">
        <f t="shared" si="18"/>
        <v>1.9497653514549997E-2</v>
      </c>
      <c r="G90" s="18">
        <f>+'[4]Tipo de cambio'!D68</f>
        <v>1.9497620856696076</v>
      </c>
      <c r="H90" s="52">
        <f t="shared" si="19"/>
        <v>1.9497620856696075E-2</v>
      </c>
      <c r="I90" s="52">
        <f>+'[5]Base Diciembre 2007'!J60/100</f>
        <v>1.9497620856696075E-2</v>
      </c>
      <c r="J90" s="11">
        <f t="shared" si="12"/>
        <v>1</v>
      </c>
      <c r="K90" s="11">
        <f t="shared" si="13"/>
        <v>0.99999832503670782</v>
      </c>
      <c r="L90" s="1">
        <f t="shared" si="8"/>
        <v>0.99999832503670782</v>
      </c>
      <c r="M90">
        <f t="shared" si="9"/>
        <v>1527.2299368433296</v>
      </c>
      <c r="N90" s="46">
        <f t="shared" si="20"/>
        <v>1.9497620856696072</v>
      </c>
    </row>
    <row r="91" spans="1:14" x14ac:dyDescent="0.25">
      <c r="A91">
        <v>2001</v>
      </c>
      <c r="B91" s="47">
        <f t="shared" si="17"/>
        <v>2.1940865084459369</v>
      </c>
      <c r="C91">
        <f t="shared" si="10"/>
        <v>998.38771518822284</v>
      </c>
      <c r="D91">
        <f t="shared" si="11"/>
        <v>998.38774287491071</v>
      </c>
      <c r="E91" s="53">
        <v>219.40901833333328</v>
      </c>
      <c r="F91" s="51">
        <f t="shared" si="18"/>
        <v>2.1940901833333328E-2</v>
      </c>
      <c r="G91" s="18">
        <f>+'[4]Tipo de cambio'!D69</f>
        <v>2.1940865084459369</v>
      </c>
      <c r="H91" s="52">
        <f t="shared" si="19"/>
        <v>2.194086508445937E-2</v>
      </c>
      <c r="I91" s="52">
        <f>+'[5]Base Diciembre 2007'!J61/100</f>
        <v>2.194086508445937E-2</v>
      </c>
      <c r="J91" s="11">
        <f t="shared" si="12"/>
        <v>1</v>
      </c>
      <c r="K91" s="11">
        <f t="shared" si="13"/>
        <v>0.9999983250973804</v>
      </c>
      <c r="L91" s="1">
        <f t="shared" ref="L91:L98" si="21">+H91/F91</f>
        <v>0.9999983250973804</v>
      </c>
      <c r="M91">
        <f t="shared" ref="M91:M110" si="22">+H91/$H$26</f>
        <v>1718.6069133003466</v>
      </c>
      <c r="N91" s="46">
        <f t="shared" si="20"/>
        <v>2.1940865084459369</v>
      </c>
    </row>
    <row r="92" spans="1:14" x14ac:dyDescent="0.25">
      <c r="A92">
        <v>2002</v>
      </c>
      <c r="B92" s="47">
        <f t="shared" si="17"/>
        <v>2.6862991006556216</v>
      </c>
      <c r="C92">
        <f t="shared" si="10"/>
        <v>1222.362022231918</v>
      </c>
      <c r="D92">
        <f t="shared" si="11"/>
        <v>1222.3620561513142</v>
      </c>
      <c r="E92" s="53">
        <v>268.63035999999994</v>
      </c>
      <c r="F92" s="51">
        <f t="shared" si="18"/>
        <v>2.6863035999999993E-2</v>
      </c>
      <c r="G92" s="18">
        <f>+'[4]Tipo de cambio'!D70</f>
        <v>2.6862991006556216</v>
      </c>
      <c r="H92" s="52">
        <f t="shared" si="19"/>
        <v>2.6862991006556217E-2</v>
      </c>
      <c r="I92" s="52">
        <f>+'[5]Base Diciembre 2007'!J62/100</f>
        <v>2.6862991006556213E-2</v>
      </c>
      <c r="J92" s="11">
        <f t="shared" si="12"/>
        <v>1.0000000000000002</v>
      </c>
      <c r="K92" s="11">
        <f t="shared" si="13"/>
        <v>0.99999832507971997</v>
      </c>
      <c r="L92" s="1">
        <f t="shared" si="21"/>
        <v>0.99999832507972009</v>
      </c>
      <c r="M92">
        <f t="shared" si="22"/>
        <v>2104.1523147823559</v>
      </c>
      <c r="N92" s="46">
        <f t="shared" si="20"/>
        <v>2.6862991006556216</v>
      </c>
    </row>
    <row r="93" spans="1:14" x14ac:dyDescent="0.25">
      <c r="A93">
        <v>2003</v>
      </c>
      <c r="B93" s="47">
        <f t="shared" si="17"/>
        <v>3.521483285564778</v>
      </c>
      <c r="C93">
        <f t="shared" si="10"/>
        <v>1602.4006519409147</v>
      </c>
      <c r="D93">
        <f t="shared" si="11"/>
        <v>1602.4006964329053</v>
      </c>
      <c r="E93" s="39">
        <v>352.14891838375001</v>
      </c>
      <c r="F93" s="51">
        <f t="shared" si="18"/>
        <v>3.5214891838375E-2</v>
      </c>
      <c r="G93" s="18">
        <f>+'[4]Tipo de cambio'!D71</f>
        <v>3.521483285564778</v>
      </c>
      <c r="H93" s="52">
        <f t="shared" si="19"/>
        <v>3.5214832855647776E-2</v>
      </c>
      <c r="I93" s="52">
        <f>+'[5]Base Diciembre 2007'!J63/100</f>
        <v>3.5214832855647776E-2</v>
      </c>
      <c r="J93" s="11">
        <f t="shared" si="12"/>
        <v>1</v>
      </c>
      <c r="K93" s="11">
        <f t="shared" si="13"/>
        <v>0.99999832506294517</v>
      </c>
      <c r="L93" s="1">
        <f t="shared" si="21"/>
        <v>0.99999832506294517</v>
      </c>
      <c r="M93">
        <f t="shared" si="22"/>
        <v>2758.3440745597063</v>
      </c>
      <c r="N93" s="46">
        <f t="shared" si="20"/>
        <v>3.5214832855647775</v>
      </c>
    </row>
    <row r="94" spans="1:14" x14ac:dyDescent="0.25">
      <c r="A94">
        <v>2004</v>
      </c>
      <c r="B94" s="47">
        <f t="shared" si="17"/>
        <v>4.2873014523597108</v>
      </c>
      <c r="C94">
        <f t="shared" si="10"/>
        <v>1950.875266252079</v>
      </c>
      <c r="D94">
        <f t="shared" si="11"/>
        <v>1950.8753204204527</v>
      </c>
      <c r="E94" s="39">
        <v>428.73086333333339</v>
      </c>
      <c r="F94" s="51">
        <f t="shared" si="18"/>
        <v>4.2873086333333338E-2</v>
      </c>
      <c r="G94" s="18">
        <f>+'[4]Tipo de cambio'!D72</f>
        <v>4.2873014523597108</v>
      </c>
      <c r="H94" s="52">
        <f t="shared" si="19"/>
        <v>4.2873014523597111E-2</v>
      </c>
      <c r="I94" s="52">
        <f>+'[5]Base Diciembre 2007'!J64/100</f>
        <v>4.2873014523597111E-2</v>
      </c>
      <c r="J94" s="11">
        <f t="shared" si="12"/>
        <v>1</v>
      </c>
      <c r="K94" s="11">
        <f t="shared" si="13"/>
        <v>0.9999983250625889</v>
      </c>
      <c r="L94" s="1">
        <f t="shared" si="21"/>
        <v>0.9999983250625889</v>
      </c>
      <c r="M94">
        <f t="shared" si="22"/>
        <v>3358.2020978046457</v>
      </c>
      <c r="N94" s="46">
        <f t="shared" si="20"/>
        <v>4.2873014523597108</v>
      </c>
    </row>
    <row r="95" spans="1:14" x14ac:dyDescent="0.25">
      <c r="A95">
        <v>2005</v>
      </c>
      <c r="B95" s="47">
        <f t="shared" si="17"/>
        <v>4.9713245734270668</v>
      </c>
      <c r="C95">
        <f t="shared" si="10"/>
        <v>2262.1302137436728</v>
      </c>
      <c r="D95">
        <f t="shared" si="11"/>
        <v>2262.1284753295208</v>
      </c>
      <c r="E95" s="39">
        <v>497.13289416666663</v>
      </c>
      <c r="F95" s="51">
        <f t="shared" si="18"/>
        <v>4.971328941666666E-2</v>
      </c>
      <c r="G95" s="18">
        <f>+'[4]Tipo de cambio'!D73</f>
        <v>4.9713245734270668</v>
      </c>
      <c r="H95" s="52">
        <f t="shared" si="19"/>
        <v>4.9713245734270668E-2</v>
      </c>
      <c r="I95" s="52">
        <f>+'[5]Base Diciembre 2007'!J65/100</f>
        <v>4.9713245734270668E-2</v>
      </c>
      <c r="J95" s="11">
        <f t="shared" si="12"/>
        <v>1</v>
      </c>
      <c r="K95" s="11">
        <f t="shared" si="13"/>
        <v>0.99999912131350577</v>
      </c>
      <c r="L95" s="1">
        <f t="shared" si="21"/>
        <v>0.99999912131350577</v>
      </c>
      <c r="M95">
        <f t="shared" si="22"/>
        <v>3893.9908464243558</v>
      </c>
      <c r="N95" s="46">
        <f t="shared" si="20"/>
        <v>4.9713245734270668</v>
      </c>
    </row>
    <row r="96" spans="1:14" x14ac:dyDescent="0.25">
      <c r="A96">
        <v>2006</v>
      </c>
      <c r="B96" s="47">
        <f t="shared" si="17"/>
        <v>5.6501152780955319</v>
      </c>
      <c r="C96">
        <f t="shared" si="10"/>
        <v>2571.0042249169887</v>
      </c>
      <c r="D96">
        <f t="shared" si="11"/>
        <v>2571.0042962884318</v>
      </c>
      <c r="E96" s="39">
        <v>565.01247416666661</v>
      </c>
      <c r="F96" s="51">
        <f t="shared" si="18"/>
        <v>5.6501247416666664E-2</v>
      </c>
      <c r="G96" s="18">
        <f>+'[4]Tipo de cambio'!D74</f>
        <v>5.6501152780955319</v>
      </c>
      <c r="H96" s="52">
        <f t="shared" si="19"/>
        <v>5.650115278095532E-2</v>
      </c>
      <c r="I96" s="52">
        <f>+'[5]Base Diciembre 2007'!J66/100</f>
        <v>5.6501152780955313E-2</v>
      </c>
      <c r="J96" s="11">
        <f t="shared" si="12"/>
        <v>1.0000000000000002</v>
      </c>
      <c r="K96" s="11">
        <f t="shared" si="13"/>
        <v>0.99999832506863695</v>
      </c>
      <c r="L96" s="1">
        <f t="shared" si="21"/>
        <v>0.99999832506863706</v>
      </c>
      <c r="M96">
        <f t="shared" si="22"/>
        <v>4425.6810934755158</v>
      </c>
      <c r="N96" s="46">
        <f t="shared" si="20"/>
        <v>5.650115278095531</v>
      </c>
    </row>
    <row r="97" spans="1:14" x14ac:dyDescent="0.25">
      <c r="A97">
        <v>2007</v>
      </c>
      <c r="B97" s="47">
        <f t="shared" si="17"/>
        <v>6.7068389914914457</v>
      </c>
      <c r="C97">
        <f t="shared" si="10"/>
        <v>3051.851251568562</v>
      </c>
      <c r="D97">
        <f t="shared" si="11"/>
        <v>3051.8513362860044</v>
      </c>
      <c r="E97" s="39">
        <v>670.68502249999995</v>
      </c>
      <c r="F97" s="51">
        <f t="shared" si="18"/>
        <v>6.7068502249999995E-2</v>
      </c>
      <c r="G97" s="18">
        <f>+'[4]Tipo de cambio'!D75</f>
        <v>6.7068389914914457</v>
      </c>
      <c r="H97" s="52">
        <f t="shared" si="19"/>
        <v>6.7068389914914456E-2</v>
      </c>
      <c r="I97" s="52">
        <f>+'[5]Base Diciembre 2007'!J67/100</f>
        <v>6.7068389914914456E-2</v>
      </c>
      <c r="J97" s="11">
        <f t="shared" si="12"/>
        <v>1</v>
      </c>
      <c r="K97" s="11">
        <f t="shared" si="13"/>
        <v>0.99999832506941755</v>
      </c>
      <c r="L97" s="1">
        <f t="shared" si="21"/>
        <v>0.99999832506941755</v>
      </c>
      <c r="M97">
        <f t="shared" si="22"/>
        <v>5253.402640597631</v>
      </c>
      <c r="N97" s="46">
        <f t="shared" si="20"/>
        <v>6.7068389914914448</v>
      </c>
    </row>
    <row r="98" spans="1:14" x14ac:dyDescent="0.25">
      <c r="A98">
        <v>2008</v>
      </c>
      <c r="B98" s="47">
        <f t="shared" si="17"/>
        <v>8.8158698597875649</v>
      </c>
      <c r="C98">
        <f t="shared" si="10"/>
        <v>4011.5356130347859</v>
      </c>
      <c r="D98">
        <f t="shared" si="11"/>
        <v>4011.5352833464326</v>
      </c>
      <c r="E98" s="39">
        <v>881.58836565248976</v>
      </c>
      <c r="F98" s="51">
        <f t="shared" si="18"/>
        <v>8.8158836565248977E-2</v>
      </c>
      <c r="G98" s="18">
        <f>+'[4]Tipo de cambio'!D76</f>
        <v>8.8158698597875649</v>
      </c>
      <c r="H98" s="52">
        <f t="shared" si="19"/>
        <v>8.8158698597875645E-2</v>
      </c>
      <c r="I98" s="52">
        <f>+'[5]Base Diciembre 2007'!J68/100</f>
        <v>8.8158698597875645E-2</v>
      </c>
      <c r="J98" s="11">
        <f t="shared" si="12"/>
        <v>1</v>
      </c>
      <c r="K98" s="11">
        <f t="shared" si="13"/>
        <v>0.99999843501367869</v>
      </c>
      <c r="L98" s="1">
        <f t="shared" si="21"/>
        <v>0.99999843501367869</v>
      </c>
      <c r="M98">
        <f t="shared" si="22"/>
        <v>6905.3862869420182</v>
      </c>
      <c r="N98" s="46">
        <f t="shared" si="20"/>
        <v>8.8158698597875649</v>
      </c>
    </row>
    <row r="99" spans="1:14" x14ac:dyDescent="0.25">
      <c r="A99">
        <v>2009</v>
      </c>
      <c r="B99" s="47">
        <f t="shared" si="17"/>
        <v>11.336213552533039</v>
      </c>
      <c r="C99">
        <f t="shared" si="10"/>
        <v>5158.3819981718398</v>
      </c>
      <c r="D99">
        <f t="shared" si="11"/>
        <v>0</v>
      </c>
      <c r="F99" s="55"/>
      <c r="G99" s="18">
        <f>+'[4]Tipo de cambio'!D77</f>
        <v>11.336213552533039</v>
      </c>
      <c r="H99" s="52">
        <f t="shared" si="19"/>
        <v>0.11336213552533039</v>
      </c>
      <c r="I99" s="52">
        <f>+'[5]Base Diciembre 2007'!J69/100</f>
        <v>0.11336213552533039</v>
      </c>
      <c r="J99" s="11">
        <f t="shared" si="12"/>
        <v>1</v>
      </c>
      <c r="K99" s="11"/>
      <c r="L99" s="1"/>
      <c r="M99">
        <f t="shared" si="22"/>
        <v>8879.5473227861639</v>
      </c>
      <c r="N99" s="46">
        <f t="shared" si="20"/>
        <v>11.336213552533039</v>
      </c>
    </row>
    <row r="100" spans="1:14" x14ac:dyDescent="0.25">
      <c r="A100">
        <v>2010</v>
      </c>
      <c r="B100" s="47">
        <f t="shared" si="17"/>
        <v>14.630792773495568</v>
      </c>
      <c r="C100">
        <f t="shared" si="10"/>
        <v>6657.5331976626703</v>
      </c>
      <c r="D100">
        <f t="shared" si="11"/>
        <v>0</v>
      </c>
      <c r="F100" s="55"/>
      <c r="G100" s="18">
        <f>+'[4]Tipo de cambio'!D78</f>
        <v>14.630792773495568</v>
      </c>
      <c r="H100" s="52">
        <f t="shared" si="19"/>
        <v>0.14630792773495568</v>
      </c>
      <c r="I100" s="52">
        <f>+'[5]Base Diciembre 2007'!J70/100</f>
        <v>0.14630792773495568</v>
      </c>
      <c r="J100" s="11">
        <f t="shared" si="12"/>
        <v>1</v>
      </c>
      <c r="K100" s="11"/>
      <c r="L100" s="1"/>
      <c r="M100">
        <f t="shared" si="22"/>
        <v>11460.159620326021</v>
      </c>
      <c r="N100" s="46">
        <f t="shared" si="20"/>
        <v>14.630792773495568</v>
      </c>
    </row>
    <row r="101" spans="1:14" x14ac:dyDescent="0.25">
      <c r="A101">
        <v>2011</v>
      </c>
      <c r="B101" s="47">
        <f t="shared" si="17"/>
        <v>18.602984936495719</v>
      </c>
      <c r="C101">
        <f t="shared" si="10"/>
        <v>8465.022484270261</v>
      </c>
      <c r="D101">
        <f t="shared" si="11"/>
        <v>0</v>
      </c>
      <c r="F101" s="55"/>
      <c r="G101" s="18">
        <f>+'[4]Tipo de cambio'!D79</f>
        <v>18.602984936495719</v>
      </c>
      <c r="H101" s="52">
        <f t="shared" si="19"/>
        <v>0.1860298493649572</v>
      </c>
      <c r="I101" s="52">
        <f>+'[5]Base Diciembre 2007'!J71/100</f>
        <v>0.1860298493649572</v>
      </c>
      <c r="J101" s="11">
        <f t="shared" si="12"/>
        <v>1</v>
      </c>
      <c r="K101" s="11"/>
      <c r="L101" s="1"/>
      <c r="M101">
        <f t="shared" si="22"/>
        <v>14571.539634747056</v>
      </c>
      <c r="N101" s="46">
        <f t="shared" si="20"/>
        <v>18.602984936495719</v>
      </c>
    </row>
    <row r="102" spans="1:14" x14ac:dyDescent="0.25">
      <c r="A102">
        <v>2012</v>
      </c>
      <c r="B102" s="47">
        <f t="shared" si="17"/>
        <v>22.530002903360018</v>
      </c>
      <c r="C102">
        <f t="shared" si="10"/>
        <v>10251.955898403396</v>
      </c>
      <c r="D102">
        <f t="shared" si="11"/>
        <v>0</v>
      </c>
      <c r="F102" s="55"/>
      <c r="G102" s="18">
        <f>+'[4]Tipo de cambio'!D80</f>
        <v>22.530002903360018</v>
      </c>
      <c r="H102" s="52">
        <f t="shared" si="19"/>
        <v>0.22530002903360016</v>
      </c>
      <c r="I102" s="52">
        <f>+'[5]Base Diciembre 2007'!J72/100</f>
        <v>0.22530002903360016</v>
      </c>
      <c r="J102" s="11">
        <f t="shared" si="12"/>
        <v>1</v>
      </c>
      <c r="K102" s="11"/>
      <c r="L102" s="1"/>
      <c r="M102">
        <f t="shared" si="22"/>
        <v>17647.535134709335</v>
      </c>
      <c r="N102" s="46">
        <f t="shared" si="20"/>
        <v>22.530002903360014</v>
      </c>
    </row>
    <row r="103" spans="1:14" x14ac:dyDescent="0.25">
      <c r="A103">
        <v>2013</v>
      </c>
      <c r="B103" s="47">
        <f t="shared" si="17"/>
        <v>31.209722755349279</v>
      </c>
      <c r="C103">
        <f t="shared" si="10"/>
        <v>14201.538395786016</v>
      </c>
      <c r="D103">
        <f t="shared" si="11"/>
        <v>0</v>
      </c>
      <c r="F103" s="55"/>
      <c r="G103" s="18">
        <f>+'[4]Tipo de cambio'!D81</f>
        <v>31.209722755349279</v>
      </c>
      <c r="H103" s="52">
        <f t="shared" si="19"/>
        <v>0.31209722755349278</v>
      </c>
      <c r="I103" s="52">
        <f>+'[5]Base Diciembre 2007'!J73/100</f>
        <v>0.31209722755349278</v>
      </c>
      <c r="J103" s="11">
        <f t="shared" si="12"/>
        <v>1</v>
      </c>
      <c r="K103" s="11"/>
      <c r="L103" s="1"/>
      <c r="M103">
        <f t="shared" si="22"/>
        <v>24446.27642668541</v>
      </c>
      <c r="N103" s="46">
        <f t="shared" si="20"/>
        <v>31.209722755349276</v>
      </c>
    </row>
    <row r="104" spans="1:14" x14ac:dyDescent="0.25">
      <c r="A104">
        <v>2014</v>
      </c>
      <c r="B104" s="47">
        <f t="shared" si="17"/>
        <v>49.096194747579304</v>
      </c>
      <c r="C104">
        <f t="shared" si="10"/>
        <v>22340.521902753189</v>
      </c>
      <c r="D104">
        <f t="shared" si="11"/>
        <v>0</v>
      </c>
      <c r="F104" s="55"/>
      <c r="G104" s="18">
        <f>+'[4]Tipo de cambio'!D82</f>
        <v>49.096194747579304</v>
      </c>
      <c r="H104" s="52">
        <f t="shared" si="19"/>
        <v>0.49096194747579303</v>
      </c>
      <c r="I104" s="52">
        <f>+'[5]Base Diciembre 2007'!J74/100</f>
        <v>0.49096194747579297</v>
      </c>
      <c r="J104" s="11">
        <f t="shared" si="12"/>
        <v>1.0000000000000002</v>
      </c>
      <c r="K104" s="11"/>
      <c r="L104" s="1"/>
      <c r="M104">
        <f t="shared" si="22"/>
        <v>38456.578345989605</v>
      </c>
      <c r="N104" s="46">
        <f t="shared" si="20"/>
        <v>49.096194747579304</v>
      </c>
    </row>
    <row r="105" spans="1:14" x14ac:dyDescent="0.25">
      <c r="A105">
        <v>2015</v>
      </c>
      <c r="B105" s="47">
        <f t="shared" si="17"/>
        <v>103.98472531079868</v>
      </c>
      <c r="C105">
        <f t="shared" ref="C105:C110" si="23">+I105/$I$40</f>
        <v>47316.763453897038</v>
      </c>
      <c r="D105">
        <f t="shared" ref="D105:D110" si="24">+F105/$F$40</f>
        <v>0</v>
      </c>
      <c r="F105" s="55"/>
      <c r="G105" s="18">
        <f>+'[4]Tipo de cambio'!D83</f>
        <v>103.98472531079868</v>
      </c>
      <c r="H105" s="52">
        <f t="shared" si="19"/>
        <v>1.0398472531079868</v>
      </c>
      <c r="I105" s="52">
        <f>+'[5]Base Diciembre 2007'!J75/100</f>
        <v>1.0398472531079868</v>
      </c>
      <c r="J105" s="11">
        <f t="shared" ref="J105:J110" si="25">+H105/I105</f>
        <v>1</v>
      </c>
      <c r="K105" s="11"/>
      <c r="L105" s="1"/>
      <c r="M105">
        <f t="shared" si="22"/>
        <v>81450.237768133826</v>
      </c>
      <c r="N105" s="46">
        <f t="shared" si="20"/>
        <v>103.98472531079867</v>
      </c>
    </row>
    <row r="106" spans="1:14" x14ac:dyDescent="0.25">
      <c r="A106">
        <v>2016</v>
      </c>
      <c r="B106" s="47">
        <f t="shared" si="17"/>
        <v>368.51226949446919</v>
      </c>
      <c r="C106">
        <f t="shared" si="23"/>
        <v>167686.24269970317</v>
      </c>
      <c r="D106">
        <f t="shared" si="24"/>
        <v>0</v>
      </c>
      <c r="F106" s="55"/>
      <c r="G106" s="18">
        <f>+'[4]Tipo de cambio'!D84</f>
        <v>368.51226949446919</v>
      </c>
      <c r="H106" s="52">
        <f t="shared" si="19"/>
        <v>3.6851226949446918</v>
      </c>
      <c r="I106" s="52">
        <f>+'[5]Base Diciembre 2007'!J76/100</f>
        <v>3.6851226949446918</v>
      </c>
      <c r="J106" s="11">
        <f t="shared" si="25"/>
        <v>1</v>
      </c>
      <c r="K106" s="11"/>
      <c r="L106" s="1"/>
      <c r="M106">
        <f t="shared" si="22"/>
        <v>288652.12540675013</v>
      </c>
      <c r="N106" s="46">
        <f t="shared" si="20"/>
        <v>368.51226949446914</v>
      </c>
    </row>
    <row r="107" spans="1:14" x14ac:dyDescent="0.25">
      <c r="A107">
        <v>2017</v>
      </c>
      <c r="B107" s="47">
        <f t="shared" si="17"/>
        <v>2187.492059164515</v>
      </c>
      <c r="C107">
        <f t="shared" si="23"/>
        <v>995387.00526832696</v>
      </c>
      <c r="D107">
        <f t="shared" si="24"/>
        <v>0</v>
      </c>
      <c r="F107" s="55"/>
      <c r="G107" s="18">
        <f>+'[4]Tipo de cambio'!D85</f>
        <v>2187.492059164515</v>
      </c>
      <c r="H107" s="52">
        <f t="shared" si="19"/>
        <v>21.87492059164515</v>
      </c>
      <c r="I107" s="52">
        <f>+'[5]Base Diciembre 2007'!J77/100</f>
        <v>21.87492059164515</v>
      </c>
      <c r="J107" s="11">
        <f t="shared" si="25"/>
        <v>1</v>
      </c>
      <c r="K107" s="11"/>
      <c r="L107" s="1"/>
      <c r="M107">
        <f t="shared" si="22"/>
        <v>1713441.5444414462</v>
      </c>
      <c r="N107" s="46">
        <f t="shared" si="20"/>
        <v>2187.492059164515</v>
      </c>
    </row>
    <row r="108" spans="1:14" x14ac:dyDescent="0.25">
      <c r="A108">
        <v>2018</v>
      </c>
      <c r="B108" s="47">
        <f t="shared" si="17"/>
        <v>2033077.0233748842</v>
      </c>
      <c r="C108">
        <f t="shared" si="23"/>
        <v>925122649.61084998</v>
      </c>
      <c r="D108">
        <f t="shared" si="24"/>
        <v>0</v>
      </c>
      <c r="F108" s="55"/>
      <c r="G108" s="18">
        <f>+'[4]Tipo de cambio'!D86</f>
        <v>2033077.0233748842</v>
      </c>
      <c r="H108" s="52">
        <f t="shared" si="19"/>
        <v>20330.770233748841</v>
      </c>
      <c r="I108" s="52">
        <f>+'[5]Base Diciembre 2007'!J78/100</f>
        <v>20330.770233748841</v>
      </c>
      <c r="J108" s="11">
        <f t="shared" si="25"/>
        <v>1</v>
      </c>
      <c r="K108" s="11"/>
      <c r="L108" s="1"/>
      <c r="M108">
        <f t="shared" si="22"/>
        <v>1592489728.2737477</v>
      </c>
      <c r="N108" s="46">
        <f t="shared" si="20"/>
        <v>2033077.0233748839</v>
      </c>
    </row>
    <row r="109" spans="1:14" x14ac:dyDescent="0.25">
      <c r="A109">
        <v>2019</v>
      </c>
      <c r="B109" s="47">
        <f t="shared" si="17"/>
        <v>409144800.84496331</v>
      </c>
      <c r="C109">
        <f t="shared" si="23"/>
        <v>186175495507.72812</v>
      </c>
      <c r="D109">
        <f t="shared" si="24"/>
        <v>0</v>
      </c>
      <c r="F109" s="55"/>
      <c r="G109" s="18">
        <f>+'[4]Tipo de cambio'!D87</f>
        <v>409144800.84496331</v>
      </c>
      <c r="H109" s="52">
        <f t="shared" si="19"/>
        <v>4091448.0084496331</v>
      </c>
      <c r="I109" s="52">
        <f>+'[5]Base Diciembre 2007'!J79/100</f>
        <v>4091448.0084496331</v>
      </c>
      <c r="J109" s="11">
        <f t="shared" si="25"/>
        <v>1</v>
      </c>
      <c r="K109" s="11"/>
      <c r="L109" s="1"/>
      <c r="M109">
        <f t="shared" si="22"/>
        <v>320479197409.17249</v>
      </c>
      <c r="N109" s="46">
        <f t="shared" si="20"/>
        <v>409144800.84496331</v>
      </c>
    </row>
    <row r="110" spans="1:14" x14ac:dyDescent="0.25">
      <c r="A110">
        <v>2020</v>
      </c>
      <c r="B110" s="47">
        <f t="shared" si="17"/>
        <v>10132164360.079983</v>
      </c>
      <c r="C110">
        <f t="shared" si="23"/>
        <v>4610496617353.8887</v>
      </c>
      <c r="D110">
        <f t="shared" si="24"/>
        <v>0</v>
      </c>
      <c r="F110" s="55"/>
      <c r="G110" s="18">
        <f>+'[4]Tipo de cambio'!D88</f>
        <v>10132164360.079983</v>
      </c>
      <c r="H110" s="52">
        <f t="shared" si="19"/>
        <v>101321643.60079983</v>
      </c>
      <c r="I110" s="52">
        <f>+'[5]Base Diciembre 2007'!J80/100</f>
        <v>101321643.60079984</v>
      </c>
      <c r="J110" s="11">
        <f t="shared" si="25"/>
        <v>0.99999999999999989</v>
      </c>
      <c r="K110" s="11"/>
      <c r="L110" s="1"/>
      <c r="M110">
        <f t="shared" si="22"/>
        <v>7936427141271.9043</v>
      </c>
      <c r="N110" s="46">
        <f t="shared" si="20"/>
        <v>10132164360.079983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4" sqref="G4"/>
    </sheetView>
  </sheetViews>
  <sheetFormatPr baseColWidth="10" defaultColWidth="9.140625" defaultRowHeight="15" x14ac:dyDescent="0.25"/>
  <cols>
    <col min="14" max="14" width="9.140625" style="3"/>
  </cols>
  <sheetData>
    <row r="1" spans="1:16" x14ac:dyDescent="0.25">
      <c r="B1" t="s">
        <v>125</v>
      </c>
    </row>
    <row r="3" spans="1:16" ht="75" x14ac:dyDescent="0.25">
      <c r="B3" s="5" t="s">
        <v>111</v>
      </c>
      <c r="C3" s="5" t="s">
        <v>112</v>
      </c>
      <c r="D3" s="5" t="s">
        <v>113</v>
      </c>
      <c r="E3" s="5" t="s">
        <v>114</v>
      </c>
      <c r="F3" s="5" t="s">
        <v>115</v>
      </c>
      <c r="G3" s="5" t="s">
        <v>116</v>
      </c>
      <c r="H3" s="5" t="s">
        <v>117</v>
      </c>
      <c r="I3" s="5" t="s">
        <v>118</v>
      </c>
      <c r="J3" s="5" t="s">
        <v>119</v>
      </c>
      <c r="K3" s="5"/>
      <c r="L3" s="5"/>
      <c r="M3" s="5" t="s">
        <v>120</v>
      </c>
      <c r="N3" s="42" t="s">
        <v>121</v>
      </c>
      <c r="O3" s="5"/>
      <c r="P3" s="5"/>
    </row>
    <row r="4" spans="1:16" x14ac:dyDescent="0.25">
      <c r="A4">
        <v>1936</v>
      </c>
      <c r="C4">
        <v>13754</v>
      </c>
      <c r="D4">
        <v>22133.721774400576</v>
      </c>
    </row>
    <row r="5" spans="1:16" x14ac:dyDescent="0.25">
      <c r="A5">
        <v>1937</v>
      </c>
      <c r="C5">
        <v>21268</v>
      </c>
      <c r="D5">
        <v>34225.67941674796</v>
      </c>
    </row>
    <row r="6" spans="1:16" x14ac:dyDescent="0.25">
      <c r="A6">
        <v>1938</v>
      </c>
      <c r="C6">
        <v>22496</v>
      </c>
      <c r="D6">
        <v>36201.847101709711</v>
      </c>
    </row>
    <row r="7" spans="1:16" x14ac:dyDescent="0.25">
      <c r="A7">
        <v>1939</v>
      </c>
      <c r="C7">
        <v>22392</v>
      </c>
      <c r="D7">
        <v>36034.484366175493</v>
      </c>
    </row>
    <row r="8" spans="1:16" x14ac:dyDescent="0.25">
      <c r="A8">
        <v>1940</v>
      </c>
      <c r="C8">
        <v>18627</v>
      </c>
      <c r="D8">
        <v>29975.631488422245</v>
      </c>
    </row>
    <row r="9" spans="1:16" x14ac:dyDescent="0.25">
      <c r="A9">
        <v>1941</v>
      </c>
      <c r="C9">
        <v>19186</v>
      </c>
      <c r="D9">
        <v>30875.206191918678</v>
      </c>
    </row>
    <row r="10" spans="1:16" x14ac:dyDescent="0.25">
      <c r="A10">
        <v>1942</v>
      </c>
      <c r="C10">
        <v>16470</v>
      </c>
      <c r="D10">
        <v>26504.463983159629</v>
      </c>
    </row>
    <row r="11" spans="1:16" x14ac:dyDescent="0.25">
      <c r="A11">
        <v>1943</v>
      </c>
      <c r="C11">
        <v>17021</v>
      </c>
      <c r="D11">
        <v>27391.164630076506</v>
      </c>
    </row>
    <row r="12" spans="1:16" x14ac:dyDescent="0.25">
      <c r="A12">
        <v>1944</v>
      </c>
      <c r="C12">
        <v>22145</v>
      </c>
      <c r="D12">
        <v>35636.997869281724</v>
      </c>
    </row>
    <row r="13" spans="1:16" x14ac:dyDescent="0.25">
      <c r="A13">
        <v>1945</v>
      </c>
      <c r="C13">
        <v>26235</v>
      </c>
      <c r="D13">
        <v>42218.859295579408</v>
      </c>
    </row>
    <row r="14" spans="1:16" x14ac:dyDescent="0.25">
      <c r="A14">
        <v>1946</v>
      </c>
      <c r="C14">
        <v>44585</v>
      </c>
      <c r="D14">
        <v>71748.726574934553</v>
      </c>
    </row>
    <row r="15" spans="1:16" x14ac:dyDescent="0.25">
      <c r="A15">
        <v>1947</v>
      </c>
      <c r="C15">
        <v>51788</v>
      </c>
      <c r="D15">
        <v>83340.20526775172</v>
      </c>
    </row>
    <row r="16" spans="1:16" x14ac:dyDescent="0.25">
      <c r="A16">
        <v>1948</v>
      </c>
      <c r="C16">
        <v>61077</v>
      </c>
      <c r="D16">
        <v>98288.59421368796</v>
      </c>
    </row>
    <row r="17" spans="1:14" x14ac:dyDescent="0.25">
      <c r="A17">
        <v>1949</v>
      </c>
      <c r="C17">
        <v>46878</v>
      </c>
      <c r="D17">
        <v>75438.753042049619</v>
      </c>
    </row>
    <row r="18" spans="1:14" x14ac:dyDescent="0.25">
      <c r="A18">
        <v>1950</v>
      </c>
      <c r="C18">
        <v>44335</v>
      </c>
      <c r="D18">
        <v>71346.412306823448</v>
      </c>
      <c r="E18">
        <v>1242710.6890085973</v>
      </c>
      <c r="F18">
        <v>1171364.2767017737</v>
      </c>
    </row>
    <row r="19" spans="1:14" x14ac:dyDescent="0.25">
      <c r="A19">
        <v>1951</v>
      </c>
      <c r="C19">
        <v>43592</v>
      </c>
      <c r="D19">
        <v>70150.734301997247</v>
      </c>
      <c r="E19">
        <v>1278581.4292239186</v>
      </c>
      <c r="F19">
        <v>1208430.6949219212</v>
      </c>
    </row>
    <row r="20" spans="1:14" x14ac:dyDescent="0.25">
      <c r="A20">
        <v>1952</v>
      </c>
      <c r="C20">
        <v>45109</v>
      </c>
      <c r="D20">
        <v>72591.977280895429</v>
      </c>
      <c r="E20">
        <v>1336635.8899944238</v>
      </c>
      <c r="F20">
        <v>1264043.9127135284</v>
      </c>
    </row>
    <row r="21" spans="1:14" x14ac:dyDescent="0.25">
      <c r="A21">
        <v>1953</v>
      </c>
      <c r="C21">
        <v>44784</v>
      </c>
      <c r="D21">
        <v>72068.968732350986</v>
      </c>
      <c r="E21">
        <v>1376845.6501624095</v>
      </c>
      <c r="F21">
        <v>1304776.6814300586</v>
      </c>
    </row>
    <row r="22" spans="1:14" x14ac:dyDescent="0.25">
      <c r="A22">
        <v>1954</v>
      </c>
      <c r="C22">
        <v>43327</v>
      </c>
      <c r="D22">
        <v>69724.281177799465</v>
      </c>
      <c r="E22">
        <v>1434603.6984614765</v>
      </c>
      <c r="F22">
        <v>1364879.417283677</v>
      </c>
    </row>
    <row r="23" spans="1:14" x14ac:dyDescent="0.25">
      <c r="A23">
        <v>1955</v>
      </c>
      <c r="C23">
        <v>42851</v>
      </c>
      <c r="D23">
        <v>68958.274811315918</v>
      </c>
      <c r="E23">
        <v>1464338.1751276604</v>
      </c>
      <c r="F23">
        <v>1395379.9003163446</v>
      </c>
    </row>
    <row r="24" spans="1:14" x14ac:dyDescent="0.25">
      <c r="A24">
        <v>1956</v>
      </c>
      <c r="C24">
        <v>44103</v>
      </c>
      <c r="D24">
        <v>70973.064666016333</v>
      </c>
      <c r="E24">
        <v>1535767.7996132835</v>
      </c>
      <c r="F24">
        <v>1464794.7349472672</v>
      </c>
    </row>
    <row r="25" spans="1:14" x14ac:dyDescent="0.25">
      <c r="A25">
        <v>1957</v>
      </c>
      <c r="C25">
        <v>45652</v>
      </c>
      <c r="D25">
        <v>73465.80387123274</v>
      </c>
      <c r="E25">
        <v>1590984.6781622432</v>
      </c>
      <c r="F25">
        <v>1517518.8742910104</v>
      </c>
      <c r="H25">
        <v>23847</v>
      </c>
      <c r="J25">
        <v>2.7249621605301413E-3</v>
      </c>
    </row>
    <row r="26" spans="1:14" x14ac:dyDescent="0.25">
      <c r="A26">
        <v>1958</v>
      </c>
      <c r="C26">
        <v>44720</v>
      </c>
      <c r="D26">
        <v>71965.976279714538</v>
      </c>
      <c r="E26">
        <v>1595330.8141783318</v>
      </c>
      <c r="F26">
        <v>1523364.8378986171</v>
      </c>
      <c r="H26">
        <v>24580.060051600602</v>
      </c>
      <c r="J26">
        <v>2.7724381193773191E-3</v>
      </c>
    </row>
    <row r="27" spans="1:14" x14ac:dyDescent="0.25">
      <c r="A27">
        <v>1959</v>
      </c>
      <c r="C27">
        <v>43331</v>
      </c>
      <c r="D27">
        <v>69730.718206089237</v>
      </c>
      <c r="E27">
        <v>1632643.9522361914</v>
      </c>
      <c r="F27">
        <v>1562913.2340301021</v>
      </c>
      <c r="H27">
        <v>24893.992913152433</v>
      </c>
      <c r="J27">
        <v>2.6035855609377575E-3</v>
      </c>
    </row>
    <row r="28" spans="1:14" x14ac:dyDescent="0.25">
      <c r="A28">
        <v>1960</v>
      </c>
      <c r="C28">
        <v>40690</v>
      </c>
      <c r="D28">
        <v>65480.670277763522</v>
      </c>
      <c r="E28">
        <v>1656059.7131721792</v>
      </c>
      <c r="F28">
        <v>1590579.0428944156</v>
      </c>
      <c r="G28">
        <v>6229.9894954313013</v>
      </c>
      <c r="H28">
        <v>25655.528622817212</v>
      </c>
      <c r="I28">
        <v>19425.53912738591</v>
      </c>
      <c r="J28">
        <v>2.5809874782485062E-3</v>
      </c>
      <c r="K28">
        <v>7526398.0515582934</v>
      </c>
      <c r="L28">
        <v>4.7318604411273535</v>
      </c>
      <c r="M28">
        <v>1</v>
      </c>
      <c r="N28" s="3">
        <v>1.0689810727519733</v>
      </c>
    </row>
    <row r="29" spans="1:14" x14ac:dyDescent="0.25">
      <c r="A29">
        <v>1961</v>
      </c>
      <c r="C29">
        <v>37324</v>
      </c>
      <c r="D29">
        <v>60063.910971915597</v>
      </c>
      <c r="E29">
        <v>1681435.624982358</v>
      </c>
      <c r="F29">
        <v>1621371.7140104424</v>
      </c>
      <c r="G29">
        <v>7090.62496888841</v>
      </c>
      <c r="H29">
        <v>27002.286445414735</v>
      </c>
      <c r="I29">
        <v>19911.661476526326</v>
      </c>
      <c r="J29">
        <v>2.5861063187415821E-3</v>
      </c>
      <c r="K29">
        <v>7699475.204180887</v>
      </c>
      <c r="L29">
        <v>4.7487415363478451</v>
      </c>
      <c r="M29">
        <v>1.0035675386944569</v>
      </c>
      <c r="N29" s="3">
        <v>1.072794704092658</v>
      </c>
    </row>
    <row r="30" spans="1:14" x14ac:dyDescent="0.25">
      <c r="A30">
        <v>1962</v>
      </c>
      <c r="C30">
        <v>34818</v>
      </c>
      <c r="D30">
        <v>56031.112748369873</v>
      </c>
      <c r="E30">
        <v>1730257.3608599999</v>
      </c>
      <c r="F30">
        <v>1674226.2481116301</v>
      </c>
      <c r="G30">
        <v>8124.5921798609161</v>
      </c>
      <c r="H30">
        <v>29495.349120359508</v>
      </c>
      <c r="I30">
        <v>21370.756940498592</v>
      </c>
      <c r="J30">
        <v>2.5911274650451668E-3</v>
      </c>
      <c r="K30">
        <v>8247667.1753105251</v>
      </c>
      <c r="L30">
        <v>4.9262560449121606</v>
      </c>
      <c r="M30">
        <v>1.0410822775108077</v>
      </c>
      <c r="N30" s="3">
        <v>1.1128972498365708</v>
      </c>
    </row>
    <row r="31" spans="1:14" x14ac:dyDescent="0.25">
      <c r="A31">
        <v>1963</v>
      </c>
      <c r="C31">
        <v>33742</v>
      </c>
      <c r="D31">
        <v>54299.552138419676</v>
      </c>
      <c r="E31">
        <v>1795941.5103628598</v>
      </c>
      <c r="F31">
        <v>1741641.9582244402</v>
      </c>
      <c r="G31">
        <v>8798.5904353021997</v>
      </c>
      <c r="H31">
        <v>32147.216026612325</v>
      </c>
      <c r="I31">
        <v>23348.625591310127</v>
      </c>
      <c r="J31">
        <v>2.6435672935715446E-3</v>
      </c>
      <c r="K31">
        <v>8832241.8150987867</v>
      </c>
      <c r="L31">
        <v>5.0712155695324617</v>
      </c>
      <c r="M31">
        <v>1.0717170619521184</v>
      </c>
      <c r="N31" s="3">
        <v>1.1456452545721685</v>
      </c>
    </row>
    <row r="32" spans="1:14" x14ac:dyDescent="0.25">
      <c r="A32">
        <v>1964</v>
      </c>
      <c r="C32">
        <v>33262</v>
      </c>
      <c r="D32">
        <v>53527.108743646357</v>
      </c>
      <c r="E32">
        <v>1965277.8438384377</v>
      </c>
      <c r="F32">
        <v>1911750.7350947913</v>
      </c>
      <c r="G32">
        <v>8792.995131121037</v>
      </c>
      <c r="H32">
        <v>35586.905552292446</v>
      </c>
      <c r="I32">
        <v>26793.910421171408</v>
      </c>
      <c r="J32">
        <v>2.667329813354922E-3</v>
      </c>
      <c r="K32">
        <v>10045218.362955455</v>
      </c>
      <c r="L32">
        <v>5.2544603114575903</v>
      </c>
      <c r="M32">
        <v>1.1104427902792773</v>
      </c>
      <c r="N32" s="3">
        <v>1.1870423251824362</v>
      </c>
    </row>
    <row r="33" spans="1:14" x14ac:dyDescent="0.25">
      <c r="A33">
        <v>1965</v>
      </c>
      <c r="C33">
        <v>31838</v>
      </c>
      <c r="D33">
        <v>51235.526672485503</v>
      </c>
      <c r="E33">
        <v>2093785.4270958109</v>
      </c>
      <c r="F33">
        <v>2042549.9004233254</v>
      </c>
      <c r="G33">
        <v>8894.1547476747728</v>
      </c>
      <c r="H33">
        <v>37864.079653240304</v>
      </c>
      <c r="I33">
        <v>28969.924905565531</v>
      </c>
      <c r="J33">
        <v>2.6812700085127165E-3</v>
      </c>
      <c r="K33">
        <v>10804553.369705189</v>
      </c>
      <c r="L33">
        <v>5.2897377770138734</v>
      </c>
      <c r="M33">
        <v>1.1178980958604956</v>
      </c>
      <c r="N33" s="3">
        <v>1.1950119057403408</v>
      </c>
    </row>
    <row r="34" spans="1:14" x14ac:dyDescent="0.25">
      <c r="A34">
        <v>1966</v>
      </c>
      <c r="C34">
        <v>29448</v>
      </c>
      <c r="D34">
        <v>47389.402269343336</v>
      </c>
      <c r="E34">
        <v>2178610.9506544257</v>
      </c>
      <c r="F34">
        <v>2131221.5483850823</v>
      </c>
      <c r="G34">
        <v>8427.5342574812221</v>
      </c>
      <c r="H34">
        <v>39444.596639400421</v>
      </c>
      <c r="I34">
        <v>31017.062381919197</v>
      </c>
      <c r="J34">
        <v>2.7299362320127034E-3</v>
      </c>
      <c r="K34">
        <v>11361826.704300418</v>
      </c>
      <c r="L34">
        <v>5.3311335524501242</v>
      </c>
      <c r="M34">
        <v>1.1266464044700346</v>
      </c>
      <c r="N34" s="3">
        <v>1.2043636820625312</v>
      </c>
    </row>
    <row r="35" spans="1:14" x14ac:dyDescent="0.25">
      <c r="A35">
        <v>1967</v>
      </c>
      <c r="C35">
        <v>29448</v>
      </c>
      <c r="D35">
        <v>47389.402269343336</v>
      </c>
      <c r="E35">
        <v>2306528.1446718927</v>
      </c>
      <c r="F35">
        <v>2259138.7424025494</v>
      </c>
      <c r="G35">
        <v>8730.595736035506</v>
      </c>
      <c r="H35">
        <v>41541.437044872946</v>
      </c>
      <c r="I35">
        <v>32810.841308837436</v>
      </c>
      <c r="J35">
        <v>2.7642763125305765E-3</v>
      </c>
      <c r="K35">
        <v>11869595.365739873</v>
      </c>
      <c r="L35">
        <v>5.2540355946075241</v>
      </c>
      <c r="M35">
        <v>1.1103530334372591</v>
      </c>
      <c r="N35" s="3">
        <v>1.1869463768171689</v>
      </c>
    </row>
    <row r="36" spans="1:14" x14ac:dyDescent="0.25">
      <c r="A36">
        <v>1968</v>
      </c>
      <c r="C36">
        <v>27072</v>
      </c>
      <c r="D36">
        <v>43565.807465215388</v>
      </c>
      <c r="E36">
        <v>2425681.1826371141</v>
      </c>
      <c r="F36">
        <v>2382115.3751718989</v>
      </c>
      <c r="G36">
        <v>8865</v>
      </c>
      <c r="H36">
        <v>44748.973441102877</v>
      </c>
      <c r="I36">
        <v>35883.973441102877</v>
      </c>
      <c r="J36">
        <v>2.8310770490294853E-3</v>
      </c>
      <c r="K36">
        <v>12675025.377145484</v>
      </c>
      <c r="L36">
        <v>5.3209116188298919</v>
      </c>
      <c r="M36">
        <v>1.1244861688190868</v>
      </c>
      <c r="N36" s="3">
        <v>1.2020544310389838</v>
      </c>
    </row>
    <row r="37" spans="1:14" x14ac:dyDescent="0.25">
      <c r="A37">
        <v>1969</v>
      </c>
      <c r="C37">
        <v>24521</v>
      </c>
      <c r="D37">
        <v>39460.592673409665</v>
      </c>
      <c r="E37">
        <v>2520564.5975400466</v>
      </c>
      <c r="F37">
        <v>2481104.0048666368</v>
      </c>
      <c r="G37">
        <v>7788.4070682668889</v>
      </c>
      <c r="H37">
        <v>46375.417350971598</v>
      </c>
      <c r="I37">
        <v>38587.010282704709</v>
      </c>
      <c r="J37">
        <v>2.7856358488930581E-3</v>
      </c>
      <c r="K37">
        <v>13852137.312936369</v>
      </c>
      <c r="L37">
        <v>5.5830538686672035</v>
      </c>
      <c r="M37">
        <v>1.1798855731546165</v>
      </c>
      <c r="N37" s="3">
        <v>1.2612753457153987</v>
      </c>
    </row>
    <row r="38" spans="1:14" x14ac:dyDescent="0.25">
      <c r="A38">
        <v>1970</v>
      </c>
      <c r="C38">
        <v>23993</v>
      </c>
      <c r="D38">
        <v>38610.904939159009</v>
      </c>
      <c r="E38">
        <v>2664783.6606658474</v>
      </c>
      <c r="F38">
        <v>2626172.7557266885</v>
      </c>
      <c r="G38">
        <v>8559.6757511335472</v>
      </c>
      <c r="H38">
        <v>52706.905337831166</v>
      </c>
      <c r="I38">
        <v>44147.22958669762</v>
      </c>
      <c r="J38">
        <v>2.9088514333404231E-3</v>
      </c>
      <c r="K38">
        <v>15176859.526304679</v>
      </c>
      <c r="L38">
        <v>5.7790788870266416</v>
      </c>
      <c r="M38">
        <v>1.2213122003339962</v>
      </c>
      <c r="N38" s="3">
        <v>1.3055596260781082</v>
      </c>
    </row>
    <row r="39" spans="1:14" x14ac:dyDescent="0.25">
      <c r="A39">
        <v>1971</v>
      </c>
      <c r="C39">
        <v>23714</v>
      </c>
      <c r="D39">
        <v>38161.922215947016</v>
      </c>
      <c r="E39">
        <v>2741955.2854820332</v>
      </c>
      <c r="F39">
        <v>2703793.3632660862</v>
      </c>
      <c r="G39">
        <v>9803.0350975631245</v>
      </c>
      <c r="H39">
        <v>58531.865288286084</v>
      </c>
      <c r="I39">
        <v>48728.830190722962</v>
      </c>
      <c r="J39">
        <v>3.0997063300426107E-3</v>
      </c>
      <c r="K39">
        <v>15720466.715972124</v>
      </c>
      <c r="L39">
        <v>5.8142263863619963</v>
      </c>
      <c r="M39">
        <v>1.2287400397161274</v>
      </c>
      <c r="N39" s="3">
        <v>1.3134998457890481</v>
      </c>
    </row>
    <row r="40" spans="1:14" x14ac:dyDescent="0.25">
      <c r="A40">
        <v>1972</v>
      </c>
      <c r="C40">
        <v>23328</v>
      </c>
      <c r="D40">
        <v>37540.748985983468</v>
      </c>
      <c r="E40">
        <v>2693594.1948018824</v>
      </c>
      <c r="F40">
        <v>2656053.4458158989</v>
      </c>
      <c r="G40">
        <v>9794.0051292564749</v>
      </c>
      <c r="H40">
        <v>63697.570188427366</v>
      </c>
      <c r="I40">
        <v>53903.565059170891</v>
      </c>
      <c r="J40">
        <v>3.2310286082393703E-3</v>
      </c>
      <c r="K40">
        <v>16683097.426532429</v>
      </c>
      <c r="L40">
        <v>6.2811602879503186</v>
      </c>
      <c r="M40">
        <v>1.3274187533844191</v>
      </c>
      <c r="N40" s="3">
        <v>1.4189855229839632</v>
      </c>
    </row>
    <row r="41" spans="1:14" x14ac:dyDescent="0.25">
      <c r="A41">
        <v>1973</v>
      </c>
      <c r="C41">
        <v>22674</v>
      </c>
      <c r="D41">
        <v>36488.294860604816</v>
      </c>
      <c r="E41">
        <v>2889300.1622876599</v>
      </c>
      <c r="F41">
        <v>2852811.8674270553</v>
      </c>
      <c r="G41">
        <v>14460.810889010087</v>
      </c>
      <c r="H41">
        <v>76709.321563431949</v>
      </c>
      <c r="I41">
        <v>62248.510674421865</v>
      </c>
      <c r="J41">
        <v>3.6218108116059539E-3</v>
      </c>
      <c r="K41">
        <v>17187123.76553433</v>
      </c>
      <c r="L41">
        <v>6.0246257251570396</v>
      </c>
      <c r="M41">
        <v>1.2732044404339382</v>
      </c>
      <c r="N41" s="3">
        <v>1.3610314485676471</v>
      </c>
    </row>
    <row r="42" spans="1:14" x14ac:dyDescent="0.25">
      <c r="A42">
        <v>1974</v>
      </c>
      <c r="C42">
        <v>23097</v>
      </c>
      <c r="D42">
        <v>37169.010602248803</v>
      </c>
      <c r="E42">
        <v>2969567.0519816293</v>
      </c>
      <c r="F42">
        <v>2932398.0413793805</v>
      </c>
      <c r="G42">
        <v>35047.310890459819</v>
      </c>
      <c r="H42">
        <v>118832.78263774919</v>
      </c>
      <c r="I42">
        <v>83785.471747289368</v>
      </c>
      <c r="J42">
        <v>5.2318893091084645E-3</v>
      </c>
      <c r="K42">
        <v>16014381.57367415</v>
      </c>
      <c r="L42">
        <v>5.4611895614761394</v>
      </c>
      <c r="M42">
        <v>1.1541315787781401</v>
      </c>
      <c r="N42" s="3">
        <v>1.2337448131791846</v>
      </c>
    </row>
    <row r="43" spans="1:14" x14ac:dyDescent="0.25">
      <c r="A43">
        <v>1975</v>
      </c>
      <c r="C43">
        <v>23733</v>
      </c>
      <c r="D43">
        <v>38192.498100323457</v>
      </c>
      <c r="E43">
        <v>3254866.3452407308</v>
      </c>
      <c r="F43">
        <v>3216673.8471404072</v>
      </c>
      <c r="G43">
        <v>28792.846296425534</v>
      </c>
      <c r="H43">
        <v>126428.05816065791</v>
      </c>
      <c r="I43">
        <v>97635.211864232377</v>
      </c>
      <c r="J43">
        <v>5.1903152480910963E-3</v>
      </c>
      <c r="K43">
        <v>18811036.940413367</v>
      </c>
      <c r="L43">
        <v>5.8479777044030135</v>
      </c>
      <c r="M43">
        <v>1.2358728194041471</v>
      </c>
      <c r="N43" s="3">
        <v>1.3211246522716509</v>
      </c>
    </row>
    <row r="44" spans="1:14" x14ac:dyDescent="0.25">
      <c r="A44">
        <v>1976</v>
      </c>
      <c r="C44">
        <v>23824</v>
      </c>
      <c r="D44">
        <v>38338.940493915899</v>
      </c>
      <c r="E44">
        <v>3770675.2596369875</v>
      </c>
      <c r="F44">
        <v>3732336.3191430718</v>
      </c>
      <c r="G44">
        <v>29439.49099808911</v>
      </c>
      <c r="H44">
        <v>146237.32396332442</v>
      </c>
      <c r="I44">
        <v>116797.83296523531</v>
      </c>
      <c r="J44">
        <v>5.4589155184620371E-3</v>
      </c>
      <c r="K44">
        <v>21395794.19579317</v>
      </c>
      <c r="L44">
        <v>5.732547221442668</v>
      </c>
      <c r="M44">
        <v>1.211478506766126</v>
      </c>
      <c r="N44" s="3">
        <v>1.295047593778812</v>
      </c>
    </row>
    <row r="45" spans="1:14" x14ac:dyDescent="0.25">
      <c r="A45">
        <v>1977</v>
      </c>
      <c r="C45">
        <v>25102</v>
      </c>
      <c r="D45">
        <v>40395.571032499873</v>
      </c>
      <c r="E45">
        <v>3996976.0989277158</v>
      </c>
      <c r="F45">
        <v>3956580.5278952159</v>
      </c>
      <c r="G45">
        <v>31073.687818698345</v>
      </c>
      <c r="H45">
        <v>170405.8387125216</v>
      </c>
      <c r="I45">
        <v>139332.15089382324</v>
      </c>
      <c r="J45">
        <v>5.8950704494187397E-3</v>
      </c>
      <c r="K45">
        <v>23635366.547241442</v>
      </c>
      <c r="L45">
        <v>5.9736852013005182</v>
      </c>
      <c r="M45">
        <v>1.262439008001957</v>
      </c>
      <c r="N45" s="3">
        <v>1.3495234050578688</v>
      </c>
    </row>
    <row r="46" spans="1:14" x14ac:dyDescent="0.25">
      <c r="A46">
        <v>1978</v>
      </c>
      <c r="C46">
        <v>26120</v>
      </c>
      <c r="D46">
        <v>42033.794732248294</v>
      </c>
      <c r="E46">
        <v>4170364.0318428189</v>
      </c>
      <c r="F46">
        <v>4128330.2371105705</v>
      </c>
      <c r="G46">
        <v>28613.382688902766</v>
      </c>
      <c r="H46">
        <v>187072.12819253636</v>
      </c>
      <c r="I46">
        <v>158458.7455036336</v>
      </c>
      <c r="J46">
        <v>6.2666529526150209E-3</v>
      </c>
      <c r="K46">
        <v>25286025.363429472</v>
      </c>
      <c r="L46">
        <v>6.1250006446013456</v>
      </c>
      <c r="M46">
        <v>1.2944170101394792</v>
      </c>
      <c r="N46" s="3">
        <v>1.3837072840873024</v>
      </c>
    </row>
    <row r="47" spans="1:14" x14ac:dyDescent="0.25">
      <c r="A47">
        <v>1979</v>
      </c>
      <c r="C47">
        <v>30493</v>
      </c>
      <c r="D47">
        <v>49071.075910047752</v>
      </c>
      <c r="E47">
        <v>4299428.92610351</v>
      </c>
      <c r="F47">
        <v>4250357.8501934623</v>
      </c>
      <c r="G47">
        <v>43113.358255405146</v>
      </c>
      <c r="H47">
        <v>232418.75852102044</v>
      </c>
      <c r="I47">
        <v>189305.40026561529</v>
      </c>
      <c r="J47">
        <v>7.5988352490340355E-3</v>
      </c>
      <c r="K47">
        <v>24912423.294040993</v>
      </c>
      <c r="L47">
        <v>5.8612531396402447</v>
      </c>
      <c r="M47">
        <v>1.2386783618334729</v>
      </c>
      <c r="N47" s="3">
        <v>1.3241237240274026</v>
      </c>
    </row>
    <row r="48" spans="1:14" x14ac:dyDescent="0.25">
      <c r="A48">
        <v>1980</v>
      </c>
      <c r="C48">
        <v>33424</v>
      </c>
      <c r="D48">
        <v>53787.80838938235</v>
      </c>
      <c r="E48">
        <v>4477279.8918998307</v>
      </c>
      <c r="F48">
        <v>4423492.0835104482</v>
      </c>
      <c r="G48">
        <v>59095.475106782891</v>
      </c>
      <c r="H48">
        <v>287556.82209382375</v>
      </c>
      <c r="I48">
        <v>228461.34698704086</v>
      </c>
      <c r="J48">
        <v>9.4870956792431037E-3</v>
      </c>
      <c r="K48">
        <v>24081273.62801804</v>
      </c>
      <c r="L48">
        <v>5.4439508816544171</v>
      </c>
      <c r="M48">
        <v>1.1504884705258573</v>
      </c>
      <c r="N48" s="3">
        <v>1.229850399411508</v>
      </c>
    </row>
    <row r="49" spans="1:14" x14ac:dyDescent="0.25">
      <c r="A49">
        <v>1981</v>
      </c>
      <c r="C49">
        <v>36606</v>
      </c>
      <c r="D49">
        <v>58908.464393900504</v>
      </c>
      <c r="E49">
        <v>4644821.5446000798</v>
      </c>
      <c r="F49">
        <v>4585913.0802061791</v>
      </c>
      <c r="G49">
        <v>63416.296234489113</v>
      </c>
      <c r="H49">
        <v>326209.96458439401</v>
      </c>
      <c r="I49">
        <v>262793.66834990488</v>
      </c>
      <c r="J49">
        <v>1.0676546027920895E-2</v>
      </c>
      <c r="K49">
        <v>24614109.06323608</v>
      </c>
      <c r="L49">
        <v>5.3673300458911992</v>
      </c>
      <c r="M49">
        <v>1.1342959313086687</v>
      </c>
      <c r="N49" s="3">
        <v>1.2125408814685392</v>
      </c>
    </row>
    <row r="50" spans="1:14" x14ac:dyDescent="0.25">
      <c r="A50">
        <v>1982</v>
      </c>
      <c r="C50">
        <v>39189</v>
      </c>
      <c r="D50">
        <v>63065.175412024444</v>
      </c>
      <c r="E50">
        <v>4770028.0773579078</v>
      </c>
      <c r="F50">
        <v>4706962.9019458834</v>
      </c>
      <c r="G50">
        <v>51334.751360276925</v>
      </c>
      <c r="H50">
        <v>336835.14023240149</v>
      </c>
      <c r="I50">
        <v>285500.38887212455</v>
      </c>
      <c r="J50">
        <v>1.0829509218280103E-2</v>
      </c>
      <c r="K50">
        <v>26363188.12954171</v>
      </c>
      <c r="L50">
        <v>5.6008914195272341</v>
      </c>
      <c r="M50">
        <v>1.1836552428399254</v>
      </c>
      <c r="N50" s="3">
        <v>1.2653050512595208</v>
      </c>
    </row>
    <row r="51" spans="1:14" x14ac:dyDescent="0.25">
      <c r="A51">
        <v>1983</v>
      </c>
      <c r="C51">
        <v>39595</v>
      </c>
      <c r="D51">
        <v>63718.533783436877</v>
      </c>
      <c r="E51">
        <v>4776581.3603825271</v>
      </c>
      <c r="F51">
        <v>4712862.8265990904</v>
      </c>
      <c r="G51">
        <v>44073.294742953229</v>
      </c>
      <c r="H51">
        <v>339662.72929196578</v>
      </c>
      <c r="I51">
        <v>295589.43454901257</v>
      </c>
      <c r="J51">
        <v>1.1443433483054438E-2</v>
      </c>
      <c r="K51">
        <v>25830484.791712616</v>
      </c>
      <c r="L51">
        <v>5.4808479987847392</v>
      </c>
      <c r="M51">
        <v>1.1582860625278588</v>
      </c>
      <c r="N51" s="3">
        <v>1.2381858776746897</v>
      </c>
    </row>
    <row r="52" spans="1:14" x14ac:dyDescent="0.25">
      <c r="A52">
        <v>1984</v>
      </c>
      <c r="C52">
        <v>40105</v>
      </c>
      <c r="D52">
        <v>64539.254890383534</v>
      </c>
      <c r="E52">
        <v>4780445.7206694838</v>
      </c>
      <c r="F52">
        <v>4715906.4657791005</v>
      </c>
      <c r="G52">
        <v>65463</v>
      </c>
      <c r="H52">
        <v>410861.18829406268</v>
      </c>
      <c r="I52">
        <v>345398.18829406268</v>
      </c>
      <c r="J52">
        <v>1.3878243671526744E-2</v>
      </c>
      <c r="K52">
        <v>24887744.909876298</v>
      </c>
      <c r="L52">
        <v>5.2774042679755881</v>
      </c>
      <c r="M52">
        <v>1.1152916138664184</v>
      </c>
      <c r="N52" s="3">
        <v>1.1922256258222035</v>
      </c>
    </row>
    <row r="53" spans="1:14" x14ac:dyDescent="0.25">
      <c r="A53">
        <v>1985</v>
      </c>
      <c r="C53">
        <v>38401</v>
      </c>
      <c r="D53">
        <v>61797.080838938236</v>
      </c>
      <c r="E53">
        <v>4948930.7707820516</v>
      </c>
      <c r="F53">
        <v>4887133.6899431134</v>
      </c>
      <c r="G53">
        <v>59733.947771487008</v>
      </c>
      <c r="H53">
        <v>454177.6471125356</v>
      </c>
      <c r="I53">
        <v>394443.6993410486</v>
      </c>
      <c r="J53">
        <v>1.5324385916663524E-2</v>
      </c>
      <c r="K53">
        <v>25739608.848674063</v>
      </c>
      <c r="L53">
        <v>5.2668108715015887</v>
      </c>
      <c r="M53">
        <v>1.1130528757198055</v>
      </c>
      <c r="N53" s="3">
        <v>1.1898324571166263</v>
      </c>
    </row>
    <row r="54" spans="1:14" x14ac:dyDescent="0.25">
      <c r="A54">
        <v>1986</v>
      </c>
      <c r="C54">
        <v>38915</v>
      </c>
      <c r="D54">
        <v>62624.238974174667</v>
      </c>
      <c r="E54">
        <v>5246812.1521634972</v>
      </c>
      <c r="F54">
        <v>5184187.9131893227</v>
      </c>
      <c r="G54">
        <v>39661.447829582416</v>
      </c>
      <c r="H54">
        <v>477660.95518260979</v>
      </c>
      <c r="I54">
        <v>437999.50735302735</v>
      </c>
      <c r="J54">
        <v>1.5144045001033005E-2</v>
      </c>
      <c r="K54">
        <v>28922227.008910138</v>
      </c>
      <c r="L54">
        <v>5.5789310675501973</v>
      </c>
      <c r="M54">
        <v>1.179014287712389</v>
      </c>
      <c r="N54" s="3">
        <v>1.2603439580686933</v>
      </c>
    </row>
    <row r="55" spans="1:14" x14ac:dyDescent="0.25">
      <c r="A55">
        <v>1987</v>
      </c>
      <c r="C55">
        <v>39138</v>
      </c>
      <c r="D55">
        <v>62983.103301329771</v>
      </c>
      <c r="E55">
        <v>5553700.4181645364</v>
      </c>
      <c r="F55">
        <v>5490717.3148632068</v>
      </c>
      <c r="G55">
        <v>73851.653784455964</v>
      </c>
      <c r="H55">
        <v>679474.86421478621</v>
      </c>
      <c r="I55">
        <v>605623.21043033025</v>
      </c>
      <c r="J55">
        <v>2.0814660639418718E-2</v>
      </c>
      <c r="K55">
        <v>29095992.527661178</v>
      </c>
      <c r="L55">
        <v>5.2991241142389907</v>
      </c>
      <c r="M55">
        <v>1.1198817421116689</v>
      </c>
      <c r="N55" s="3">
        <v>1.1971323860378804</v>
      </c>
    </row>
    <row r="56" spans="1:14" x14ac:dyDescent="0.25">
      <c r="A56">
        <v>1988</v>
      </c>
      <c r="C56">
        <v>41959</v>
      </c>
      <c r="D56">
        <v>67522.817502695485</v>
      </c>
      <c r="E56">
        <v>5907749.8793755881</v>
      </c>
      <c r="F56">
        <v>5840227.061872893</v>
      </c>
      <c r="G56">
        <v>82012.66639385029</v>
      </c>
      <c r="H56">
        <v>851333.90060679545</v>
      </c>
      <c r="I56">
        <v>769321.23421294522</v>
      </c>
      <c r="J56">
        <v>2.4664885805869872E-2</v>
      </c>
      <c r="K56">
        <v>31190950.579218101</v>
      </c>
      <c r="L56">
        <v>5.3407085458789547</v>
      </c>
      <c r="M56">
        <v>1.1286699200719759</v>
      </c>
      <c r="N56" s="3">
        <v>1.2065267819414247</v>
      </c>
    </row>
    <row r="57" spans="1:14" x14ac:dyDescent="0.25">
      <c r="A57">
        <v>1989</v>
      </c>
      <c r="B57">
        <v>62687</v>
      </c>
      <c r="C57">
        <v>38954</v>
      </c>
      <c r="D57">
        <v>62687</v>
      </c>
      <c r="E57">
        <v>5984225.4583652196</v>
      </c>
      <c r="F57">
        <v>5921538.4583652196</v>
      </c>
      <c r="G57">
        <v>241798.17766071364</v>
      </c>
      <c r="H57">
        <v>1471191.0328290628</v>
      </c>
      <c r="I57">
        <v>1229392.8551683491</v>
      </c>
      <c r="J57">
        <v>4.6656868352922806E-2</v>
      </c>
      <c r="K57">
        <v>26349665.0882985</v>
      </c>
      <c r="L57">
        <v>4.4498005499018483</v>
      </c>
      <c r="M57">
        <v>0.94039133344382719</v>
      </c>
      <c r="N57" s="3">
        <v>1.0052605364314409</v>
      </c>
    </row>
    <row r="58" spans="1:14" x14ac:dyDescent="0.25">
      <c r="A58">
        <v>1990</v>
      </c>
      <c r="B58">
        <v>66797.5</v>
      </c>
      <c r="C58">
        <v>51019.367495854065</v>
      </c>
      <c r="D58">
        <v>66797.5</v>
      </c>
      <c r="E58">
        <v>6284330.5876293853</v>
      </c>
      <c r="F58">
        <v>6217533.0876293853</v>
      </c>
      <c r="G58">
        <v>473116.71846621635</v>
      </c>
      <c r="H58">
        <v>2218327.9452639567</v>
      </c>
      <c r="I58">
        <v>1745211.2267977404</v>
      </c>
      <c r="J58">
        <v>6.6131751858604523E-2</v>
      </c>
      <c r="K58">
        <v>26389913.736583825</v>
      </c>
      <c r="L58">
        <v>4.2444347886286433</v>
      </c>
      <c r="M58">
        <v>0.89699069561261568</v>
      </c>
      <c r="N58" s="3">
        <v>0.95886607604451257</v>
      </c>
    </row>
    <row r="59" spans="1:14" x14ac:dyDescent="0.25">
      <c r="A59">
        <v>1991</v>
      </c>
      <c r="B59">
        <v>71628</v>
      </c>
      <c r="C59">
        <v>59904.609950248756</v>
      </c>
      <c r="D59">
        <v>71628</v>
      </c>
      <c r="E59">
        <v>6589631.3644746784</v>
      </c>
      <c r="F59">
        <v>6518003.3644746784</v>
      </c>
      <c r="G59">
        <v>486606.30764608027</v>
      </c>
      <c r="H59">
        <v>2953862.110822442</v>
      </c>
      <c r="I59">
        <v>2467255.8031763616</v>
      </c>
      <c r="J59">
        <v>8.0316758995376131E-2</v>
      </c>
      <c r="K59">
        <v>30719065.784494646</v>
      </c>
      <c r="L59">
        <v>4.7129564172863025</v>
      </c>
      <c r="M59">
        <v>0.99600494898861658</v>
      </c>
      <c r="N59" s="3">
        <v>1.0647104388361257</v>
      </c>
    </row>
    <row r="60" spans="1:14" x14ac:dyDescent="0.25">
      <c r="A60">
        <v>1992</v>
      </c>
      <c r="B60">
        <v>76485</v>
      </c>
      <c r="C60">
        <v>64789.853067993361</v>
      </c>
      <c r="D60">
        <v>76485</v>
      </c>
      <c r="E60">
        <v>6882543.0691353446</v>
      </c>
      <c r="F60">
        <v>6806058.0691353446</v>
      </c>
      <c r="G60">
        <v>556712.98213171412</v>
      </c>
      <c r="H60">
        <v>4014434.9965651194</v>
      </c>
      <c r="I60">
        <v>3457722.0144334054</v>
      </c>
      <c r="J60">
        <v>0.1030014744826285</v>
      </c>
      <c r="K60">
        <v>33569636.083380148</v>
      </c>
      <c r="L60">
        <v>4.9323170243895529</v>
      </c>
      <c r="M60">
        <v>1.0423631647121108</v>
      </c>
      <c r="N60" s="3">
        <v>1.114266494011094</v>
      </c>
    </row>
    <row r="61" spans="1:14" x14ac:dyDescent="0.25">
      <c r="A61">
        <v>1993</v>
      </c>
      <c r="B61">
        <v>70867.5</v>
      </c>
      <c r="C61">
        <v>68469.728026533994</v>
      </c>
      <c r="D61">
        <v>70867.5</v>
      </c>
      <c r="E61">
        <v>6999058.6004935065</v>
      </c>
      <c r="F61">
        <v>6928191.1004935065</v>
      </c>
      <c r="G61">
        <v>704647.53296894627</v>
      </c>
      <c r="H61">
        <v>5295040.1079424899</v>
      </c>
      <c r="I61">
        <v>4590392.5749735441</v>
      </c>
      <c r="J61">
        <v>0.1355971400942145</v>
      </c>
      <c r="K61">
        <v>33853166.60649395</v>
      </c>
      <c r="L61">
        <v>4.8862922681336736</v>
      </c>
      <c r="M61">
        <v>1.0326365979993963</v>
      </c>
      <c r="N61" s="3">
        <v>1.1038689782923428</v>
      </c>
    </row>
    <row r="62" spans="1:14" x14ac:dyDescent="0.25">
      <c r="A62">
        <v>1994</v>
      </c>
      <c r="B62">
        <v>78141</v>
      </c>
      <c r="C62">
        <v>76100.762189054731</v>
      </c>
      <c r="D62">
        <v>78141</v>
      </c>
      <c r="E62">
        <v>7163633.7852360532</v>
      </c>
      <c r="F62">
        <v>7085492.7852360532</v>
      </c>
      <c r="G62">
        <v>1233309.8895815918</v>
      </c>
      <c r="H62">
        <v>8415565.8626675028</v>
      </c>
      <c r="I62">
        <v>7182255.973085911</v>
      </c>
      <c r="J62">
        <v>0.22087510967681492</v>
      </c>
      <c r="K62">
        <v>32517271.790357038</v>
      </c>
      <c r="L62">
        <v>4.5892745608481667</v>
      </c>
      <c r="M62">
        <v>0.96986684580976013</v>
      </c>
      <c r="N62" s="3">
        <v>1.0367693012602901</v>
      </c>
    </row>
    <row r="63" spans="1:14" x14ac:dyDescent="0.25">
      <c r="A63">
        <v>1995</v>
      </c>
      <c r="B63">
        <v>72418</v>
      </c>
      <c r="C63">
        <v>81077.392703150908</v>
      </c>
      <c r="D63">
        <v>72418</v>
      </c>
      <c r="E63">
        <v>7582231.3361553783</v>
      </c>
      <c r="F63">
        <v>7509813.3361553783</v>
      </c>
      <c r="G63">
        <v>1718000.6742322706</v>
      </c>
      <c r="H63">
        <v>13265242.238758534</v>
      </c>
      <c r="I63">
        <v>11547241.564526264</v>
      </c>
      <c r="J63">
        <v>0.33519984949535087</v>
      </c>
      <c r="K63">
        <v>34448826.817526422</v>
      </c>
      <c r="L63">
        <v>4.5871748438373805</v>
      </c>
      <c r="M63">
        <v>0.96942310554376743</v>
      </c>
      <c r="N63" s="3">
        <v>1.0362949513147259</v>
      </c>
    </row>
    <row r="64" spans="1:14" x14ac:dyDescent="0.25">
      <c r="A64">
        <v>1996</v>
      </c>
      <c r="B64">
        <v>77643</v>
      </c>
      <c r="C64">
        <v>85437.22918739634</v>
      </c>
      <c r="D64">
        <v>77643</v>
      </c>
      <c r="E64">
        <v>7735750.8676413158</v>
      </c>
      <c r="F64">
        <v>7658107.8676413158</v>
      </c>
      <c r="G64">
        <v>5426118.3848333424</v>
      </c>
      <c r="H64">
        <v>28509894.338035222</v>
      </c>
      <c r="I64">
        <v>23083775.953201879</v>
      </c>
      <c r="J64">
        <v>0.72243853101632294</v>
      </c>
      <c r="K64">
        <v>31952581.37841532</v>
      </c>
      <c r="L64">
        <v>4.1723859118553603</v>
      </c>
      <c r="M64">
        <v>0.88176436388333135</v>
      </c>
      <c r="N64" s="3">
        <v>0.94258941561846488</v>
      </c>
    </row>
    <row r="65" spans="1:14" x14ac:dyDescent="0.25">
      <c r="A65">
        <v>1997</v>
      </c>
      <c r="B65">
        <v>90499</v>
      </c>
      <c r="C65">
        <v>87227</v>
      </c>
      <c r="D65">
        <v>90499</v>
      </c>
      <c r="E65">
        <v>8227848.218510652</v>
      </c>
      <c r="F65">
        <v>8137349.218510652</v>
      </c>
      <c r="G65">
        <v>5923055</v>
      </c>
      <c r="H65">
        <v>41943151.000000075</v>
      </c>
      <c r="I65">
        <v>36020096.000000075</v>
      </c>
      <c r="J65">
        <v>1</v>
      </c>
      <c r="K65">
        <v>36020096.000000075</v>
      </c>
      <c r="L65">
        <v>4.426514708016021</v>
      </c>
      <c r="M65">
        <v>0.93547025807071671</v>
      </c>
      <c r="N65" s="3">
        <v>1</v>
      </c>
    </row>
    <row r="66" spans="1:14" x14ac:dyDescent="0.25">
      <c r="A66">
        <v>1998</v>
      </c>
      <c r="B66">
        <v>80593</v>
      </c>
      <c r="C66">
        <v>76109</v>
      </c>
      <c r="D66">
        <v>80593</v>
      </c>
      <c r="E66">
        <v>8671384.958357336</v>
      </c>
      <c r="F66">
        <v>8590791.958357336</v>
      </c>
      <c r="G66">
        <v>3810817.0970790847</v>
      </c>
      <c r="H66">
        <v>50012967</v>
      </c>
      <c r="I66">
        <v>46202149.902920917</v>
      </c>
      <c r="J66">
        <v>1.1889028670257158</v>
      </c>
      <c r="K66">
        <v>38861164.510861233</v>
      </c>
      <c r="L66">
        <v>4.5235834716095207</v>
      </c>
      <c r="M66">
        <v>0.95598412672791944</v>
      </c>
      <c r="N66" s="3">
        <v>1.0219289373234697</v>
      </c>
    </row>
    <row r="67" spans="1:14" x14ac:dyDescent="0.25">
      <c r="A67">
        <v>1999</v>
      </c>
      <c r="B67">
        <v>58373.5</v>
      </c>
      <c r="C67">
        <v>68163</v>
      </c>
      <c r="D67">
        <v>58373.5</v>
      </c>
      <c r="E67">
        <v>8677236.9130062107</v>
      </c>
      <c r="F67">
        <v>8618863.4130062107</v>
      </c>
      <c r="G67">
        <v>7287384.5381640503</v>
      </c>
      <c r="H67">
        <v>59344600</v>
      </c>
      <c r="I67">
        <v>52057215.461835951</v>
      </c>
      <c r="J67">
        <v>1.5003087478992818</v>
      </c>
      <c r="K67">
        <v>34697668.419734254</v>
      </c>
      <c r="L67">
        <v>4.025782374898073</v>
      </c>
      <c r="M67">
        <v>0.85078214477917713</v>
      </c>
      <c r="N67" s="3">
        <v>0.9094700098042694</v>
      </c>
    </row>
    <row r="68" spans="1:14" x14ac:dyDescent="0.25">
      <c r="A68">
        <v>2000</v>
      </c>
      <c r="B68">
        <v>54632</v>
      </c>
      <c r="C68">
        <v>70406</v>
      </c>
      <c r="D68">
        <v>54632</v>
      </c>
      <c r="E68">
        <v>8783278.1296531018</v>
      </c>
      <c r="F68">
        <v>8728646.1296531018</v>
      </c>
      <c r="G68">
        <v>13989509.71715112</v>
      </c>
      <c r="H68">
        <v>79655692</v>
      </c>
      <c r="I68">
        <v>65666182.28284888</v>
      </c>
      <c r="J68">
        <v>1.9421920595354294</v>
      </c>
      <c r="K68">
        <v>33810344.327407129</v>
      </c>
      <c r="L68">
        <v>3.8734923864705735</v>
      </c>
      <c r="M68">
        <v>0.81859818873857659</v>
      </c>
      <c r="N68" s="3">
        <v>0.87506596995058583</v>
      </c>
    </row>
    <row r="69" spans="1:14" x14ac:dyDescent="0.25">
      <c r="A69">
        <v>2001</v>
      </c>
      <c r="B69">
        <v>49653</v>
      </c>
      <c r="C69">
        <v>67647</v>
      </c>
      <c r="D69">
        <v>49653</v>
      </c>
      <c r="E69">
        <v>9404553.5</v>
      </c>
      <c r="F69">
        <v>9354900.5</v>
      </c>
      <c r="G69">
        <v>12539530.998946842</v>
      </c>
      <c r="H69">
        <v>88945596</v>
      </c>
      <c r="I69">
        <v>76406065.001053154</v>
      </c>
      <c r="J69">
        <v>2.0975072951237013</v>
      </c>
      <c r="K69">
        <v>36427079.504649386</v>
      </c>
      <c r="L69">
        <v>3.8939034685242655</v>
      </c>
      <c r="M69">
        <v>0.82291173143655794</v>
      </c>
      <c r="N69" s="3">
        <v>0.87967706545123536</v>
      </c>
    </row>
    <row r="70" spans="1:14" x14ac:dyDescent="0.25">
      <c r="A70">
        <v>2002</v>
      </c>
      <c r="B70">
        <v>47275.5</v>
      </c>
      <c r="C70">
        <v>63100</v>
      </c>
      <c r="D70">
        <v>47275.5</v>
      </c>
      <c r="E70">
        <v>9698915</v>
      </c>
      <c r="F70">
        <v>9651639.5</v>
      </c>
      <c r="G70">
        <v>22195936.092540771</v>
      </c>
      <c r="H70">
        <v>107840165.99999999</v>
      </c>
      <c r="I70">
        <v>85644229.907459214</v>
      </c>
      <c r="J70">
        <v>2.790164529932774</v>
      </c>
      <c r="K70">
        <v>30695046.470798165</v>
      </c>
      <c r="L70">
        <v>3.1802935108380463</v>
      </c>
      <c r="M70">
        <v>0.67210213623298443</v>
      </c>
      <c r="N70" s="3">
        <v>0.71846446258922858</v>
      </c>
    </row>
    <row r="71" spans="1:14" x14ac:dyDescent="0.25">
      <c r="A71">
        <v>2003</v>
      </c>
      <c r="B71">
        <v>48048</v>
      </c>
      <c r="C71">
        <v>67007</v>
      </c>
      <c r="D71">
        <v>48048</v>
      </c>
      <c r="E71">
        <v>6506193.666666667</v>
      </c>
      <c r="F71">
        <v>6458145.666666667</v>
      </c>
      <c r="G71">
        <v>33265411</v>
      </c>
      <c r="H71">
        <v>134227833</v>
      </c>
      <c r="I71">
        <v>100962422</v>
      </c>
      <c r="J71">
        <v>3.764873791528367</v>
      </c>
      <c r="K71">
        <v>26816947.284443729</v>
      </c>
      <c r="L71">
        <v>4.1524221763621405</v>
      </c>
      <c r="M71">
        <v>0.87754536044026621</v>
      </c>
      <c r="N71" s="3">
        <v>0.93807938079195274</v>
      </c>
    </row>
    <row r="72" spans="1:14" x14ac:dyDescent="0.25">
      <c r="A72">
        <v>2004</v>
      </c>
      <c r="B72">
        <v>61425.5</v>
      </c>
      <c r="C72">
        <v>59211</v>
      </c>
      <c r="D72">
        <v>61425.5</v>
      </c>
      <c r="E72">
        <v>10226676.5</v>
      </c>
      <c r="F72">
        <v>10165251</v>
      </c>
      <c r="G72">
        <v>57938122</v>
      </c>
      <c r="H72">
        <v>212683081.99999997</v>
      </c>
      <c r="I72">
        <v>154744959.99999997</v>
      </c>
      <c r="J72">
        <v>5.0431886603976448</v>
      </c>
      <c r="K72">
        <v>30683952.241397738</v>
      </c>
      <c r="L72">
        <v>3.0185139787888895</v>
      </c>
      <c r="M72">
        <v>0.63791272298591639</v>
      </c>
      <c r="N72" s="3">
        <v>0.68191662693961719</v>
      </c>
    </row>
    <row r="73" spans="1:14" x14ac:dyDescent="0.25">
      <c r="A73">
        <v>2005</v>
      </c>
      <c r="B73">
        <v>69665.5</v>
      </c>
      <c r="C73">
        <v>54305</v>
      </c>
      <c r="D73">
        <v>69665.5</v>
      </c>
      <c r="E73">
        <v>10539064.5</v>
      </c>
      <c r="F73">
        <v>10469399</v>
      </c>
      <c r="G73">
        <v>94363166</v>
      </c>
      <c r="H73">
        <v>304086815</v>
      </c>
      <c r="I73">
        <v>209723649</v>
      </c>
      <c r="J73">
        <v>6.536177224619677</v>
      </c>
      <c r="K73">
        <v>32086591.56456751</v>
      </c>
      <c r="L73">
        <v>3.0647978517742529</v>
      </c>
      <c r="M73">
        <v>0.64769404970956257</v>
      </c>
      <c r="N73" s="3">
        <v>0.69237268007359809</v>
      </c>
    </row>
    <row r="74" spans="1:14" x14ac:dyDescent="0.25">
      <c r="A74">
        <v>2006</v>
      </c>
      <c r="B74">
        <v>76572</v>
      </c>
      <c r="C74">
        <v>62723</v>
      </c>
      <c r="D74">
        <v>76572</v>
      </c>
      <c r="E74">
        <v>10950049</v>
      </c>
      <c r="F74">
        <v>10873477</v>
      </c>
      <c r="G74">
        <v>116295718</v>
      </c>
      <c r="H74">
        <v>393926240</v>
      </c>
      <c r="I74">
        <v>277630522</v>
      </c>
      <c r="J74">
        <v>7.7064350197616101</v>
      </c>
      <c r="K74">
        <v>36025804.576055221</v>
      </c>
      <c r="L74">
        <v>3.3131816599285786</v>
      </c>
      <c r="M74">
        <v>0.70018583623722042</v>
      </c>
      <c r="N74" s="3">
        <v>0.74848540634660132</v>
      </c>
    </row>
    <row r="75" spans="1:14" x14ac:dyDescent="0.25">
      <c r="A75">
        <v>2007</v>
      </c>
      <c r="B75">
        <v>97040.5</v>
      </c>
      <c r="C75">
        <v>81189.828472338297</v>
      </c>
      <c r="D75">
        <v>97040.5</v>
      </c>
      <c r="E75">
        <v>11292027</v>
      </c>
      <c r="F75">
        <v>11194986.5</v>
      </c>
      <c r="G75">
        <v>123003215.25921087</v>
      </c>
      <c r="H75">
        <v>494591534.99999994</v>
      </c>
      <c r="I75">
        <v>371588319.74078906</v>
      </c>
      <c r="J75">
        <v>8.8969619197216581</v>
      </c>
      <c r="K75">
        <v>41765753.646432854</v>
      </c>
      <c r="L75">
        <v>3.7307551595915593</v>
      </c>
      <c r="M75">
        <v>0.78843304996178554</v>
      </c>
      <c r="N75" s="3">
        <v>0.84282000754125963</v>
      </c>
    </row>
    <row r="76" spans="1:14" x14ac:dyDescent="0.25">
      <c r="A76">
        <v>2008</v>
      </c>
      <c r="B76">
        <v>102856.5</v>
      </c>
      <c r="C76">
        <v>83952.845656836435</v>
      </c>
      <c r="D76">
        <v>102856.5</v>
      </c>
      <c r="E76">
        <v>11660742.5</v>
      </c>
      <c r="F76">
        <v>11557886</v>
      </c>
      <c r="G76">
        <v>187390802.47124919</v>
      </c>
      <c r="H76">
        <v>677593637</v>
      </c>
      <c r="I76">
        <v>490202834.52875078</v>
      </c>
      <c r="J76">
        <v>11.577834775569869</v>
      </c>
      <c r="K76">
        <v>42339767.670818456</v>
      </c>
      <c r="L76">
        <v>3.6632795712657535</v>
      </c>
      <c r="M76">
        <v>0.77417320667914424</v>
      </c>
      <c r="N76" s="3">
        <v>0.82757650497170676</v>
      </c>
    </row>
    <row r="77" spans="1:14" x14ac:dyDescent="0.25">
      <c r="A77">
        <v>2009</v>
      </c>
      <c r="B77">
        <v>117529.5</v>
      </c>
      <c r="D77">
        <v>117529.5</v>
      </c>
      <c r="E77">
        <v>11882770</v>
      </c>
      <c r="F77">
        <v>11765240.5</v>
      </c>
      <c r="G77">
        <v>112862986.60953815</v>
      </c>
      <c r="H77">
        <v>707262549</v>
      </c>
      <c r="I77">
        <v>594399562.3904618</v>
      </c>
      <c r="J77">
        <v>12.48457216690764</v>
      </c>
      <c r="K77">
        <v>47610727.419719927</v>
      </c>
      <c r="L77">
        <v>4.046727937241906</v>
      </c>
      <c r="M77">
        <v>0.8552086409965598</v>
      </c>
      <c r="N77" s="3">
        <v>0.91420185047925961</v>
      </c>
    </row>
    <row r="78" spans="1:14" x14ac:dyDescent="0.25">
      <c r="A78">
        <v>2010</v>
      </c>
      <c r="B78">
        <v>124115.5</v>
      </c>
      <c r="D78">
        <v>124115.5</v>
      </c>
      <c r="E78">
        <v>11949036.5</v>
      </c>
      <c r="F78">
        <v>11824921</v>
      </c>
      <c r="G78">
        <v>292194643.95387745</v>
      </c>
      <c r="H78">
        <v>1016834748</v>
      </c>
      <c r="I78">
        <v>724640104.04612255</v>
      </c>
      <c r="J78">
        <v>18.220392703419307</v>
      </c>
      <c r="K78">
        <v>39770827.986058384</v>
      </c>
      <c r="L78">
        <v>3.3633060200620695</v>
      </c>
      <c r="M78">
        <v>0.71077878604145195</v>
      </c>
      <c r="N78" s="3">
        <v>0.75980906919193658</v>
      </c>
    </row>
    <row r="79" spans="1:14" x14ac:dyDescent="0.25">
      <c r="A79">
        <v>2011</v>
      </c>
      <c r="B79">
        <v>132228</v>
      </c>
      <c r="D79">
        <v>132228</v>
      </c>
      <c r="E79">
        <v>12196582.5</v>
      </c>
      <c r="F79">
        <v>12064354.5</v>
      </c>
      <c r="G79">
        <v>397094097.18504536</v>
      </c>
      <c r="H79">
        <v>1357487061</v>
      </c>
      <c r="I79">
        <v>960392963.81495464</v>
      </c>
      <c r="J79">
        <v>23.349285837870408</v>
      </c>
      <c r="K79">
        <v>41131577.662957259</v>
      </c>
      <c r="L79">
        <v>3.4093475670793043</v>
      </c>
      <c r="M79">
        <v>0.72050890120230093</v>
      </c>
      <c r="N79" s="3">
        <v>0.77021037813458115</v>
      </c>
    </row>
    <row r="80" spans="1:14" x14ac:dyDescent="0.25">
      <c r="A80">
        <v>2012</v>
      </c>
      <c r="B80">
        <v>153972.5</v>
      </c>
      <c r="D80">
        <v>153972.5</v>
      </c>
      <c r="E80">
        <v>12389716.5</v>
      </c>
      <c r="F80">
        <v>12235744</v>
      </c>
      <c r="G80">
        <v>406881450.36889309</v>
      </c>
      <c r="H80">
        <v>1635451060</v>
      </c>
      <c r="I80">
        <v>1228569609.6311069</v>
      </c>
      <c r="J80">
        <v>26.632062350756041</v>
      </c>
      <c r="K80">
        <v>46131223.089308731</v>
      </c>
      <c r="L80">
        <v>3.7702017212282906</v>
      </c>
      <c r="M80">
        <v>0.79676942465573852</v>
      </c>
      <c r="N80" s="3">
        <v>0.85173143430446385</v>
      </c>
    </row>
    <row r="81" spans="1:14" x14ac:dyDescent="0.25">
      <c r="A81">
        <v>2013</v>
      </c>
      <c r="B81">
        <v>163459.5</v>
      </c>
      <c r="D81">
        <v>163459.5</v>
      </c>
      <c r="E81">
        <v>12730297</v>
      </c>
      <c r="F81">
        <v>12566837.5</v>
      </c>
      <c r="G81">
        <v>561183391.26218653</v>
      </c>
      <c r="H81">
        <v>2245843966</v>
      </c>
      <c r="I81">
        <v>1684660574.7378135</v>
      </c>
      <c r="J81">
        <v>36.087156795690966</v>
      </c>
      <c r="K81">
        <v>46683106.244018994</v>
      </c>
      <c r="L81">
        <v>3.714785541232549</v>
      </c>
      <c r="M81">
        <v>0.78505813674156266</v>
      </c>
      <c r="N81" s="3">
        <v>0.83921228918666091</v>
      </c>
    </row>
    <row r="82" spans="1:14" x14ac:dyDescent="0.25">
      <c r="A82">
        <v>2014</v>
      </c>
      <c r="B82">
        <v>172709</v>
      </c>
      <c r="D82">
        <v>172709</v>
      </c>
      <c r="E82">
        <v>13147888</v>
      </c>
      <c r="F82">
        <v>12975179</v>
      </c>
      <c r="G82">
        <v>497924396.64502954</v>
      </c>
      <c r="H82">
        <v>3031242431</v>
      </c>
      <c r="I82">
        <v>2533318034.3549705</v>
      </c>
      <c r="J82">
        <v>50.680979869389297</v>
      </c>
      <c r="K82">
        <v>49985577.249761581</v>
      </c>
      <c r="L82">
        <v>3.8523998204388228</v>
      </c>
      <c r="M82">
        <v>0.81414062573683987</v>
      </c>
      <c r="N82" s="3">
        <v>0.87030091947112986</v>
      </c>
    </row>
    <row r="83" spans="1:14" x14ac:dyDescent="0.25">
      <c r="A83">
        <v>2015</v>
      </c>
      <c r="B83">
        <v>177185</v>
      </c>
      <c r="D83">
        <v>177185</v>
      </c>
      <c r="E83">
        <v>13155966.5</v>
      </c>
      <c r="F83">
        <v>12978781.5</v>
      </c>
      <c r="H83">
        <v>8037081933</v>
      </c>
      <c r="I83">
        <v>8037081933</v>
      </c>
      <c r="J83">
        <v>143.29097838178905</v>
      </c>
      <c r="K83">
        <v>56089239.000000007</v>
      </c>
      <c r="L83">
        <v>4.3216105456432876</v>
      </c>
      <c r="M83">
        <v>0.9133005082063822</v>
      </c>
      <c r="N83" s="3">
        <v>0.97630095700738073</v>
      </c>
    </row>
    <row r="84" spans="1:14" x14ac:dyDescent="0.25">
      <c r="A84">
        <v>2016</v>
      </c>
      <c r="B84">
        <v>194154.5</v>
      </c>
      <c r="D84">
        <v>194154.5</v>
      </c>
      <c r="E84">
        <v>13400892.5</v>
      </c>
      <c r="F84">
        <v>13206738</v>
      </c>
      <c r="H84">
        <v>28090730263</v>
      </c>
      <c r="I84">
        <v>28090730263</v>
      </c>
      <c r="J84">
        <v>603.69348647994923</v>
      </c>
      <c r="K84">
        <v>46531445</v>
      </c>
      <c r="L84">
        <v>3.5233109795923867</v>
      </c>
      <c r="M84">
        <v>0.74459317290282701</v>
      </c>
      <c r="N84" s="3">
        <v>0.79595600873345951</v>
      </c>
    </row>
    <row r="85" spans="1:14" x14ac:dyDescent="0.25">
      <c r="A85">
        <v>2017</v>
      </c>
      <c r="B85">
        <v>187362</v>
      </c>
      <c r="D85">
        <v>187362</v>
      </c>
      <c r="E85">
        <v>14164267</v>
      </c>
      <c r="F85">
        <v>13976905</v>
      </c>
      <c r="H85">
        <v>200891849368</v>
      </c>
      <c r="I85">
        <v>200891849368</v>
      </c>
      <c r="J85">
        <v>5119.6577903302687</v>
      </c>
      <c r="K85">
        <v>39239312</v>
      </c>
      <c r="L85">
        <v>2.8074392721421515</v>
      </c>
      <c r="M85">
        <v>0.5933055945059289</v>
      </c>
      <c r="N85" s="3">
        <v>0.63423245088469515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pane xSplit="1" ySplit="2" topLeftCell="B3" activePane="bottomRight" state="frozen"/>
      <selection sqref="A1:G64"/>
      <selection pane="topRight" sqref="A1:G64"/>
      <selection pane="bottomLeft" sqref="A1:G64"/>
      <selection pane="bottomRight" activeCell="I5" sqref="I5"/>
    </sheetView>
  </sheetViews>
  <sheetFormatPr baseColWidth="10" defaultColWidth="9.140625" defaultRowHeight="15" x14ac:dyDescent="0.25"/>
  <sheetData>
    <row r="1" spans="1:10" x14ac:dyDescent="0.25">
      <c r="A1" t="s">
        <v>54</v>
      </c>
      <c r="J1" t="s">
        <v>55</v>
      </c>
    </row>
    <row r="2" spans="1:10" x14ac:dyDescent="0.25">
      <c r="B2" t="s">
        <v>56</v>
      </c>
      <c r="E2" t="s">
        <v>57</v>
      </c>
    </row>
    <row r="3" spans="1:10" ht="60" x14ac:dyDescent="0.25">
      <c r="B3" s="5" t="s">
        <v>58</v>
      </c>
      <c r="C3" s="5" t="s">
        <v>59</v>
      </c>
      <c r="D3" s="5" t="s">
        <v>60</v>
      </c>
      <c r="E3" s="5" t="s">
        <v>61</v>
      </c>
      <c r="F3" s="5" t="s">
        <v>62</v>
      </c>
      <c r="G3" s="5" t="s">
        <v>63</v>
      </c>
      <c r="H3" s="5" t="s">
        <v>64</v>
      </c>
      <c r="I3" s="5" t="s">
        <v>65</v>
      </c>
      <c r="J3" s="5" t="s">
        <v>122</v>
      </c>
    </row>
    <row r="4" spans="1:10" x14ac:dyDescent="0.25">
      <c r="A4">
        <v>1997</v>
      </c>
      <c r="B4">
        <v>78632.710000000006</v>
      </c>
      <c r="C4">
        <v>303861.25999999995</v>
      </c>
      <c r="D4">
        <v>74086.81</v>
      </c>
      <c r="E4">
        <v>8418.7365000000009</v>
      </c>
      <c r="F4">
        <v>1122.4525000000001</v>
      </c>
    </row>
    <row r="5" spans="1:10" x14ac:dyDescent="0.25">
      <c r="A5">
        <v>1998</v>
      </c>
      <c r="B5">
        <v>78835.210000000006</v>
      </c>
      <c r="C5">
        <v>308424.32000000001</v>
      </c>
      <c r="D5">
        <v>74896.400000000009</v>
      </c>
      <c r="E5">
        <v>8823.9079999999994</v>
      </c>
      <c r="F5">
        <v>1222.2565</v>
      </c>
      <c r="G5">
        <v>1</v>
      </c>
      <c r="H5">
        <v>1</v>
      </c>
      <c r="I5">
        <v>1</v>
      </c>
      <c r="J5" s="73">
        <f>+'IPT Ven'!N65</f>
        <v>1</v>
      </c>
    </row>
    <row r="6" spans="1:10" x14ac:dyDescent="0.25">
      <c r="A6">
        <v>1999</v>
      </c>
      <c r="B6">
        <v>75863.06</v>
      </c>
      <c r="C6">
        <v>310058.95999999996</v>
      </c>
      <c r="D6">
        <v>75297.52</v>
      </c>
      <c r="E6">
        <v>8970.5535</v>
      </c>
      <c r="F6">
        <v>1187.8505</v>
      </c>
      <c r="G6">
        <v>0.96840991384763297</v>
      </c>
      <c r="H6">
        <v>0.99393309329751967</v>
      </c>
      <c r="I6">
        <v>0.93291279143988426</v>
      </c>
      <c r="J6" s="73">
        <f>+'IPT Ven'!N66</f>
        <v>1.0219289373234697</v>
      </c>
    </row>
    <row r="7" spans="1:10" x14ac:dyDescent="0.25">
      <c r="A7">
        <v>2000</v>
      </c>
      <c r="B7">
        <v>77576.05</v>
      </c>
      <c r="C7">
        <v>307836.7</v>
      </c>
      <c r="D7">
        <v>74364.33</v>
      </c>
      <c r="E7">
        <v>8959.5594999999994</v>
      </c>
      <c r="F7">
        <v>1147.001</v>
      </c>
      <c r="G7">
        <v>0.95762754076817636</v>
      </c>
      <c r="H7">
        <v>1.094666496034705</v>
      </c>
      <c r="I7">
        <v>0.86359036655247745</v>
      </c>
      <c r="J7" s="73">
        <f>+'IPT Ven'!N67</f>
        <v>0.9094700098042694</v>
      </c>
    </row>
    <row r="8" spans="1:10" x14ac:dyDescent="0.25">
      <c r="A8">
        <v>2001</v>
      </c>
      <c r="B8">
        <v>76886.429999999993</v>
      </c>
      <c r="C8">
        <v>303527.91000000003</v>
      </c>
      <c r="D8">
        <v>73042.73000000001</v>
      </c>
      <c r="E8">
        <v>9537.7099999999991</v>
      </c>
      <c r="F8">
        <v>1207.078</v>
      </c>
      <c r="G8">
        <v>0.95193066920490133</v>
      </c>
      <c r="H8">
        <v>1.1643322201616009</v>
      </c>
      <c r="I8">
        <v>0.90531025504462159</v>
      </c>
      <c r="J8" s="73">
        <f>+'IPT Ven'!N68</f>
        <v>0.87506596995058583</v>
      </c>
    </row>
    <row r="9" spans="1:10" x14ac:dyDescent="0.25">
      <c r="A9">
        <v>2002</v>
      </c>
      <c r="B9">
        <v>65956.72</v>
      </c>
      <c r="C9">
        <v>296230.63</v>
      </c>
      <c r="D9">
        <v>69662.489999999991</v>
      </c>
      <c r="E9">
        <v>9843.3914999999997</v>
      </c>
      <c r="F9">
        <v>1150.318</v>
      </c>
      <c r="G9">
        <v>0.88171067821288818</v>
      </c>
      <c r="H9">
        <v>1.1391180697256671</v>
      </c>
      <c r="I9">
        <v>0.90748404507366798</v>
      </c>
      <c r="J9" s="73">
        <f>+'IPT Ven'!N69</f>
        <v>0.87967706545123536</v>
      </c>
    </row>
    <row r="10" spans="1:10" x14ac:dyDescent="0.25">
      <c r="A10">
        <v>2003</v>
      </c>
      <c r="B10">
        <v>64722.290000000008</v>
      </c>
      <c r="C10">
        <v>288147.92</v>
      </c>
      <c r="D10">
        <v>66588.84</v>
      </c>
      <c r="E10">
        <v>9931.9035000000003</v>
      </c>
      <c r="F10">
        <v>1123.7750000000001</v>
      </c>
      <c r="G10">
        <v>0.83379019917558517</v>
      </c>
      <c r="H10">
        <v>1.2155764735393921</v>
      </c>
      <c r="I10">
        <v>0.85900699725570029</v>
      </c>
      <c r="J10" s="73">
        <f>+'IPT Ven'!N70</f>
        <v>0.71846446258922858</v>
      </c>
    </row>
    <row r="11" spans="1:10" x14ac:dyDescent="0.25">
      <c r="A11">
        <v>2004</v>
      </c>
      <c r="B11">
        <v>73607</v>
      </c>
      <c r="C11">
        <v>283973.38</v>
      </c>
      <c r="D11">
        <v>65653.570000000007</v>
      </c>
      <c r="E11">
        <v>10373.022999999999</v>
      </c>
      <c r="F11">
        <v>1192.6545000000001</v>
      </c>
      <c r="G11">
        <v>0.80381217508190905</v>
      </c>
      <c r="H11">
        <v>1.2351780130063281</v>
      </c>
      <c r="I11">
        <v>0.81942127967254241</v>
      </c>
      <c r="J11" s="73">
        <f>+'IPT Ven'!N71</f>
        <v>0.93807938079195274</v>
      </c>
    </row>
    <row r="12" spans="1:10" x14ac:dyDescent="0.25">
      <c r="A12">
        <v>2005</v>
      </c>
      <c r="B12">
        <v>72517.430000000008</v>
      </c>
      <c r="C12">
        <v>282537.76</v>
      </c>
      <c r="D12">
        <v>65666.959999999992</v>
      </c>
      <c r="E12">
        <v>10631.843500000001</v>
      </c>
      <c r="F12">
        <v>1222.8209999999999</v>
      </c>
      <c r="G12">
        <v>0.7584795433665501</v>
      </c>
      <c r="H12">
        <v>1.1478385339162649</v>
      </c>
      <c r="I12">
        <v>0.93764158915887252</v>
      </c>
      <c r="J12" s="73">
        <f>+'IPT Ven'!N72</f>
        <v>0.68191662693961719</v>
      </c>
    </row>
    <row r="13" spans="1:10" x14ac:dyDescent="0.25">
      <c r="A13">
        <v>2006</v>
      </c>
      <c r="B13">
        <v>71087.03</v>
      </c>
      <c r="C13">
        <v>285549.3</v>
      </c>
      <c r="D13">
        <v>66729.25</v>
      </c>
      <c r="E13">
        <v>11001.4355</v>
      </c>
      <c r="F13">
        <v>1320.5664999999999</v>
      </c>
      <c r="G13">
        <v>0.73627406822711861</v>
      </c>
      <c r="H13">
        <v>1.1068570392919859</v>
      </c>
      <c r="I13">
        <v>1.015964734640451</v>
      </c>
      <c r="J13" s="73">
        <f>+'IPT Ven'!N73</f>
        <v>0.69237268007359809</v>
      </c>
    </row>
    <row r="14" spans="1:10" x14ac:dyDescent="0.25">
      <c r="A14">
        <v>2007</v>
      </c>
      <c r="B14">
        <v>68706.86</v>
      </c>
      <c r="C14">
        <v>288667.31999999995</v>
      </c>
      <c r="D14">
        <v>67824.789999999994</v>
      </c>
      <c r="E14">
        <v>11302.789500000001</v>
      </c>
      <c r="F14">
        <v>1383.7805000000001</v>
      </c>
      <c r="G14">
        <v>0.71912324186469023</v>
      </c>
      <c r="H14">
        <v>1.0212381793590237</v>
      </c>
      <c r="I14">
        <v>1.0189816260057747</v>
      </c>
      <c r="J14" s="73">
        <f>+'IPT Ven'!N74</f>
        <v>0.74848540634660132</v>
      </c>
    </row>
    <row r="15" spans="1:10" x14ac:dyDescent="0.25">
      <c r="A15">
        <v>2008</v>
      </c>
      <c r="B15">
        <v>70721.14</v>
      </c>
      <c r="C15">
        <v>290305.09999999998</v>
      </c>
      <c r="D15">
        <v>68428.17</v>
      </c>
      <c r="E15">
        <v>11663.1705</v>
      </c>
      <c r="F15">
        <v>1393.2729999999999</v>
      </c>
      <c r="G15">
        <v>0.7075930571797121</v>
      </c>
      <c r="H15">
        <v>0.96661850962945861</v>
      </c>
      <c r="I15">
        <v>1.044545208602659</v>
      </c>
      <c r="J15" s="73">
        <f>+'IPT Ven'!N75</f>
        <v>0.84282000754125963</v>
      </c>
    </row>
    <row r="16" spans="1:10" x14ac:dyDescent="0.25">
      <c r="A16">
        <v>2009</v>
      </c>
      <c r="B16">
        <v>65508.44</v>
      </c>
      <c r="C16">
        <v>294396.42</v>
      </c>
      <c r="D16">
        <v>68992.19</v>
      </c>
      <c r="E16">
        <v>11897.212</v>
      </c>
      <c r="F16">
        <v>1415.2255</v>
      </c>
      <c r="G16">
        <v>0.68961964285855526</v>
      </c>
      <c r="H16">
        <v>0.95156755218709566</v>
      </c>
      <c r="I16">
        <v>1.0543263560594021</v>
      </c>
      <c r="J16" s="73">
        <f>+'IPT Ven'!N76</f>
        <v>0.82757650497170676</v>
      </c>
    </row>
    <row r="17" spans="1:10" x14ac:dyDescent="0.25">
      <c r="A17">
        <v>2010</v>
      </c>
      <c r="B17">
        <v>65543.11</v>
      </c>
      <c r="C17">
        <v>295533.59000000003</v>
      </c>
      <c r="D17">
        <v>69241.59</v>
      </c>
      <c r="E17">
        <v>11992.3755</v>
      </c>
      <c r="F17">
        <v>1373.5450000000001</v>
      </c>
      <c r="G17">
        <v>0.68558121012628481</v>
      </c>
      <c r="H17">
        <v>0.92167537897210738</v>
      </c>
      <c r="I17">
        <v>1.0543263560594021</v>
      </c>
      <c r="J17" s="73">
        <f>+'IPT Ven'!N77</f>
        <v>0.91420185047925961</v>
      </c>
    </row>
    <row r="18" spans="1:10" x14ac:dyDescent="0.25">
      <c r="A18">
        <v>2011</v>
      </c>
      <c r="B18">
        <v>65931.259999999995</v>
      </c>
      <c r="C18">
        <v>299184.28000000003</v>
      </c>
      <c r="D18">
        <v>70033.86</v>
      </c>
      <c r="E18">
        <v>12256.738499999999</v>
      </c>
      <c r="F18">
        <v>1382.0654999999999</v>
      </c>
      <c r="G18">
        <v>0.68276808619395635</v>
      </c>
      <c r="H18">
        <v>0.93452603925297206</v>
      </c>
      <c r="J18" s="73">
        <f>+'IPT Ven'!N78</f>
        <v>0.75980906919193658</v>
      </c>
    </row>
    <row r="19" spans="1:10" x14ac:dyDescent="0.25">
      <c r="A19">
        <v>2012</v>
      </c>
      <c r="B19">
        <v>66827.23</v>
      </c>
      <c r="C19">
        <v>303605.66000000003</v>
      </c>
      <c r="D19">
        <v>71010.330000000016</v>
      </c>
      <c r="E19">
        <v>12403.3925</v>
      </c>
      <c r="F19">
        <v>1368.7280000000001</v>
      </c>
      <c r="G19">
        <v>0.67629384136205073</v>
      </c>
      <c r="H19">
        <v>0.92857525918374284</v>
      </c>
      <c r="J19" s="73">
        <f>+'IPT Ven'!N79</f>
        <v>0.77021037813458115</v>
      </c>
    </row>
    <row r="20" spans="1:10" x14ac:dyDescent="0.25">
      <c r="A20">
        <v>2013</v>
      </c>
      <c r="B20">
        <v>67414.53</v>
      </c>
      <c r="C20">
        <v>306152.19</v>
      </c>
      <c r="D20">
        <v>71534.05</v>
      </c>
      <c r="E20">
        <v>12728.568499999999</v>
      </c>
      <c r="F20">
        <v>1423.3530000000001</v>
      </c>
      <c r="G20">
        <v>0.67817372408795062</v>
      </c>
      <c r="H20">
        <v>0.95098066145995364</v>
      </c>
      <c r="J20" s="73">
        <f>+'IPT Ven'!N80</f>
        <v>0.85173143430446385</v>
      </c>
    </row>
    <row r="21" spans="1:10" x14ac:dyDescent="0.25">
      <c r="A21">
        <v>2014</v>
      </c>
      <c r="B21">
        <v>64566.55</v>
      </c>
      <c r="C21">
        <v>303824.21000000002</v>
      </c>
      <c r="D21">
        <v>70342.320000000007</v>
      </c>
      <c r="E21">
        <v>13111.710999999999</v>
      </c>
      <c r="F21">
        <v>1524.8154999999999</v>
      </c>
      <c r="G21">
        <v>0.6663914074934576</v>
      </c>
      <c r="H21">
        <v>0.95669556445955739</v>
      </c>
      <c r="J21" s="73">
        <f>+'IPT Ven'!N81</f>
        <v>0.83921228918666091</v>
      </c>
    </row>
    <row r="22" spans="1:10" x14ac:dyDescent="0.25">
      <c r="A22">
        <v>2015</v>
      </c>
      <c r="B22">
        <v>63972.25</v>
      </c>
      <c r="C22">
        <v>300422.2</v>
      </c>
      <c r="D22">
        <v>68320.86</v>
      </c>
      <c r="E22">
        <v>13116.227999999999</v>
      </c>
      <c r="F22">
        <v>1573.52</v>
      </c>
      <c r="G22">
        <v>0.64199935447116452</v>
      </c>
      <c r="H22">
        <v>0.93636912783155413</v>
      </c>
      <c r="J22" s="73">
        <f>+'IPT Ven'!N82</f>
        <v>0.87030091947112986</v>
      </c>
    </row>
    <row r="23" spans="1:10" x14ac:dyDescent="0.25">
      <c r="A23">
        <v>2016</v>
      </c>
      <c r="B23">
        <v>57651.290000000008</v>
      </c>
      <c r="C23">
        <v>296963.27</v>
      </c>
      <c r="D23">
        <v>66520.61</v>
      </c>
      <c r="E23">
        <v>13413.151</v>
      </c>
      <c r="F23">
        <v>1547.4459999999999</v>
      </c>
      <c r="G23">
        <v>0.63459207912170312</v>
      </c>
      <c r="H23">
        <v>0.92380389685113629</v>
      </c>
      <c r="J23" s="73">
        <f>+'IPT Ven'!N83</f>
        <v>0.97630095700738073</v>
      </c>
    </row>
    <row r="24" spans="1:10" x14ac:dyDescent="0.25">
      <c r="A24">
        <v>2017</v>
      </c>
      <c r="B24">
        <v>48808.47</v>
      </c>
      <c r="C24">
        <v>287894.49</v>
      </c>
      <c r="D24">
        <v>62148.71</v>
      </c>
      <c r="E24">
        <v>14292.847</v>
      </c>
      <c r="F24">
        <v>1548.145</v>
      </c>
      <c r="G24">
        <v>0.61339962385703994</v>
      </c>
      <c r="H24">
        <v>0.95115776463895463</v>
      </c>
      <c r="J24" s="73">
        <f>+'IPT Ven'!N84</f>
        <v>0.79595600873345951</v>
      </c>
    </row>
    <row r="25" spans="1:10" x14ac:dyDescent="0.25">
      <c r="A25">
        <v>2018</v>
      </c>
      <c r="B25">
        <v>37070.03</v>
      </c>
      <c r="C25">
        <v>275346.09999999998</v>
      </c>
      <c r="D25">
        <v>57422.3</v>
      </c>
      <c r="E25">
        <v>15041.1705</v>
      </c>
      <c r="F25">
        <v>1641.636</v>
      </c>
      <c r="G25">
        <v>0.55806680501071837</v>
      </c>
      <c r="H25">
        <v>0.94566365184137002</v>
      </c>
      <c r="J25" s="73">
        <f>+'IPT Ven'!N85</f>
        <v>0.63423245088469515</v>
      </c>
    </row>
    <row r="26" spans="1:10" x14ac:dyDescent="0.25">
      <c r="G26">
        <v>0.5071878924399531</v>
      </c>
      <c r="H26">
        <v>0.8821682355066921</v>
      </c>
      <c r="J26" s="7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pane xSplit="1" ySplit="1" topLeftCell="B2" activePane="bottomRight" state="frozen"/>
      <selection sqref="A1:G64"/>
      <selection pane="topRight" sqref="A1:G64"/>
      <selection pane="bottomLeft" sqref="A1:G64"/>
      <selection pane="bottomRight" activeCell="G2" sqref="G2"/>
    </sheetView>
  </sheetViews>
  <sheetFormatPr baseColWidth="10" defaultColWidth="9.140625" defaultRowHeight="15" x14ac:dyDescent="0.25"/>
  <sheetData>
    <row r="1" spans="1:7" ht="60" x14ac:dyDescent="0.25">
      <c r="A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20</v>
      </c>
    </row>
    <row r="2" spans="1:7" x14ac:dyDescent="0.25">
      <c r="A2">
        <v>1919</v>
      </c>
      <c r="D2">
        <v>6.8220162214305116E-2</v>
      </c>
      <c r="F2">
        <v>7.414420507696641E-2</v>
      </c>
    </row>
    <row r="3" spans="1:7" x14ac:dyDescent="0.25">
      <c r="A3">
        <v>1920</v>
      </c>
      <c r="D3">
        <v>7.1484424865480053E-2</v>
      </c>
      <c r="F3">
        <v>7.7691926917226789E-2</v>
      </c>
      <c r="G3">
        <f t="shared" ref="G3:G66" si="0">+D3/$D$80</f>
        <v>0.11628141388218328</v>
      </c>
    </row>
    <row r="4" spans="1:7" x14ac:dyDescent="0.25">
      <c r="A4">
        <v>1921</v>
      </c>
      <c r="D4">
        <v>7.0925415902617153E-2</v>
      </c>
      <c r="F4">
        <v>7.7084375222286991E-2</v>
      </c>
      <c r="G4">
        <f t="shared" si="0"/>
        <v>0.11537209198868224</v>
      </c>
    </row>
    <row r="5" spans="1:7" x14ac:dyDescent="0.25">
      <c r="A5">
        <v>1922</v>
      </c>
      <c r="D5">
        <v>8.1799240556704927E-2</v>
      </c>
      <c r="F5">
        <v>8.8902451564453741E-2</v>
      </c>
      <c r="G5">
        <f t="shared" si="0"/>
        <v>0.13306019268283586</v>
      </c>
    </row>
    <row r="6" spans="1:7" x14ac:dyDescent="0.25">
      <c r="A6">
        <v>1923</v>
      </c>
      <c r="D6">
        <v>8.6297085235106513E-2</v>
      </c>
      <c r="F6">
        <v>9.3790876150606661E-2</v>
      </c>
      <c r="G6">
        <f t="shared" si="0"/>
        <v>0.14037669190082921</v>
      </c>
    </row>
    <row r="7" spans="1:7" x14ac:dyDescent="0.25">
      <c r="A7">
        <v>1924</v>
      </c>
      <c r="D7">
        <v>8.6097132631803519E-2</v>
      </c>
      <c r="F7">
        <v>9.357356023777727E-2</v>
      </c>
      <c r="G7">
        <f t="shared" si="0"/>
        <v>0.14005143543460949</v>
      </c>
    </row>
    <row r="8" spans="1:7" x14ac:dyDescent="0.25">
      <c r="A8">
        <v>1925</v>
      </c>
      <c r="D8">
        <v>9.2226074782879086E-2</v>
      </c>
      <c r="F8">
        <v>0.10023472211433056</v>
      </c>
      <c r="G8">
        <f t="shared" si="0"/>
        <v>0.15002118843003903</v>
      </c>
    </row>
    <row r="9" spans="1:7" x14ac:dyDescent="0.25">
      <c r="A9">
        <v>1926</v>
      </c>
      <c r="D9">
        <v>9.56933348428676E-2</v>
      </c>
      <c r="F9">
        <v>0.10400306907509249</v>
      </c>
      <c r="G9">
        <f t="shared" si="0"/>
        <v>0.1556612688088263</v>
      </c>
    </row>
    <row r="10" spans="1:7" x14ac:dyDescent="0.25">
      <c r="A10">
        <v>1927</v>
      </c>
      <c r="D10">
        <v>9.7176433223094036E-2</v>
      </c>
      <c r="F10">
        <v>0.10561495545711823</v>
      </c>
      <c r="G10">
        <f t="shared" si="0"/>
        <v>0.15807377722452157</v>
      </c>
    </row>
    <row r="11" spans="1:7" x14ac:dyDescent="0.25">
      <c r="A11">
        <v>1928</v>
      </c>
      <c r="D11">
        <v>0.10159371400130776</v>
      </c>
      <c r="F11">
        <v>0.11041582020548353</v>
      </c>
      <c r="G11">
        <f t="shared" si="0"/>
        <v>0.16525922573826241</v>
      </c>
    </row>
    <row r="12" spans="1:7" x14ac:dyDescent="0.25">
      <c r="A12">
        <v>1929</v>
      </c>
      <c r="D12">
        <v>0.10471565237388067</v>
      </c>
      <c r="F12">
        <v>0.11380885873574312</v>
      </c>
      <c r="G12">
        <f t="shared" si="0"/>
        <v>0.17033758243902569</v>
      </c>
    </row>
    <row r="13" spans="1:7" x14ac:dyDescent="0.25">
      <c r="A13">
        <v>1930</v>
      </c>
      <c r="D13">
        <v>9.7487715051809976E-2</v>
      </c>
      <c r="F13">
        <v>0.10595326810540168</v>
      </c>
      <c r="G13">
        <f t="shared" si="0"/>
        <v>0.15858012935964799</v>
      </c>
    </row>
    <row r="14" spans="1:7" x14ac:dyDescent="0.25">
      <c r="A14">
        <v>1931</v>
      </c>
      <c r="D14">
        <v>9.4427204929669856E-2</v>
      </c>
      <c r="F14">
        <v>0.10262699207833434</v>
      </c>
      <c r="G14">
        <f t="shared" si="0"/>
        <v>0.15360169601737958</v>
      </c>
    </row>
    <row r="15" spans="1:7" x14ac:dyDescent="0.25">
      <c r="A15">
        <v>1932</v>
      </c>
      <c r="D15">
        <v>8.7166152744164518E-2</v>
      </c>
      <c r="F15">
        <v>9.4735410984969931E-2</v>
      </c>
      <c r="G15">
        <f t="shared" si="0"/>
        <v>0.14179037605513978</v>
      </c>
    </row>
    <row r="16" spans="1:7" x14ac:dyDescent="0.25">
      <c r="A16">
        <v>1933</v>
      </c>
      <c r="D16">
        <v>9.6293197854867535E-2</v>
      </c>
      <c r="F16">
        <v>0.10465502246740623</v>
      </c>
      <c r="G16">
        <f t="shared" si="0"/>
        <v>0.15663704666955947</v>
      </c>
    </row>
    <row r="17" spans="1:7" x14ac:dyDescent="0.25">
      <c r="A17">
        <v>1934</v>
      </c>
      <c r="D17">
        <v>9.125628501192902E-2</v>
      </c>
      <c r="F17">
        <v>9.918071858626816E-2</v>
      </c>
      <c r="G17">
        <f t="shared" si="0"/>
        <v>0.14844366261309691</v>
      </c>
    </row>
    <row r="18" spans="1:7" x14ac:dyDescent="0.25">
      <c r="A18">
        <v>1935</v>
      </c>
      <c r="D18">
        <v>9.8740144500737786E-2</v>
      </c>
      <c r="F18">
        <v>0.10731445492893965</v>
      </c>
      <c r="G18">
        <f t="shared" si="0"/>
        <v>0.16061741604668597</v>
      </c>
    </row>
    <row r="19" spans="1:7" x14ac:dyDescent="0.25">
      <c r="A19">
        <v>1936</v>
      </c>
      <c r="D19">
        <v>0.10764594707569435</v>
      </c>
      <c r="F19">
        <v>0.11699361180954426</v>
      </c>
      <c r="G19">
        <f t="shared" si="0"/>
        <v>0.17510419854679421</v>
      </c>
    </row>
    <row r="20" spans="1:7" x14ac:dyDescent="0.25">
      <c r="A20">
        <v>1937</v>
      </c>
      <c r="D20">
        <v>0.10728492987813897</v>
      </c>
      <c r="F20">
        <v>0.11660124491590113</v>
      </c>
      <c r="G20">
        <f t="shared" si="0"/>
        <v>0.17451694348743657</v>
      </c>
    </row>
    <row r="21" spans="1:7" x14ac:dyDescent="0.25">
      <c r="A21">
        <v>1938</v>
      </c>
      <c r="D21">
        <v>9.6891196885108472E-2</v>
      </c>
      <c r="F21">
        <v>0.10530495001514098</v>
      </c>
      <c r="G21">
        <f t="shared" si="0"/>
        <v>0.15760979245113976</v>
      </c>
    </row>
    <row r="22" spans="1:7" x14ac:dyDescent="0.25">
      <c r="A22">
        <v>1939</v>
      </c>
      <c r="D22">
        <v>0.1094213094031813</v>
      </c>
      <c r="F22">
        <v>0.11892314150021849</v>
      </c>
      <c r="G22">
        <f t="shared" si="0"/>
        <v>0.17799212332176204</v>
      </c>
    </row>
    <row r="23" spans="1:7" x14ac:dyDescent="0.25">
      <c r="A23">
        <v>1940</v>
      </c>
      <c r="D23">
        <v>0.11822838180402062</v>
      </c>
      <c r="F23">
        <v>0.12849499476207712</v>
      </c>
      <c r="G23">
        <f t="shared" si="0"/>
        <v>0.19231830462432561</v>
      </c>
    </row>
    <row r="24" spans="1:7" x14ac:dyDescent="0.25">
      <c r="A24">
        <v>1941</v>
      </c>
      <c r="D24">
        <v>0.12428028144979812</v>
      </c>
      <c r="F24">
        <v>0.13507242398354644</v>
      </c>
      <c r="G24">
        <f t="shared" si="0"/>
        <v>0.20216273505526725</v>
      </c>
    </row>
    <row r="25" spans="1:7" x14ac:dyDescent="0.25">
      <c r="A25">
        <v>1942</v>
      </c>
      <c r="D25">
        <v>0.12311124455964571</v>
      </c>
      <c r="F25">
        <v>0.13380187128896748</v>
      </c>
      <c r="G25">
        <f t="shared" si="0"/>
        <v>0.20026110036039266</v>
      </c>
    </row>
    <row r="26" spans="1:7" x14ac:dyDescent="0.25">
      <c r="A26">
        <v>1943</v>
      </c>
      <c r="D26">
        <v>0.12983323450461409</v>
      </c>
      <c r="F26">
        <v>0.14110757952576983</v>
      </c>
      <c r="G26">
        <f t="shared" si="0"/>
        <v>0.21119554512054345</v>
      </c>
    </row>
    <row r="27" spans="1:7" x14ac:dyDescent="0.25">
      <c r="A27">
        <v>1944</v>
      </c>
      <c r="D27">
        <v>0.14193504161343809</v>
      </c>
      <c r="F27">
        <v>0.15426027279055343</v>
      </c>
      <c r="G27">
        <f t="shared" si="0"/>
        <v>0.23088116536287764</v>
      </c>
    </row>
    <row r="28" spans="1:7" x14ac:dyDescent="0.25">
      <c r="A28">
        <v>1945</v>
      </c>
      <c r="D28">
        <v>0.13598477585728991</v>
      </c>
      <c r="F28">
        <v>0.14779330305365371</v>
      </c>
      <c r="G28">
        <f t="shared" si="0"/>
        <v>0.22120205951007568</v>
      </c>
    </row>
    <row r="29" spans="1:7" x14ac:dyDescent="0.25">
      <c r="A29">
        <v>1946</v>
      </c>
      <c r="D29">
        <v>0.12367254310287197</v>
      </c>
      <c r="F29">
        <v>0.13441191138485051</v>
      </c>
      <c r="G29">
        <f t="shared" si="0"/>
        <v>0.20117414664060237</v>
      </c>
    </row>
    <row r="30" spans="1:7" x14ac:dyDescent="0.25">
      <c r="A30">
        <v>1947</v>
      </c>
      <c r="B30">
        <v>0.3220833000053297</v>
      </c>
      <c r="C30">
        <v>0.3445811003373293</v>
      </c>
      <c r="D30">
        <v>0.13154987585351413</v>
      </c>
      <c r="E30">
        <v>0.19186675534626632</v>
      </c>
      <c r="F30">
        <v>0.1429732890768057</v>
      </c>
      <c r="G30">
        <f t="shared" si="0"/>
        <v>0.2139879503690203</v>
      </c>
    </row>
    <row r="31" spans="1:7" x14ac:dyDescent="0.25">
      <c r="A31">
        <v>1948</v>
      </c>
      <c r="B31">
        <v>0.32966636857765891</v>
      </c>
      <c r="C31">
        <v>0.33640964026084696</v>
      </c>
      <c r="D31">
        <v>0.14141073097110712</v>
      </c>
      <c r="E31">
        <v>0.18039265932234316</v>
      </c>
      <c r="F31">
        <v>0.14859989209090607</v>
      </c>
      <c r="G31">
        <f t="shared" si="0"/>
        <v>0.23002828611095039</v>
      </c>
    </row>
    <row r="32" spans="1:7" x14ac:dyDescent="0.25">
      <c r="A32">
        <v>1949</v>
      </c>
      <c r="B32">
        <v>0.33591657589607443</v>
      </c>
      <c r="C32">
        <v>0.35341904178848949</v>
      </c>
      <c r="D32">
        <v>0.14346226318996724</v>
      </c>
      <c r="E32">
        <v>0.19700836524844365</v>
      </c>
      <c r="F32">
        <v>0.1513961264933045</v>
      </c>
      <c r="G32">
        <f t="shared" si="0"/>
        <v>0.23336544756231301</v>
      </c>
    </row>
    <row r="33" spans="1:7" x14ac:dyDescent="0.25">
      <c r="A33">
        <v>1950</v>
      </c>
      <c r="B33">
        <v>0.3545587619268053</v>
      </c>
      <c r="C33">
        <v>0.37963113250181041</v>
      </c>
      <c r="D33">
        <v>0.15223100188454869</v>
      </c>
      <c r="E33">
        <v>0.21279946271151204</v>
      </c>
      <c r="F33">
        <v>0.16604849544144748</v>
      </c>
      <c r="G33">
        <f t="shared" si="0"/>
        <v>0.24762927265831272</v>
      </c>
    </row>
    <row r="34" spans="1:7" x14ac:dyDescent="0.25">
      <c r="A34">
        <v>1951</v>
      </c>
      <c r="B34">
        <v>0.36022259136964047</v>
      </c>
      <c r="C34">
        <v>0.37130640817840621</v>
      </c>
      <c r="D34">
        <v>0.15233363970212058</v>
      </c>
      <c r="E34">
        <v>0.20029402106009081</v>
      </c>
      <c r="F34">
        <v>0.16748194072233333</v>
      </c>
      <c r="G34">
        <f t="shared" si="0"/>
        <v>0.24779623029373471</v>
      </c>
    </row>
    <row r="35" spans="1:7" x14ac:dyDescent="0.25">
      <c r="A35">
        <v>1952</v>
      </c>
      <c r="B35">
        <v>0.368579458121089</v>
      </c>
      <c r="C35">
        <v>0.37850468322635689</v>
      </c>
      <c r="D35">
        <v>0.15824294564194066</v>
      </c>
      <c r="E35">
        <v>0.2013109910975259</v>
      </c>
      <c r="F35">
        <v>0.17140813556626594</v>
      </c>
      <c r="G35">
        <f t="shared" si="0"/>
        <v>0.25740870813121797</v>
      </c>
    </row>
    <row r="36" spans="1:7" x14ac:dyDescent="0.25">
      <c r="A36">
        <v>1953</v>
      </c>
      <c r="B36">
        <v>0.38119740677337544</v>
      </c>
      <c r="C36">
        <v>0.40020554139083159</v>
      </c>
      <c r="D36">
        <v>0.164573952800112</v>
      </c>
      <c r="E36">
        <v>0.21433888541098559</v>
      </c>
      <c r="F36">
        <v>0.17619926431035646</v>
      </c>
      <c r="G36">
        <f t="shared" si="0"/>
        <v>0.26770715377214926</v>
      </c>
    </row>
    <row r="37" spans="1:7" x14ac:dyDescent="0.25">
      <c r="A37">
        <v>1954</v>
      </c>
      <c r="B37">
        <v>0.39103241933938909</v>
      </c>
      <c r="C37">
        <v>0.40970999943529446</v>
      </c>
      <c r="D37">
        <v>0.1669541410020435</v>
      </c>
      <c r="E37">
        <v>0.22438199110282889</v>
      </c>
      <c r="F37">
        <v>0.17920125363946365</v>
      </c>
      <c r="G37">
        <f t="shared" si="0"/>
        <v>0.2715789293365064</v>
      </c>
    </row>
    <row r="38" spans="1:7" x14ac:dyDescent="0.25">
      <c r="A38">
        <v>1955</v>
      </c>
      <c r="B38">
        <v>0.41213506738925859</v>
      </c>
      <c r="C38">
        <v>0.4298050941812816</v>
      </c>
      <c r="D38">
        <v>0.17971751205366227</v>
      </c>
      <c r="E38">
        <v>0.23709617982310691</v>
      </c>
      <c r="F38">
        <v>0.19525028787977244</v>
      </c>
      <c r="G38">
        <f t="shared" si="0"/>
        <v>0.2923406943584399</v>
      </c>
    </row>
    <row r="39" spans="1:7" x14ac:dyDescent="0.25">
      <c r="A39">
        <v>1956</v>
      </c>
      <c r="B39">
        <v>0.41341278495785422</v>
      </c>
      <c r="C39">
        <v>0.42726749120507285</v>
      </c>
      <c r="D39">
        <v>0.17484909169291094</v>
      </c>
      <c r="E39">
        <v>0.23224980185714808</v>
      </c>
      <c r="F39">
        <v>0.1995499165435751</v>
      </c>
      <c r="G39">
        <f t="shared" si="0"/>
        <v>0.28442139160142288</v>
      </c>
    </row>
    <row r="40" spans="1:7" x14ac:dyDescent="0.25">
      <c r="A40">
        <v>1957</v>
      </c>
      <c r="B40">
        <v>0.42040571389757642</v>
      </c>
      <c r="C40">
        <v>0.42893208844952813</v>
      </c>
      <c r="D40">
        <v>0.17585538529828093</v>
      </c>
      <c r="E40">
        <v>0.23090037014180445</v>
      </c>
      <c r="F40">
        <v>0.20290886506256076</v>
      </c>
      <c r="G40">
        <f t="shared" si="0"/>
        <v>0.28605829703128705</v>
      </c>
    </row>
    <row r="41" spans="1:7" x14ac:dyDescent="0.25">
      <c r="A41">
        <v>1958</v>
      </c>
      <c r="B41">
        <v>0.43073705904971421</v>
      </c>
      <c r="C41">
        <v>0.44523266573094644</v>
      </c>
      <c r="D41">
        <v>0.18043734220988222</v>
      </c>
      <c r="E41">
        <v>0.25350039435071697</v>
      </c>
      <c r="F41">
        <v>0.20479065613848077</v>
      </c>
      <c r="G41">
        <f t="shared" si="0"/>
        <v>0.29351161891267397</v>
      </c>
    </row>
    <row r="42" spans="1:7" x14ac:dyDescent="0.25">
      <c r="A42">
        <v>1959</v>
      </c>
      <c r="B42">
        <v>0.4500264007919515</v>
      </c>
      <c r="C42">
        <v>0.46713779258394056</v>
      </c>
      <c r="D42">
        <v>0.18705072376837975</v>
      </c>
      <c r="E42">
        <v>0.26615301066049685</v>
      </c>
      <c r="F42">
        <v>0.21915403150917678</v>
      </c>
      <c r="G42">
        <f t="shared" si="0"/>
        <v>0.30426939390508084</v>
      </c>
    </row>
    <row r="43" spans="1:7" x14ac:dyDescent="0.25">
      <c r="A43">
        <v>1960</v>
      </c>
      <c r="B43">
        <v>0.45531956354823866</v>
      </c>
      <c r="C43">
        <v>0.46811420449331292</v>
      </c>
      <c r="D43">
        <v>0.18793084291408071</v>
      </c>
      <c r="E43">
        <v>0.26682206126259039</v>
      </c>
      <c r="F43">
        <v>0.22238613984866015</v>
      </c>
      <c r="G43">
        <f t="shared" si="0"/>
        <v>0.30570105540112663</v>
      </c>
    </row>
    <row r="44" spans="1:7" x14ac:dyDescent="0.25">
      <c r="A44">
        <v>1961</v>
      </c>
      <c r="B44">
        <v>0.46865391135049528</v>
      </c>
      <c r="C44">
        <v>0.47697025937727355</v>
      </c>
      <c r="D44">
        <v>0.19422148324742153</v>
      </c>
      <c r="E44">
        <v>0.27326897166560565</v>
      </c>
      <c r="F44">
        <v>0.23026119672795189</v>
      </c>
      <c r="G44">
        <f t="shared" si="0"/>
        <v>0.31593383762692856</v>
      </c>
    </row>
    <row r="45" spans="1:7" x14ac:dyDescent="0.25">
      <c r="A45">
        <v>1962</v>
      </c>
      <c r="B45">
        <v>0.48692739147550362</v>
      </c>
      <c r="C45">
        <v>0.49636111554287982</v>
      </c>
      <c r="D45">
        <v>0.20703888079238325</v>
      </c>
      <c r="E45">
        <v>0.28383171448268674</v>
      </c>
      <c r="F45">
        <v>0.2415499503163068</v>
      </c>
      <c r="G45">
        <f t="shared" si="0"/>
        <v>0.33678348580725409</v>
      </c>
    </row>
    <row r="46" spans="1:7" x14ac:dyDescent="0.25">
      <c r="A46">
        <v>1963</v>
      </c>
      <c r="B46">
        <v>0.50366200696159713</v>
      </c>
      <c r="C46">
        <v>0.51374023719591067</v>
      </c>
      <c r="D46">
        <v>0.21749129027076039</v>
      </c>
      <c r="E46">
        <v>0.29470156193949487</v>
      </c>
      <c r="F46">
        <v>0.25367225141272937</v>
      </c>
      <c r="G46">
        <f t="shared" si="0"/>
        <v>0.35378608399431954</v>
      </c>
    </row>
    <row r="47" spans="1:7" x14ac:dyDescent="0.25">
      <c r="A47">
        <v>1964</v>
      </c>
      <c r="B47">
        <v>0.52301331628176273</v>
      </c>
      <c r="C47">
        <v>0.53207755991275674</v>
      </c>
      <c r="D47">
        <v>0.23115567920524785</v>
      </c>
      <c r="E47">
        <v>0.30804383409530484</v>
      </c>
      <c r="F47">
        <v>0.26639855865804041</v>
      </c>
      <c r="G47">
        <f t="shared" si="0"/>
        <v>0.37601350581562248</v>
      </c>
    </row>
    <row r="48" spans="1:7" x14ac:dyDescent="0.25">
      <c r="A48">
        <v>1965</v>
      </c>
      <c r="B48">
        <v>0.53874358216017193</v>
      </c>
      <c r="C48">
        <v>0.55184966243071598</v>
      </c>
      <c r="D48">
        <v>0.24029769676740098</v>
      </c>
      <c r="E48">
        <v>0.3172067529776133</v>
      </c>
      <c r="F48">
        <v>0.28013670967631488</v>
      </c>
      <c r="G48">
        <f t="shared" si="0"/>
        <v>0.39088453163507009</v>
      </c>
    </row>
    <row r="49" spans="1:7" x14ac:dyDescent="0.25">
      <c r="A49">
        <v>1966</v>
      </c>
      <c r="B49">
        <v>0.54936633810601199</v>
      </c>
      <c r="C49">
        <v>0.55891728227815296</v>
      </c>
      <c r="D49">
        <v>0.24437853483005526</v>
      </c>
      <c r="E49">
        <v>0.31666757365092274</v>
      </c>
      <c r="F49">
        <v>0.28655122694082868</v>
      </c>
      <c r="G49">
        <f t="shared" si="0"/>
        <v>0.39752269960862008</v>
      </c>
    </row>
    <row r="50" spans="1:7" x14ac:dyDescent="0.25">
      <c r="A50">
        <v>1967</v>
      </c>
      <c r="B50">
        <v>0.55061806221384524</v>
      </c>
      <c r="C50">
        <v>0.56085530608626133</v>
      </c>
      <c r="D50">
        <v>0.24419947010349946</v>
      </c>
      <c r="E50">
        <v>0.31829764277151951</v>
      </c>
      <c r="F50">
        <v>0.28911961083228249</v>
      </c>
      <c r="G50">
        <f t="shared" si="0"/>
        <v>0.3972314207794273</v>
      </c>
    </row>
    <row r="51" spans="1:7" x14ac:dyDescent="0.25">
      <c r="A51">
        <v>1968</v>
      </c>
      <c r="B51">
        <v>0.56423473844739691</v>
      </c>
      <c r="C51">
        <v>0.57458549057463992</v>
      </c>
      <c r="D51">
        <v>0.2560908164176921</v>
      </c>
      <c r="E51">
        <v>0.3303992178697498</v>
      </c>
      <c r="F51">
        <v>0.29998990530439995</v>
      </c>
      <c r="G51">
        <f t="shared" si="0"/>
        <v>0.41657469121881413</v>
      </c>
    </row>
    <row r="52" spans="1:7" x14ac:dyDescent="0.25">
      <c r="A52">
        <v>1969</v>
      </c>
      <c r="B52">
        <v>0.56752941363387543</v>
      </c>
      <c r="C52">
        <v>0.57877951334995981</v>
      </c>
      <c r="D52">
        <v>0.25863486025448607</v>
      </c>
      <c r="E52">
        <v>0.33383498814015788</v>
      </c>
      <c r="F52">
        <v>0.30779718964777025</v>
      </c>
      <c r="G52">
        <f t="shared" si="0"/>
        <v>0.42071300547226648</v>
      </c>
    </row>
    <row r="53" spans="1:7" x14ac:dyDescent="0.25">
      <c r="A53">
        <v>1970</v>
      </c>
      <c r="B53">
        <v>0.57290911181018278</v>
      </c>
      <c r="C53">
        <v>0.58183306290964576</v>
      </c>
      <c r="D53">
        <v>0.26247895090316692</v>
      </c>
      <c r="E53">
        <v>0.33449076775157688</v>
      </c>
      <c r="F53">
        <v>0.30965513470327505</v>
      </c>
      <c r="G53">
        <f t="shared" si="0"/>
        <v>0.42696606404497023</v>
      </c>
    </row>
    <row r="54" spans="1:7" x14ac:dyDescent="0.25">
      <c r="A54">
        <v>1971</v>
      </c>
      <c r="B54">
        <v>0.59431623880844364</v>
      </c>
      <c r="C54">
        <v>0.60310291503992242</v>
      </c>
      <c r="D54">
        <v>0.28508240403261875</v>
      </c>
      <c r="E54">
        <v>0.36161216680293801</v>
      </c>
      <c r="F54">
        <v>0.32635904307472752</v>
      </c>
      <c r="G54">
        <f t="shared" si="0"/>
        <v>0.46373437397343914</v>
      </c>
    </row>
    <row r="55" spans="1:7" x14ac:dyDescent="0.25">
      <c r="A55">
        <v>1972</v>
      </c>
      <c r="B55">
        <v>0.61052964411843258</v>
      </c>
      <c r="C55">
        <v>0.62804117192136855</v>
      </c>
      <c r="D55">
        <v>0.30441278391639048</v>
      </c>
      <c r="E55">
        <v>0.3836329083048845</v>
      </c>
      <c r="F55">
        <v>0.30354262915034974</v>
      </c>
      <c r="G55">
        <f t="shared" si="0"/>
        <v>0.49517848096590006</v>
      </c>
    </row>
    <row r="56" spans="1:7" x14ac:dyDescent="0.25">
      <c r="A56">
        <v>1973</v>
      </c>
      <c r="B56">
        <v>0.61837311403799411</v>
      </c>
      <c r="C56">
        <v>0.62965485204538219</v>
      </c>
      <c r="D56">
        <v>0.31181053529091518</v>
      </c>
      <c r="E56">
        <v>0.39178011801260493</v>
      </c>
      <c r="F56">
        <v>0.31507920879669182</v>
      </c>
      <c r="G56">
        <f t="shared" si="0"/>
        <v>0.50721216510055411</v>
      </c>
    </row>
    <row r="57" spans="1:7" x14ac:dyDescent="0.25">
      <c r="A57">
        <v>1974</v>
      </c>
      <c r="B57">
        <v>0.60544595216145436</v>
      </c>
      <c r="C57">
        <v>0.62219684733951952</v>
      </c>
      <c r="D57">
        <v>0.29335750623435175</v>
      </c>
      <c r="E57">
        <v>0.39114477849000251</v>
      </c>
      <c r="F57">
        <v>0.31558780015794419</v>
      </c>
      <c r="G57">
        <f t="shared" si="0"/>
        <v>0.47719521646951896</v>
      </c>
    </row>
    <row r="58" spans="1:7" x14ac:dyDescent="0.25">
      <c r="A58">
        <v>1975</v>
      </c>
      <c r="B58">
        <v>0.61722468714605228</v>
      </c>
      <c r="C58">
        <v>0.61643306008174692</v>
      </c>
      <c r="D58">
        <v>0.29925327697665566</v>
      </c>
      <c r="E58">
        <v>0.39404054799325144</v>
      </c>
      <c r="F58">
        <v>0.30831608681070194</v>
      </c>
      <c r="G58">
        <f t="shared" si="0"/>
        <v>0.48678567703670428</v>
      </c>
    </row>
    <row r="59" spans="1:7" x14ac:dyDescent="0.25">
      <c r="A59">
        <v>1976</v>
      </c>
      <c r="B59">
        <v>0.63273534621757954</v>
      </c>
      <c r="C59">
        <v>0.63885941807287971</v>
      </c>
      <c r="D59">
        <v>0.31587526168716545</v>
      </c>
      <c r="E59">
        <v>0.41008386260471019</v>
      </c>
      <c r="F59">
        <v>0.32485153709574566</v>
      </c>
      <c r="G59">
        <f t="shared" si="0"/>
        <v>0.51382412474476546</v>
      </c>
    </row>
    <row r="60" spans="1:7" x14ac:dyDescent="0.25">
      <c r="A60">
        <v>1977</v>
      </c>
      <c r="B60">
        <v>0.63970431257710048</v>
      </c>
      <c r="C60">
        <v>0.6539263080933605</v>
      </c>
      <c r="D60">
        <v>0.32472494031480931</v>
      </c>
      <c r="E60">
        <v>0.42395755890032244</v>
      </c>
      <c r="F60">
        <v>0.340314588912695</v>
      </c>
      <c r="G60">
        <f t="shared" si="0"/>
        <v>0.52821961222559566</v>
      </c>
    </row>
    <row r="61" spans="1:7" x14ac:dyDescent="0.25">
      <c r="A61">
        <v>1978</v>
      </c>
      <c r="B61">
        <v>0.64264376640517595</v>
      </c>
      <c r="C61">
        <v>0.65312857992817919</v>
      </c>
      <c r="D61">
        <v>0.32869223372300871</v>
      </c>
      <c r="E61">
        <v>0.42533774024298515</v>
      </c>
      <c r="F61">
        <v>0.34675777599416491</v>
      </c>
      <c r="G61">
        <f t="shared" si="0"/>
        <v>0.53467308076309894</v>
      </c>
    </row>
    <row r="62" spans="1:7" x14ac:dyDescent="0.25">
      <c r="A62">
        <v>1979</v>
      </c>
      <c r="B62">
        <v>0.64160178940430612</v>
      </c>
      <c r="C62">
        <v>0.65040255473238884</v>
      </c>
      <c r="D62">
        <v>0.32586206291650632</v>
      </c>
      <c r="E62">
        <v>0.423772063111791</v>
      </c>
      <c r="F62">
        <v>0.34842405529674264</v>
      </c>
      <c r="G62">
        <f t="shared" si="0"/>
        <v>0.53006933297429781</v>
      </c>
    </row>
    <row r="63" spans="1:7" x14ac:dyDescent="0.25">
      <c r="A63">
        <v>1980</v>
      </c>
      <c r="B63">
        <v>0.63887961770122947</v>
      </c>
      <c r="C63">
        <v>0.64657508642138617</v>
      </c>
      <c r="D63">
        <v>0.31470068007681978</v>
      </c>
      <c r="E63">
        <v>0.41689876054849645</v>
      </c>
      <c r="F63">
        <v>0.3475418017867079</v>
      </c>
      <c r="G63">
        <f t="shared" si="0"/>
        <v>0.51191347063195658</v>
      </c>
    </row>
    <row r="64" spans="1:7" x14ac:dyDescent="0.25">
      <c r="A64">
        <v>1981</v>
      </c>
      <c r="B64">
        <v>0.64928883964033146</v>
      </c>
      <c r="C64">
        <v>0.64721111490394845</v>
      </c>
      <c r="D64">
        <v>0.32267852422334958</v>
      </c>
      <c r="E64">
        <v>0.41857826674214282</v>
      </c>
      <c r="F64">
        <v>0.35277501481061907</v>
      </c>
      <c r="G64">
        <f t="shared" si="0"/>
        <v>0.5248907730140614</v>
      </c>
    </row>
    <row r="65" spans="1:7" x14ac:dyDescent="0.25">
      <c r="A65">
        <v>1982</v>
      </c>
      <c r="B65">
        <v>0.65100190998131935</v>
      </c>
      <c r="C65">
        <v>0.64688426837022428</v>
      </c>
      <c r="D65">
        <v>0.33091848847502081</v>
      </c>
      <c r="E65">
        <v>0.4280099338706092</v>
      </c>
      <c r="F65">
        <v>0.35698946626965755</v>
      </c>
      <c r="G65">
        <f t="shared" si="0"/>
        <v>0.53829445773735662</v>
      </c>
    </row>
    <row r="66" spans="1:7" x14ac:dyDescent="0.25">
      <c r="A66">
        <v>1983</v>
      </c>
      <c r="B66">
        <v>0.67499944491026986</v>
      </c>
      <c r="C66">
        <v>0.66676019120189089</v>
      </c>
      <c r="D66">
        <v>0.37088015319261958</v>
      </c>
      <c r="E66">
        <v>0.45242297876656123</v>
      </c>
      <c r="F66">
        <v>0.38127205333516045</v>
      </c>
      <c r="G66">
        <f t="shared" si="0"/>
        <v>0.60329881194727752</v>
      </c>
    </row>
    <row r="67" spans="1:7" x14ac:dyDescent="0.25">
      <c r="A67">
        <v>1984</v>
      </c>
      <c r="B67">
        <v>0.69146513635179196</v>
      </c>
      <c r="C67">
        <v>0.679941405179734</v>
      </c>
      <c r="D67">
        <v>0.38274095866296165</v>
      </c>
      <c r="E67">
        <v>0.46258097093611478</v>
      </c>
      <c r="F67">
        <v>0.39903859065107811</v>
      </c>
      <c r="G67">
        <f t="shared" ref="G67:G87" si="1">+D67/$D$80</f>
        <v>0.62259240257863924</v>
      </c>
    </row>
    <row r="68" spans="1:7" x14ac:dyDescent="0.25">
      <c r="A68">
        <v>1985</v>
      </c>
      <c r="B68">
        <v>0.70432272929003237</v>
      </c>
      <c r="C68">
        <v>0.692128114497779</v>
      </c>
      <c r="D68">
        <v>0.39719343217452913</v>
      </c>
      <c r="E68">
        <v>0.47302781776380648</v>
      </c>
      <c r="F68">
        <v>0.40740638987759153</v>
      </c>
      <c r="G68">
        <f t="shared" si="1"/>
        <v>0.64610177622446974</v>
      </c>
    </row>
    <row r="69" spans="1:7" x14ac:dyDescent="0.25">
      <c r="A69">
        <v>1986</v>
      </c>
      <c r="B69">
        <v>0.71669261563746234</v>
      </c>
      <c r="C69">
        <v>0.70073435046630306</v>
      </c>
      <c r="D69">
        <v>0.41376740145142221</v>
      </c>
      <c r="E69">
        <v>0.48515555452951409</v>
      </c>
      <c r="F69">
        <v>0.42270697598255341</v>
      </c>
      <c r="G69">
        <f t="shared" si="1"/>
        <v>0.67306211877158684</v>
      </c>
    </row>
    <row r="70" spans="1:7" x14ac:dyDescent="0.25">
      <c r="A70">
        <v>1987</v>
      </c>
      <c r="B70">
        <v>0.72108486009134298</v>
      </c>
      <c r="C70">
        <v>0.7172503270675239</v>
      </c>
      <c r="D70">
        <v>0.43743066757099147</v>
      </c>
      <c r="E70">
        <v>0.51677268555077627</v>
      </c>
      <c r="F70">
        <v>0.44531255266701686</v>
      </c>
      <c r="G70">
        <f t="shared" si="1"/>
        <v>0.7115543923910761</v>
      </c>
    </row>
    <row r="71" spans="1:7" x14ac:dyDescent="0.25">
      <c r="A71">
        <v>1988</v>
      </c>
      <c r="B71">
        <v>0.72988286037542205</v>
      </c>
      <c r="C71">
        <v>0.72734382267704467</v>
      </c>
      <c r="D71">
        <v>0.45613211363231287</v>
      </c>
      <c r="E71">
        <v>0.53042150623443773</v>
      </c>
      <c r="F71">
        <v>0.46243590660765521</v>
      </c>
      <c r="G71">
        <f t="shared" si="1"/>
        <v>0.74197543297081181</v>
      </c>
    </row>
    <row r="72" spans="1:7" x14ac:dyDescent="0.25">
      <c r="A72">
        <v>1989</v>
      </c>
      <c r="B72">
        <v>0.73835308778513731</v>
      </c>
      <c r="C72">
        <v>0.7290563946727342</v>
      </c>
      <c r="D72">
        <v>0.45663586863460781</v>
      </c>
      <c r="E72">
        <v>0.5361540108360644</v>
      </c>
      <c r="F72">
        <v>0.46466960003006152</v>
      </c>
      <c r="G72">
        <f t="shared" si="1"/>
        <v>0.74279487502448027</v>
      </c>
    </row>
    <row r="73" spans="1:7" x14ac:dyDescent="0.25">
      <c r="A73">
        <v>1990</v>
      </c>
      <c r="B73">
        <v>0.74436355907031027</v>
      </c>
      <c r="C73">
        <v>0.7343956728586496</v>
      </c>
      <c r="D73">
        <v>0.4608235562160401</v>
      </c>
      <c r="E73">
        <v>0.54253166914500073</v>
      </c>
      <c r="F73">
        <v>0.47653025621305062</v>
      </c>
      <c r="G73">
        <f t="shared" si="1"/>
        <v>0.74960685167229069</v>
      </c>
    </row>
    <row r="74" spans="1:7" x14ac:dyDescent="0.25">
      <c r="A74">
        <v>1991</v>
      </c>
      <c r="B74">
        <v>0.75179384247202397</v>
      </c>
      <c r="C74">
        <v>0.73758054855372235</v>
      </c>
      <c r="D74">
        <v>0.47213735136646157</v>
      </c>
      <c r="E74">
        <v>0.55163710943102984</v>
      </c>
      <c r="F74">
        <v>0.4852026927116222</v>
      </c>
      <c r="G74">
        <f t="shared" si="1"/>
        <v>0.76801063821656346</v>
      </c>
    </row>
    <row r="75" spans="1:7" x14ac:dyDescent="0.25">
      <c r="A75">
        <v>1992</v>
      </c>
      <c r="B75">
        <v>0.77980306855410253</v>
      </c>
      <c r="C75">
        <v>0.76254390216277079</v>
      </c>
      <c r="D75">
        <v>0.50038041860329541</v>
      </c>
      <c r="E75">
        <v>0.58488535919783358</v>
      </c>
      <c r="F75">
        <v>0.51295024289071744</v>
      </c>
      <c r="G75">
        <f t="shared" si="1"/>
        <v>0.81395272695615573</v>
      </c>
    </row>
    <row r="76" spans="1:7" x14ac:dyDescent="0.25">
      <c r="A76">
        <v>1993</v>
      </c>
      <c r="B76">
        <v>0.7874380939332225</v>
      </c>
      <c r="C76">
        <v>0.77470599399505202</v>
      </c>
      <c r="D76">
        <v>0.51625615311353168</v>
      </c>
      <c r="E76">
        <v>0.60441458765891698</v>
      </c>
      <c r="F76">
        <v>0.53259875027335379</v>
      </c>
      <c r="G76">
        <f t="shared" si="1"/>
        <v>0.8397772734743989</v>
      </c>
    </row>
    <row r="77" spans="1:7" x14ac:dyDescent="0.25">
      <c r="A77">
        <v>1994</v>
      </c>
      <c r="B77">
        <v>0.79954768181473601</v>
      </c>
      <c r="C77">
        <v>0.79019557578876765</v>
      </c>
      <c r="D77">
        <v>0.53701194682688258</v>
      </c>
      <c r="E77">
        <v>0.6302581402203854</v>
      </c>
      <c r="F77">
        <v>0.55775813105788841</v>
      </c>
      <c r="G77">
        <f t="shared" si="1"/>
        <v>0.87354005528004597</v>
      </c>
    </row>
    <row r="78" spans="1:7" x14ac:dyDescent="0.25">
      <c r="A78">
        <v>1995</v>
      </c>
      <c r="B78">
        <v>0.80102708138854839</v>
      </c>
      <c r="C78">
        <v>0.79733394067337537</v>
      </c>
      <c r="D78">
        <v>0.55390741063509219</v>
      </c>
      <c r="E78">
        <v>0.65338714650861429</v>
      </c>
      <c r="F78">
        <v>0.58007590496415462</v>
      </c>
      <c r="G78">
        <f t="shared" si="1"/>
        <v>0.9010233626370111</v>
      </c>
    </row>
    <row r="79" spans="1:7" x14ac:dyDescent="0.25">
      <c r="A79">
        <v>1996</v>
      </c>
      <c r="B79">
        <v>0.81662767636007538</v>
      </c>
      <c r="C79">
        <v>0.81702700895713487</v>
      </c>
      <c r="D79">
        <v>0.57868960486485965</v>
      </c>
      <c r="E79">
        <v>0.67891936587194612</v>
      </c>
      <c r="F79">
        <v>0.61065840391061776</v>
      </c>
      <c r="G79">
        <f t="shared" si="1"/>
        <v>0.94133576061129798</v>
      </c>
    </row>
    <row r="80" spans="1:7" x14ac:dyDescent="0.25">
      <c r="A80">
        <v>1997</v>
      </c>
      <c r="B80">
        <v>0.83356799377994883</v>
      </c>
      <c r="C80">
        <v>0.84110732708184144</v>
      </c>
      <c r="D80">
        <v>0.61475366078630855</v>
      </c>
      <c r="E80">
        <v>0.72009715001871044</v>
      </c>
      <c r="F80">
        <v>0.65507442534431792</v>
      </c>
      <c r="G80">
        <f t="shared" si="1"/>
        <v>1</v>
      </c>
    </row>
    <row r="81" spans="1:7" x14ac:dyDescent="0.25">
      <c r="A81">
        <v>1998</v>
      </c>
      <c r="B81">
        <v>0.85167049451669052</v>
      </c>
      <c r="C81">
        <v>0.86676504250088615</v>
      </c>
      <c r="D81">
        <v>0.63512940927338568</v>
      </c>
      <c r="E81">
        <v>0.74778062203704887</v>
      </c>
      <c r="F81">
        <v>0.69323668041995068</v>
      </c>
      <c r="G81">
        <f t="shared" si="1"/>
        <v>1.0331445744642094</v>
      </c>
    </row>
    <row r="82" spans="1:7" x14ac:dyDescent="0.25">
      <c r="A82">
        <v>1999</v>
      </c>
      <c r="B82">
        <v>0.87608284778636114</v>
      </c>
      <c r="C82">
        <v>0.89455166220648374</v>
      </c>
      <c r="D82">
        <v>0.68008141146232237</v>
      </c>
      <c r="E82">
        <v>0.78540029994700999</v>
      </c>
      <c r="F82">
        <v>0.73940091606376157</v>
      </c>
      <c r="G82">
        <f t="shared" si="1"/>
        <v>1.1062665500721955</v>
      </c>
    </row>
    <row r="83" spans="1:7" x14ac:dyDescent="0.25">
      <c r="A83">
        <v>2000</v>
      </c>
      <c r="B83">
        <v>0.8932556054820272</v>
      </c>
      <c r="C83">
        <v>0.9150851371603691</v>
      </c>
      <c r="D83">
        <v>0.73450515827954077</v>
      </c>
      <c r="E83">
        <v>0.81402088696926489</v>
      </c>
      <c r="F83">
        <v>0.77402455785590019</v>
      </c>
      <c r="G83">
        <f t="shared" si="1"/>
        <v>1.1947959079089705</v>
      </c>
    </row>
    <row r="84" spans="1:7" x14ac:dyDescent="0.25">
      <c r="A84">
        <v>2001</v>
      </c>
      <c r="B84">
        <v>0.90153079920423196</v>
      </c>
      <c r="C84">
        <v>0.91417023856586954</v>
      </c>
      <c r="D84">
        <v>0.73705542641835198</v>
      </c>
      <c r="E84">
        <v>0.81426924637129583</v>
      </c>
      <c r="F84">
        <v>0.7845694403146769</v>
      </c>
      <c r="G84">
        <f t="shared" si="1"/>
        <v>1.1989443470342442</v>
      </c>
    </row>
    <row r="85" spans="1:7" x14ac:dyDescent="0.25">
      <c r="A85">
        <v>2002</v>
      </c>
      <c r="B85">
        <v>0.92716977599248207</v>
      </c>
      <c r="C85">
        <v>0.93011225807135389</v>
      </c>
      <c r="D85">
        <v>0.80153474907444799</v>
      </c>
      <c r="E85">
        <v>0.87086725430504863</v>
      </c>
      <c r="F85">
        <v>0.85170202207244206</v>
      </c>
      <c r="G85">
        <f t="shared" si="1"/>
        <v>1.303830786545028</v>
      </c>
    </row>
    <row r="86" spans="1:7" x14ac:dyDescent="0.25">
      <c r="A86">
        <v>2003</v>
      </c>
      <c r="B86">
        <v>0.9552780611846613</v>
      </c>
      <c r="C86">
        <v>0.9528240267960959</v>
      </c>
      <c r="D86">
        <v>0.88953286133153964</v>
      </c>
      <c r="E86">
        <v>0.9157219502999091</v>
      </c>
      <c r="F86">
        <v>0.90978457576868477</v>
      </c>
      <c r="G86">
        <f t="shared" si="1"/>
        <v>1.4469744843711401</v>
      </c>
    </row>
    <row r="87" spans="1:7" x14ac:dyDescent="0.25">
      <c r="A87">
        <v>2004</v>
      </c>
      <c r="B87">
        <v>0.98237723399812271</v>
      </c>
      <c r="C87">
        <v>0.978303885112356</v>
      </c>
      <c r="D87">
        <v>0.96574241435378272</v>
      </c>
      <c r="E87">
        <v>0.95622198398764136</v>
      </c>
      <c r="F87">
        <v>0.952475823192108</v>
      </c>
      <c r="G87">
        <f t="shared" si="1"/>
        <v>1.5709421121926097</v>
      </c>
    </row>
    <row r="88" spans="1:7" x14ac:dyDescent="0.25">
      <c r="A88">
        <v>2005</v>
      </c>
      <c r="B88">
        <v>1</v>
      </c>
      <c r="C88">
        <v>1</v>
      </c>
      <c r="D88">
        <v>1</v>
      </c>
      <c r="E88">
        <v>1</v>
      </c>
      <c r="F88">
        <v>1</v>
      </c>
      <c r="G88">
        <f>+D88/$D$80</f>
        <v>1.6266678245086612</v>
      </c>
    </row>
    <row r="89" spans="1:7" x14ac:dyDescent="0.25">
      <c r="A89">
        <v>2006</v>
      </c>
      <c r="B89">
        <v>1.0110820282689661</v>
      </c>
      <c r="C89">
        <v>1.0049684973945501</v>
      </c>
      <c r="D89">
        <v>1.0605870461253351</v>
      </c>
      <c r="E89">
        <v>1.0206870865416307</v>
      </c>
      <c r="F89">
        <v>1.0326195850148447</v>
      </c>
      <c r="G89">
        <f t="shared" ref="G89:G102" si="2">+D89/$D$80</f>
        <v>1.725222823022766</v>
      </c>
    </row>
    <row r="90" spans="1:7" x14ac:dyDescent="0.25">
      <c r="A90">
        <v>2007</v>
      </c>
      <c r="B90">
        <v>1.0216207173355676</v>
      </c>
      <c r="C90">
        <v>1.0162488492574793</v>
      </c>
      <c r="D90">
        <v>1.1173277948407629</v>
      </c>
      <c r="E90">
        <v>1.0703557830818</v>
      </c>
      <c r="F90">
        <v>1.0871104670870375</v>
      </c>
      <c r="G90">
        <f t="shared" si="2"/>
        <v>1.8175211732966836</v>
      </c>
    </row>
    <row r="91" spans="1:7" x14ac:dyDescent="0.25">
      <c r="A91">
        <v>2008</v>
      </c>
      <c r="B91">
        <v>1.0308274525432037</v>
      </c>
      <c r="C91">
        <v>1.0131837201766078</v>
      </c>
      <c r="D91">
        <v>1.1356264979014454</v>
      </c>
      <c r="E91">
        <v>1.0496405557735307</v>
      </c>
      <c r="F91">
        <v>1.0741476405856749</v>
      </c>
      <c r="G91">
        <f t="shared" si="2"/>
        <v>1.8472870847957339</v>
      </c>
    </row>
    <row r="92" spans="1:7" x14ac:dyDescent="0.25">
      <c r="A92">
        <v>2009</v>
      </c>
      <c r="B92">
        <v>1.0563114127696758</v>
      </c>
      <c r="C92">
        <v>1.0062069190260088</v>
      </c>
      <c r="D92">
        <v>1.1706821669584153</v>
      </c>
      <c r="E92">
        <v>1.0485740131052186</v>
      </c>
      <c r="F92">
        <v>1.0491349616773731</v>
      </c>
      <c r="G92">
        <f t="shared" si="2"/>
        <v>1.9043110137173307</v>
      </c>
    </row>
    <row r="93" spans="1:7" x14ac:dyDescent="0.25">
      <c r="A93">
        <v>2010</v>
      </c>
      <c r="B93">
        <v>1.0926502723830285</v>
      </c>
      <c r="C93">
        <v>1.0479420849630645</v>
      </c>
      <c r="D93">
        <v>1.2674396585848502</v>
      </c>
      <c r="E93">
        <v>1.1348337230941365</v>
      </c>
      <c r="F93">
        <v>1.1478770194126982</v>
      </c>
      <c r="G93">
        <f t="shared" si="2"/>
        <v>2.0617033121262187</v>
      </c>
    </row>
    <row r="94" spans="1:7" x14ac:dyDescent="0.25">
      <c r="A94">
        <v>2011</v>
      </c>
      <c r="B94">
        <v>1.0993192951373174</v>
      </c>
      <c r="C94">
        <v>1.060878558319519</v>
      </c>
      <c r="D94">
        <v>1.2508892729073109</v>
      </c>
      <c r="E94">
        <v>1.1480956436178293</v>
      </c>
      <c r="F94">
        <v>1.1648349093417054</v>
      </c>
      <c r="G94">
        <f t="shared" si="2"/>
        <v>2.0347813322613564</v>
      </c>
    </row>
    <row r="95" spans="1:7" x14ac:dyDescent="0.25">
      <c r="A95">
        <v>2012</v>
      </c>
      <c r="B95">
        <v>1.1032486066126101</v>
      </c>
      <c r="C95">
        <v>1.0686259161817409</v>
      </c>
      <c r="D95">
        <v>1.2176104691115941</v>
      </c>
      <c r="E95">
        <v>1.1467257960400561</v>
      </c>
      <c r="F95">
        <v>1.1785034475141574</v>
      </c>
      <c r="G95">
        <f t="shared" si="2"/>
        <v>1.9806477728887273</v>
      </c>
    </row>
    <row r="96" spans="1:7" x14ac:dyDescent="0.25">
      <c r="A96">
        <v>2013</v>
      </c>
      <c r="B96">
        <v>1.1077677908021641</v>
      </c>
      <c r="C96">
        <v>1.0756478031657961</v>
      </c>
      <c r="D96">
        <v>1.2492220082659258</v>
      </c>
      <c r="E96">
        <v>1.1740771007830646</v>
      </c>
      <c r="F96">
        <v>1.1823623180970029</v>
      </c>
      <c r="G96">
        <f t="shared" si="2"/>
        <v>2.0320692465142742</v>
      </c>
    </row>
    <row r="97" spans="1:7" x14ac:dyDescent="0.25">
      <c r="A97">
        <v>2014</v>
      </c>
      <c r="B97">
        <v>1.1147728033479707</v>
      </c>
      <c r="C97">
        <v>1.0877719504503403</v>
      </c>
      <c r="D97">
        <v>1.2517454138627115</v>
      </c>
      <c r="E97">
        <v>1.1658289164116871</v>
      </c>
      <c r="F97">
        <v>1.1805430954568092</v>
      </c>
      <c r="G97">
        <f t="shared" si="2"/>
        <v>2.036173989206751</v>
      </c>
    </row>
    <row r="98" spans="1:7" x14ac:dyDescent="0.25">
      <c r="A98">
        <v>2015</v>
      </c>
      <c r="B98">
        <v>1.1224733544586665</v>
      </c>
      <c r="C98">
        <v>1.090272787278576</v>
      </c>
      <c r="D98">
        <v>1.245627783525014</v>
      </c>
      <c r="E98">
        <v>1.1565357425368938</v>
      </c>
      <c r="F98">
        <v>1.1609999645551787</v>
      </c>
      <c r="G98">
        <f t="shared" si="2"/>
        <v>2.0262226367741802</v>
      </c>
    </row>
    <row r="99" spans="1:7" x14ac:dyDescent="0.25">
      <c r="A99">
        <v>2016</v>
      </c>
      <c r="B99">
        <v>1.125038062747066</v>
      </c>
      <c r="C99">
        <v>1.0947306539340205</v>
      </c>
      <c r="D99">
        <v>1.2447573844276918</v>
      </c>
      <c r="E99">
        <v>1.1622062401863185</v>
      </c>
      <c r="F99">
        <v>1.1507325930672689</v>
      </c>
      <c r="G99">
        <f t="shared" si="2"/>
        <v>2.0248067865680848</v>
      </c>
    </row>
    <row r="100" spans="1:7" x14ac:dyDescent="0.25">
      <c r="A100">
        <v>2017</v>
      </c>
      <c r="B100">
        <v>1.1355525788418941</v>
      </c>
      <c r="C100">
        <v>1.106704560998927</v>
      </c>
      <c r="D100">
        <v>1.260968304036642</v>
      </c>
      <c r="E100">
        <v>1.1588291997677973</v>
      </c>
      <c r="F100">
        <v>1.159134483635724</v>
      </c>
      <c r="G100">
        <f t="shared" si="2"/>
        <v>2.0511765679016603</v>
      </c>
    </row>
    <row r="101" spans="1:7" x14ac:dyDescent="0.25">
      <c r="A101">
        <v>2018</v>
      </c>
      <c r="B101">
        <v>1.1479533099530248</v>
      </c>
      <c r="C101">
        <v>1.1187110208510416</v>
      </c>
      <c r="D101">
        <v>1.2914524449390545</v>
      </c>
      <c r="E101">
        <v>1.1684996408475534</v>
      </c>
      <c r="F101">
        <v>1.0718200350494267</v>
      </c>
      <c r="G101">
        <f t="shared" si="2"/>
        <v>2.1007641390654035</v>
      </c>
    </row>
    <row r="102" spans="1:7" x14ac:dyDescent="0.25">
      <c r="A102">
        <v>2019</v>
      </c>
      <c r="B102">
        <v>1.1605104906354449</v>
      </c>
      <c r="C102">
        <v>1.1280332160694797</v>
      </c>
      <c r="D102">
        <v>1.2874779450294411</v>
      </c>
      <c r="E102">
        <v>1.1716110201533256</v>
      </c>
      <c r="F102">
        <v>1.242620857970929</v>
      </c>
      <c r="G102">
        <f t="shared" si="2"/>
        <v>2.0942989479439227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workbookViewId="0">
      <selection activeCell="U35" sqref="U35:U117"/>
    </sheetView>
  </sheetViews>
  <sheetFormatPr baseColWidth="10" defaultColWidth="8" defaultRowHeight="15" x14ac:dyDescent="0.25"/>
  <cols>
    <col min="1" max="1" width="20" customWidth="1"/>
    <col min="16" max="17" width="10" customWidth="1"/>
    <col min="18" max="18" width="9" customWidth="1"/>
    <col min="24" max="24" width="9" bestFit="1" customWidth="1"/>
    <col min="257" max="257" width="20" customWidth="1"/>
    <col min="272" max="273" width="10" customWidth="1"/>
    <col min="274" max="274" width="9" customWidth="1"/>
    <col min="280" max="280" width="9" bestFit="1" customWidth="1"/>
    <col min="513" max="513" width="20" customWidth="1"/>
    <col min="528" max="529" width="10" customWidth="1"/>
    <col min="530" max="530" width="9" customWidth="1"/>
    <col min="536" max="536" width="9" bestFit="1" customWidth="1"/>
    <col min="769" max="769" width="20" customWidth="1"/>
    <col min="784" max="785" width="10" customWidth="1"/>
    <col min="786" max="786" width="9" customWidth="1"/>
    <col min="792" max="792" width="9" bestFit="1" customWidth="1"/>
    <col min="1025" max="1025" width="20" customWidth="1"/>
    <col min="1040" max="1041" width="10" customWidth="1"/>
    <col min="1042" max="1042" width="9" customWidth="1"/>
    <col min="1048" max="1048" width="9" bestFit="1" customWidth="1"/>
    <col min="1281" max="1281" width="20" customWidth="1"/>
    <col min="1296" max="1297" width="10" customWidth="1"/>
    <col min="1298" max="1298" width="9" customWidth="1"/>
    <col min="1304" max="1304" width="9" bestFit="1" customWidth="1"/>
    <col min="1537" max="1537" width="20" customWidth="1"/>
    <col min="1552" max="1553" width="10" customWidth="1"/>
    <col min="1554" max="1554" width="9" customWidth="1"/>
    <col min="1560" max="1560" width="9" bestFit="1" customWidth="1"/>
    <col min="1793" max="1793" width="20" customWidth="1"/>
    <col min="1808" max="1809" width="10" customWidth="1"/>
    <col min="1810" max="1810" width="9" customWidth="1"/>
    <col min="1816" max="1816" width="9" bestFit="1" customWidth="1"/>
    <col min="2049" max="2049" width="20" customWidth="1"/>
    <col min="2064" max="2065" width="10" customWidth="1"/>
    <col min="2066" max="2066" width="9" customWidth="1"/>
    <col min="2072" max="2072" width="9" bestFit="1" customWidth="1"/>
    <col min="2305" max="2305" width="20" customWidth="1"/>
    <col min="2320" max="2321" width="10" customWidth="1"/>
    <col min="2322" max="2322" width="9" customWidth="1"/>
    <col min="2328" max="2328" width="9" bestFit="1" customWidth="1"/>
    <col min="2561" max="2561" width="20" customWidth="1"/>
    <col min="2576" max="2577" width="10" customWidth="1"/>
    <col min="2578" max="2578" width="9" customWidth="1"/>
    <col min="2584" max="2584" width="9" bestFit="1" customWidth="1"/>
    <col min="2817" max="2817" width="20" customWidth="1"/>
    <col min="2832" max="2833" width="10" customWidth="1"/>
    <col min="2834" max="2834" width="9" customWidth="1"/>
    <col min="2840" max="2840" width="9" bestFit="1" customWidth="1"/>
    <col min="3073" max="3073" width="20" customWidth="1"/>
    <col min="3088" max="3089" width="10" customWidth="1"/>
    <col min="3090" max="3090" width="9" customWidth="1"/>
    <col min="3096" max="3096" width="9" bestFit="1" customWidth="1"/>
    <col min="3329" max="3329" width="20" customWidth="1"/>
    <col min="3344" max="3345" width="10" customWidth="1"/>
    <col min="3346" max="3346" width="9" customWidth="1"/>
    <col min="3352" max="3352" width="9" bestFit="1" customWidth="1"/>
    <col min="3585" max="3585" width="20" customWidth="1"/>
    <col min="3600" max="3601" width="10" customWidth="1"/>
    <col min="3602" max="3602" width="9" customWidth="1"/>
    <col min="3608" max="3608" width="9" bestFit="1" customWidth="1"/>
    <col min="3841" max="3841" width="20" customWidth="1"/>
    <col min="3856" max="3857" width="10" customWidth="1"/>
    <col min="3858" max="3858" width="9" customWidth="1"/>
    <col min="3864" max="3864" width="9" bestFit="1" customWidth="1"/>
    <col min="4097" max="4097" width="20" customWidth="1"/>
    <col min="4112" max="4113" width="10" customWidth="1"/>
    <col min="4114" max="4114" width="9" customWidth="1"/>
    <col min="4120" max="4120" width="9" bestFit="1" customWidth="1"/>
    <col min="4353" max="4353" width="20" customWidth="1"/>
    <col min="4368" max="4369" width="10" customWidth="1"/>
    <col min="4370" max="4370" width="9" customWidth="1"/>
    <col min="4376" max="4376" width="9" bestFit="1" customWidth="1"/>
    <col min="4609" max="4609" width="20" customWidth="1"/>
    <col min="4624" max="4625" width="10" customWidth="1"/>
    <col min="4626" max="4626" width="9" customWidth="1"/>
    <col min="4632" max="4632" width="9" bestFit="1" customWidth="1"/>
    <col min="4865" max="4865" width="20" customWidth="1"/>
    <col min="4880" max="4881" width="10" customWidth="1"/>
    <col min="4882" max="4882" width="9" customWidth="1"/>
    <col min="4888" max="4888" width="9" bestFit="1" customWidth="1"/>
    <col min="5121" max="5121" width="20" customWidth="1"/>
    <col min="5136" max="5137" width="10" customWidth="1"/>
    <col min="5138" max="5138" width="9" customWidth="1"/>
    <col min="5144" max="5144" width="9" bestFit="1" customWidth="1"/>
    <col min="5377" max="5377" width="20" customWidth="1"/>
    <col min="5392" max="5393" width="10" customWidth="1"/>
    <col min="5394" max="5394" width="9" customWidth="1"/>
    <col min="5400" max="5400" width="9" bestFit="1" customWidth="1"/>
    <col min="5633" max="5633" width="20" customWidth="1"/>
    <col min="5648" max="5649" width="10" customWidth="1"/>
    <col min="5650" max="5650" width="9" customWidth="1"/>
    <col min="5656" max="5656" width="9" bestFit="1" customWidth="1"/>
    <col min="5889" max="5889" width="20" customWidth="1"/>
    <col min="5904" max="5905" width="10" customWidth="1"/>
    <col min="5906" max="5906" width="9" customWidth="1"/>
    <col min="5912" max="5912" width="9" bestFit="1" customWidth="1"/>
    <col min="6145" max="6145" width="20" customWidth="1"/>
    <col min="6160" max="6161" width="10" customWidth="1"/>
    <col min="6162" max="6162" width="9" customWidth="1"/>
    <col min="6168" max="6168" width="9" bestFit="1" customWidth="1"/>
    <col min="6401" max="6401" width="20" customWidth="1"/>
    <col min="6416" max="6417" width="10" customWidth="1"/>
    <col min="6418" max="6418" width="9" customWidth="1"/>
    <col min="6424" max="6424" width="9" bestFit="1" customWidth="1"/>
    <col min="6657" max="6657" width="20" customWidth="1"/>
    <col min="6672" max="6673" width="10" customWidth="1"/>
    <col min="6674" max="6674" width="9" customWidth="1"/>
    <col min="6680" max="6680" width="9" bestFit="1" customWidth="1"/>
    <col min="6913" max="6913" width="20" customWidth="1"/>
    <col min="6928" max="6929" width="10" customWidth="1"/>
    <col min="6930" max="6930" width="9" customWidth="1"/>
    <col min="6936" max="6936" width="9" bestFit="1" customWidth="1"/>
    <col min="7169" max="7169" width="20" customWidth="1"/>
    <col min="7184" max="7185" width="10" customWidth="1"/>
    <col min="7186" max="7186" width="9" customWidth="1"/>
    <col min="7192" max="7192" width="9" bestFit="1" customWidth="1"/>
    <col min="7425" max="7425" width="20" customWidth="1"/>
    <col min="7440" max="7441" width="10" customWidth="1"/>
    <col min="7442" max="7442" width="9" customWidth="1"/>
    <col min="7448" max="7448" width="9" bestFit="1" customWidth="1"/>
    <col min="7681" max="7681" width="20" customWidth="1"/>
    <col min="7696" max="7697" width="10" customWidth="1"/>
    <col min="7698" max="7698" width="9" customWidth="1"/>
    <col min="7704" max="7704" width="9" bestFit="1" customWidth="1"/>
    <col min="7937" max="7937" width="20" customWidth="1"/>
    <col min="7952" max="7953" width="10" customWidth="1"/>
    <col min="7954" max="7954" width="9" customWidth="1"/>
    <col min="7960" max="7960" width="9" bestFit="1" customWidth="1"/>
    <col min="8193" max="8193" width="20" customWidth="1"/>
    <col min="8208" max="8209" width="10" customWidth="1"/>
    <col min="8210" max="8210" width="9" customWidth="1"/>
    <col min="8216" max="8216" width="9" bestFit="1" customWidth="1"/>
    <col min="8449" max="8449" width="20" customWidth="1"/>
    <col min="8464" max="8465" width="10" customWidth="1"/>
    <col min="8466" max="8466" width="9" customWidth="1"/>
    <col min="8472" max="8472" width="9" bestFit="1" customWidth="1"/>
    <col min="8705" max="8705" width="20" customWidth="1"/>
    <col min="8720" max="8721" width="10" customWidth="1"/>
    <col min="8722" max="8722" width="9" customWidth="1"/>
    <col min="8728" max="8728" width="9" bestFit="1" customWidth="1"/>
    <col min="8961" max="8961" width="20" customWidth="1"/>
    <col min="8976" max="8977" width="10" customWidth="1"/>
    <col min="8978" max="8978" width="9" customWidth="1"/>
    <col min="8984" max="8984" width="9" bestFit="1" customWidth="1"/>
    <col min="9217" max="9217" width="20" customWidth="1"/>
    <col min="9232" max="9233" width="10" customWidth="1"/>
    <col min="9234" max="9234" width="9" customWidth="1"/>
    <col min="9240" max="9240" width="9" bestFit="1" customWidth="1"/>
    <col min="9473" max="9473" width="20" customWidth="1"/>
    <col min="9488" max="9489" width="10" customWidth="1"/>
    <col min="9490" max="9490" width="9" customWidth="1"/>
    <col min="9496" max="9496" width="9" bestFit="1" customWidth="1"/>
    <col min="9729" max="9729" width="20" customWidth="1"/>
    <col min="9744" max="9745" width="10" customWidth="1"/>
    <col min="9746" max="9746" width="9" customWidth="1"/>
    <col min="9752" max="9752" width="9" bestFit="1" customWidth="1"/>
    <col min="9985" max="9985" width="20" customWidth="1"/>
    <col min="10000" max="10001" width="10" customWidth="1"/>
    <col min="10002" max="10002" width="9" customWidth="1"/>
    <col min="10008" max="10008" width="9" bestFit="1" customWidth="1"/>
    <col min="10241" max="10241" width="20" customWidth="1"/>
    <col min="10256" max="10257" width="10" customWidth="1"/>
    <col min="10258" max="10258" width="9" customWidth="1"/>
    <col min="10264" max="10264" width="9" bestFit="1" customWidth="1"/>
    <col min="10497" max="10497" width="20" customWidth="1"/>
    <col min="10512" max="10513" width="10" customWidth="1"/>
    <col min="10514" max="10514" width="9" customWidth="1"/>
    <col min="10520" max="10520" width="9" bestFit="1" customWidth="1"/>
    <col min="10753" max="10753" width="20" customWidth="1"/>
    <col min="10768" max="10769" width="10" customWidth="1"/>
    <col min="10770" max="10770" width="9" customWidth="1"/>
    <col min="10776" max="10776" width="9" bestFit="1" customWidth="1"/>
    <col min="11009" max="11009" width="20" customWidth="1"/>
    <col min="11024" max="11025" width="10" customWidth="1"/>
    <col min="11026" max="11026" width="9" customWidth="1"/>
    <col min="11032" max="11032" width="9" bestFit="1" customWidth="1"/>
    <col min="11265" max="11265" width="20" customWidth="1"/>
    <col min="11280" max="11281" width="10" customWidth="1"/>
    <col min="11282" max="11282" width="9" customWidth="1"/>
    <col min="11288" max="11288" width="9" bestFit="1" customWidth="1"/>
    <col min="11521" max="11521" width="20" customWidth="1"/>
    <col min="11536" max="11537" width="10" customWidth="1"/>
    <col min="11538" max="11538" width="9" customWidth="1"/>
    <col min="11544" max="11544" width="9" bestFit="1" customWidth="1"/>
    <col min="11777" max="11777" width="20" customWidth="1"/>
    <col min="11792" max="11793" width="10" customWidth="1"/>
    <col min="11794" max="11794" width="9" customWidth="1"/>
    <col min="11800" max="11800" width="9" bestFit="1" customWidth="1"/>
    <col min="12033" max="12033" width="20" customWidth="1"/>
    <col min="12048" max="12049" width="10" customWidth="1"/>
    <col min="12050" max="12050" width="9" customWidth="1"/>
    <col min="12056" max="12056" width="9" bestFit="1" customWidth="1"/>
    <col min="12289" max="12289" width="20" customWidth="1"/>
    <col min="12304" max="12305" width="10" customWidth="1"/>
    <col min="12306" max="12306" width="9" customWidth="1"/>
    <col min="12312" max="12312" width="9" bestFit="1" customWidth="1"/>
    <col min="12545" max="12545" width="20" customWidth="1"/>
    <col min="12560" max="12561" width="10" customWidth="1"/>
    <col min="12562" max="12562" width="9" customWidth="1"/>
    <col min="12568" max="12568" width="9" bestFit="1" customWidth="1"/>
    <col min="12801" max="12801" width="20" customWidth="1"/>
    <col min="12816" max="12817" width="10" customWidth="1"/>
    <col min="12818" max="12818" width="9" customWidth="1"/>
    <col min="12824" max="12824" width="9" bestFit="1" customWidth="1"/>
    <col min="13057" max="13057" width="20" customWidth="1"/>
    <col min="13072" max="13073" width="10" customWidth="1"/>
    <col min="13074" max="13074" width="9" customWidth="1"/>
    <col min="13080" max="13080" width="9" bestFit="1" customWidth="1"/>
    <col min="13313" max="13313" width="20" customWidth="1"/>
    <col min="13328" max="13329" width="10" customWidth="1"/>
    <col min="13330" max="13330" width="9" customWidth="1"/>
    <col min="13336" max="13336" width="9" bestFit="1" customWidth="1"/>
    <col min="13569" max="13569" width="20" customWidth="1"/>
    <col min="13584" max="13585" width="10" customWidth="1"/>
    <col min="13586" max="13586" width="9" customWidth="1"/>
    <col min="13592" max="13592" width="9" bestFit="1" customWidth="1"/>
    <col min="13825" max="13825" width="20" customWidth="1"/>
    <col min="13840" max="13841" width="10" customWidth="1"/>
    <col min="13842" max="13842" width="9" customWidth="1"/>
    <col min="13848" max="13848" width="9" bestFit="1" customWidth="1"/>
    <col min="14081" max="14081" width="20" customWidth="1"/>
    <col min="14096" max="14097" width="10" customWidth="1"/>
    <col min="14098" max="14098" width="9" customWidth="1"/>
    <col min="14104" max="14104" width="9" bestFit="1" customWidth="1"/>
    <col min="14337" max="14337" width="20" customWidth="1"/>
    <col min="14352" max="14353" width="10" customWidth="1"/>
    <col min="14354" max="14354" width="9" customWidth="1"/>
    <col min="14360" max="14360" width="9" bestFit="1" customWidth="1"/>
    <col min="14593" max="14593" width="20" customWidth="1"/>
    <col min="14608" max="14609" width="10" customWidth="1"/>
    <col min="14610" max="14610" width="9" customWidth="1"/>
    <col min="14616" max="14616" width="9" bestFit="1" customWidth="1"/>
    <col min="14849" max="14849" width="20" customWidth="1"/>
    <col min="14864" max="14865" width="10" customWidth="1"/>
    <col min="14866" max="14866" width="9" customWidth="1"/>
    <col min="14872" max="14872" width="9" bestFit="1" customWidth="1"/>
    <col min="15105" max="15105" width="20" customWidth="1"/>
    <col min="15120" max="15121" width="10" customWidth="1"/>
    <col min="15122" max="15122" width="9" customWidth="1"/>
    <col min="15128" max="15128" width="9" bestFit="1" customWidth="1"/>
    <col min="15361" max="15361" width="20" customWidth="1"/>
    <col min="15376" max="15377" width="10" customWidth="1"/>
    <col min="15378" max="15378" width="9" customWidth="1"/>
    <col min="15384" max="15384" width="9" bestFit="1" customWidth="1"/>
    <col min="15617" max="15617" width="20" customWidth="1"/>
    <col min="15632" max="15633" width="10" customWidth="1"/>
    <col min="15634" max="15634" width="9" customWidth="1"/>
    <col min="15640" max="15640" width="9" bestFit="1" customWidth="1"/>
    <col min="15873" max="15873" width="20" customWidth="1"/>
    <col min="15888" max="15889" width="10" customWidth="1"/>
    <col min="15890" max="15890" width="9" customWidth="1"/>
    <col min="15896" max="15896" width="9" bestFit="1" customWidth="1"/>
    <col min="16129" max="16129" width="20" customWidth="1"/>
    <col min="16144" max="16145" width="10" customWidth="1"/>
    <col min="16146" max="16146" width="9" customWidth="1"/>
    <col min="16152" max="16152" width="9" bestFit="1" customWidth="1"/>
  </cols>
  <sheetData>
    <row r="1" spans="1:24" ht="15.75" x14ac:dyDescent="0.25">
      <c r="A1" s="90" t="s">
        <v>66</v>
      </c>
      <c r="B1" s="88"/>
      <c r="C1" s="88"/>
      <c r="D1" s="88"/>
      <c r="E1" s="88"/>
      <c r="F1" s="88"/>
      <c r="G1" s="88"/>
    </row>
    <row r="2" spans="1:24" ht="15.75" x14ac:dyDescent="0.25">
      <c r="A2" s="90" t="s">
        <v>67</v>
      </c>
      <c r="B2" s="88"/>
      <c r="C2" s="88"/>
      <c r="D2" s="88"/>
      <c r="E2" s="88"/>
      <c r="F2" s="88"/>
      <c r="G2" s="88"/>
    </row>
    <row r="3" spans="1:24" x14ac:dyDescent="0.25">
      <c r="A3" s="88"/>
      <c r="B3" s="88"/>
      <c r="C3" s="88"/>
      <c r="D3" s="88"/>
      <c r="E3" s="88"/>
      <c r="F3" s="88"/>
      <c r="G3" s="88"/>
    </row>
    <row r="4" spans="1:24" x14ac:dyDescent="0.25">
      <c r="A4" s="56" t="s">
        <v>68</v>
      </c>
      <c r="B4" s="87" t="s">
        <v>69</v>
      </c>
      <c r="C4" s="88"/>
      <c r="D4" s="88"/>
      <c r="E4" s="88"/>
      <c r="F4" s="88"/>
      <c r="G4" s="88"/>
    </row>
    <row r="5" spans="1:24" x14ac:dyDescent="0.25">
      <c r="A5" s="91" t="s">
        <v>70</v>
      </c>
      <c r="B5" s="88"/>
      <c r="C5" s="88"/>
      <c r="D5" s="88"/>
      <c r="E5" s="88"/>
      <c r="F5" s="88"/>
      <c r="G5" s="88"/>
    </row>
    <row r="6" spans="1:24" x14ac:dyDescent="0.25">
      <c r="A6" s="56" t="s">
        <v>71</v>
      </c>
      <c r="B6" s="87" t="s">
        <v>72</v>
      </c>
      <c r="C6" s="88"/>
      <c r="D6" s="88"/>
      <c r="E6" s="88"/>
      <c r="F6" s="88"/>
      <c r="G6" s="88"/>
    </row>
    <row r="7" spans="1:24" x14ac:dyDescent="0.25">
      <c r="A7" s="56" t="s">
        <v>73</v>
      </c>
      <c r="B7" s="87" t="s">
        <v>74</v>
      </c>
      <c r="C7" s="88"/>
      <c r="D7" s="88"/>
      <c r="E7" s="88"/>
      <c r="F7" s="88"/>
      <c r="G7" s="88"/>
    </row>
    <row r="8" spans="1:24" x14ac:dyDescent="0.25">
      <c r="A8" s="56" t="s">
        <v>75</v>
      </c>
      <c r="B8" s="87" t="s">
        <v>76</v>
      </c>
      <c r="C8" s="88"/>
      <c r="D8" s="88"/>
      <c r="E8" s="88"/>
      <c r="F8" s="88"/>
      <c r="G8" s="88"/>
      <c r="H8" t="e">
        <v>#NAME?</v>
      </c>
    </row>
    <row r="9" spans="1:24" x14ac:dyDescent="0.25">
      <c r="A9" s="56" t="s">
        <v>77</v>
      </c>
      <c r="B9" s="89" t="s">
        <v>78</v>
      </c>
      <c r="C9" s="88"/>
      <c r="D9" s="88"/>
      <c r="E9" s="88"/>
      <c r="F9" s="88"/>
      <c r="G9" s="88"/>
    </row>
    <row r="11" spans="1:24" ht="15.75" thickBot="1" x14ac:dyDescent="0.3">
      <c r="A11" s="57" t="s">
        <v>79</v>
      </c>
      <c r="B11" s="57" t="s">
        <v>80</v>
      </c>
      <c r="C11" s="57" t="s">
        <v>81</v>
      </c>
      <c r="D11" s="57" t="s">
        <v>82</v>
      </c>
      <c r="E11" s="57" t="s">
        <v>83</v>
      </c>
      <c r="F11" s="57" t="s">
        <v>84</v>
      </c>
      <c r="G11" s="57" t="s">
        <v>85</v>
      </c>
      <c r="H11" s="57" t="s">
        <v>86</v>
      </c>
      <c r="I11" s="57" t="s">
        <v>87</v>
      </c>
      <c r="J11" s="57" t="s">
        <v>88</v>
      </c>
      <c r="K11" s="57" t="s">
        <v>89</v>
      </c>
      <c r="L11" s="57" t="s">
        <v>90</v>
      </c>
      <c r="M11" s="57" t="s">
        <v>91</v>
      </c>
      <c r="N11" s="57" t="s">
        <v>92</v>
      </c>
      <c r="O11" s="57" t="s">
        <v>93</v>
      </c>
      <c r="P11" s="57" t="s">
        <v>94</v>
      </c>
      <c r="Q11" s="57" t="s">
        <v>95</v>
      </c>
      <c r="R11" s="57" t="s">
        <v>96</v>
      </c>
      <c r="S11" s="57" t="s">
        <v>97</v>
      </c>
      <c r="T11" s="57" t="s">
        <v>98</v>
      </c>
      <c r="U11" s="58">
        <v>1997</v>
      </c>
      <c r="V11" s="58" t="s">
        <v>99</v>
      </c>
    </row>
    <row r="12" spans="1:24" ht="15.75" thickTop="1" x14ac:dyDescent="0.25">
      <c r="A12" s="59">
        <v>1913</v>
      </c>
      <c r="B12" s="60">
        <v>3.9596012923923125E-2</v>
      </c>
      <c r="C12" s="60">
        <v>3.9461332607855365E-2</v>
      </c>
      <c r="D12" s="60">
        <v>3.9461332607855365E-2</v>
      </c>
      <c r="E12" s="60">
        <v>3.9506226046544614E-2</v>
      </c>
      <c r="F12" s="60">
        <v>3.9596012923923125E-2</v>
      </c>
      <c r="G12" s="60">
        <v>3.9326652291787598E-2</v>
      </c>
      <c r="H12" s="60">
        <v>3.9461332607855365E-2</v>
      </c>
      <c r="I12" s="60">
        <v>3.9461332607855365E-2</v>
      </c>
      <c r="J12" s="60">
        <v>3.986537355605866E-2</v>
      </c>
      <c r="K12" s="60">
        <v>4.0134734188194195E-2</v>
      </c>
      <c r="L12" s="60">
        <v>4.0269414504261955E-2</v>
      </c>
      <c r="M12" s="60">
        <v>4.0089840749504939E-2</v>
      </c>
      <c r="N12" s="60">
        <v>4.053877513639749E-2</v>
      </c>
      <c r="O12" s="60">
        <v>4.0673455452465257E-2</v>
      </c>
      <c r="P12" s="60">
        <v>4.053877513639749E-2</v>
      </c>
      <c r="Q12" s="60">
        <v>4.0583668575086745E-2</v>
      </c>
      <c r="R12" s="61">
        <v>3.9910266994747916E-2</v>
      </c>
      <c r="U12">
        <v>6.1626980000693214E-2</v>
      </c>
      <c r="V12">
        <v>5.0658878837524027E-2</v>
      </c>
      <c r="W12">
        <v>5.0691244239631325E-2</v>
      </c>
      <c r="X12" s="1">
        <v>0.99936151888570146</v>
      </c>
    </row>
    <row r="13" spans="1:24" x14ac:dyDescent="0.25">
      <c r="A13" s="59">
        <v>1914</v>
      </c>
      <c r="B13" s="60">
        <v>4.053877513639749E-2</v>
      </c>
      <c r="C13" s="60">
        <v>4.0134734188194195E-2</v>
      </c>
      <c r="D13" s="60">
        <v>4.0000053872126427E-2</v>
      </c>
      <c r="E13" s="60">
        <v>4.0224521065572706E-2</v>
      </c>
      <c r="F13" s="60">
        <v>3.9596012923923125E-2</v>
      </c>
      <c r="G13" s="60">
        <v>3.986537355605866E-2</v>
      </c>
      <c r="H13" s="60">
        <v>4.0134734188194195E-2</v>
      </c>
      <c r="I13" s="60">
        <v>3.986537355605866E-2</v>
      </c>
      <c r="J13" s="60">
        <v>4.053877513639749E-2</v>
      </c>
      <c r="K13" s="60">
        <v>4.1077496400668552E-2</v>
      </c>
      <c r="L13" s="60">
        <v>4.1212176716736319E-2</v>
      </c>
      <c r="M13" s="60">
        <v>4.0942816084600792E-2</v>
      </c>
      <c r="N13" s="60">
        <v>4.0942816084600785E-2</v>
      </c>
      <c r="O13" s="60">
        <v>4.1077496400668552E-2</v>
      </c>
      <c r="P13" s="60">
        <v>4.0942816084600785E-2</v>
      </c>
      <c r="Q13" s="60">
        <v>4.098770952329004E-2</v>
      </c>
      <c r="R13" s="61">
        <v>4.0505105057380544E-2</v>
      </c>
      <c r="U13">
        <v>6.2545492357283974E-2</v>
      </c>
      <c r="V13">
        <v>5.1413918370254275E-2</v>
      </c>
      <c r="W13">
        <v>5.1203277009728619E-2</v>
      </c>
      <c r="X13" s="1">
        <v>1.004113825771066</v>
      </c>
    </row>
    <row r="14" spans="1:24" x14ac:dyDescent="0.25">
      <c r="A14" s="59">
        <v>1915</v>
      </c>
      <c r="B14" s="60">
        <v>4.0808135768533024E-2</v>
      </c>
      <c r="C14" s="60">
        <v>4.053877513639749E-2</v>
      </c>
      <c r="D14" s="60">
        <v>4.0134734188194195E-2</v>
      </c>
      <c r="E14" s="60">
        <v>4.0493881697708234E-2</v>
      </c>
      <c r="F14" s="60">
        <v>4.053877513639749E-2</v>
      </c>
      <c r="G14" s="60">
        <v>4.0673455452465257E-2</v>
      </c>
      <c r="H14" s="60">
        <v>4.0808135768533024E-2</v>
      </c>
      <c r="I14" s="60">
        <v>4.0673455452465257E-2</v>
      </c>
      <c r="J14" s="60">
        <v>4.0808135768533024E-2</v>
      </c>
      <c r="K14" s="60">
        <v>4.0808135768533024E-2</v>
      </c>
      <c r="L14" s="60">
        <v>4.0942816084600785E-2</v>
      </c>
      <c r="M14" s="60">
        <v>4.085302920722228E-2</v>
      </c>
      <c r="N14" s="60">
        <v>4.134685703280408E-2</v>
      </c>
      <c r="O14" s="60">
        <v>4.1616217664939614E-2</v>
      </c>
      <c r="P14" s="60">
        <v>4.1750897981007382E-2</v>
      </c>
      <c r="Q14" s="60">
        <v>4.1571324226250359E-2</v>
      </c>
      <c r="R14" s="61">
        <v>4.0897922645911529E-2</v>
      </c>
      <c r="U14">
        <v>6.3152057121070318E-2</v>
      </c>
      <c r="V14">
        <v>5.1912529382434631E-2</v>
      </c>
      <c r="W14">
        <v>5.1715309779825899E-2</v>
      </c>
      <c r="X14" s="1">
        <v>1.0038135632068796</v>
      </c>
    </row>
    <row r="15" spans="1:24" x14ac:dyDescent="0.25">
      <c r="A15" s="59">
        <v>1916</v>
      </c>
      <c r="B15" s="60">
        <v>4.2154938929210677E-2</v>
      </c>
      <c r="C15" s="60">
        <v>4.2154938929210677E-2</v>
      </c>
      <c r="D15" s="60">
        <v>4.2558979877413979E-2</v>
      </c>
      <c r="E15" s="60">
        <v>4.2289619245278444E-2</v>
      </c>
      <c r="F15" s="60">
        <v>4.2963020825617274E-2</v>
      </c>
      <c r="G15" s="60">
        <v>4.3097701141685041E-2</v>
      </c>
      <c r="H15" s="60">
        <v>4.3636422405956096E-2</v>
      </c>
      <c r="I15" s="60">
        <v>4.3232381457752801E-2</v>
      </c>
      <c r="J15" s="60">
        <v>4.3636422405956096E-2</v>
      </c>
      <c r="K15" s="60">
        <v>4.4175143670227159E-2</v>
      </c>
      <c r="L15" s="60">
        <v>4.4983225566633755E-2</v>
      </c>
      <c r="M15" s="60">
        <v>4.426493054760567E-2</v>
      </c>
      <c r="N15" s="60">
        <v>4.5521946830904818E-2</v>
      </c>
      <c r="O15" s="60">
        <v>4.6330028727311415E-2</v>
      </c>
      <c r="P15" s="60">
        <v>4.6599389359446949E-2</v>
      </c>
      <c r="Q15" s="60">
        <v>4.6150454972554399E-2</v>
      </c>
      <c r="R15" s="61">
        <v>4.3984346555797832E-2</v>
      </c>
      <c r="U15">
        <v>6.7917923122248799E-2</v>
      </c>
      <c r="V15">
        <v>5.5830187335280279E-2</v>
      </c>
      <c r="W15">
        <v>5.5811571940604196E-2</v>
      </c>
      <c r="X15" s="1">
        <v>1.0003335400532329</v>
      </c>
    </row>
    <row r="16" spans="1:24" x14ac:dyDescent="0.25">
      <c r="A16" s="59">
        <v>1917</v>
      </c>
      <c r="B16" s="60">
        <v>4.7138110623718012E-2</v>
      </c>
      <c r="C16" s="60">
        <v>4.8215553152260129E-2</v>
      </c>
      <c r="D16" s="60">
        <v>4.8484913784395671E-2</v>
      </c>
      <c r="E16" s="60">
        <v>4.7946192520124609E-2</v>
      </c>
      <c r="F16" s="60">
        <v>5.063979884147992E-2</v>
      </c>
      <c r="G16" s="60">
        <v>5.1717241370022045E-2</v>
      </c>
      <c r="H16" s="60">
        <v>5.2255962634293107E-2</v>
      </c>
      <c r="I16" s="60">
        <v>5.1537667615265022E-2</v>
      </c>
      <c r="J16" s="60">
        <v>5.1717241370022045E-2</v>
      </c>
      <c r="K16" s="60">
        <v>5.2525323266428642E-2</v>
      </c>
      <c r="L16" s="60">
        <v>5.3468085478903006E-2</v>
      </c>
      <c r="M16" s="60">
        <v>5.2570216705117891E-2</v>
      </c>
      <c r="N16" s="60">
        <v>5.4410847691377356E-2</v>
      </c>
      <c r="O16" s="60">
        <v>5.4545528007445124E-2</v>
      </c>
      <c r="P16" s="60">
        <v>5.5218929587783953E-2</v>
      </c>
      <c r="Q16" s="60">
        <v>5.472510176220214E-2</v>
      </c>
      <c r="R16" s="61">
        <v>5.1694794650677424E-2</v>
      </c>
      <c r="U16">
        <v>7.9823922914283738E-2</v>
      </c>
      <c r="V16">
        <v>6.5617209202934679E-2</v>
      </c>
      <c r="W16">
        <v>6.5540194572452623E-2</v>
      </c>
      <c r="X16" s="1">
        <v>1.0011750747916519</v>
      </c>
    </row>
    <row r="17" spans="1:24" x14ac:dyDescent="0.25">
      <c r="A17" s="59">
        <v>1918</v>
      </c>
      <c r="B17" s="60">
        <v>5.6296372116326078E-2</v>
      </c>
      <c r="C17" s="60">
        <v>5.6835093380597147E-2</v>
      </c>
      <c r="D17" s="60">
        <v>5.6565732748461613E-2</v>
      </c>
      <c r="E17" s="60">
        <v>5.6565732748461613E-2</v>
      </c>
      <c r="F17" s="60">
        <v>5.7239134328800442E-2</v>
      </c>
      <c r="G17" s="60">
        <v>5.831657685734256E-2</v>
      </c>
      <c r="H17" s="60">
        <v>5.9394019385884692E-2</v>
      </c>
      <c r="I17" s="60">
        <v>5.831657685734256E-2</v>
      </c>
      <c r="J17" s="60">
        <v>6.0875502862630118E-2</v>
      </c>
      <c r="K17" s="60">
        <v>6.1952945391172243E-2</v>
      </c>
      <c r="L17" s="60">
        <v>6.3434428867917669E-2</v>
      </c>
      <c r="M17" s="60">
        <v>6.2087625707240003E-2</v>
      </c>
      <c r="N17" s="60">
        <v>6.4511871396459794E-2</v>
      </c>
      <c r="O17" s="60">
        <v>6.5589313925001919E-2</v>
      </c>
      <c r="P17" s="60">
        <v>6.6532076137476276E-2</v>
      </c>
      <c r="Q17" s="60">
        <v>6.5544420486312663E-2</v>
      </c>
      <c r="R17" s="61">
        <v>6.0628588949839197E-2</v>
      </c>
      <c r="U17">
        <v>9.3618938684967568E-2</v>
      </c>
      <c r="V17">
        <v>7.6957048222807856E-2</v>
      </c>
      <c r="W17">
        <v>7.7316948284690198E-2</v>
      </c>
      <c r="X17" s="1">
        <v>0.99534513363671384</v>
      </c>
    </row>
    <row r="18" spans="1:24" x14ac:dyDescent="0.25">
      <c r="A18" s="59">
        <v>1919</v>
      </c>
      <c r="B18" s="60">
        <v>6.6666756453544043E-2</v>
      </c>
      <c r="C18" s="60">
        <v>6.5185272976798617E-2</v>
      </c>
      <c r="D18" s="60">
        <v>6.5993354873205221E-2</v>
      </c>
      <c r="E18" s="60">
        <v>6.5948461434515951E-2</v>
      </c>
      <c r="F18" s="60">
        <v>6.7205477717815099E-2</v>
      </c>
      <c r="G18" s="60">
        <v>6.814823993028947E-2</v>
      </c>
      <c r="H18" s="60">
        <v>6.8282920246357237E-2</v>
      </c>
      <c r="I18" s="60">
        <v>6.7878879298153935E-2</v>
      </c>
      <c r="J18" s="60">
        <v>7.0168444671305952E-2</v>
      </c>
      <c r="K18" s="60">
        <v>7.1380567515915844E-2</v>
      </c>
      <c r="L18" s="60">
        <v>7.1784608464119132E-2</v>
      </c>
      <c r="M18" s="60">
        <v>7.1111206883780309E-2</v>
      </c>
      <c r="N18" s="60">
        <v>7.2996731308729038E-2</v>
      </c>
      <c r="O18" s="60">
        <v>7.4747575417609985E-2</v>
      </c>
      <c r="P18" s="60">
        <v>7.6363739210423179E-2</v>
      </c>
      <c r="Q18" s="60">
        <v>7.4702681978920729E-2</v>
      </c>
      <c r="R18" s="61">
        <v>6.9910307398842741E-2</v>
      </c>
      <c r="U18">
        <v>0.10795119753214794</v>
      </c>
      <c r="V18">
        <v>8.8738514139183683E-2</v>
      </c>
      <c r="W18">
        <v>8.8581669226830501E-2</v>
      </c>
      <c r="X18" s="1">
        <v>1.001770624935409</v>
      </c>
    </row>
    <row r="19" spans="1:24" x14ac:dyDescent="0.25">
      <c r="A19" s="59">
        <v>1920</v>
      </c>
      <c r="B19" s="60">
        <v>7.7845222687168592E-2</v>
      </c>
      <c r="C19" s="60">
        <v>7.8787984899642963E-2</v>
      </c>
      <c r="D19" s="60">
        <v>7.9596066796049553E-2</v>
      </c>
      <c r="E19" s="60">
        <v>7.8743091460953693E-2</v>
      </c>
      <c r="F19" s="60">
        <v>8.1885632169201569E-2</v>
      </c>
      <c r="G19" s="60">
        <v>8.3232435329879229E-2</v>
      </c>
      <c r="H19" s="60">
        <v>8.444455817448912E-2</v>
      </c>
      <c r="I19" s="60">
        <v>8.3187541891189973E-2</v>
      </c>
      <c r="J19" s="60">
        <v>8.3905836910218051E-2</v>
      </c>
      <c r="K19" s="60">
        <v>8.1750951853133816E-2</v>
      </c>
      <c r="L19" s="60">
        <v>8.0808189640659445E-2</v>
      </c>
      <c r="M19" s="60">
        <v>8.2154992801337104E-2</v>
      </c>
      <c r="N19" s="60">
        <v>8.0404148692456157E-2</v>
      </c>
      <c r="O19" s="60">
        <v>7.9865427428185087E-2</v>
      </c>
      <c r="P19" s="60">
        <v>7.8114583319304126E-2</v>
      </c>
      <c r="Q19" s="60">
        <v>7.9461386479981785E-2</v>
      </c>
      <c r="R19" s="61">
        <v>8.0886753158365646E-2</v>
      </c>
      <c r="U19">
        <v>0.12490035007452081</v>
      </c>
      <c r="V19">
        <v>0.10267113042239473</v>
      </c>
      <c r="W19">
        <v>0.10240655401945724</v>
      </c>
      <c r="X19" s="1">
        <v>1.0025835885746845</v>
      </c>
    </row>
    <row r="20" spans="1:24" x14ac:dyDescent="0.25">
      <c r="A20" s="59">
        <v>1921</v>
      </c>
      <c r="B20" s="60">
        <v>7.6767780158626481E-2</v>
      </c>
      <c r="C20" s="60">
        <v>7.4343534469406697E-2</v>
      </c>
      <c r="D20" s="60">
        <v>7.3804813205135628E-2</v>
      </c>
      <c r="E20" s="60">
        <v>7.4972042611056264E-2</v>
      </c>
      <c r="F20" s="60">
        <v>7.286205099266127E-2</v>
      </c>
      <c r="G20" s="60">
        <v>7.1515247831983611E-2</v>
      </c>
      <c r="H20" s="60">
        <v>7.1111206883780309E-2</v>
      </c>
      <c r="I20" s="60">
        <v>7.1829501902808401E-2</v>
      </c>
      <c r="J20" s="60">
        <v>7.1245887199848076E-2</v>
      </c>
      <c r="K20" s="60">
        <v>7.1515247831983611E-2</v>
      </c>
      <c r="L20" s="60">
        <v>7.0707165935577021E-2</v>
      </c>
      <c r="M20" s="60">
        <v>7.1156100322469565E-2</v>
      </c>
      <c r="N20" s="60">
        <v>7.0572485619509254E-2</v>
      </c>
      <c r="O20" s="60">
        <v>7.0168444671305952E-2</v>
      </c>
      <c r="P20" s="60">
        <v>6.976440372310265E-2</v>
      </c>
      <c r="Q20" s="60">
        <v>7.0168444671305952E-2</v>
      </c>
      <c r="R20" s="61">
        <v>7.2031522376910032E-2</v>
      </c>
      <c r="U20">
        <v>0.1112266472565942</v>
      </c>
      <c r="V20">
        <v>9.1431013604957576E-2</v>
      </c>
      <c r="W20">
        <v>9.1653865847414223E-2</v>
      </c>
      <c r="X20" s="1">
        <v>0.99756854508649251</v>
      </c>
    </row>
    <row r="21" spans="1:24" x14ac:dyDescent="0.25">
      <c r="A21" s="59">
        <v>1922</v>
      </c>
      <c r="B21" s="60">
        <v>6.8282920246357237E-2</v>
      </c>
      <c r="C21" s="60">
        <v>6.814823993028947E-2</v>
      </c>
      <c r="D21" s="60">
        <v>6.7340158033882866E-2</v>
      </c>
      <c r="E21" s="60">
        <v>6.7923772736843191E-2</v>
      </c>
      <c r="F21" s="60">
        <v>6.7340158033882866E-2</v>
      </c>
      <c r="G21" s="60">
        <v>6.7340158033882866E-2</v>
      </c>
      <c r="H21" s="60">
        <v>6.7474838349950633E-2</v>
      </c>
      <c r="I21" s="60">
        <v>6.7385051472572122E-2</v>
      </c>
      <c r="J21" s="60">
        <v>6.7609518666018401E-2</v>
      </c>
      <c r="K21" s="60">
        <v>6.6936117085679578E-2</v>
      </c>
      <c r="L21" s="60">
        <v>6.7070797401747331E-2</v>
      </c>
      <c r="M21" s="60">
        <v>6.7205477717815099E-2</v>
      </c>
      <c r="N21" s="60">
        <v>6.7474838349950633E-2</v>
      </c>
      <c r="O21" s="60">
        <v>6.7744198982086168E-2</v>
      </c>
      <c r="P21" s="60">
        <v>6.8013559614221702E-2</v>
      </c>
      <c r="Q21" s="60">
        <v>6.7744198982086168E-2</v>
      </c>
      <c r="R21" s="61">
        <v>6.7564625227329159E-2</v>
      </c>
      <c r="U21">
        <v>0.10432913937125231</v>
      </c>
      <c r="V21">
        <v>8.5761094095021001E-2</v>
      </c>
      <c r="W21">
        <v>8.6021505376344079E-2</v>
      </c>
      <c r="X21" s="1">
        <v>0.99697271885461924</v>
      </c>
    </row>
    <row r="22" spans="1:24" x14ac:dyDescent="0.25">
      <c r="A22" s="59">
        <v>1923</v>
      </c>
      <c r="B22" s="60">
        <v>6.7744198982086168E-2</v>
      </c>
      <c r="C22" s="60">
        <v>6.7609518666018401E-2</v>
      </c>
      <c r="D22" s="60">
        <v>6.7878879298153935E-2</v>
      </c>
      <c r="E22" s="60">
        <v>6.7744198982086168E-2</v>
      </c>
      <c r="F22" s="60">
        <v>6.814823993028947E-2</v>
      </c>
      <c r="G22" s="60">
        <v>6.8282920246357237E-2</v>
      </c>
      <c r="H22" s="60">
        <v>6.8686961194560525E-2</v>
      </c>
      <c r="I22" s="60">
        <v>6.8372707123735735E-2</v>
      </c>
      <c r="J22" s="60">
        <v>6.9360362774899362E-2</v>
      </c>
      <c r="K22" s="60">
        <v>6.9091002142763827E-2</v>
      </c>
      <c r="L22" s="60">
        <v>6.9495043090967129E-2</v>
      </c>
      <c r="M22" s="60">
        <v>6.9315469336210106E-2</v>
      </c>
      <c r="N22" s="60">
        <v>6.9629723407034896E-2</v>
      </c>
      <c r="O22" s="60">
        <v>6.976440372310265E-2</v>
      </c>
      <c r="P22" s="60">
        <v>6.976440372310265E-2</v>
      </c>
      <c r="Q22" s="60">
        <v>6.9719510284413408E-2</v>
      </c>
      <c r="R22" s="61">
        <v>6.8787971431611347E-2</v>
      </c>
      <c r="U22">
        <v>0.1062181553499012</v>
      </c>
      <c r="V22">
        <v>8.7313911247239806E-2</v>
      </c>
      <c r="W22">
        <v>8.7557603686635926E-2</v>
      </c>
      <c r="X22" s="1">
        <v>0.99721677582373902</v>
      </c>
    </row>
    <row r="23" spans="1:24" x14ac:dyDescent="0.25">
      <c r="A23" s="59">
        <v>1924</v>
      </c>
      <c r="B23" s="60">
        <v>6.9629723407034896E-2</v>
      </c>
      <c r="C23" s="60">
        <v>6.9360362774899362E-2</v>
      </c>
      <c r="D23" s="60">
        <v>6.895632182669606E-2</v>
      </c>
      <c r="E23" s="60">
        <v>6.9315469336210106E-2</v>
      </c>
      <c r="F23" s="60">
        <v>6.8686961194560525E-2</v>
      </c>
      <c r="G23" s="60">
        <v>6.8686961194560525E-2</v>
      </c>
      <c r="H23" s="60">
        <v>6.8686961194560525E-2</v>
      </c>
      <c r="I23" s="60">
        <v>6.8686961194560525E-2</v>
      </c>
      <c r="J23" s="60">
        <v>6.8821641510628292E-2</v>
      </c>
      <c r="K23" s="60">
        <v>6.8686961194560525E-2</v>
      </c>
      <c r="L23" s="60">
        <v>6.895632182669606E-2</v>
      </c>
      <c r="M23" s="60">
        <v>6.8821641510628292E-2</v>
      </c>
      <c r="N23" s="60">
        <v>6.9225682458831594E-2</v>
      </c>
      <c r="O23" s="60">
        <v>6.9495043090967129E-2</v>
      </c>
      <c r="P23" s="60">
        <v>6.9629723407034896E-2</v>
      </c>
      <c r="Q23" s="60">
        <v>6.9450149652277873E-2</v>
      </c>
      <c r="R23" s="61">
        <v>6.9068555423419206E-2</v>
      </c>
      <c r="U23">
        <v>0.10665141589546291</v>
      </c>
      <c r="V23">
        <v>8.7670061970225782E-2</v>
      </c>
      <c r="W23">
        <v>8.7557603686635926E-2</v>
      </c>
      <c r="X23" s="1">
        <v>1.0012843919757368</v>
      </c>
    </row>
    <row r="24" spans="1:24" x14ac:dyDescent="0.25">
      <c r="A24" s="59">
        <v>1925</v>
      </c>
      <c r="B24" s="60">
        <v>6.976440372310265E-2</v>
      </c>
      <c r="C24" s="60">
        <v>6.9495043090967129E-2</v>
      </c>
      <c r="D24" s="60">
        <v>6.9629723407034896E-2</v>
      </c>
      <c r="E24" s="60">
        <v>6.9629723407034882E-2</v>
      </c>
      <c r="F24" s="60">
        <v>6.9495043090967129E-2</v>
      </c>
      <c r="G24" s="60">
        <v>6.976440372310265E-2</v>
      </c>
      <c r="H24" s="60">
        <v>7.0572485619509254E-2</v>
      </c>
      <c r="I24" s="60">
        <v>6.9943977477859673E-2</v>
      </c>
      <c r="J24" s="60">
        <v>7.1515247831983611E-2</v>
      </c>
      <c r="K24" s="60">
        <v>7.1515247831983611E-2</v>
      </c>
      <c r="L24" s="60">
        <v>7.1245887199848076E-2</v>
      </c>
      <c r="M24" s="60">
        <v>7.1425460954605099E-2</v>
      </c>
      <c r="N24" s="60">
        <v>7.1515247831983611E-2</v>
      </c>
      <c r="O24" s="60">
        <v>7.2727370676593503E-2</v>
      </c>
      <c r="P24" s="60">
        <v>7.2323329728390215E-2</v>
      </c>
      <c r="Q24" s="60">
        <v>7.2188649412322448E-2</v>
      </c>
      <c r="R24" s="61">
        <v>7.0796952812955519E-2</v>
      </c>
      <c r="U24">
        <v>0.10932030085612282</v>
      </c>
      <c r="V24">
        <v>8.9863950423819325E-2</v>
      </c>
      <c r="W24">
        <v>8.9605734767025089E-2</v>
      </c>
      <c r="X24" s="1">
        <v>1.0028816867298236</v>
      </c>
    </row>
    <row r="25" spans="1:24" x14ac:dyDescent="0.25">
      <c r="A25" s="59">
        <v>1926</v>
      </c>
      <c r="B25" s="60">
        <v>7.2323329728390215E-2</v>
      </c>
      <c r="C25" s="60">
        <v>7.2053969096254666E-2</v>
      </c>
      <c r="D25" s="60">
        <v>7.1649928148051378E-2</v>
      </c>
      <c r="E25" s="60">
        <v>7.2009075657565424E-2</v>
      </c>
      <c r="F25" s="60">
        <v>7.2323329728390215E-2</v>
      </c>
      <c r="G25" s="60">
        <v>7.1919288780186899E-2</v>
      </c>
      <c r="H25" s="60">
        <v>7.1380567515915844E-2</v>
      </c>
      <c r="I25" s="60">
        <v>7.1874395341497657E-2</v>
      </c>
      <c r="J25" s="60">
        <v>7.0707165935577021E-2</v>
      </c>
      <c r="K25" s="60">
        <v>7.0303124987373719E-2</v>
      </c>
      <c r="L25" s="60">
        <v>7.0707165935577021E-2</v>
      </c>
      <c r="M25" s="60">
        <v>7.0572485619509254E-2</v>
      </c>
      <c r="N25" s="60">
        <v>7.0976526567712556E-2</v>
      </c>
      <c r="O25" s="60">
        <v>7.1245887199848076E-2</v>
      </c>
      <c r="P25" s="60">
        <v>7.1245887199848076E-2</v>
      </c>
      <c r="Q25" s="60">
        <v>7.1156100322469565E-2</v>
      </c>
      <c r="R25" s="61">
        <v>7.1403014235260465E-2</v>
      </c>
      <c r="U25">
        <v>0.11025614363453605</v>
      </c>
      <c r="V25">
        <v>9.0633235985469018E-2</v>
      </c>
      <c r="W25">
        <v>9.0629800307219649E-2</v>
      </c>
      <c r="X25" s="1">
        <v>1.0000379089244125</v>
      </c>
    </row>
    <row r="26" spans="1:24" x14ac:dyDescent="0.25">
      <c r="A26" s="59">
        <v>1927</v>
      </c>
      <c r="B26" s="60">
        <v>7.0707165935577021E-2</v>
      </c>
      <c r="C26" s="60">
        <v>7.0168444671305952E-2</v>
      </c>
      <c r="D26" s="60">
        <v>6.976440372310265E-2</v>
      </c>
      <c r="E26" s="60">
        <v>7.0213338109995208E-2</v>
      </c>
      <c r="F26" s="60">
        <v>6.976440372310265E-2</v>
      </c>
      <c r="G26" s="60">
        <v>7.0303124987373719E-2</v>
      </c>
      <c r="H26" s="60">
        <v>7.0976526567712556E-2</v>
      </c>
      <c r="I26" s="60">
        <v>7.0348018426062975E-2</v>
      </c>
      <c r="J26" s="60">
        <v>6.9629723407034896E-2</v>
      </c>
      <c r="K26" s="60">
        <v>6.9225682458831594E-2</v>
      </c>
      <c r="L26" s="60">
        <v>6.9629723407034896E-2</v>
      </c>
      <c r="M26" s="60">
        <v>6.9495043090967115E-2</v>
      </c>
      <c r="N26" s="60">
        <v>7.0033764355238184E-2</v>
      </c>
      <c r="O26" s="60">
        <v>6.9899084039170417E-2</v>
      </c>
      <c r="P26" s="60">
        <v>6.976440372310265E-2</v>
      </c>
      <c r="Q26" s="60">
        <v>6.9899084039170431E-2</v>
      </c>
      <c r="R26" s="61">
        <v>6.9988870916548943E-2</v>
      </c>
      <c r="U26">
        <v>0.10807251048490522</v>
      </c>
      <c r="V26">
        <v>8.8838236341619761E-2</v>
      </c>
      <c r="W26">
        <v>8.9093701996927774E-2</v>
      </c>
      <c r="X26" s="1">
        <v>0.99713261824818078</v>
      </c>
    </row>
    <row r="27" spans="1:24" x14ac:dyDescent="0.25">
      <c r="A27" s="59">
        <v>1928</v>
      </c>
      <c r="B27" s="60">
        <v>6.9629723407034896E-2</v>
      </c>
      <c r="C27" s="60">
        <v>6.895632182669606E-2</v>
      </c>
      <c r="D27" s="60">
        <v>6.895632182669606E-2</v>
      </c>
      <c r="E27" s="60">
        <v>6.9180789020142339E-2</v>
      </c>
      <c r="F27" s="60">
        <v>6.9091002142763827E-2</v>
      </c>
      <c r="G27" s="60">
        <v>6.9495043090967129E-2</v>
      </c>
      <c r="H27" s="60">
        <v>6.895632182669606E-2</v>
      </c>
      <c r="I27" s="60">
        <v>6.9180789020142339E-2</v>
      </c>
      <c r="J27" s="60">
        <v>6.895632182669606E-2</v>
      </c>
      <c r="K27" s="60">
        <v>6.9091002142763827E-2</v>
      </c>
      <c r="L27" s="60">
        <v>6.9629723407034896E-2</v>
      </c>
      <c r="M27" s="60">
        <v>6.9225682458831594E-2</v>
      </c>
      <c r="N27" s="60">
        <v>6.9495043090967129E-2</v>
      </c>
      <c r="O27" s="60">
        <v>6.9360362774899362E-2</v>
      </c>
      <c r="P27" s="60">
        <v>6.9091002142763827E-2</v>
      </c>
      <c r="Q27" s="60">
        <v>6.9315469336210092E-2</v>
      </c>
      <c r="R27" s="61">
        <v>6.9225682458831608E-2</v>
      </c>
      <c r="U27">
        <v>0.10689404180097746</v>
      </c>
      <c r="V27">
        <v>8.7869506375097939E-2</v>
      </c>
      <c r="W27">
        <v>8.7557603686635926E-2</v>
      </c>
      <c r="X27" s="1">
        <v>1.0035622570208556</v>
      </c>
    </row>
    <row r="28" spans="1:24" x14ac:dyDescent="0.25">
      <c r="A28" s="59">
        <v>1929</v>
      </c>
      <c r="B28" s="60">
        <v>6.895632182669606E-2</v>
      </c>
      <c r="C28" s="60">
        <v>6.8821641510628292E-2</v>
      </c>
      <c r="D28" s="60">
        <v>6.8552280878492758E-2</v>
      </c>
      <c r="E28" s="60">
        <v>6.8776748071939023E-2</v>
      </c>
      <c r="F28" s="60">
        <v>6.8282920246357237E-2</v>
      </c>
      <c r="G28" s="60">
        <v>6.8686961194560525E-2</v>
      </c>
      <c r="H28" s="60">
        <v>6.895632182669606E-2</v>
      </c>
      <c r="I28" s="60">
        <v>6.8642067755871269E-2</v>
      </c>
      <c r="J28" s="60">
        <v>6.9629723407034896E-2</v>
      </c>
      <c r="K28" s="60">
        <v>6.9899084039170417E-2</v>
      </c>
      <c r="L28" s="60">
        <v>6.976440372310265E-2</v>
      </c>
      <c r="M28" s="60">
        <v>6.9764403723102664E-2</v>
      </c>
      <c r="N28" s="60">
        <v>6.976440372310265E-2</v>
      </c>
      <c r="O28" s="60">
        <v>6.9629723407034896E-2</v>
      </c>
      <c r="P28" s="60">
        <v>6.9225682458831594E-2</v>
      </c>
      <c r="Q28" s="60">
        <v>6.9539936529656385E-2</v>
      </c>
      <c r="R28" s="61">
        <v>6.9180789020142339E-2</v>
      </c>
      <c r="U28">
        <v>0.10682472011368757</v>
      </c>
      <c r="V28">
        <v>8.781252225942017E-2</v>
      </c>
      <c r="W28">
        <v>8.7557603686635926E-2</v>
      </c>
      <c r="X28" s="1">
        <v>1.0029114384365359</v>
      </c>
    </row>
    <row r="29" spans="1:24" x14ac:dyDescent="0.25">
      <c r="A29" s="59">
        <v>1930</v>
      </c>
      <c r="B29" s="60">
        <v>6.895632182669606E-2</v>
      </c>
      <c r="C29" s="60">
        <v>6.8686961194560525E-2</v>
      </c>
      <c r="D29" s="60">
        <v>6.8282920246357237E-2</v>
      </c>
      <c r="E29" s="60">
        <v>6.8642067755871269E-2</v>
      </c>
      <c r="F29" s="60">
        <v>6.8686961194560525E-2</v>
      </c>
      <c r="G29" s="60">
        <v>6.8282920246357237E-2</v>
      </c>
      <c r="H29" s="60">
        <v>6.7878879298153935E-2</v>
      </c>
      <c r="I29" s="60">
        <v>6.8282920246357237E-2</v>
      </c>
      <c r="J29" s="60">
        <v>6.6936117085679578E-2</v>
      </c>
      <c r="K29" s="60">
        <v>6.6532076137476276E-2</v>
      </c>
      <c r="L29" s="60">
        <v>6.6936117085679578E-2</v>
      </c>
      <c r="M29" s="60">
        <v>6.6801436769611811E-2</v>
      </c>
      <c r="N29" s="60">
        <v>6.6532076137476276E-2</v>
      </c>
      <c r="O29" s="60">
        <v>6.5993354873205221E-2</v>
      </c>
      <c r="P29" s="60">
        <v>6.5050592660730849E-2</v>
      </c>
      <c r="Q29" s="60">
        <v>6.5858674557137439E-2</v>
      </c>
      <c r="R29" s="61">
        <v>6.7396274832244446E-2</v>
      </c>
      <c r="U29">
        <v>0.1040691830439153</v>
      </c>
      <c r="V29">
        <v>8.5547403661229413E-2</v>
      </c>
      <c r="W29">
        <v>8.5509472606246778E-2</v>
      </c>
      <c r="X29" s="1">
        <v>1.0004435889244376</v>
      </c>
    </row>
    <row r="30" spans="1:24" x14ac:dyDescent="0.25">
      <c r="A30" s="59">
        <v>1931</v>
      </c>
      <c r="B30" s="60">
        <v>6.4107830448256492E-2</v>
      </c>
      <c r="C30" s="60">
        <v>6.3165068235782135E-2</v>
      </c>
      <c r="D30" s="60">
        <v>6.2761027287578833E-2</v>
      </c>
      <c r="E30" s="60">
        <v>6.3344641990539144E-2</v>
      </c>
      <c r="F30" s="60">
        <v>6.2356986339375538E-2</v>
      </c>
      <c r="G30" s="60">
        <v>6.1683584759036708E-2</v>
      </c>
      <c r="H30" s="60">
        <v>6.1010183178697878E-2</v>
      </c>
      <c r="I30" s="60">
        <v>6.1683584759036708E-2</v>
      </c>
      <c r="J30" s="60">
        <v>6.0875502862630118E-2</v>
      </c>
      <c r="K30" s="60">
        <v>6.0740822546562351E-2</v>
      </c>
      <c r="L30" s="60">
        <v>6.0471461914426816E-2</v>
      </c>
      <c r="M30" s="60">
        <v>6.0695929107873102E-2</v>
      </c>
      <c r="N30" s="60">
        <v>6.0067420966223521E-2</v>
      </c>
      <c r="O30" s="60">
        <v>5.9394019385884692E-2</v>
      </c>
      <c r="P30" s="60">
        <v>5.8855298121613636E-2</v>
      </c>
      <c r="Q30" s="60">
        <v>5.9438912824573947E-2</v>
      </c>
      <c r="R30" s="61">
        <v>6.1290767170505724E-2</v>
      </c>
      <c r="U30">
        <v>9.4641433572493147E-2</v>
      </c>
      <c r="V30">
        <v>7.779756392905475E-2</v>
      </c>
      <c r="W30">
        <v>7.7828981054787499E-2</v>
      </c>
      <c r="X30" s="1">
        <v>0.99959633127265746</v>
      </c>
    </row>
    <row r="31" spans="1:24" x14ac:dyDescent="0.25">
      <c r="A31" s="59">
        <v>1932</v>
      </c>
      <c r="B31" s="60">
        <v>5.7643175277003737E-2</v>
      </c>
      <c r="C31" s="60">
        <v>5.6835093380597147E-2</v>
      </c>
      <c r="D31" s="60">
        <v>5.6565732748461613E-2</v>
      </c>
      <c r="E31" s="60">
        <v>5.7014667135354163E-2</v>
      </c>
      <c r="F31" s="60">
        <v>5.6161691800258318E-2</v>
      </c>
      <c r="G31" s="60">
        <v>5.5353609903851721E-2</v>
      </c>
      <c r="H31" s="60">
        <v>5.4949568955648419E-2</v>
      </c>
      <c r="I31" s="60">
        <v>5.5488290219919488E-2</v>
      </c>
      <c r="J31" s="60">
        <v>5.4949568955648419E-2</v>
      </c>
      <c r="K31" s="60">
        <v>5.4276167375309589E-2</v>
      </c>
      <c r="L31" s="60">
        <v>5.4006806743174068E-2</v>
      </c>
      <c r="M31" s="60">
        <v>5.4410847691377356E-2</v>
      </c>
      <c r="N31" s="60">
        <v>5.3602765794970759E-2</v>
      </c>
      <c r="O31" s="60">
        <v>5.3333405162835239E-2</v>
      </c>
      <c r="P31" s="60">
        <v>5.2794683898564176E-2</v>
      </c>
      <c r="Q31" s="60">
        <v>5.3243618285456727E-2</v>
      </c>
      <c r="R31" s="61">
        <v>5.5039355833026937E-2</v>
      </c>
      <c r="U31">
        <v>8.4988388617378952E-2</v>
      </c>
      <c r="V31">
        <v>6.9862525820927404E-2</v>
      </c>
      <c r="W31">
        <v>7.0148489503328207E-2</v>
      </c>
      <c r="X31" s="1">
        <v>0.99592345203117683</v>
      </c>
    </row>
    <row r="32" spans="1:24" x14ac:dyDescent="0.25">
      <c r="A32" s="59">
        <v>1933</v>
      </c>
      <c r="B32" s="60">
        <v>5.1986602002157579E-2</v>
      </c>
      <c r="C32" s="60">
        <v>5.1178520105750983E-2</v>
      </c>
      <c r="D32" s="60">
        <v>5.0774479157547688E-2</v>
      </c>
      <c r="E32" s="60">
        <v>5.131320042181875E-2</v>
      </c>
      <c r="F32" s="60">
        <v>5.063979884147992E-2</v>
      </c>
      <c r="G32" s="60">
        <v>5.0774479157547688E-2</v>
      </c>
      <c r="H32" s="60">
        <v>5.131320042181875E-2</v>
      </c>
      <c r="I32" s="60">
        <v>5.0909159473615455E-2</v>
      </c>
      <c r="J32" s="60">
        <v>5.2794683898564176E-2</v>
      </c>
      <c r="K32" s="60">
        <v>5.3333405162835239E-2</v>
      </c>
      <c r="L32" s="60">
        <v>5.3333405162835239E-2</v>
      </c>
      <c r="M32" s="60">
        <v>5.3153831408078223E-2</v>
      </c>
      <c r="N32" s="60">
        <v>5.3333405162835239E-2</v>
      </c>
      <c r="O32" s="60">
        <v>5.3333405162835239E-2</v>
      </c>
      <c r="P32" s="60">
        <v>5.3064044530699704E-2</v>
      </c>
      <c r="Q32" s="60">
        <v>5.3243618285456727E-2</v>
      </c>
      <c r="R32" s="61">
        <v>5.2154952397242292E-2</v>
      </c>
      <c r="U32">
        <v>8.0534470209004894E-2</v>
      </c>
      <c r="V32">
        <v>6.6201296388631661E-2</v>
      </c>
      <c r="W32">
        <v>6.6564260112647211E-2</v>
      </c>
      <c r="X32" s="1">
        <v>0.99454716805382792</v>
      </c>
    </row>
    <row r="33" spans="1:24" x14ac:dyDescent="0.25">
      <c r="A33" s="59">
        <v>1934</v>
      </c>
      <c r="B33" s="60">
        <v>5.3333405162835239E-2</v>
      </c>
      <c r="C33" s="60">
        <v>5.3737446111038527E-2</v>
      </c>
      <c r="D33" s="60">
        <v>5.3737446111038527E-2</v>
      </c>
      <c r="E33" s="60">
        <v>5.3602765794970759E-2</v>
      </c>
      <c r="F33" s="60">
        <v>5.3602765794970759E-2</v>
      </c>
      <c r="G33" s="60">
        <v>5.3737446111038527E-2</v>
      </c>
      <c r="H33" s="60">
        <v>5.3872126427106294E-2</v>
      </c>
      <c r="I33" s="60">
        <v>5.3737446111038527E-2</v>
      </c>
      <c r="J33" s="60">
        <v>5.3872126427106294E-2</v>
      </c>
      <c r="K33" s="60">
        <v>5.4006806743174068E-2</v>
      </c>
      <c r="L33" s="60">
        <v>5.4814888639580658E-2</v>
      </c>
      <c r="M33" s="60">
        <v>5.423127393662034E-2</v>
      </c>
      <c r="N33" s="60">
        <v>5.4410847691377356E-2</v>
      </c>
      <c r="O33" s="60">
        <v>5.4276167375309589E-2</v>
      </c>
      <c r="P33" s="60">
        <v>5.4141487059241836E-2</v>
      </c>
      <c r="Q33" s="60">
        <v>5.4276167375309596E-2</v>
      </c>
      <c r="R33" s="61">
        <v>5.3961913304484806E-2</v>
      </c>
      <c r="U33">
        <v>8.3324668122422091E-2</v>
      </c>
      <c r="V33">
        <v>6.8494907044661282E-2</v>
      </c>
      <c r="W33">
        <v>6.8612391193036346E-2</v>
      </c>
      <c r="X33" s="1">
        <v>0.99828771237480229</v>
      </c>
    </row>
    <row r="34" spans="1:24" x14ac:dyDescent="0.25">
      <c r="A34" s="59">
        <v>1935</v>
      </c>
      <c r="B34" s="60">
        <v>5.4949568955648419E-2</v>
      </c>
      <c r="C34" s="60">
        <v>5.5353609903851721E-2</v>
      </c>
      <c r="D34" s="60">
        <v>5.5218929587783953E-2</v>
      </c>
      <c r="E34" s="60">
        <v>5.5174036149094698E-2</v>
      </c>
      <c r="F34" s="60">
        <v>5.5757650852055016E-2</v>
      </c>
      <c r="G34" s="60">
        <v>5.5488290219919488E-2</v>
      </c>
      <c r="H34" s="60">
        <v>5.5353609903851721E-2</v>
      </c>
      <c r="I34" s="60">
        <v>5.5533183658608737E-2</v>
      </c>
      <c r="J34" s="60">
        <v>5.5084249271716186E-2</v>
      </c>
      <c r="K34" s="60">
        <v>5.5084249271716186E-2</v>
      </c>
      <c r="L34" s="60">
        <v>5.5353609903851721E-2</v>
      </c>
      <c r="M34" s="60">
        <v>5.5174036149094698E-2</v>
      </c>
      <c r="N34" s="60">
        <v>5.5353609903851721E-2</v>
      </c>
      <c r="O34" s="60">
        <v>5.5622970535987248E-2</v>
      </c>
      <c r="P34" s="60">
        <v>5.5757650852055016E-2</v>
      </c>
      <c r="Q34" s="60">
        <v>5.5578077097297986E-2</v>
      </c>
      <c r="R34" s="61">
        <v>5.5364833263524038E-2</v>
      </c>
      <c r="U34">
        <v>8.5490970850230497E-2</v>
      </c>
      <c r="V34">
        <v>7.0275660659591122E-2</v>
      </c>
      <c r="W34">
        <v>7.0148489503328207E-2</v>
      </c>
      <c r="X34" s="1">
        <v>1.0018128851692079</v>
      </c>
    </row>
    <row r="35" spans="1:24" x14ac:dyDescent="0.25">
      <c r="A35" s="59">
        <v>1936</v>
      </c>
      <c r="B35" s="60">
        <v>5.5757650852055016E-2</v>
      </c>
      <c r="C35" s="60">
        <v>5.5488290219919488E-2</v>
      </c>
      <c r="D35" s="60">
        <v>5.5218929587783953E-2</v>
      </c>
      <c r="E35" s="60">
        <v>5.5488290219919488E-2</v>
      </c>
      <c r="F35" s="60">
        <v>5.5218929587783953E-2</v>
      </c>
      <c r="G35" s="60">
        <v>5.5218929587783953E-2</v>
      </c>
      <c r="H35" s="60">
        <v>5.5757650852055016E-2</v>
      </c>
      <c r="I35" s="60">
        <v>5.5398503342540976E-2</v>
      </c>
      <c r="J35" s="60">
        <v>5.602701148419055E-2</v>
      </c>
      <c r="K35" s="60">
        <v>5.6431052432393845E-2</v>
      </c>
      <c r="L35" s="60">
        <v>5.6565732748461613E-2</v>
      </c>
      <c r="M35" s="60">
        <v>5.6341265555015334E-2</v>
      </c>
      <c r="N35" s="60">
        <v>5.6431052432393845E-2</v>
      </c>
      <c r="O35" s="60">
        <v>5.6431052432393845E-2</v>
      </c>
      <c r="P35" s="60">
        <v>5.6431052432393845E-2</v>
      </c>
      <c r="Q35" s="60">
        <v>5.6431052432393845E-2</v>
      </c>
      <c r="R35" s="61">
        <v>5.5914777887467425E-2</v>
      </c>
      <c r="U35">
        <v>8.6340161519531403E-2</v>
      </c>
      <c r="V35">
        <v>7.0973716076643642E-2</v>
      </c>
      <c r="W35">
        <v>7.1172555043522767E-2</v>
      </c>
      <c r="X35" s="1">
        <v>0.99720624099054012</v>
      </c>
    </row>
    <row r="36" spans="1:24" x14ac:dyDescent="0.25">
      <c r="A36" s="59">
        <v>1937</v>
      </c>
      <c r="B36" s="60">
        <v>5.6835093380597147E-2</v>
      </c>
      <c r="C36" s="60">
        <v>5.6969773696664908E-2</v>
      </c>
      <c r="D36" s="60">
        <v>5.737381464486821E-2</v>
      </c>
      <c r="E36" s="60">
        <v>5.7059560574043426E-2</v>
      </c>
      <c r="F36" s="60">
        <v>5.7643175277003737E-2</v>
      </c>
      <c r="G36" s="60">
        <v>5.7912535909139272E-2</v>
      </c>
      <c r="H36" s="60">
        <v>5.8047216225207039E-2</v>
      </c>
      <c r="I36" s="60">
        <v>5.7867642470450016E-2</v>
      </c>
      <c r="J36" s="60">
        <v>5.831657685734256E-2</v>
      </c>
      <c r="K36" s="60">
        <v>5.8451257173410334E-2</v>
      </c>
      <c r="L36" s="60">
        <v>5.898997843768139E-2</v>
      </c>
      <c r="M36" s="60">
        <v>5.8585937489478095E-2</v>
      </c>
      <c r="N36" s="60">
        <v>5.8720617805545869E-2</v>
      </c>
      <c r="O36" s="60">
        <v>5.831657685734256E-2</v>
      </c>
      <c r="P36" s="60">
        <v>5.8181896541274807E-2</v>
      </c>
      <c r="Q36" s="60">
        <v>5.8406363734721078E-2</v>
      </c>
      <c r="R36" s="61">
        <v>5.7979876067173149E-2</v>
      </c>
      <c r="U36">
        <v>8.9528959134865332E-2</v>
      </c>
      <c r="V36">
        <v>7.3594985397820334E-2</v>
      </c>
      <c r="W36">
        <v>7.3732718894009217E-2</v>
      </c>
      <c r="X36" s="1">
        <v>0.99813198945793824</v>
      </c>
    </row>
    <row r="37" spans="1:24" x14ac:dyDescent="0.25">
      <c r="A37" s="59">
        <v>1938</v>
      </c>
      <c r="B37" s="60">
        <v>5.737381464486821E-2</v>
      </c>
      <c r="C37" s="60">
        <v>5.6835093380597147E-2</v>
      </c>
      <c r="D37" s="60">
        <v>5.6835093380597147E-2</v>
      </c>
      <c r="E37" s="60">
        <v>5.7014667135354163E-2</v>
      </c>
      <c r="F37" s="60">
        <v>5.7104454012732675E-2</v>
      </c>
      <c r="G37" s="60">
        <v>5.6835093380597147E-2</v>
      </c>
      <c r="H37" s="60">
        <v>5.6835093380597147E-2</v>
      </c>
      <c r="I37" s="60">
        <v>5.6924880257975652E-2</v>
      </c>
      <c r="J37" s="60">
        <v>5.6969773696664908E-2</v>
      </c>
      <c r="K37" s="60">
        <v>5.6835093380597147E-2</v>
      </c>
      <c r="L37" s="60">
        <v>5.6835093380597147E-2</v>
      </c>
      <c r="M37" s="60">
        <v>5.6879986819286403E-2</v>
      </c>
      <c r="N37" s="60">
        <v>5.6565732748461613E-2</v>
      </c>
      <c r="O37" s="60">
        <v>5.6431052432393845E-2</v>
      </c>
      <c r="P37" s="60">
        <v>5.6565732748461613E-2</v>
      </c>
      <c r="Q37" s="60">
        <v>5.6520839309772357E-2</v>
      </c>
      <c r="R37" s="61">
        <v>5.6835093380597161E-2</v>
      </c>
      <c r="U37">
        <v>8.7761256108973715E-2</v>
      </c>
      <c r="V37">
        <v>7.2141890448037607E-2</v>
      </c>
      <c r="W37">
        <v>7.2196620583717341E-2</v>
      </c>
      <c r="X37" s="1">
        <v>0.99924192939728707</v>
      </c>
    </row>
    <row r="38" spans="1:24" x14ac:dyDescent="0.25">
      <c r="A38" s="59">
        <v>1939</v>
      </c>
      <c r="B38" s="60">
        <v>5.6296372116326078E-2</v>
      </c>
      <c r="C38" s="60">
        <v>5.602701148419055E-2</v>
      </c>
      <c r="D38" s="60">
        <v>5.5892331168122783E-2</v>
      </c>
      <c r="E38" s="60">
        <v>5.6071904922879806E-2</v>
      </c>
      <c r="F38" s="60">
        <v>5.5757650852055016E-2</v>
      </c>
      <c r="G38" s="60">
        <v>5.5757650852055016E-2</v>
      </c>
      <c r="H38" s="60">
        <v>5.5757650852055016E-2</v>
      </c>
      <c r="I38" s="60">
        <v>5.5757650852055009E-2</v>
      </c>
      <c r="J38" s="60">
        <v>5.5757650852055016E-2</v>
      </c>
      <c r="K38" s="60">
        <v>5.5757650852055016E-2</v>
      </c>
      <c r="L38" s="60">
        <v>5.6835093380597147E-2</v>
      </c>
      <c r="M38" s="60">
        <v>5.6116798361569055E-2</v>
      </c>
      <c r="N38" s="60">
        <v>5.6565732748461613E-2</v>
      </c>
      <c r="O38" s="60">
        <v>5.6565732748461613E-2</v>
      </c>
      <c r="P38" s="60">
        <v>5.6296372116326078E-2</v>
      </c>
      <c r="Q38" s="60">
        <v>5.6475945871083101E-2</v>
      </c>
      <c r="R38" s="61">
        <v>5.6105575001896758E-2</v>
      </c>
      <c r="U38">
        <v>8.663477869051335E-2</v>
      </c>
      <c r="V38">
        <v>7.1215898568274094E-2</v>
      </c>
      <c r="W38">
        <v>7.1172555074042493E-2</v>
      </c>
      <c r="X38" s="1">
        <v>1.0006089916848779</v>
      </c>
    </row>
    <row r="39" spans="1:24" x14ac:dyDescent="0.25">
      <c r="A39" s="59">
        <v>1940</v>
      </c>
      <c r="B39" s="60">
        <v>5.6161691800258318E-2</v>
      </c>
      <c r="C39" s="60">
        <v>5.6565732748461613E-2</v>
      </c>
      <c r="D39" s="60">
        <v>5.6431052432393845E-2</v>
      </c>
      <c r="E39" s="60">
        <v>5.638615899370459E-2</v>
      </c>
      <c r="F39" s="60">
        <v>5.6431052432393845E-2</v>
      </c>
      <c r="G39" s="60">
        <v>5.6565732748461613E-2</v>
      </c>
      <c r="H39" s="60">
        <v>5.670041306452938E-2</v>
      </c>
      <c r="I39" s="60">
        <v>5.6565732748461613E-2</v>
      </c>
      <c r="J39" s="60">
        <v>5.6565732748461613E-2</v>
      </c>
      <c r="K39" s="60">
        <v>5.6431052432393845E-2</v>
      </c>
      <c r="L39" s="60">
        <v>5.6565732748461613E-2</v>
      </c>
      <c r="M39" s="60">
        <v>5.6520839309772357E-2</v>
      </c>
      <c r="N39" s="60">
        <v>5.6565732748461613E-2</v>
      </c>
      <c r="O39" s="60">
        <v>5.6565732748461613E-2</v>
      </c>
      <c r="P39" s="60">
        <v>5.6835093380597147E-2</v>
      </c>
      <c r="Q39" s="60">
        <v>5.6655519625840124E-2</v>
      </c>
      <c r="R39" s="61">
        <v>5.6532062669444681E-2</v>
      </c>
      <c r="U39">
        <v>8.7293334719767093E-2</v>
      </c>
      <c r="V39">
        <v>7.1757247667212753E-2</v>
      </c>
      <c r="W39">
        <v>7.1684587813620054E-2</v>
      </c>
      <c r="X39" s="1">
        <v>1.0010136049576182</v>
      </c>
    </row>
    <row r="40" spans="1:24" x14ac:dyDescent="0.25">
      <c r="A40" s="59">
        <v>1941</v>
      </c>
      <c r="B40" s="60">
        <v>5.6835093380597147E-2</v>
      </c>
      <c r="C40" s="60">
        <v>5.6835093380597147E-2</v>
      </c>
      <c r="D40" s="60">
        <v>5.7104454012732675E-2</v>
      </c>
      <c r="E40" s="60">
        <v>5.6924880257975652E-2</v>
      </c>
      <c r="F40" s="60">
        <v>5.7643175277003737E-2</v>
      </c>
      <c r="G40" s="60">
        <v>5.8047216225207039E-2</v>
      </c>
      <c r="H40" s="60">
        <v>5.9124658753749157E-2</v>
      </c>
      <c r="I40" s="60">
        <v>5.8271683418653318E-2</v>
      </c>
      <c r="J40" s="60">
        <v>5.9394019385884692E-2</v>
      </c>
      <c r="K40" s="60">
        <v>5.9932740650155754E-2</v>
      </c>
      <c r="L40" s="60">
        <v>6.1010183178697878E-2</v>
      </c>
      <c r="M40" s="60">
        <v>6.0112314404912777E-2</v>
      </c>
      <c r="N40" s="60">
        <v>6.1683584759036708E-2</v>
      </c>
      <c r="O40" s="60">
        <v>6.2222306023307777E-2</v>
      </c>
      <c r="P40" s="60">
        <v>6.2356986339375538E-2</v>
      </c>
      <c r="Q40" s="60">
        <v>6.2087625707240003E-2</v>
      </c>
      <c r="R40" s="61">
        <v>5.9349125947195436E-2</v>
      </c>
      <c r="U40">
        <v>9.1643270597206325E-2</v>
      </c>
      <c r="V40">
        <v>7.5333000925991864E-2</v>
      </c>
      <c r="W40">
        <v>7.5268817219560677E-2</v>
      </c>
      <c r="X40" s="1">
        <v>1.00085272638527</v>
      </c>
    </row>
    <row r="41" spans="1:24" x14ac:dyDescent="0.25">
      <c r="A41" s="59">
        <v>1942</v>
      </c>
      <c r="B41" s="60">
        <v>6.3165068235782135E-2</v>
      </c>
      <c r="C41" s="60">
        <v>6.370378950005319E-2</v>
      </c>
      <c r="D41" s="60">
        <v>6.4511871396459794E-2</v>
      </c>
      <c r="E41" s="60">
        <v>6.3793576377431715E-2</v>
      </c>
      <c r="F41" s="60">
        <v>6.4915912344663096E-2</v>
      </c>
      <c r="G41" s="60">
        <v>6.5589313925001919E-2</v>
      </c>
      <c r="H41" s="60">
        <v>6.5723994241069686E-2</v>
      </c>
      <c r="I41" s="60">
        <v>6.5409740170244909E-2</v>
      </c>
      <c r="J41" s="60">
        <v>6.5993354873205221E-2</v>
      </c>
      <c r="K41" s="60">
        <v>6.6397395821408509E-2</v>
      </c>
      <c r="L41" s="60">
        <v>6.6532076137476276E-2</v>
      </c>
      <c r="M41" s="60">
        <v>6.6307608944029997E-2</v>
      </c>
      <c r="N41" s="60">
        <v>6.7205477717815099E-2</v>
      </c>
      <c r="O41" s="60">
        <v>6.7609518666018401E-2</v>
      </c>
      <c r="P41" s="60">
        <v>6.814823993028947E-2</v>
      </c>
      <c r="Q41" s="60">
        <v>6.7654412104707642E-2</v>
      </c>
      <c r="R41" s="61">
        <v>6.5791334399103563E-2</v>
      </c>
      <c r="U41">
        <v>0.10159093272330248</v>
      </c>
      <c r="V41">
        <v>8.3510221525749675E-2</v>
      </c>
      <c r="W41">
        <v>8.3461341510598044E-2</v>
      </c>
      <c r="X41" s="1">
        <v>1.0005856605497458</v>
      </c>
    </row>
    <row r="42" spans="1:24" x14ac:dyDescent="0.25">
      <c r="A42" s="59">
        <v>1943</v>
      </c>
      <c r="B42" s="60">
        <v>6.814823993028947E-2</v>
      </c>
      <c r="C42" s="60">
        <v>6.8282920246357237E-2</v>
      </c>
      <c r="D42" s="60">
        <v>6.9360362774899362E-2</v>
      </c>
      <c r="E42" s="60">
        <v>6.8597174317182028E-2</v>
      </c>
      <c r="F42" s="60">
        <v>7.0168444671305952E-2</v>
      </c>
      <c r="G42" s="60">
        <v>7.0707165935577021E-2</v>
      </c>
      <c r="H42" s="60">
        <v>7.0572485619509254E-2</v>
      </c>
      <c r="I42" s="60">
        <v>7.0482698742130742E-2</v>
      </c>
      <c r="J42" s="60">
        <v>7.0033764355238184E-2</v>
      </c>
      <c r="K42" s="60">
        <v>6.976440372310265E-2</v>
      </c>
      <c r="L42" s="60">
        <v>7.0033764355238184E-2</v>
      </c>
      <c r="M42" s="60">
        <v>6.9943977477859673E-2</v>
      </c>
      <c r="N42" s="60">
        <v>7.0303124987373719E-2</v>
      </c>
      <c r="O42" s="60">
        <v>7.0168444671305952E-2</v>
      </c>
      <c r="P42" s="60">
        <v>7.0303124987373719E-2</v>
      </c>
      <c r="Q42" s="60">
        <v>7.0258231548684477E-2</v>
      </c>
      <c r="R42" s="61">
        <v>6.9820520521464216E-2</v>
      </c>
      <c r="U42">
        <v>0.10781255415756819</v>
      </c>
      <c r="V42">
        <v>8.8624545907828159E-2</v>
      </c>
      <c r="W42">
        <v>8.8581669211570915E-2</v>
      </c>
      <c r="X42" s="1">
        <v>1.0004840357676579</v>
      </c>
    </row>
    <row r="43" spans="1:24" x14ac:dyDescent="0.25">
      <c r="A43" s="59">
        <v>1944</v>
      </c>
      <c r="B43" s="60">
        <v>7.0168444671305952E-2</v>
      </c>
      <c r="C43" s="60">
        <v>7.0033764355238184E-2</v>
      </c>
      <c r="D43" s="60">
        <v>7.0033764355238184E-2</v>
      </c>
      <c r="E43" s="60">
        <v>7.0078657793927426E-2</v>
      </c>
      <c r="F43" s="60">
        <v>7.0437805303441486E-2</v>
      </c>
      <c r="G43" s="60">
        <v>7.0707165935577021E-2</v>
      </c>
      <c r="H43" s="60">
        <v>7.0841846251644788E-2</v>
      </c>
      <c r="I43" s="60">
        <v>7.0662272496887765E-2</v>
      </c>
      <c r="J43" s="60">
        <v>7.1245887199848076E-2</v>
      </c>
      <c r="K43" s="60">
        <v>7.1515247831983611E-2</v>
      </c>
      <c r="L43" s="60">
        <v>7.1515247831983611E-2</v>
      </c>
      <c r="M43" s="60">
        <v>7.1425460954605099E-2</v>
      </c>
      <c r="N43" s="60">
        <v>7.1515247831983611E-2</v>
      </c>
      <c r="O43" s="60">
        <v>7.1515247831983611E-2</v>
      </c>
      <c r="P43" s="60">
        <v>7.1784608464119132E-2</v>
      </c>
      <c r="Q43" s="60">
        <v>7.1605034709362123E-2</v>
      </c>
      <c r="R43" s="61">
        <v>7.094285648869561E-2</v>
      </c>
      <c r="U43">
        <v>0.10954559633981492</v>
      </c>
      <c r="V43">
        <v>9.004914879977205E-2</v>
      </c>
      <c r="W43">
        <v>9.011776750660265E-2</v>
      </c>
      <c r="X43" s="1">
        <v>0.99923856628133212</v>
      </c>
    </row>
    <row r="44" spans="1:24" x14ac:dyDescent="0.25">
      <c r="A44" s="59">
        <v>1945</v>
      </c>
      <c r="B44" s="60">
        <v>7.1784608464119132E-2</v>
      </c>
      <c r="C44" s="60">
        <v>7.1649928148051378E-2</v>
      </c>
      <c r="D44" s="60">
        <v>7.1649928148051378E-2</v>
      </c>
      <c r="E44" s="60">
        <v>7.1694821586740634E-2</v>
      </c>
      <c r="F44" s="60">
        <v>7.1784608464119132E-2</v>
      </c>
      <c r="G44" s="60">
        <v>7.2323329728390215E-2</v>
      </c>
      <c r="H44" s="60">
        <v>7.2996731308729038E-2</v>
      </c>
      <c r="I44" s="60">
        <v>7.2368223167079457E-2</v>
      </c>
      <c r="J44" s="60">
        <v>7.3131411624796791E-2</v>
      </c>
      <c r="K44" s="60">
        <v>7.3131411624796791E-2</v>
      </c>
      <c r="L44" s="60">
        <v>7.286205099266127E-2</v>
      </c>
      <c r="M44" s="60">
        <v>7.3041624747418279E-2</v>
      </c>
      <c r="N44" s="60">
        <v>7.286205099266127E-2</v>
      </c>
      <c r="O44" s="60">
        <v>7.3131411624796791E-2</v>
      </c>
      <c r="P44" s="60">
        <v>7.3400772256932326E-2</v>
      </c>
      <c r="Q44" s="60">
        <v>7.3131411624796791E-2</v>
      </c>
      <c r="R44" s="61">
        <v>7.255902028150879E-2</v>
      </c>
      <c r="U44">
        <v>0.11204117708225017</v>
      </c>
      <c r="V44">
        <v>9.2100576964171205E-2</v>
      </c>
      <c r="W44">
        <v>9.2165898617511496E-2</v>
      </c>
      <c r="X44" s="1">
        <v>0.99929126006125779</v>
      </c>
    </row>
    <row r="45" spans="1:24" x14ac:dyDescent="0.25">
      <c r="A45" s="59">
        <v>1946</v>
      </c>
      <c r="B45" s="60">
        <v>7.3400772256932326E-2</v>
      </c>
      <c r="C45" s="60">
        <v>7.3131411624796791E-2</v>
      </c>
      <c r="D45" s="60">
        <v>7.367013288906786E-2</v>
      </c>
      <c r="E45" s="60">
        <v>7.3400772256932326E-2</v>
      </c>
      <c r="F45" s="60">
        <v>7.4074173837271162E-2</v>
      </c>
      <c r="G45" s="60">
        <v>7.447821478547445E-2</v>
      </c>
      <c r="H45" s="60">
        <v>7.5286296681881054E-2</v>
      </c>
      <c r="I45" s="60">
        <v>7.4612895101542218E-2</v>
      </c>
      <c r="J45" s="60">
        <v>7.973074711211732E-2</v>
      </c>
      <c r="K45" s="60">
        <v>8.1481591220998281E-2</v>
      </c>
      <c r="L45" s="60">
        <v>8.2424353433472639E-2</v>
      </c>
      <c r="M45" s="60">
        <v>8.1212230588862747E-2</v>
      </c>
      <c r="N45" s="60">
        <v>8.4040517226285819E-2</v>
      </c>
      <c r="O45" s="60">
        <v>8.6060721967302314E-2</v>
      </c>
      <c r="P45" s="60">
        <v>8.6734123547641151E-2</v>
      </c>
      <c r="Q45" s="60">
        <v>8.5611787580409771E-2</v>
      </c>
      <c r="R45" s="61">
        <v>7.8709421381936762E-2</v>
      </c>
      <c r="U45">
        <v>0.12153824824096218</v>
      </c>
      <c r="V45">
        <v>9.9907400812023622E-2</v>
      </c>
      <c r="W45">
        <v>9.9846390168970803E-2</v>
      </c>
      <c r="X45" s="1">
        <v>1.0006110450558059</v>
      </c>
    </row>
    <row r="46" spans="1:24" x14ac:dyDescent="0.25">
      <c r="A46" s="59">
        <v>1947</v>
      </c>
      <c r="B46" s="60">
        <v>8.6734123547641151E-2</v>
      </c>
      <c r="C46" s="60">
        <v>8.659944323157337E-2</v>
      </c>
      <c r="D46" s="60">
        <v>8.8484967656522098E-2</v>
      </c>
      <c r="E46" s="60">
        <v>8.7272844811912206E-2</v>
      </c>
      <c r="F46" s="60">
        <v>8.8484967656522098E-2</v>
      </c>
      <c r="G46" s="60">
        <v>8.8215607024386564E-2</v>
      </c>
      <c r="H46" s="60">
        <v>8.8889008604725386E-2</v>
      </c>
      <c r="I46" s="60">
        <v>8.852986109521134E-2</v>
      </c>
      <c r="J46" s="60">
        <v>8.9697090501131976E-2</v>
      </c>
      <c r="K46" s="60">
        <v>9.0639852713606348E-2</v>
      </c>
      <c r="L46" s="60">
        <v>9.2794737770690611E-2</v>
      </c>
      <c r="M46" s="60">
        <v>9.1043893661809649E-2</v>
      </c>
      <c r="N46" s="60">
        <v>9.2794737770690611E-2</v>
      </c>
      <c r="O46" s="60">
        <v>9.3333459034961652E-2</v>
      </c>
      <c r="P46" s="60">
        <v>9.4545581879571558E-2</v>
      </c>
      <c r="Q46" s="60">
        <v>9.3557926228407931E-2</v>
      </c>
      <c r="R46" s="61">
        <v>9.0101131449335278E-2</v>
      </c>
      <c r="U46">
        <v>0.13912862639076634</v>
      </c>
      <c r="V46">
        <v>0.1143671201652539</v>
      </c>
      <c r="W46">
        <v>0.11418330771643519</v>
      </c>
      <c r="X46" s="1">
        <v>1.0016098014017529</v>
      </c>
    </row>
    <row r="47" spans="1:24" x14ac:dyDescent="0.25">
      <c r="A47" s="59">
        <v>1948</v>
      </c>
      <c r="B47" s="60">
        <v>9.5623024408113683E-2</v>
      </c>
      <c r="C47" s="60">
        <v>9.4814942511707093E-2</v>
      </c>
      <c r="D47" s="60">
        <v>9.4545581879571558E-2</v>
      </c>
      <c r="E47" s="60">
        <v>9.4994516266464116E-2</v>
      </c>
      <c r="F47" s="60">
        <v>9.5892385040249217E-2</v>
      </c>
      <c r="G47" s="60">
        <v>9.656578662058804E-2</v>
      </c>
      <c r="H47" s="60">
        <v>9.7239188200926877E-2</v>
      </c>
      <c r="I47" s="60">
        <v>9.6565786620588054E-2</v>
      </c>
      <c r="J47" s="60">
        <v>9.8451311045536755E-2</v>
      </c>
      <c r="K47" s="60">
        <v>9.8855351993740057E-2</v>
      </c>
      <c r="L47" s="60">
        <v>9.8855351993740057E-2</v>
      </c>
      <c r="M47" s="60">
        <v>9.8720671677672289E-2</v>
      </c>
      <c r="N47" s="60">
        <v>9.8451311045536755E-2</v>
      </c>
      <c r="O47" s="60">
        <v>9.7777909465197918E-2</v>
      </c>
      <c r="P47" s="60">
        <v>9.7104507884859095E-2</v>
      </c>
      <c r="Q47" s="60">
        <v>9.7777909465197918E-2</v>
      </c>
      <c r="R47" s="61">
        <v>9.7014721007480598E-2</v>
      </c>
      <c r="U47">
        <v>0.14980416623340612</v>
      </c>
      <c r="V47">
        <v>0.12314267397962815</v>
      </c>
      <c r="W47">
        <v>0.12339989756292624</v>
      </c>
      <c r="X47" s="1">
        <v>0.99791552838877418</v>
      </c>
    </row>
    <row r="48" spans="1:24" x14ac:dyDescent="0.25">
      <c r="A48" s="59">
        <v>1949</v>
      </c>
      <c r="B48" s="60">
        <v>9.6969827568791342E-2</v>
      </c>
      <c r="C48" s="60">
        <v>9.5892385040249217E-2</v>
      </c>
      <c r="D48" s="60">
        <v>9.6161745672384752E-2</v>
      </c>
      <c r="E48" s="60">
        <v>9.6341319427141789E-2</v>
      </c>
      <c r="F48" s="60">
        <v>9.6296425988452505E-2</v>
      </c>
      <c r="G48" s="60">
        <v>9.6161745672384752E-2</v>
      </c>
      <c r="H48" s="60">
        <v>9.6296425988452505E-2</v>
      </c>
      <c r="I48" s="60">
        <v>9.6251532549763263E-2</v>
      </c>
      <c r="J48" s="60">
        <v>9.5623024408113683E-2</v>
      </c>
      <c r="K48" s="60">
        <v>9.5892385040249217E-2</v>
      </c>
      <c r="L48" s="60">
        <v>9.6296425988452505E-2</v>
      </c>
      <c r="M48" s="60">
        <v>9.5937278478938473E-2</v>
      </c>
      <c r="N48" s="60">
        <v>9.5757704724181436E-2</v>
      </c>
      <c r="O48" s="60">
        <v>9.5892385040249217E-2</v>
      </c>
      <c r="P48" s="60">
        <v>9.5353663775978148E-2</v>
      </c>
      <c r="Q48" s="60">
        <v>9.5667917846802938E-2</v>
      </c>
      <c r="R48" s="61">
        <v>9.6049512075661606E-2</v>
      </c>
      <c r="U48">
        <v>0.14831374995667396</v>
      </c>
      <c r="V48">
        <v>0.12191751549255642</v>
      </c>
      <c r="W48">
        <v>0.12186379926789449</v>
      </c>
      <c r="X48" s="1">
        <v>1.000440789020075</v>
      </c>
    </row>
    <row r="49" spans="1:24" x14ac:dyDescent="0.25">
      <c r="A49" s="59">
        <v>1950</v>
      </c>
      <c r="B49" s="60">
        <v>9.4949622827774846E-2</v>
      </c>
      <c r="C49" s="60">
        <v>9.4680262195639311E-2</v>
      </c>
      <c r="D49" s="60">
        <v>9.5084303143842613E-2</v>
      </c>
      <c r="E49" s="60">
        <v>9.4904729389085604E-2</v>
      </c>
      <c r="F49" s="60">
        <v>9.5218983459910381E-2</v>
      </c>
      <c r="G49" s="60">
        <v>9.5623024408113683E-2</v>
      </c>
      <c r="H49" s="60">
        <v>9.6161745672384752E-2</v>
      </c>
      <c r="I49" s="60">
        <v>9.5667917846802952E-2</v>
      </c>
      <c r="J49" s="60">
        <v>9.7104507884859095E-2</v>
      </c>
      <c r="K49" s="60">
        <v>9.7912589781265699E-2</v>
      </c>
      <c r="L49" s="60">
        <v>9.8585991361604522E-2</v>
      </c>
      <c r="M49" s="60">
        <v>9.786769634257643E-2</v>
      </c>
      <c r="N49" s="60">
        <v>9.9124712625875577E-2</v>
      </c>
      <c r="O49" s="60">
        <v>9.9528753574078893E-2</v>
      </c>
      <c r="P49" s="60">
        <v>0.10087555673475655</v>
      </c>
      <c r="Q49" s="60">
        <v>9.984300764490367E-2</v>
      </c>
      <c r="R49" s="61">
        <v>9.7070837805842178E-2</v>
      </c>
      <c r="U49">
        <v>0.14989081834251849</v>
      </c>
      <c r="V49">
        <v>0.12321390412422537</v>
      </c>
      <c r="W49">
        <v>0.12339989756292624</v>
      </c>
      <c r="X49" s="1">
        <v>0.99849275856484376</v>
      </c>
    </row>
    <row r="50" spans="1:24" x14ac:dyDescent="0.25">
      <c r="A50" s="59">
        <v>1951</v>
      </c>
      <c r="B50" s="60">
        <v>0.10249172052756972</v>
      </c>
      <c r="C50" s="60">
        <v>0.10370384337217962</v>
      </c>
      <c r="D50" s="60">
        <v>0.10410788432038291</v>
      </c>
      <c r="E50" s="60">
        <v>0.10343448274004409</v>
      </c>
      <c r="F50" s="60">
        <v>0.10424256463645069</v>
      </c>
      <c r="G50" s="60">
        <v>0.10464660558465398</v>
      </c>
      <c r="H50" s="60">
        <v>0.10451192526858621</v>
      </c>
      <c r="I50" s="60">
        <v>0.10446703182989696</v>
      </c>
      <c r="J50" s="60">
        <v>0.10464660558465398</v>
      </c>
      <c r="K50" s="60">
        <v>0.10464660558465398</v>
      </c>
      <c r="L50" s="60">
        <v>0.10532000716499282</v>
      </c>
      <c r="M50" s="60">
        <v>0.10487107277810026</v>
      </c>
      <c r="N50" s="60">
        <v>0.10585872842926387</v>
      </c>
      <c r="O50" s="60">
        <v>0.10639744969353494</v>
      </c>
      <c r="P50" s="60">
        <v>0.10680149064173823</v>
      </c>
      <c r="Q50" s="60">
        <v>0.10635255625484569</v>
      </c>
      <c r="R50" s="61">
        <v>0.10478128590072176</v>
      </c>
      <c r="U50">
        <v>0.16179681813455341</v>
      </c>
      <c r="V50">
        <v>0.13300092599187974</v>
      </c>
      <c r="W50">
        <v>0.13312852022529442</v>
      </c>
      <c r="X50" s="1">
        <v>0.9990415710082351</v>
      </c>
    </row>
    <row r="51" spans="1:24" x14ac:dyDescent="0.25">
      <c r="A51" s="59">
        <v>1952</v>
      </c>
      <c r="B51" s="60">
        <v>0.10680149064173823</v>
      </c>
      <c r="C51" s="60">
        <v>0.10612808906139941</v>
      </c>
      <c r="D51" s="60">
        <v>0.10612808906139941</v>
      </c>
      <c r="E51" s="60">
        <v>0.10635255625484569</v>
      </c>
      <c r="F51" s="60">
        <v>0.1065321300096027</v>
      </c>
      <c r="G51" s="60">
        <v>0.10666681032567048</v>
      </c>
      <c r="H51" s="60">
        <v>0.10693617095780601</v>
      </c>
      <c r="I51" s="60">
        <v>0.10671170376435973</v>
      </c>
      <c r="J51" s="60">
        <v>0.10774425285421259</v>
      </c>
      <c r="K51" s="60">
        <v>0.10787893317028036</v>
      </c>
      <c r="L51" s="60">
        <v>0.10774425285421259</v>
      </c>
      <c r="M51" s="60">
        <v>0.10778914629290183</v>
      </c>
      <c r="N51" s="60">
        <v>0.10787893317028036</v>
      </c>
      <c r="O51" s="60">
        <v>0.10787893317028036</v>
      </c>
      <c r="P51" s="60">
        <v>0.10774425285421259</v>
      </c>
      <c r="Q51" s="60">
        <v>0.1078340397315911</v>
      </c>
      <c r="R51" s="61">
        <v>0.1071718615109246</v>
      </c>
      <c r="U51">
        <v>0.16548819798273892</v>
      </c>
      <c r="V51">
        <v>0.1360353301517202</v>
      </c>
      <c r="W51">
        <v>0.1356886840757808</v>
      </c>
      <c r="X51" s="1">
        <v>1.0025547161747534</v>
      </c>
    </row>
    <row r="52" spans="1:24" x14ac:dyDescent="0.25">
      <c r="A52" s="59">
        <v>1953</v>
      </c>
      <c r="B52" s="60">
        <v>0.10747489222207705</v>
      </c>
      <c r="C52" s="60">
        <v>0.10693617095780601</v>
      </c>
      <c r="D52" s="60">
        <v>0.10720553158994152</v>
      </c>
      <c r="E52" s="60">
        <v>0.10720553158994152</v>
      </c>
      <c r="F52" s="60">
        <v>0.1073402119060093</v>
      </c>
      <c r="G52" s="60">
        <v>0.10760957253814483</v>
      </c>
      <c r="H52" s="60">
        <v>0.10801361348634814</v>
      </c>
      <c r="I52" s="60">
        <v>0.10765446597683409</v>
      </c>
      <c r="J52" s="60">
        <v>0.10828297411848367</v>
      </c>
      <c r="K52" s="60">
        <v>0.10855233475061918</v>
      </c>
      <c r="L52" s="60">
        <v>0.10868701506668696</v>
      </c>
      <c r="M52" s="60">
        <v>0.10850744131192995</v>
      </c>
      <c r="N52" s="60">
        <v>0.10895637569882249</v>
      </c>
      <c r="O52" s="60">
        <v>0.10855233475061918</v>
      </c>
      <c r="P52" s="60">
        <v>0.10841765443455142</v>
      </c>
      <c r="Q52" s="60">
        <v>0.10864212162799769</v>
      </c>
      <c r="R52" s="61">
        <v>0.10800239012667583</v>
      </c>
      <c r="U52">
        <v>0.16677064919760148</v>
      </c>
      <c r="V52">
        <v>0.13708953629175866</v>
      </c>
      <c r="W52">
        <v>0.136712749631235</v>
      </c>
      <c r="X52" s="1">
        <v>1.0027560462468934</v>
      </c>
    </row>
    <row r="53" spans="1:24" x14ac:dyDescent="0.25">
      <c r="A53" s="59">
        <v>1954</v>
      </c>
      <c r="B53" s="60">
        <v>0.10868701506668696</v>
      </c>
      <c r="C53" s="60">
        <v>0.10855233475061918</v>
      </c>
      <c r="D53" s="60">
        <v>0.10841765443455142</v>
      </c>
      <c r="E53" s="60">
        <v>0.10855233475061919</v>
      </c>
      <c r="F53" s="60">
        <v>0.10814829380241589</v>
      </c>
      <c r="G53" s="60">
        <v>0.10855233475061918</v>
      </c>
      <c r="H53" s="60">
        <v>0.10868701506668696</v>
      </c>
      <c r="I53" s="60">
        <v>0.10846254787324068</v>
      </c>
      <c r="J53" s="60">
        <v>0.10868701506668696</v>
      </c>
      <c r="K53" s="60">
        <v>0.10855233475061918</v>
      </c>
      <c r="L53" s="60">
        <v>0.10828297411848367</v>
      </c>
      <c r="M53" s="60">
        <v>0.10850744131192995</v>
      </c>
      <c r="N53" s="60">
        <v>0.10801361348634814</v>
      </c>
      <c r="O53" s="60">
        <v>0.10814829380241589</v>
      </c>
      <c r="P53" s="60">
        <v>0.10787893317028036</v>
      </c>
      <c r="Q53" s="60">
        <v>0.10801361348634812</v>
      </c>
      <c r="R53" s="61">
        <v>0.10838398435553448</v>
      </c>
      <c r="U53">
        <v>0.16735988353956535</v>
      </c>
      <c r="V53">
        <v>0.13757390127501956</v>
      </c>
      <c r="W53">
        <v>0.13773681518668968</v>
      </c>
      <c r="X53" s="1">
        <v>0.99881720866386159</v>
      </c>
    </row>
    <row r="54" spans="1:24" x14ac:dyDescent="0.25">
      <c r="A54" s="59">
        <v>1955</v>
      </c>
      <c r="B54" s="60">
        <v>0.10787893317028036</v>
      </c>
      <c r="C54" s="60">
        <v>0.10787893317028036</v>
      </c>
      <c r="D54" s="60">
        <v>0.10787893317028036</v>
      </c>
      <c r="E54" s="60">
        <v>0.10787893317028036</v>
      </c>
      <c r="F54" s="60">
        <v>0.10787893317028036</v>
      </c>
      <c r="G54" s="60">
        <v>0.10787893317028036</v>
      </c>
      <c r="H54" s="60">
        <v>0.10787893317028036</v>
      </c>
      <c r="I54" s="60">
        <v>0.10787893317028036</v>
      </c>
      <c r="J54" s="60">
        <v>0.10828297411848367</v>
      </c>
      <c r="K54" s="60">
        <v>0.10801361348634814</v>
      </c>
      <c r="L54" s="60">
        <v>0.10841765443455142</v>
      </c>
      <c r="M54" s="60">
        <v>0.10823808067979442</v>
      </c>
      <c r="N54" s="60">
        <v>0.10841765443455142</v>
      </c>
      <c r="O54" s="60">
        <v>0.10855233475061918</v>
      </c>
      <c r="P54" s="60">
        <v>0.10828297411848367</v>
      </c>
      <c r="Q54" s="60">
        <v>0.10841765443455142</v>
      </c>
      <c r="R54" s="61">
        <v>0.10810340036372662</v>
      </c>
      <c r="U54">
        <v>0.16692662299400365</v>
      </c>
      <c r="V54">
        <v>0.13721775055203356</v>
      </c>
      <c r="W54">
        <v>0.13722478237081309</v>
      </c>
      <c r="X54" s="1">
        <v>0.99994875693254492</v>
      </c>
    </row>
    <row r="55" spans="1:24" x14ac:dyDescent="0.25">
      <c r="A55" s="59">
        <v>1956</v>
      </c>
      <c r="B55" s="60">
        <v>0.10814829380241589</v>
      </c>
      <c r="C55" s="60">
        <v>0.10814829380241589</v>
      </c>
      <c r="D55" s="60">
        <v>0.10828297411848367</v>
      </c>
      <c r="E55" s="60">
        <v>0.10819318724110516</v>
      </c>
      <c r="F55" s="60">
        <v>0.10841765443455142</v>
      </c>
      <c r="G55" s="60">
        <v>0.10895637569882249</v>
      </c>
      <c r="H55" s="60">
        <v>0.10962977727916132</v>
      </c>
      <c r="I55" s="60">
        <v>0.10900126913751174</v>
      </c>
      <c r="J55" s="60">
        <v>0.11043785917556791</v>
      </c>
      <c r="K55" s="60">
        <v>0.11030317885950015</v>
      </c>
      <c r="L55" s="60">
        <v>0.11043785917556791</v>
      </c>
      <c r="M55" s="60">
        <v>0.11039296573687866</v>
      </c>
      <c r="N55" s="60">
        <v>0.11111126075590674</v>
      </c>
      <c r="O55" s="60">
        <v>0.11111126075590674</v>
      </c>
      <c r="P55" s="60">
        <v>0.11138062138804228</v>
      </c>
      <c r="Q55" s="60">
        <v>0.11120104763328525</v>
      </c>
      <c r="R55" s="61">
        <v>0.10969711743719519</v>
      </c>
      <c r="U55">
        <v>0.16938754289279401</v>
      </c>
      <c r="V55">
        <v>0.13924068665859388</v>
      </c>
      <c r="W55">
        <v>0.13927291348172141</v>
      </c>
      <c r="X55" s="1">
        <v>0.99976860667073097</v>
      </c>
    </row>
    <row r="56" spans="1:24" x14ac:dyDescent="0.25">
      <c r="A56" s="59">
        <v>1957</v>
      </c>
      <c r="B56" s="60">
        <v>0.11151530170411003</v>
      </c>
      <c r="C56" s="60">
        <v>0.11191934265231332</v>
      </c>
      <c r="D56" s="60">
        <v>0.11218870328444885</v>
      </c>
      <c r="E56" s="60">
        <v>0.11187444921362406</v>
      </c>
      <c r="F56" s="60">
        <v>0.11259274423265216</v>
      </c>
      <c r="G56" s="60">
        <v>0.11286210486478769</v>
      </c>
      <c r="H56" s="60">
        <v>0.11353550644512651</v>
      </c>
      <c r="I56" s="60">
        <v>0.11299678518085544</v>
      </c>
      <c r="J56" s="60">
        <v>0.11407422770939758</v>
      </c>
      <c r="K56" s="60">
        <v>0.11420890802546535</v>
      </c>
      <c r="L56" s="60">
        <v>0.11434358834153312</v>
      </c>
      <c r="M56" s="60">
        <v>0.11420890802546535</v>
      </c>
      <c r="N56" s="60">
        <v>0.11434358834153312</v>
      </c>
      <c r="O56" s="60">
        <v>0.11474762928973642</v>
      </c>
      <c r="P56" s="60">
        <v>0.11474762928973642</v>
      </c>
      <c r="Q56" s="60">
        <v>0.11461294897366865</v>
      </c>
      <c r="R56" s="61">
        <v>0.11342327284840338</v>
      </c>
      <c r="U56">
        <v>0.1751412429378531</v>
      </c>
      <c r="V56">
        <v>0.14397036825984752</v>
      </c>
      <c r="W56">
        <v>0.1438812083668177</v>
      </c>
      <c r="X56" s="1">
        <v>1.0006196771214384</v>
      </c>
    </row>
    <row r="57" spans="1:24" x14ac:dyDescent="0.25">
      <c r="A57" s="59">
        <v>1958</v>
      </c>
      <c r="B57" s="60">
        <v>0.11542103087007524</v>
      </c>
      <c r="C57" s="60">
        <v>0.11555571118614301</v>
      </c>
      <c r="D57" s="60">
        <v>0.11636379308254961</v>
      </c>
      <c r="E57" s="60">
        <v>0.1157801783795893</v>
      </c>
      <c r="F57" s="60">
        <v>0.11663315371468512</v>
      </c>
      <c r="G57" s="60">
        <v>0.11663315371468512</v>
      </c>
      <c r="H57" s="60">
        <v>0.1167678340307529</v>
      </c>
      <c r="I57" s="60">
        <v>0.11667804715337438</v>
      </c>
      <c r="J57" s="60">
        <v>0.11690251434682067</v>
      </c>
      <c r="K57" s="60">
        <v>0.1167678340307529</v>
      </c>
      <c r="L57" s="60">
        <v>0.1167678340307529</v>
      </c>
      <c r="M57" s="60">
        <v>0.11681272746944216</v>
      </c>
      <c r="N57" s="60">
        <v>0.1167678340307529</v>
      </c>
      <c r="O57" s="60">
        <v>0.11690251434682067</v>
      </c>
      <c r="P57" s="60">
        <v>0.1167678340307529</v>
      </c>
      <c r="Q57" s="60">
        <v>0.11681272746944216</v>
      </c>
      <c r="R57" s="61">
        <v>0.116520920117962</v>
      </c>
      <c r="U57">
        <v>0.17992443936085406</v>
      </c>
      <c r="V57">
        <v>0.14790227224161262</v>
      </c>
      <c r="W57">
        <v>0.14797747058863539</v>
      </c>
      <c r="X57" s="1">
        <v>0.9994918257034423</v>
      </c>
    </row>
    <row r="58" spans="1:24" x14ac:dyDescent="0.25">
      <c r="A58" s="59">
        <v>1959</v>
      </c>
      <c r="B58" s="60">
        <v>0.11690251434682067</v>
      </c>
      <c r="C58" s="60">
        <v>0.1167678340307529</v>
      </c>
      <c r="D58" s="60">
        <v>0.1167678340307529</v>
      </c>
      <c r="E58" s="60">
        <v>0.11681272746944216</v>
      </c>
      <c r="F58" s="60">
        <v>0.11690251434682067</v>
      </c>
      <c r="G58" s="60">
        <v>0.11703719466288844</v>
      </c>
      <c r="H58" s="60">
        <v>0.11757591592715949</v>
      </c>
      <c r="I58" s="60">
        <v>0.1171718749789562</v>
      </c>
      <c r="J58" s="60">
        <v>0.11784527655929503</v>
      </c>
      <c r="K58" s="60">
        <v>0.11771059624322727</v>
      </c>
      <c r="L58" s="60">
        <v>0.11811463719143056</v>
      </c>
      <c r="M58" s="60">
        <v>0.1178901699979843</v>
      </c>
      <c r="N58" s="60">
        <v>0.11851867813963385</v>
      </c>
      <c r="O58" s="60">
        <v>0.11851867813963385</v>
      </c>
      <c r="P58" s="60">
        <v>0.11851867813963385</v>
      </c>
      <c r="Q58" s="60">
        <v>0.11851867813963385</v>
      </c>
      <c r="R58" s="61">
        <v>0.11759836264650413</v>
      </c>
      <c r="U58">
        <v>0.18158815985581089</v>
      </c>
      <c r="V58">
        <v>0.14926989101787874</v>
      </c>
      <c r="W58">
        <v>0.14900153606779054</v>
      </c>
      <c r="X58" s="1">
        <v>1.0018010213664248</v>
      </c>
    </row>
    <row r="59" spans="1:24" x14ac:dyDescent="0.25">
      <c r="A59" s="59">
        <v>1960</v>
      </c>
      <c r="B59" s="60">
        <v>0.1183839978235661</v>
      </c>
      <c r="C59" s="60">
        <v>0.11851867813963385</v>
      </c>
      <c r="D59" s="60">
        <v>0.11851867813963385</v>
      </c>
      <c r="E59" s="60">
        <v>0.11847378470094461</v>
      </c>
      <c r="F59" s="60">
        <v>0.11919207971997269</v>
      </c>
      <c r="G59" s="60">
        <v>0.11919207971997269</v>
      </c>
      <c r="H59" s="60">
        <v>0.11946144035210822</v>
      </c>
      <c r="I59" s="60">
        <v>0.1192818665973512</v>
      </c>
      <c r="J59" s="60">
        <v>0.11946144035210822</v>
      </c>
      <c r="K59" s="60">
        <v>0.11946144035210822</v>
      </c>
      <c r="L59" s="60">
        <v>0.11959612066817597</v>
      </c>
      <c r="M59" s="60">
        <v>0.11950633379079746</v>
      </c>
      <c r="N59" s="60">
        <v>0.12013484193244704</v>
      </c>
      <c r="O59" s="60">
        <v>0.12026952224851481</v>
      </c>
      <c r="P59" s="60">
        <v>0.12026952224851481</v>
      </c>
      <c r="Q59" s="60">
        <v>0.12022462880982554</v>
      </c>
      <c r="R59" s="61">
        <v>0.11937165347472972</v>
      </c>
      <c r="U59">
        <v>0.18432636650376072</v>
      </c>
      <c r="V59">
        <v>0.15152076358715005</v>
      </c>
      <c r="W59">
        <v>0.15156169991827698</v>
      </c>
      <c r="X59" s="1">
        <v>0.99972990319355748</v>
      </c>
    </row>
    <row r="60" spans="1:24" x14ac:dyDescent="0.25">
      <c r="A60" s="59">
        <v>1961</v>
      </c>
      <c r="B60" s="60">
        <v>0.12026952224851481</v>
      </c>
      <c r="C60" s="60">
        <v>0.12026952224851481</v>
      </c>
      <c r="D60" s="60">
        <v>0.12026952224851481</v>
      </c>
      <c r="E60" s="60">
        <v>0.1202695222485148</v>
      </c>
      <c r="F60" s="60">
        <v>0.12026952224851481</v>
      </c>
      <c r="G60" s="60">
        <v>0.12026952224851481</v>
      </c>
      <c r="H60" s="60">
        <v>0.12040420256458258</v>
      </c>
      <c r="I60" s="60">
        <v>0.12031441568720407</v>
      </c>
      <c r="J60" s="60">
        <v>0.12094292382885363</v>
      </c>
      <c r="K60" s="60">
        <v>0.12080824351278588</v>
      </c>
      <c r="L60" s="60">
        <v>0.12107760414492141</v>
      </c>
      <c r="M60" s="60">
        <v>0.12094292382885363</v>
      </c>
      <c r="N60" s="60">
        <v>0.12107760414492141</v>
      </c>
      <c r="O60" s="60">
        <v>0.12107760414492141</v>
      </c>
      <c r="P60" s="60">
        <v>0.12107760414492141</v>
      </c>
      <c r="Q60" s="60">
        <v>0.12107760414492141</v>
      </c>
      <c r="R60" s="61">
        <v>0.12065111647737348</v>
      </c>
      <c r="U60">
        <v>0.18630203459152195</v>
      </c>
      <c r="V60">
        <v>0.15314481088396606</v>
      </c>
      <c r="W60">
        <v>0.15309779828960829</v>
      </c>
      <c r="X60" s="1">
        <v>1.0003070755744563</v>
      </c>
    </row>
    <row r="61" spans="1:24" x14ac:dyDescent="0.25">
      <c r="A61" s="59">
        <v>1962</v>
      </c>
      <c r="B61" s="60">
        <v>0.12107760414492141</v>
      </c>
      <c r="C61" s="60">
        <v>0.12134696477705692</v>
      </c>
      <c r="D61" s="60">
        <v>0.12161632540919247</v>
      </c>
      <c r="E61" s="60">
        <v>0.12134696477705693</v>
      </c>
      <c r="F61" s="60">
        <v>0.121885686041328</v>
      </c>
      <c r="G61" s="60">
        <v>0.121885686041328</v>
      </c>
      <c r="H61" s="60">
        <v>0.121885686041328</v>
      </c>
      <c r="I61" s="60">
        <v>0.121885686041328</v>
      </c>
      <c r="J61" s="60">
        <v>0.12215504667346354</v>
      </c>
      <c r="K61" s="60">
        <v>0.12215504667346354</v>
      </c>
      <c r="L61" s="60">
        <v>0.12282844825380236</v>
      </c>
      <c r="M61" s="60">
        <v>0.12237951386690982</v>
      </c>
      <c r="N61" s="60">
        <v>0.12269376793773458</v>
      </c>
      <c r="O61" s="60">
        <v>0.12269376793773458</v>
      </c>
      <c r="P61" s="60">
        <v>0.12255908762166683</v>
      </c>
      <c r="Q61" s="60">
        <v>0.12264887449904532</v>
      </c>
      <c r="R61" s="61">
        <v>0.12206525979608505</v>
      </c>
      <c r="U61">
        <v>0.18848566774115288</v>
      </c>
      <c r="V61">
        <v>0.15493981052781539</v>
      </c>
      <c r="W61">
        <v>0.15463389658464</v>
      </c>
      <c r="X61" s="1">
        <v>1.0019783110296774</v>
      </c>
    </row>
    <row r="62" spans="1:24" x14ac:dyDescent="0.25">
      <c r="A62" s="59">
        <v>1963</v>
      </c>
      <c r="B62" s="60">
        <v>0.12269376793773458</v>
      </c>
      <c r="C62" s="60">
        <v>0.12282844825380236</v>
      </c>
      <c r="D62" s="60">
        <v>0.12296312856987011</v>
      </c>
      <c r="E62" s="60">
        <v>0.12282844825380235</v>
      </c>
      <c r="F62" s="60">
        <v>0.12296312856987011</v>
      </c>
      <c r="G62" s="60">
        <v>0.12296312856987011</v>
      </c>
      <c r="H62" s="60">
        <v>0.1235018498341412</v>
      </c>
      <c r="I62" s="60">
        <v>0.12314270232462714</v>
      </c>
      <c r="J62" s="60">
        <v>0.12404057109841224</v>
      </c>
      <c r="K62" s="60">
        <v>0.12404057109841224</v>
      </c>
      <c r="L62" s="60">
        <v>0.12404057109841224</v>
      </c>
      <c r="M62" s="60">
        <v>0.12404057109841223</v>
      </c>
      <c r="N62" s="60">
        <v>0.12417525141448002</v>
      </c>
      <c r="O62" s="60">
        <v>0.12430993173054777</v>
      </c>
      <c r="P62" s="60">
        <v>0.12457929236268331</v>
      </c>
      <c r="Q62" s="60">
        <v>0.12435482516923703</v>
      </c>
      <c r="R62" s="61">
        <v>0.12359163671151972</v>
      </c>
      <c r="U62">
        <v>0.19084260510900838</v>
      </c>
      <c r="V62">
        <v>0.15687727046085903</v>
      </c>
      <c r="W62">
        <v>0.15668202761924985</v>
      </c>
      <c r="X62" s="1">
        <v>1.0012461087246307</v>
      </c>
    </row>
    <row r="63" spans="1:24" x14ac:dyDescent="0.25">
      <c r="A63" s="59">
        <v>1964</v>
      </c>
      <c r="B63" s="60">
        <v>0.12471397267875108</v>
      </c>
      <c r="C63" s="60">
        <v>0.12457929236268331</v>
      </c>
      <c r="D63" s="60">
        <v>0.12471397267875108</v>
      </c>
      <c r="E63" s="60">
        <v>0.12466907924006182</v>
      </c>
      <c r="F63" s="60">
        <v>0.12484865299481884</v>
      </c>
      <c r="G63" s="60">
        <v>0.12484865299481884</v>
      </c>
      <c r="H63" s="60">
        <v>0.12511801362695438</v>
      </c>
      <c r="I63" s="60">
        <v>0.12493843987219737</v>
      </c>
      <c r="J63" s="60">
        <v>0.12538737425908991</v>
      </c>
      <c r="K63" s="60">
        <v>0.12525269394302213</v>
      </c>
      <c r="L63" s="60">
        <v>0.12552205457515767</v>
      </c>
      <c r="M63" s="60">
        <v>0.12538737425908988</v>
      </c>
      <c r="N63" s="60">
        <v>0.12565673489122545</v>
      </c>
      <c r="O63" s="60">
        <v>0.12592609552336098</v>
      </c>
      <c r="P63" s="60">
        <v>0.12606077583942873</v>
      </c>
      <c r="Q63" s="60">
        <v>0.12588120208467171</v>
      </c>
      <c r="R63" s="61">
        <v>0.12521902386400521</v>
      </c>
      <c r="U63">
        <v>0.19335551627326611</v>
      </c>
      <c r="V63">
        <v>0.15894294465417763</v>
      </c>
      <c r="W63">
        <v>0.15873015873015869</v>
      </c>
      <c r="X63" s="1">
        <v>1.0013405513213194</v>
      </c>
    </row>
    <row r="64" spans="1:24" x14ac:dyDescent="0.25">
      <c r="A64" s="59">
        <v>1965</v>
      </c>
      <c r="B64" s="60">
        <v>0.12606077583942873</v>
      </c>
      <c r="C64" s="60">
        <v>0.12606077583942873</v>
      </c>
      <c r="D64" s="60">
        <v>0.12619545615549652</v>
      </c>
      <c r="E64" s="60">
        <v>0.12610566927811798</v>
      </c>
      <c r="F64" s="60">
        <v>0.1265994971036998</v>
      </c>
      <c r="G64" s="60">
        <v>0.12686885773583534</v>
      </c>
      <c r="H64" s="60">
        <v>0.12754225931617416</v>
      </c>
      <c r="I64" s="60">
        <v>0.12700353805190309</v>
      </c>
      <c r="J64" s="60">
        <v>0.12767693963224191</v>
      </c>
      <c r="K64" s="60">
        <v>0.12740757900010638</v>
      </c>
      <c r="L64" s="60">
        <v>0.12767693963224191</v>
      </c>
      <c r="M64" s="60">
        <v>0.1275871527548634</v>
      </c>
      <c r="N64" s="60">
        <v>0.1278116199483097</v>
      </c>
      <c r="O64" s="60">
        <v>0.1280809805804452</v>
      </c>
      <c r="P64" s="60">
        <v>0.12848502152864852</v>
      </c>
      <c r="Q64" s="60">
        <v>0.12812587401913447</v>
      </c>
      <c r="R64" s="61">
        <v>0.12720555852600476</v>
      </c>
      <c r="U64">
        <v>0.19642300093584281</v>
      </c>
      <c r="V64">
        <v>0.16146449177291827</v>
      </c>
      <c r="W64">
        <v>0.16129032258064516</v>
      </c>
      <c r="X64" s="1">
        <v>1.0010798489920933</v>
      </c>
    </row>
    <row r="65" spans="1:24" x14ac:dyDescent="0.25">
      <c r="A65" s="59">
        <v>1966</v>
      </c>
      <c r="B65" s="60">
        <v>0.12848502152864852</v>
      </c>
      <c r="C65" s="60">
        <v>0.12929310342505512</v>
      </c>
      <c r="D65" s="60">
        <v>0.12969714437325841</v>
      </c>
      <c r="E65" s="60">
        <v>0.12915842310898737</v>
      </c>
      <c r="F65" s="60">
        <v>0.13023586563752948</v>
      </c>
      <c r="G65" s="60">
        <v>0.13037054595359723</v>
      </c>
      <c r="H65" s="60">
        <v>0.13077458690180052</v>
      </c>
      <c r="I65" s="60">
        <v>0.13046033283097577</v>
      </c>
      <c r="J65" s="60">
        <v>0.13117862785000384</v>
      </c>
      <c r="K65" s="60">
        <v>0.13185202943034266</v>
      </c>
      <c r="L65" s="60">
        <v>0.13212139006247819</v>
      </c>
      <c r="M65" s="60">
        <v>0.13171734911427488</v>
      </c>
      <c r="N65" s="60">
        <v>0.13266011132674926</v>
      </c>
      <c r="O65" s="60">
        <v>0.13266011132674926</v>
      </c>
      <c r="P65" s="60">
        <v>0.13279479164281702</v>
      </c>
      <c r="Q65" s="60">
        <v>0.13270500476543853</v>
      </c>
      <c r="R65" s="61">
        <v>0.13101027745491914</v>
      </c>
      <c r="U65">
        <v>0.20229801393365915</v>
      </c>
      <c r="V65">
        <v>0.16629389557660798</v>
      </c>
      <c r="W65">
        <v>0.16589861754204044</v>
      </c>
      <c r="X65" s="1">
        <v>1.0023826481523717</v>
      </c>
    </row>
    <row r="66" spans="1:24" x14ac:dyDescent="0.25">
      <c r="A66" s="59">
        <v>1967</v>
      </c>
      <c r="B66" s="60">
        <v>0.13279479164281702</v>
      </c>
      <c r="C66" s="60">
        <v>0.1329294719588848</v>
      </c>
      <c r="D66" s="60">
        <v>0.13319883259102033</v>
      </c>
      <c r="E66" s="60">
        <v>0.13297436539757404</v>
      </c>
      <c r="F66" s="60">
        <v>0.13346819322315584</v>
      </c>
      <c r="G66" s="60">
        <v>0.13387223417135916</v>
      </c>
      <c r="H66" s="60">
        <v>0.13427627511956244</v>
      </c>
      <c r="I66" s="60">
        <v>0.13387223417135916</v>
      </c>
      <c r="J66" s="60">
        <v>0.13494967669990127</v>
      </c>
      <c r="K66" s="60">
        <v>0.13535371764810458</v>
      </c>
      <c r="L66" s="60">
        <v>0.13562307828024012</v>
      </c>
      <c r="M66" s="60">
        <v>0.13530882420941534</v>
      </c>
      <c r="N66" s="60">
        <v>0.1360271192284434</v>
      </c>
      <c r="O66" s="60">
        <v>0.13643116017664669</v>
      </c>
      <c r="P66" s="60">
        <v>0.13683520112484998</v>
      </c>
      <c r="Q66" s="60">
        <v>0.13643116017664669</v>
      </c>
      <c r="R66" s="61">
        <v>0.13464664598874881</v>
      </c>
      <c r="U66">
        <v>0.20791307060413852</v>
      </c>
      <c r="V66">
        <v>0.17090960894650614</v>
      </c>
      <c r="W66">
        <v>0.17101894524301331</v>
      </c>
      <c r="X66" s="1">
        <v>0.99936067728431022</v>
      </c>
    </row>
    <row r="67" spans="1:24" x14ac:dyDescent="0.25">
      <c r="A67" s="59">
        <v>1968</v>
      </c>
      <c r="B67" s="60">
        <v>0.13737392238912105</v>
      </c>
      <c r="C67" s="60">
        <v>0.13777796333732434</v>
      </c>
      <c r="D67" s="60">
        <v>0.13845136491766319</v>
      </c>
      <c r="E67" s="60">
        <v>0.13786775021470285</v>
      </c>
      <c r="F67" s="60">
        <v>0.13885540586586648</v>
      </c>
      <c r="G67" s="60">
        <v>0.13925944681406979</v>
      </c>
      <c r="H67" s="60">
        <v>0.14006752871047637</v>
      </c>
      <c r="I67" s="60">
        <v>0.13939412713013755</v>
      </c>
      <c r="J67" s="60">
        <v>0.14074093029081519</v>
      </c>
      <c r="K67" s="60">
        <v>0.14114497123901851</v>
      </c>
      <c r="L67" s="60">
        <v>0.1415490121872218</v>
      </c>
      <c r="M67" s="60">
        <v>0.14114497123901851</v>
      </c>
      <c r="N67" s="60">
        <v>0.1423570940836284</v>
      </c>
      <c r="O67" s="60">
        <v>0.14289581534789944</v>
      </c>
      <c r="P67" s="60">
        <v>0.14329985629610276</v>
      </c>
      <c r="Q67" s="60">
        <v>0.1428509219092102</v>
      </c>
      <c r="R67" s="61">
        <v>0.14031444262326725</v>
      </c>
      <c r="U67">
        <v>0.21666493362448438</v>
      </c>
      <c r="V67">
        <v>0.17810385355082264</v>
      </c>
      <c r="W67">
        <v>0.178187403978596</v>
      </c>
      <c r="X67" s="1">
        <v>0.99953110923719724</v>
      </c>
    </row>
    <row r="68" spans="1:24" x14ac:dyDescent="0.25">
      <c r="A68" s="59">
        <v>1969</v>
      </c>
      <c r="B68" s="60">
        <v>0.14370389724430604</v>
      </c>
      <c r="C68" s="60">
        <v>0.14424261850857711</v>
      </c>
      <c r="D68" s="60">
        <v>0.14545474135318701</v>
      </c>
      <c r="E68" s="60">
        <v>0.14446708570202338</v>
      </c>
      <c r="F68" s="60">
        <v>0.14639750356566136</v>
      </c>
      <c r="G68" s="60">
        <v>0.14680154451386465</v>
      </c>
      <c r="H68" s="60">
        <v>0.14774430672633904</v>
      </c>
      <c r="I68" s="60">
        <v>0.14698111826862167</v>
      </c>
      <c r="J68" s="60">
        <v>0.14841770830667786</v>
      </c>
      <c r="K68" s="60">
        <v>0.14909110988701668</v>
      </c>
      <c r="L68" s="60">
        <v>0.1497645114673555</v>
      </c>
      <c r="M68" s="60">
        <v>0.14909110988701668</v>
      </c>
      <c r="N68" s="60">
        <v>0.15030323273162657</v>
      </c>
      <c r="O68" s="60">
        <v>0.15111131462803318</v>
      </c>
      <c r="P68" s="60">
        <v>0.15205407684050753</v>
      </c>
      <c r="Q68" s="60">
        <v>0.15115620806672245</v>
      </c>
      <c r="R68" s="61">
        <v>0.14792388048109603</v>
      </c>
      <c r="U68">
        <v>0.22841495962011713</v>
      </c>
      <c r="V68">
        <v>0.18776266115820209</v>
      </c>
      <c r="W68">
        <v>0.1879160266409636</v>
      </c>
      <c r="X68" s="1">
        <v>0.99918386161359973</v>
      </c>
    </row>
    <row r="69" spans="1:24" x14ac:dyDescent="0.25">
      <c r="A69" s="59">
        <v>1970</v>
      </c>
      <c r="B69" s="60">
        <v>0.15259279810477858</v>
      </c>
      <c r="C69" s="60">
        <v>0.15340088000118518</v>
      </c>
      <c r="D69" s="60">
        <v>0.15420896189759178</v>
      </c>
      <c r="E69" s="60">
        <v>0.15340088000118521</v>
      </c>
      <c r="F69" s="60">
        <v>0.15515172411006614</v>
      </c>
      <c r="G69" s="60">
        <v>0.15582512569040496</v>
      </c>
      <c r="H69" s="60">
        <v>0.15663320758681157</v>
      </c>
      <c r="I69" s="60">
        <v>0.15587001912909423</v>
      </c>
      <c r="J69" s="60">
        <v>0.15717192885108264</v>
      </c>
      <c r="K69" s="60">
        <v>0.15744128948321817</v>
      </c>
      <c r="L69" s="60">
        <v>0.15824937137962475</v>
      </c>
      <c r="M69" s="60">
        <v>0.15762086323797517</v>
      </c>
      <c r="N69" s="60">
        <v>0.15905745327603132</v>
      </c>
      <c r="O69" s="60">
        <v>0.15959617454030239</v>
      </c>
      <c r="P69" s="60">
        <v>0.160404256436709</v>
      </c>
      <c r="Q69" s="60">
        <v>0.15968596141768091</v>
      </c>
      <c r="R69" s="61">
        <v>0.15664443094648386</v>
      </c>
      <c r="U69">
        <v>0.24188069737617413</v>
      </c>
      <c r="V69">
        <v>0.19883182562860596</v>
      </c>
      <c r="W69">
        <v>0.19866871478248743</v>
      </c>
      <c r="X69" s="1">
        <v>1.0008210192847782</v>
      </c>
    </row>
    <row r="70" spans="1:24" x14ac:dyDescent="0.25">
      <c r="A70" s="59">
        <v>1971</v>
      </c>
      <c r="B70" s="60">
        <v>0.16053893675277678</v>
      </c>
      <c r="C70" s="60">
        <v>0.16080829738491231</v>
      </c>
      <c r="D70" s="60">
        <v>0.16134701864918335</v>
      </c>
      <c r="E70" s="60">
        <v>0.1608980842622908</v>
      </c>
      <c r="F70" s="60">
        <v>0.16188573991345442</v>
      </c>
      <c r="G70" s="60">
        <v>0.16269382180986103</v>
      </c>
      <c r="H70" s="60">
        <v>0.16363658402233539</v>
      </c>
      <c r="I70" s="60">
        <v>0.1627387152485503</v>
      </c>
      <c r="J70" s="60">
        <v>0.16404062497053867</v>
      </c>
      <c r="K70" s="60">
        <v>0.16444466591874196</v>
      </c>
      <c r="L70" s="60">
        <v>0.16457934623480974</v>
      </c>
      <c r="M70" s="60">
        <v>0.16435487904136345</v>
      </c>
      <c r="N70" s="60">
        <v>0.16484870686694528</v>
      </c>
      <c r="O70" s="60">
        <v>0.16511806749908078</v>
      </c>
      <c r="P70" s="60">
        <v>0.16579146907941963</v>
      </c>
      <c r="Q70" s="60">
        <v>0.16525274781514857</v>
      </c>
      <c r="R70" s="61">
        <v>0.16331110659183828</v>
      </c>
      <c r="U70">
        <v>0.25217496793871963</v>
      </c>
      <c r="V70">
        <v>0.20729396680675258</v>
      </c>
      <c r="W70">
        <v>0.20737327188940091</v>
      </c>
      <c r="X70" s="1">
        <v>0.99961757326811806</v>
      </c>
    </row>
    <row r="71" spans="1:24" x14ac:dyDescent="0.25">
      <c r="A71" s="59">
        <v>1972</v>
      </c>
      <c r="B71" s="60">
        <v>0.16592614939548739</v>
      </c>
      <c r="C71" s="60">
        <v>0.16673423129189399</v>
      </c>
      <c r="D71" s="60">
        <v>0.16700359192402953</v>
      </c>
      <c r="E71" s="60">
        <v>0.16655465753713697</v>
      </c>
      <c r="F71" s="60">
        <v>0.16740763287223281</v>
      </c>
      <c r="G71" s="60">
        <v>0.16794635413650388</v>
      </c>
      <c r="H71" s="60">
        <v>0.16835039508470717</v>
      </c>
      <c r="I71" s="60">
        <v>0.16790146069781464</v>
      </c>
      <c r="J71" s="60">
        <v>0.16902379666504599</v>
      </c>
      <c r="K71" s="60">
        <v>0.16929315729718156</v>
      </c>
      <c r="L71" s="60">
        <v>0.16996655887752038</v>
      </c>
      <c r="M71" s="60">
        <v>0.16942783761324931</v>
      </c>
      <c r="N71" s="60">
        <v>0.17050528014179142</v>
      </c>
      <c r="O71" s="60">
        <v>0.17090932108999474</v>
      </c>
      <c r="P71" s="60">
        <v>0.17144804235426578</v>
      </c>
      <c r="Q71" s="60">
        <v>0.17095421452868398</v>
      </c>
      <c r="R71" s="61">
        <v>0.16870954259422122</v>
      </c>
      <c r="U71">
        <v>0.2605109008353263</v>
      </c>
      <c r="V71">
        <v>0.21414630671700258</v>
      </c>
      <c r="W71">
        <v>0.21402969788540599</v>
      </c>
      <c r="X71" s="1">
        <v>1.0005448254739817</v>
      </c>
    </row>
    <row r="72" spans="1:24" x14ac:dyDescent="0.25">
      <c r="A72" s="59">
        <v>1973</v>
      </c>
      <c r="B72" s="60">
        <v>0.17198676361853685</v>
      </c>
      <c r="C72" s="60">
        <v>0.17319888646314674</v>
      </c>
      <c r="D72" s="60">
        <v>0.17481505025595995</v>
      </c>
      <c r="E72" s="60">
        <v>0.17333356677921449</v>
      </c>
      <c r="F72" s="60">
        <v>0.17602717310056981</v>
      </c>
      <c r="G72" s="60">
        <v>0.17710461562911195</v>
      </c>
      <c r="H72" s="60">
        <v>0.17831673847372184</v>
      </c>
      <c r="I72" s="60">
        <v>0.17714950906780122</v>
      </c>
      <c r="J72" s="60">
        <v>0.17872077942192513</v>
      </c>
      <c r="K72" s="60">
        <v>0.18195310700755152</v>
      </c>
      <c r="L72" s="60">
        <v>0.18249182827182259</v>
      </c>
      <c r="M72" s="60">
        <v>0.18105523823376637</v>
      </c>
      <c r="N72" s="60">
        <v>0.18397331174856799</v>
      </c>
      <c r="O72" s="60">
        <v>0.18532011490924566</v>
      </c>
      <c r="P72" s="60">
        <v>0.18653223775385555</v>
      </c>
      <c r="Q72" s="60">
        <v>0.18527522147055639</v>
      </c>
      <c r="R72" s="61">
        <v>0.17920338388783463</v>
      </c>
      <c r="U72">
        <v>0.2767148452393331</v>
      </c>
      <c r="V72">
        <v>0.22746634375667776</v>
      </c>
      <c r="W72">
        <v>0.22734254995371475</v>
      </c>
      <c r="X72" s="1">
        <v>1.0005445254440413</v>
      </c>
    </row>
    <row r="73" spans="1:24" x14ac:dyDescent="0.25">
      <c r="A73" s="59">
        <v>1974</v>
      </c>
      <c r="B73" s="60">
        <v>0.18814840154666873</v>
      </c>
      <c r="C73" s="60">
        <v>0.19057264723588851</v>
      </c>
      <c r="D73" s="60">
        <v>0.19272753229297276</v>
      </c>
      <c r="E73" s="60">
        <v>0.19048286035851</v>
      </c>
      <c r="F73" s="60">
        <v>0.1938049748215149</v>
      </c>
      <c r="G73" s="60">
        <v>0.19595985987859915</v>
      </c>
      <c r="H73" s="60">
        <v>0.19784538430354789</v>
      </c>
      <c r="I73" s="60">
        <v>0.19587007300122064</v>
      </c>
      <c r="J73" s="60">
        <v>0.19932686778029329</v>
      </c>
      <c r="K73" s="60">
        <v>0.20188579378558086</v>
      </c>
      <c r="L73" s="60">
        <v>0.20431003947480061</v>
      </c>
      <c r="M73" s="60">
        <v>0.20184090034689159</v>
      </c>
      <c r="N73" s="60">
        <v>0.20606088358368158</v>
      </c>
      <c r="O73" s="60">
        <v>0.20781172769256256</v>
      </c>
      <c r="P73" s="60">
        <v>0.20929321116930796</v>
      </c>
      <c r="Q73" s="60">
        <v>0.20772194081518403</v>
      </c>
      <c r="R73" s="61">
        <v>0.19897894363045157</v>
      </c>
      <c r="U73">
        <v>0.30725104849052026</v>
      </c>
      <c r="V73">
        <v>0.25256784671272875</v>
      </c>
      <c r="W73">
        <v>0.25243215564270249</v>
      </c>
      <c r="X73" s="1">
        <v>1.0005375348068506</v>
      </c>
    </row>
    <row r="74" spans="1:24" x14ac:dyDescent="0.25">
      <c r="A74" s="59">
        <v>1975</v>
      </c>
      <c r="B74" s="60">
        <v>0.21023597338178232</v>
      </c>
      <c r="C74" s="60">
        <v>0.21171745685852775</v>
      </c>
      <c r="D74" s="60">
        <v>0.21252553875493435</v>
      </c>
      <c r="E74" s="60">
        <v>0.21149298966508145</v>
      </c>
      <c r="F74" s="60">
        <v>0.21360298128347646</v>
      </c>
      <c r="G74" s="60">
        <v>0.21454574349595085</v>
      </c>
      <c r="H74" s="60">
        <v>0.21629658760483178</v>
      </c>
      <c r="I74" s="60">
        <v>0.21481510412808635</v>
      </c>
      <c r="J74" s="60">
        <v>0.21858615297798381</v>
      </c>
      <c r="K74" s="60">
        <v>0.21925955455832263</v>
      </c>
      <c r="L74" s="60">
        <v>0.22033699708686474</v>
      </c>
      <c r="M74" s="60">
        <v>0.21939423487439039</v>
      </c>
      <c r="N74" s="60">
        <v>0.22168380024754242</v>
      </c>
      <c r="O74" s="60">
        <v>0.22303060340822006</v>
      </c>
      <c r="P74" s="60">
        <v>0.22397336562069445</v>
      </c>
      <c r="Q74" s="60">
        <v>0.22289592309215231</v>
      </c>
      <c r="R74" s="61">
        <v>0.21714956293992763</v>
      </c>
      <c r="U74">
        <v>0.3353090014210946</v>
      </c>
      <c r="V74">
        <v>0.2756321675333</v>
      </c>
      <c r="W74">
        <v>0.27547363029708039</v>
      </c>
      <c r="X74" s="1">
        <v>1.0005755078482417</v>
      </c>
    </row>
    <row r="75" spans="1:24" x14ac:dyDescent="0.25">
      <c r="A75" s="59">
        <v>1976</v>
      </c>
      <c r="B75" s="60">
        <v>0.22451208688496549</v>
      </c>
      <c r="C75" s="60">
        <v>0.22505080814923656</v>
      </c>
      <c r="D75" s="60">
        <v>0.22558952941350763</v>
      </c>
      <c r="E75" s="60">
        <v>0.22505080814923653</v>
      </c>
      <c r="F75" s="60">
        <v>0.22653229162598196</v>
      </c>
      <c r="G75" s="60">
        <v>0.22787909478665963</v>
      </c>
      <c r="H75" s="60">
        <v>0.22909121763126952</v>
      </c>
      <c r="I75" s="60">
        <v>0.22783420134797036</v>
      </c>
      <c r="J75" s="60">
        <v>0.23043802079194717</v>
      </c>
      <c r="K75" s="60">
        <v>0.23151546332048933</v>
      </c>
      <c r="L75" s="60">
        <v>0.23245822553296366</v>
      </c>
      <c r="M75" s="60">
        <v>0.23147056988180006</v>
      </c>
      <c r="N75" s="60">
        <v>0.23340098774543805</v>
      </c>
      <c r="O75" s="60">
        <v>0.23407438932577687</v>
      </c>
      <c r="P75" s="60">
        <v>0.23474779090611569</v>
      </c>
      <c r="Q75" s="60">
        <v>0.23407438932577684</v>
      </c>
      <c r="R75" s="61">
        <v>0.229607492176196</v>
      </c>
      <c r="U75">
        <v>0.35454576964403317</v>
      </c>
      <c r="V75">
        <v>0.29144525963387702</v>
      </c>
      <c r="W75">
        <v>0.29134664621587558</v>
      </c>
      <c r="X75" s="1">
        <v>1.0003384745260748</v>
      </c>
    </row>
    <row r="76" spans="1:24" x14ac:dyDescent="0.25">
      <c r="A76" s="59">
        <v>1977</v>
      </c>
      <c r="B76" s="60">
        <v>0.23609459406679337</v>
      </c>
      <c r="C76" s="60">
        <v>0.23851883975601312</v>
      </c>
      <c r="D76" s="60">
        <v>0.24000032323275855</v>
      </c>
      <c r="E76" s="60">
        <v>0.23820458568518835</v>
      </c>
      <c r="F76" s="60">
        <v>0.24188584765770726</v>
      </c>
      <c r="G76" s="60">
        <v>0.24323265081838494</v>
      </c>
      <c r="H76" s="60">
        <v>0.24484881461119815</v>
      </c>
      <c r="I76" s="60">
        <v>0.24332243769576345</v>
      </c>
      <c r="J76" s="60">
        <v>0.24592625713974023</v>
      </c>
      <c r="K76" s="60">
        <v>0.24686901935221461</v>
      </c>
      <c r="L76" s="60">
        <v>0.24781178156468897</v>
      </c>
      <c r="M76" s="60">
        <v>0.24686901935221461</v>
      </c>
      <c r="N76" s="60">
        <v>0.24848518314502779</v>
      </c>
      <c r="O76" s="60">
        <v>0.24969730598963769</v>
      </c>
      <c r="P76" s="60">
        <v>0.25064006820211204</v>
      </c>
      <c r="Q76" s="60">
        <v>0.24960751911225917</v>
      </c>
      <c r="R76" s="61">
        <v>0.24450089046135637</v>
      </c>
      <c r="U76">
        <v>0.377543239402447</v>
      </c>
      <c r="V76">
        <v>0.31034974000997212</v>
      </c>
      <c r="W76">
        <v>0.31029185864843573</v>
      </c>
      <c r="X76" s="1">
        <v>1.0001865384473461</v>
      </c>
    </row>
    <row r="77" spans="1:24" x14ac:dyDescent="0.25">
      <c r="A77" s="59">
        <v>1978</v>
      </c>
      <c r="B77" s="60">
        <v>0.25212155167885747</v>
      </c>
      <c r="C77" s="60">
        <v>0.25373771547167068</v>
      </c>
      <c r="D77" s="60">
        <v>0.25562323989661939</v>
      </c>
      <c r="E77" s="60">
        <v>0.25382750234904922</v>
      </c>
      <c r="F77" s="60">
        <v>0.25791280526977139</v>
      </c>
      <c r="G77" s="60">
        <v>0.26033705095899118</v>
      </c>
      <c r="H77" s="60">
        <v>0.26303065728034652</v>
      </c>
      <c r="I77" s="60">
        <v>0.26042683783636966</v>
      </c>
      <c r="J77" s="60">
        <v>0.26491618170529518</v>
      </c>
      <c r="K77" s="60">
        <v>0.26639766518204067</v>
      </c>
      <c r="L77" s="60">
        <v>0.26841786992305716</v>
      </c>
      <c r="M77" s="60">
        <v>0.26657723893679769</v>
      </c>
      <c r="N77" s="60">
        <v>0.27057275498014138</v>
      </c>
      <c r="O77" s="60">
        <v>0.27205423845688681</v>
      </c>
      <c r="P77" s="60">
        <v>0.27326636130149667</v>
      </c>
      <c r="Q77" s="60">
        <v>0.27196445157950833</v>
      </c>
      <c r="R77" s="61">
        <v>0.26319900767543125</v>
      </c>
      <c r="U77">
        <v>0.40641572215867738</v>
      </c>
      <c r="V77">
        <v>0.33408362418975707</v>
      </c>
      <c r="W77">
        <v>0.33384536611869015</v>
      </c>
      <c r="X77" s="1">
        <v>1.0007136779337</v>
      </c>
    </row>
    <row r="78" spans="1:24" x14ac:dyDescent="0.25">
      <c r="A78" s="59">
        <v>1979</v>
      </c>
      <c r="B78" s="60">
        <v>0.27569060699071646</v>
      </c>
      <c r="C78" s="60">
        <v>0.27892293457634287</v>
      </c>
      <c r="D78" s="60">
        <v>0.28161654089769816</v>
      </c>
      <c r="E78" s="60">
        <v>0.27874336082158585</v>
      </c>
      <c r="F78" s="60">
        <v>0.28484886848332452</v>
      </c>
      <c r="G78" s="60">
        <v>0.28835055670108645</v>
      </c>
      <c r="H78" s="60">
        <v>0.29171756460278059</v>
      </c>
      <c r="I78" s="60">
        <v>0.2883056632623972</v>
      </c>
      <c r="J78" s="60">
        <v>0.29481521187233922</v>
      </c>
      <c r="K78" s="60">
        <v>0.29777817882583008</v>
      </c>
      <c r="L78" s="60">
        <v>0.30087582609538865</v>
      </c>
      <c r="M78" s="60">
        <v>0.29782307226451932</v>
      </c>
      <c r="N78" s="60">
        <v>0.303569432416744</v>
      </c>
      <c r="O78" s="60">
        <v>0.30639771905416707</v>
      </c>
      <c r="P78" s="60">
        <v>0.30963004663979343</v>
      </c>
      <c r="Q78" s="60">
        <v>0.30653239937023485</v>
      </c>
      <c r="R78" s="61">
        <v>0.29285112392968426</v>
      </c>
      <c r="U78">
        <v>0.45220269661363555</v>
      </c>
      <c r="V78">
        <v>0.37172163259491403</v>
      </c>
      <c r="W78">
        <v>0.37173579106011007</v>
      </c>
      <c r="X78" s="1">
        <v>0.99996191255849842</v>
      </c>
    </row>
    <row r="79" spans="1:24" x14ac:dyDescent="0.25">
      <c r="A79" s="59">
        <v>1980</v>
      </c>
      <c r="B79" s="60">
        <v>0.31407449707002971</v>
      </c>
      <c r="C79" s="60">
        <v>0.31838426718419821</v>
      </c>
      <c r="D79" s="60">
        <v>0.32296339793050227</v>
      </c>
      <c r="E79" s="60">
        <v>0.31847405406157669</v>
      </c>
      <c r="F79" s="60">
        <v>0.32659976646433192</v>
      </c>
      <c r="G79" s="60">
        <v>0.32983209404995834</v>
      </c>
      <c r="H79" s="60">
        <v>0.33346846258378798</v>
      </c>
      <c r="I79" s="60">
        <v>0.32996677436602612</v>
      </c>
      <c r="J79" s="60">
        <v>0.33373782321592355</v>
      </c>
      <c r="K79" s="60">
        <v>0.33589270827300777</v>
      </c>
      <c r="L79" s="60">
        <v>0.33899035554256635</v>
      </c>
      <c r="M79" s="60">
        <v>0.33620696234383257</v>
      </c>
      <c r="N79" s="60">
        <v>0.34195332249605725</v>
      </c>
      <c r="O79" s="60">
        <v>0.34505096976561583</v>
      </c>
      <c r="P79" s="60">
        <v>0.34801393671910663</v>
      </c>
      <c r="Q79" s="60">
        <v>0.34500607632692654</v>
      </c>
      <c r="R79" s="61">
        <v>0.33241346677459044</v>
      </c>
      <c r="U79">
        <v>0.51329243353783227</v>
      </c>
      <c r="V79">
        <v>0.42193888453593542</v>
      </c>
      <c r="W79">
        <v>0.42191500259068349</v>
      </c>
      <c r="X79" s="1">
        <v>1.0000566036881962</v>
      </c>
    </row>
    <row r="80" spans="1:24" x14ac:dyDescent="0.25">
      <c r="A80" s="59">
        <v>1981</v>
      </c>
      <c r="B80" s="60">
        <v>0.35084222335652976</v>
      </c>
      <c r="C80" s="60">
        <v>0.35447859189035941</v>
      </c>
      <c r="D80" s="60">
        <v>0.35703751789564703</v>
      </c>
      <c r="E80" s="60">
        <v>0.35411944438084536</v>
      </c>
      <c r="F80" s="60">
        <v>0.35932708326879903</v>
      </c>
      <c r="G80" s="60">
        <v>0.36229005022228983</v>
      </c>
      <c r="H80" s="60">
        <v>0.36538769749184846</v>
      </c>
      <c r="I80" s="60">
        <v>0.36233494366097907</v>
      </c>
      <c r="J80" s="60">
        <v>0.36956278728994918</v>
      </c>
      <c r="K80" s="60">
        <v>0.37239107392737231</v>
      </c>
      <c r="L80" s="60">
        <v>0.37616212277726974</v>
      </c>
      <c r="M80" s="60">
        <v>0.37270532799819711</v>
      </c>
      <c r="N80" s="60">
        <v>0.37697020467367631</v>
      </c>
      <c r="O80" s="60">
        <v>0.37804764720221845</v>
      </c>
      <c r="P80" s="60">
        <v>0.37912508973076059</v>
      </c>
      <c r="Q80" s="60">
        <v>0.37804764720221845</v>
      </c>
      <c r="R80" s="61">
        <v>0.36680184081056</v>
      </c>
      <c r="U80">
        <v>0.56639284600187167</v>
      </c>
      <c r="V80">
        <v>0.4655887171450957</v>
      </c>
      <c r="W80">
        <v>0.46543778804895269</v>
      </c>
      <c r="X80" s="1">
        <v>1.0003242734045632</v>
      </c>
    </row>
    <row r="81" spans="1:24" x14ac:dyDescent="0.25">
      <c r="A81" s="59">
        <v>1982</v>
      </c>
      <c r="B81" s="60">
        <v>0.38047189289143823</v>
      </c>
      <c r="C81" s="60">
        <v>0.3816840157360481</v>
      </c>
      <c r="D81" s="60">
        <v>0.38127997478784487</v>
      </c>
      <c r="E81" s="60">
        <v>0.38114529447177703</v>
      </c>
      <c r="F81" s="60">
        <v>0.38289613858065802</v>
      </c>
      <c r="G81" s="60">
        <v>0.3866671874305555</v>
      </c>
      <c r="H81" s="60">
        <v>0.39138099849292729</v>
      </c>
      <c r="I81" s="60">
        <v>0.38698144150138031</v>
      </c>
      <c r="J81" s="60">
        <v>0.39353588355001151</v>
      </c>
      <c r="K81" s="60">
        <v>0.39434396544641809</v>
      </c>
      <c r="L81" s="60">
        <v>0.39501736702675694</v>
      </c>
      <c r="M81" s="60">
        <v>0.39429907200772885</v>
      </c>
      <c r="N81" s="60">
        <v>0.39609480955529908</v>
      </c>
      <c r="O81" s="60">
        <v>0.39542140797496023</v>
      </c>
      <c r="P81" s="60">
        <v>0.39380524418214702</v>
      </c>
      <c r="Q81" s="60">
        <v>0.39510715390413537</v>
      </c>
      <c r="R81" s="61">
        <v>0.38938324047125539</v>
      </c>
      <c r="U81">
        <v>0.60126165470867554</v>
      </c>
      <c r="V81">
        <v>0.49425172733100636</v>
      </c>
      <c r="W81">
        <v>0.49411162314388118</v>
      </c>
      <c r="X81" s="1">
        <v>1.0002835476450316</v>
      </c>
    </row>
    <row r="82" spans="1:24" x14ac:dyDescent="0.25">
      <c r="A82" s="59">
        <v>1983</v>
      </c>
      <c r="B82" s="60">
        <v>0.39474800639462143</v>
      </c>
      <c r="C82" s="60">
        <v>0.39488268671068916</v>
      </c>
      <c r="D82" s="60">
        <v>0.39515204734282466</v>
      </c>
      <c r="E82" s="60">
        <v>0.3949275801493784</v>
      </c>
      <c r="F82" s="60">
        <v>0.39798033398024779</v>
      </c>
      <c r="G82" s="60">
        <v>0.40013521903733207</v>
      </c>
      <c r="H82" s="60">
        <v>0.40148202219800971</v>
      </c>
      <c r="I82" s="60">
        <v>0.39986585840519656</v>
      </c>
      <c r="J82" s="60">
        <v>0.40309818599082287</v>
      </c>
      <c r="K82" s="60">
        <v>0.40444498915150057</v>
      </c>
      <c r="L82" s="60">
        <v>0.40646519389251701</v>
      </c>
      <c r="M82" s="60">
        <v>0.40466945634494683</v>
      </c>
      <c r="N82" s="60">
        <v>0.40754263642105915</v>
      </c>
      <c r="O82" s="60">
        <v>0.408216038001398</v>
      </c>
      <c r="P82" s="60">
        <v>0.40875475926566901</v>
      </c>
      <c r="Q82" s="60">
        <v>0.40817114456270875</v>
      </c>
      <c r="R82" s="61">
        <v>0.40190850986555754</v>
      </c>
      <c r="U82">
        <v>0.62060240546254886</v>
      </c>
      <c r="V82">
        <v>0.51015029560509983</v>
      </c>
      <c r="W82">
        <v>0.50998463898637725</v>
      </c>
      <c r="X82" s="1">
        <v>1.0003248266831171</v>
      </c>
    </row>
    <row r="83" spans="1:24" x14ac:dyDescent="0.25">
      <c r="A83" s="59">
        <v>1984</v>
      </c>
      <c r="B83" s="60">
        <v>0.41104432463882101</v>
      </c>
      <c r="C83" s="60">
        <v>0.41292984906376978</v>
      </c>
      <c r="D83" s="60">
        <v>0.41387261127624414</v>
      </c>
      <c r="E83" s="60">
        <v>0.41261559499294492</v>
      </c>
      <c r="F83" s="60">
        <v>0.41589281601726064</v>
      </c>
      <c r="G83" s="60">
        <v>0.4171049388618705</v>
      </c>
      <c r="H83" s="60">
        <v>0.41845174202254815</v>
      </c>
      <c r="I83" s="60">
        <v>0.4171498323005598</v>
      </c>
      <c r="J83" s="60">
        <v>0.41979854518322579</v>
      </c>
      <c r="K83" s="60">
        <v>0.42154938929210678</v>
      </c>
      <c r="L83" s="60">
        <v>0.42356959403312328</v>
      </c>
      <c r="M83" s="60">
        <v>0.42163917616948526</v>
      </c>
      <c r="N83" s="60">
        <v>0.42464703656166541</v>
      </c>
      <c r="O83" s="60">
        <v>0.42464703656166541</v>
      </c>
      <c r="P83" s="60">
        <v>0.42491639719380092</v>
      </c>
      <c r="Q83" s="60">
        <v>0.4247368234390439</v>
      </c>
      <c r="R83" s="61">
        <v>0.41903535672550846</v>
      </c>
      <c r="S83" s="62">
        <v>308.10000000000002</v>
      </c>
      <c r="T83" s="62">
        <v>314.2</v>
      </c>
      <c r="U83">
        <v>0.64704862916363381</v>
      </c>
      <c r="V83">
        <v>0.53188973573616338</v>
      </c>
      <c r="W83">
        <v>0.53200204816159746</v>
      </c>
      <c r="X83" s="1">
        <v>0.99978888723112591</v>
      </c>
    </row>
    <row r="84" spans="1:24" x14ac:dyDescent="0.25">
      <c r="A84" s="59">
        <v>1985</v>
      </c>
      <c r="B84" s="60">
        <v>0.42572447909020755</v>
      </c>
      <c r="C84" s="60">
        <v>0.42747532319908843</v>
      </c>
      <c r="D84" s="60">
        <v>0.4293608476240372</v>
      </c>
      <c r="E84" s="60">
        <v>0.42752021663777767</v>
      </c>
      <c r="F84" s="60">
        <v>0.43111169173291819</v>
      </c>
      <c r="G84" s="60">
        <v>0.43272785552573134</v>
      </c>
      <c r="H84" s="60">
        <v>0.43407465868640899</v>
      </c>
      <c r="I84" s="60">
        <v>0.43263806864835286</v>
      </c>
      <c r="J84" s="60">
        <v>0.43474806026674784</v>
      </c>
      <c r="K84" s="60">
        <v>0.4356908224792222</v>
      </c>
      <c r="L84" s="60">
        <v>0.43703762563989984</v>
      </c>
      <c r="M84" s="60">
        <v>0.43582550279528998</v>
      </c>
      <c r="N84" s="60">
        <v>0.43838442880057749</v>
      </c>
      <c r="O84" s="60">
        <v>0.43986591227732297</v>
      </c>
      <c r="P84" s="60">
        <v>0.440943354805865</v>
      </c>
      <c r="Q84" s="60">
        <v>0.43973123196125519</v>
      </c>
      <c r="R84" s="61">
        <v>0.43392875501066897</v>
      </c>
      <c r="S84" s="62">
        <v>319.3</v>
      </c>
      <c r="T84" s="62">
        <v>325.10000000000002</v>
      </c>
      <c r="U84">
        <v>0.67004609892204781</v>
      </c>
      <c r="V84">
        <v>0.55079421611225865</v>
      </c>
      <c r="W84">
        <v>0.55094726059416277</v>
      </c>
      <c r="X84" s="1">
        <v>0.99972221573124975</v>
      </c>
    </row>
    <row r="85" spans="1:24" x14ac:dyDescent="0.25">
      <c r="A85" s="59">
        <v>1986</v>
      </c>
      <c r="B85" s="60">
        <v>0.4422901579665427</v>
      </c>
      <c r="C85" s="60">
        <v>0.44107803512193283</v>
      </c>
      <c r="D85" s="60">
        <v>0.43905783038091634</v>
      </c>
      <c r="E85" s="60">
        <v>0.44080867448979727</v>
      </c>
      <c r="F85" s="60">
        <v>0.43811506816844198</v>
      </c>
      <c r="G85" s="60">
        <v>0.43946187132911962</v>
      </c>
      <c r="H85" s="60">
        <v>0.44161675638620385</v>
      </c>
      <c r="I85" s="60">
        <v>0.43973123196125519</v>
      </c>
      <c r="J85" s="60">
        <v>0.44175143670227163</v>
      </c>
      <c r="K85" s="60">
        <v>0.44255951859867826</v>
      </c>
      <c r="L85" s="60">
        <v>0.44471440365576248</v>
      </c>
      <c r="M85" s="60">
        <v>0.44300845298557073</v>
      </c>
      <c r="N85" s="60">
        <v>0.44511844460396577</v>
      </c>
      <c r="O85" s="60">
        <v>0.44552248555216911</v>
      </c>
      <c r="P85" s="60">
        <v>0.4459265265003724</v>
      </c>
      <c r="Q85" s="60">
        <v>0.44552248555216911</v>
      </c>
      <c r="R85" s="61">
        <v>0.44226771124719805</v>
      </c>
      <c r="S85" s="62">
        <v>326.89999999999998</v>
      </c>
      <c r="T85" s="62">
        <v>329.9</v>
      </c>
      <c r="U85">
        <v>0.68292260233614077</v>
      </c>
      <c r="V85">
        <v>0.56137901559940151</v>
      </c>
      <c r="W85">
        <v>0.5611879159961084</v>
      </c>
      <c r="X85" s="1">
        <v>1.0003405269390984</v>
      </c>
    </row>
    <row r="86" spans="1:24" x14ac:dyDescent="0.25">
      <c r="A86" s="59">
        <v>1987</v>
      </c>
      <c r="B86" s="60">
        <v>0.44862013282172775</v>
      </c>
      <c r="C86" s="60">
        <v>0.45037097693060862</v>
      </c>
      <c r="D86" s="60">
        <v>0.45239118167162512</v>
      </c>
      <c r="E86" s="60">
        <v>0.45046076380798716</v>
      </c>
      <c r="F86" s="60">
        <v>0.4548154273608449</v>
      </c>
      <c r="G86" s="60">
        <v>0.45616223052152255</v>
      </c>
      <c r="H86" s="60">
        <v>0.45804775494647132</v>
      </c>
      <c r="I86" s="60">
        <v>0.45634180427627963</v>
      </c>
      <c r="J86" s="60">
        <v>0.45899051715894568</v>
      </c>
      <c r="K86" s="60">
        <v>0.46154944316423319</v>
      </c>
      <c r="L86" s="60">
        <v>0.46383900853738519</v>
      </c>
      <c r="M86" s="60">
        <v>0.4614596562868547</v>
      </c>
      <c r="N86" s="60">
        <v>0.46505113138199511</v>
      </c>
      <c r="O86" s="60">
        <v>0.46572453296233396</v>
      </c>
      <c r="P86" s="60">
        <v>0.46558985264626618</v>
      </c>
      <c r="Q86" s="60">
        <v>0.46545517233019834</v>
      </c>
      <c r="R86" s="61">
        <v>0.4584293491753299</v>
      </c>
      <c r="S86" s="62">
        <v>336.7</v>
      </c>
      <c r="T86" s="62">
        <v>344.1</v>
      </c>
      <c r="U86">
        <v>0.70787840976049343</v>
      </c>
      <c r="V86">
        <v>0.58189329724339323</v>
      </c>
      <c r="W86">
        <v>0.58166922683051703</v>
      </c>
      <c r="X86" s="1">
        <v>1.0003852196446719</v>
      </c>
    </row>
    <row r="87" spans="1:24" x14ac:dyDescent="0.25">
      <c r="A87" s="59">
        <v>1988</v>
      </c>
      <c r="B87" s="60">
        <v>0.46693665580694382</v>
      </c>
      <c r="C87" s="60">
        <v>0.46787941801941818</v>
      </c>
      <c r="D87" s="60">
        <v>0.47003430307650246</v>
      </c>
      <c r="E87" s="60">
        <v>0.46828345896762147</v>
      </c>
      <c r="F87" s="60">
        <v>0.47245854876572224</v>
      </c>
      <c r="G87" s="60">
        <v>0.47407471255853539</v>
      </c>
      <c r="H87" s="60">
        <v>0.47609491729955189</v>
      </c>
      <c r="I87" s="60">
        <v>0.47420939287460318</v>
      </c>
      <c r="J87" s="60">
        <v>0.4779804417245006</v>
      </c>
      <c r="K87" s="60">
        <v>0.48027000709765266</v>
      </c>
      <c r="L87" s="60">
        <v>0.48336765436721124</v>
      </c>
      <c r="M87" s="60">
        <v>0.48053936772978817</v>
      </c>
      <c r="N87" s="60">
        <v>0.48498381816002445</v>
      </c>
      <c r="O87" s="60">
        <v>0.48552253942429552</v>
      </c>
      <c r="P87" s="60">
        <v>0.48606126068856653</v>
      </c>
      <c r="Q87" s="60">
        <v>0.48552253942429552</v>
      </c>
      <c r="R87" s="61">
        <v>0.47713868974907708</v>
      </c>
      <c r="S87" s="62">
        <v>349.9</v>
      </c>
      <c r="T87" s="62">
        <v>358.7</v>
      </c>
      <c r="U87">
        <v>0.73676822293854627</v>
      </c>
      <c r="V87">
        <v>0.60564142745209759</v>
      </c>
      <c r="W87">
        <v>0.60573476702508955</v>
      </c>
      <c r="X87" s="1">
        <v>0.99984590685878838</v>
      </c>
    </row>
    <row r="88" spans="1:24" x14ac:dyDescent="0.25">
      <c r="A88" s="59">
        <v>1989</v>
      </c>
      <c r="B88" s="60">
        <v>0.48848550637778632</v>
      </c>
      <c r="C88" s="60">
        <v>0.49037103080273509</v>
      </c>
      <c r="D88" s="60">
        <v>0.49319931744015816</v>
      </c>
      <c r="E88" s="60">
        <v>0.49068528487355983</v>
      </c>
      <c r="F88" s="60">
        <v>0.49670100565792008</v>
      </c>
      <c r="G88" s="60">
        <v>0.49939461197927537</v>
      </c>
      <c r="H88" s="60">
        <v>0.50060673482388529</v>
      </c>
      <c r="I88" s="60">
        <v>0.4989007841536936</v>
      </c>
      <c r="J88" s="60">
        <v>0.50195353798456288</v>
      </c>
      <c r="K88" s="60">
        <v>0.50249225924883401</v>
      </c>
      <c r="L88" s="60">
        <v>0.5045124639898505</v>
      </c>
      <c r="M88" s="60">
        <v>0.50298608707441572</v>
      </c>
      <c r="N88" s="60">
        <v>0.50666734904693467</v>
      </c>
      <c r="O88" s="60">
        <v>0.50774479157547681</v>
      </c>
      <c r="P88" s="60">
        <v>0.50855287347188349</v>
      </c>
      <c r="Q88" s="60">
        <v>0.50765500469809843</v>
      </c>
      <c r="R88" s="61">
        <v>0.50005679019994187</v>
      </c>
      <c r="S88" s="62">
        <v>367.4</v>
      </c>
      <c r="T88" s="62">
        <v>375.2</v>
      </c>
      <c r="U88">
        <v>0.77215694430002424</v>
      </c>
      <c r="V88">
        <v>0.63473181850559135</v>
      </c>
      <c r="W88">
        <v>0.63492063492063477</v>
      </c>
      <c r="X88" s="1">
        <v>0.99970261414630657</v>
      </c>
    </row>
    <row r="89" spans="1:24" x14ac:dyDescent="0.25">
      <c r="A89" s="59">
        <v>1990</v>
      </c>
      <c r="B89" s="60">
        <v>0.51380540579852629</v>
      </c>
      <c r="C89" s="60">
        <v>0.51622965148774613</v>
      </c>
      <c r="D89" s="60">
        <v>0.51919261844123699</v>
      </c>
      <c r="E89" s="60">
        <v>0.5164092252425031</v>
      </c>
      <c r="F89" s="60">
        <v>0.52013538065371123</v>
      </c>
      <c r="G89" s="60">
        <v>0.52107814286618559</v>
      </c>
      <c r="H89" s="60">
        <v>0.52404110981967655</v>
      </c>
      <c r="I89" s="60">
        <v>0.52175154444652438</v>
      </c>
      <c r="J89" s="60">
        <v>0.52619599487676072</v>
      </c>
      <c r="K89" s="60">
        <v>0.53077512562306484</v>
      </c>
      <c r="L89" s="60">
        <v>0.53535425636936884</v>
      </c>
      <c r="M89" s="60">
        <v>0.53077512562306473</v>
      </c>
      <c r="N89" s="60">
        <v>0.53872126427106293</v>
      </c>
      <c r="O89" s="60">
        <v>0.53966402648353728</v>
      </c>
      <c r="P89" s="60">
        <v>0.53993338711567285</v>
      </c>
      <c r="Q89" s="60">
        <v>0.53943955929009102</v>
      </c>
      <c r="R89" s="61">
        <v>0.52709386365054589</v>
      </c>
      <c r="S89" s="62">
        <v>385.4</v>
      </c>
      <c r="T89" s="62">
        <v>397.3</v>
      </c>
      <c r="U89">
        <v>0.81390593047034765</v>
      </c>
      <c r="V89">
        <v>0.66905050217251927</v>
      </c>
      <c r="W89">
        <v>0.66922683051715293</v>
      </c>
      <c r="X89" s="1">
        <v>0.99973651931364227</v>
      </c>
    </row>
    <row r="90" spans="1:24" x14ac:dyDescent="0.25">
      <c r="A90" s="59">
        <v>1991</v>
      </c>
      <c r="B90" s="60">
        <v>0.5428963540691637</v>
      </c>
      <c r="C90" s="60">
        <v>0.54383911628163806</v>
      </c>
      <c r="D90" s="60">
        <v>0.54451251786197696</v>
      </c>
      <c r="E90" s="60">
        <v>0.54374932940425957</v>
      </c>
      <c r="F90" s="60">
        <v>0.5455899603905191</v>
      </c>
      <c r="G90" s="60">
        <v>0.54720612418333225</v>
      </c>
      <c r="H90" s="60">
        <v>0.54855292734400984</v>
      </c>
      <c r="I90" s="60">
        <v>0.54711633730595377</v>
      </c>
      <c r="J90" s="60">
        <v>0.5494956895564842</v>
      </c>
      <c r="K90" s="60">
        <v>0.55111185334929735</v>
      </c>
      <c r="L90" s="60">
        <v>0.55367077935458497</v>
      </c>
      <c r="M90" s="60">
        <v>0.55142610742012221</v>
      </c>
      <c r="N90" s="60">
        <v>0.55420950061885599</v>
      </c>
      <c r="O90" s="60">
        <v>0.55582566441166925</v>
      </c>
      <c r="P90" s="60">
        <v>0.55622970535987248</v>
      </c>
      <c r="Q90" s="60">
        <v>0.5554216234634658</v>
      </c>
      <c r="R90" s="61">
        <v>0.54942834939845031</v>
      </c>
      <c r="S90" s="62">
        <v>405</v>
      </c>
      <c r="T90" s="62">
        <v>410.9</v>
      </c>
      <c r="U90">
        <v>0.84839346989705722</v>
      </c>
      <c r="V90">
        <v>0.69740009972220218</v>
      </c>
      <c r="W90">
        <v>0.69738863287250363</v>
      </c>
      <c r="X90" s="1">
        <v>1.0000164425532021</v>
      </c>
    </row>
    <row r="91" spans="1:24" x14ac:dyDescent="0.25">
      <c r="A91" s="59">
        <v>1992</v>
      </c>
      <c r="B91" s="60">
        <v>0.55730714788841462</v>
      </c>
      <c r="C91" s="60">
        <v>0.55919267231336334</v>
      </c>
      <c r="D91" s="60">
        <v>0.56188627863471863</v>
      </c>
      <c r="E91" s="60">
        <v>0.55946203294549879</v>
      </c>
      <c r="F91" s="60">
        <v>0.56282904084719299</v>
      </c>
      <c r="G91" s="60">
        <v>0.56377180305966745</v>
      </c>
      <c r="H91" s="60">
        <v>0.56552264716854828</v>
      </c>
      <c r="I91" s="60">
        <v>0.5640411636918029</v>
      </c>
      <c r="J91" s="60">
        <v>0.56673477001315831</v>
      </c>
      <c r="K91" s="60">
        <v>0.56835093380597146</v>
      </c>
      <c r="L91" s="60">
        <v>0.56996709759878461</v>
      </c>
      <c r="M91" s="60">
        <v>0.56835093380597146</v>
      </c>
      <c r="N91" s="60">
        <v>0.57198730233980111</v>
      </c>
      <c r="O91" s="60">
        <v>0.57279538423620768</v>
      </c>
      <c r="P91" s="60">
        <v>0.5726607039201399</v>
      </c>
      <c r="Q91" s="60">
        <v>0.57248113016538282</v>
      </c>
      <c r="R91" s="61">
        <v>0.56608381515216399</v>
      </c>
      <c r="S91" s="62">
        <v>417.1</v>
      </c>
      <c r="T91" s="62">
        <v>423.5</v>
      </c>
      <c r="U91">
        <v>0.87411181588159848</v>
      </c>
      <c r="V91">
        <v>0.71854120663864918</v>
      </c>
      <c r="W91">
        <v>0.7183819764464926</v>
      </c>
      <c r="X91" s="1">
        <v>1.0002216511513056</v>
      </c>
    </row>
    <row r="92" spans="1:24" x14ac:dyDescent="0.25">
      <c r="A92" s="59">
        <v>1993</v>
      </c>
      <c r="B92" s="60">
        <v>0.57508494960935974</v>
      </c>
      <c r="C92" s="60">
        <v>0.57737451498251169</v>
      </c>
      <c r="D92" s="60">
        <v>0.57926003940746051</v>
      </c>
      <c r="E92" s="60">
        <v>0.57723983466644402</v>
      </c>
      <c r="F92" s="60">
        <v>0.58074152288420589</v>
      </c>
      <c r="G92" s="60">
        <v>0.58181896541274802</v>
      </c>
      <c r="H92" s="60">
        <v>0.58235768667701904</v>
      </c>
      <c r="I92" s="60">
        <v>0.58163939165799106</v>
      </c>
      <c r="J92" s="60">
        <v>0.5826270473091546</v>
      </c>
      <c r="K92" s="60">
        <v>0.58437789141803553</v>
      </c>
      <c r="L92" s="60">
        <v>0.58545533394657767</v>
      </c>
      <c r="M92" s="60">
        <v>0.58415342422458927</v>
      </c>
      <c r="N92" s="60">
        <v>0.58774489931972962</v>
      </c>
      <c r="O92" s="60">
        <v>0.58841830090006852</v>
      </c>
      <c r="P92" s="60">
        <v>0.58828362058400074</v>
      </c>
      <c r="Q92" s="60">
        <v>0.58814894026793296</v>
      </c>
      <c r="R92" s="61">
        <v>0.58279539770423927</v>
      </c>
      <c r="S92" s="62">
        <v>430.2</v>
      </c>
      <c r="T92" s="62">
        <v>435.2</v>
      </c>
      <c r="U92">
        <v>0.89991681397525203</v>
      </c>
      <c r="V92">
        <v>0.73975354369969348</v>
      </c>
      <c r="W92">
        <v>0.7398873527905786</v>
      </c>
      <c r="X92" s="1">
        <v>0.99981914937404937</v>
      </c>
    </row>
    <row r="93" spans="1:24" x14ac:dyDescent="0.25">
      <c r="A93" s="59">
        <v>1994</v>
      </c>
      <c r="B93" s="60">
        <v>0.58963042374467844</v>
      </c>
      <c r="C93" s="60">
        <v>0.59165062848569494</v>
      </c>
      <c r="D93" s="60">
        <v>0.59407487417491478</v>
      </c>
      <c r="E93" s="60">
        <v>0.59178530880176272</v>
      </c>
      <c r="F93" s="60">
        <v>0.59447891512311801</v>
      </c>
      <c r="G93" s="60">
        <v>0.59515231670345681</v>
      </c>
      <c r="H93" s="60">
        <v>0.59703784112840552</v>
      </c>
      <c r="I93" s="60">
        <v>0.59555635765166004</v>
      </c>
      <c r="J93" s="60">
        <v>0.59851932460515089</v>
      </c>
      <c r="K93" s="60">
        <v>0.60121293092650629</v>
      </c>
      <c r="L93" s="60">
        <v>0.60269441440325167</v>
      </c>
      <c r="M93" s="60">
        <v>0.60080888997830295</v>
      </c>
      <c r="N93" s="60">
        <v>0.60336781598359057</v>
      </c>
      <c r="O93" s="60">
        <v>0.60417589787999715</v>
      </c>
      <c r="P93" s="60">
        <v>0.60390653724786159</v>
      </c>
      <c r="Q93" s="60">
        <v>0.6038167503704831</v>
      </c>
      <c r="R93" s="61">
        <v>0.59799182670055218</v>
      </c>
      <c r="S93" s="62">
        <v>440.8</v>
      </c>
      <c r="T93" s="62">
        <v>447.2</v>
      </c>
      <c r="U93">
        <v>0.92338220512287261</v>
      </c>
      <c r="V93">
        <v>0.75904266685661348</v>
      </c>
      <c r="W93">
        <v>0.75883256528417797</v>
      </c>
      <c r="X93" s="1">
        <v>1.0002768747442419</v>
      </c>
    </row>
    <row r="94" spans="1:24" x14ac:dyDescent="0.25">
      <c r="A94" s="59">
        <v>1995</v>
      </c>
      <c r="B94" s="60">
        <v>0.60646546325314921</v>
      </c>
      <c r="C94" s="60">
        <v>0.60875502862630115</v>
      </c>
      <c r="D94" s="60">
        <v>0.61077523336731765</v>
      </c>
      <c r="E94" s="60">
        <v>0.60866524174892278</v>
      </c>
      <c r="F94" s="60">
        <v>0.61279543810833415</v>
      </c>
      <c r="G94" s="60">
        <v>0.61387288063687628</v>
      </c>
      <c r="H94" s="60">
        <v>0.61508500348148609</v>
      </c>
      <c r="I94" s="60">
        <v>0.61391777407556547</v>
      </c>
      <c r="J94" s="60">
        <v>0.61548904442968944</v>
      </c>
      <c r="K94" s="60">
        <v>0.61683584759036714</v>
      </c>
      <c r="L94" s="60">
        <v>0.61818265075104473</v>
      </c>
      <c r="M94" s="60">
        <v>0.61683584759036714</v>
      </c>
      <c r="N94" s="60">
        <v>0.61993349485992577</v>
      </c>
      <c r="O94" s="60">
        <v>0.61966413422779021</v>
      </c>
      <c r="P94" s="60">
        <v>0.61939477359565465</v>
      </c>
      <c r="Q94" s="60">
        <v>0.61966413422779021</v>
      </c>
      <c r="R94" s="61">
        <v>0.61477074941066145</v>
      </c>
      <c r="S94" s="62">
        <v>453.9</v>
      </c>
      <c r="T94" s="62">
        <v>459.1</v>
      </c>
      <c r="U94">
        <v>0.94929118574746119</v>
      </c>
      <c r="V94">
        <v>0.78034048009117452</v>
      </c>
      <c r="W94">
        <v>0.78033794162826409</v>
      </c>
      <c r="X94" s="1">
        <v>1.0000032530302259</v>
      </c>
    </row>
    <row r="95" spans="1:24" x14ac:dyDescent="0.25">
      <c r="A95" s="59">
        <v>1996</v>
      </c>
      <c r="B95" s="60">
        <v>0.62289646181341651</v>
      </c>
      <c r="C95" s="60">
        <v>0.62518602718656857</v>
      </c>
      <c r="D95" s="60">
        <v>0.62828367445612721</v>
      </c>
      <c r="E95" s="60">
        <v>0.62545538781870402</v>
      </c>
      <c r="F95" s="60">
        <v>0.63057323982927915</v>
      </c>
      <c r="G95" s="60">
        <v>0.63165068235782129</v>
      </c>
      <c r="H95" s="60">
        <v>0.6323240839381602</v>
      </c>
      <c r="I95" s="60">
        <v>0.63151600204175351</v>
      </c>
      <c r="J95" s="60">
        <v>0.63353620678277001</v>
      </c>
      <c r="K95" s="60">
        <v>0.63447896899524447</v>
      </c>
      <c r="L95" s="60">
        <v>0.63663385405232864</v>
      </c>
      <c r="M95" s="60">
        <v>0.63488300994344771</v>
      </c>
      <c r="N95" s="60">
        <v>0.63851937847727747</v>
      </c>
      <c r="O95" s="60">
        <v>0.63973150132188727</v>
      </c>
      <c r="P95" s="60">
        <v>0.63973150132188727</v>
      </c>
      <c r="Q95" s="60">
        <v>0.63932746037368393</v>
      </c>
      <c r="R95" s="61">
        <v>0.63279546504439732</v>
      </c>
      <c r="S95" s="62">
        <v>466.7</v>
      </c>
      <c r="T95" s="62">
        <v>473.1</v>
      </c>
      <c r="U95">
        <v>0.97712384319434331</v>
      </c>
      <c r="V95">
        <v>0.80321960253579294</v>
      </c>
      <c r="W95">
        <v>0.80337941628264209</v>
      </c>
      <c r="X95" s="1">
        <v>0.99980107313728717</v>
      </c>
    </row>
    <row r="96" spans="1:24" x14ac:dyDescent="0.25">
      <c r="A96" s="59">
        <v>1997</v>
      </c>
      <c r="B96" s="60">
        <v>0.64202106669503933</v>
      </c>
      <c r="C96" s="60">
        <v>0.64404127143605572</v>
      </c>
      <c r="D96" s="60">
        <v>0.6455227549128012</v>
      </c>
      <c r="E96" s="60">
        <v>0.64386169768129875</v>
      </c>
      <c r="F96" s="60">
        <v>0.64606147617707221</v>
      </c>
      <c r="G96" s="60">
        <v>0.64592679586100454</v>
      </c>
      <c r="H96" s="60">
        <v>0.64673487775741112</v>
      </c>
      <c r="I96" s="60">
        <v>0.64624104993182929</v>
      </c>
      <c r="J96" s="60">
        <v>0.64740827933774991</v>
      </c>
      <c r="K96" s="60">
        <v>0.64862040218235983</v>
      </c>
      <c r="L96" s="60">
        <v>0.65050592660730855</v>
      </c>
      <c r="M96" s="60">
        <v>0.6488448693758061</v>
      </c>
      <c r="N96" s="60">
        <v>0.65198741008405403</v>
      </c>
      <c r="O96" s="60">
        <v>0.65171804945191836</v>
      </c>
      <c r="P96" s="60">
        <v>0.65077528723944411</v>
      </c>
      <c r="Q96" s="60">
        <v>0.65149358225847209</v>
      </c>
      <c r="R96" s="61">
        <v>0.64761029981185159</v>
      </c>
      <c r="S96" s="62">
        <v>479</v>
      </c>
      <c r="T96" s="62">
        <v>482.8</v>
      </c>
      <c r="U96">
        <v>1</v>
      </c>
      <c r="V96">
        <v>0.82202436070945206</v>
      </c>
      <c r="W96">
        <v>0.82181259600614431</v>
      </c>
      <c r="X96" s="1">
        <v>1.0002576800408474</v>
      </c>
    </row>
    <row r="97" spans="1:24" x14ac:dyDescent="0.25">
      <c r="A97" s="59">
        <v>1998</v>
      </c>
      <c r="B97" s="60">
        <v>0.6521220904001217</v>
      </c>
      <c r="C97" s="60">
        <v>0.65306485261259606</v>
      </c>
      <c r="D97" s="60">
        <v>0.65427697545720598</v>
      </c>
      <c r="E97" s="60">
        <v>0.65315463948997454</v>
      </c>
      <c r="F97" s="60">
        <v>0.65562377861788368</v>
      </c>
      <c r="G97" s="60">
        <v>0.65683590146249349</v>
      </c>
      <c r="H97" s="60">
        <v>0.65750930304283239</v>
      </c>
      <c r="I97" s="60">
        <v>0.65665632770773652</v>
      </c>
      <c r="J97" s="60">
        <v>0.65831738493923897</v>
      </c>
      <c r="K97" s="60">
        <v>0.65939482746778111</v>
      </c>
      <c r="L97" s="60">
        <v>0.6600682290481199</v>
      </c>
      <c r="M97" s="60">
        <v>0.65926014715171333</v>
      </c>
      <c r="N97" s="60">
        <v>0.66168439284093317</v>
      </c>
      <c r="O97" s="60">
        <v>0.66168439284093317</v>
      </c>
      <c r="P97" s="60">
        <v>0.66128035189272982</v>
      </c>
      <c r="Q97" s="60">
        <v>0.66154971252486539</v>
      </c>
      <c r="R97" s="61">
        <v>0.65765520671857247</v>
      </c>
      <c r="S97" s="62">
        <v>486.3</v>
      </c>
      <c r="T97" s="62">
        <v>490.4</v>
      </c>
      <c r="U97">
        <v>1.0155107275311082</v>
      </c>
      <c r="V97">
        <v>0.83477455659234967</v>
      </c>
      <c r="W97">
        <v>0.83461341525857635</v>
      </c>
      <c r="X97" s="1">
        <v>1.0001930730213862</v>
      </c>
    </row>
    <row r="98" spans="1:24" x14ac:dyDescent="0.25">
      <c r="A98" s="59">
        <v>1999</v>
      </c>
      <c r="B98" s="60">
        <v>0.66303119600161076</v>
      </c>
      <c r="C98" s="60">
        <v>0.66383927789801733</v>
      </c>
      <c r="D98" s="60">
        <v>0.66585948263903383</v>
      </c>
      <c r="E98" s="60">
        <v>0.66424331884622057</v>
      </c>
      <c r="F98" s="60">
        <v>0.67043861338533783</v>
      </c>
      <c r="G98" s="60">
        <v>0.67030393306927005</v>
      </c>
      <c r="H98" s="60">
        <v>0.67057329370140561</v>
      </c>
      <c r="I98" s="60">
        <v>0.67043861338533783</v>
      </c>
      <c r="J98" s="60">
        <v>0.67232413781028655</v>
      </c>
      <c r="K98" s="60">
        <v>0.67434434255130304</v>
      </c>
      <c r="L98" s="60">
        <v>0.6773073095047939</v>
      </c>
      <c r="M98" s="60">
        <v>0.67465859662212779</v>
      </c>
      <c r="N98" s="60">
        <v>0.6786541126654716</v>
      </c>
      <c r="O98" s="60">
        <v>0.67892347329760716</v>
      </c>
      <c r="P98" s="60">
        <v>0.67892347329760716</v>
      </c>
      <c r="Q98" s="60">
        <v>0.67883368642022868</v>
      </c>
      <c r="R98" s="61">
        <v>0.67204355381847869</v>
      </c>
      <c r="S98" s="62">
        <v>495.5</v>
      </c>
      <c r="T98" s="62">
        <v>502.5</v>
      </c>
      <c r="U98">
        <v>1.0377283283075109</v>
      </c>
      <c r="V98">
        <v>0.85303796566707002</v>
      </c>
      <c r="W98">
        <v>0.85304659498207858</v>
      </c>
      <c r="X98" s="1">
        <v>0.99998988412232193</v>
      </c>
    </row>
    <row r="99" spans="1:24" x14ac:dyDescent="0.25">
      <c r="A99" s="59">
        <v>2000</v>
      </c>
      <c r="B99" s="60">
        <v>0.68121303867075911</v>
      </c>
      <c r="C99" s="60">
        <v>0.68511876783672432</v>
      </c>
      <c r="D99" s="60">
        <v>0.69064066079550268</v>
      </c>
      <c r="E99" s="60">
        <v>0.68565748910099533</v>
      </c>
      <c r="F99" s="60">
        <v>0.69117938205977381</v>
      </c>
      <c r="G99" s="60">
        <v>0.69171810332404493</v>
      </c>
      <c r="H99" s="60">
        <v>0.69562383249001003</v>
      </c>
      <c r="I99" s="60">
        <v>0.69284043929127626</v>
      </c>
      <c r="J99" s="60">
        <v>0.69697063565068773</v>
      </c>
      <c r="K99" s="60">
        <v>0.69710531596675551</v>
      </c>
      <c r="L99" s="60">
        <v>0.70074168450058505</v>
      </c>
      <c r="M99" s="60">
        <v>0.69827254537267613</v>
      </c>
      <c r="N99" s="60">
        <v>0.70195380734519508</v>
      </c>
      <c r="O99" s="60">
        <v>0.70235784829339831</v>
      </c>
      <c r="P99" s="60">
        <v>0.7018191270291273</v>
      </c>
      <c r="Q99" s="60">
        <v>0.70204359422257356</v>
      </c>
      <c r="R99" s="61">
        <v>0.69470351699688038</v>
      </c>
      <c r="S99" s="62">
        <v>511.8</v>
      </c>
      <c r="T99" s="62">
        <v>519.9</v>
      </c>
      <c r="U99">
        <v>1.0727184499670723</v>
      </c>
      <c r="V99">
        <v>0.88180069805541694</v>
      </c>
      <c r="W99">
        <v>0.88172043010752665</v>
      </c>
      <c r="X99" s="1">
        <v>1.0000910355994366</v>
      </c>
    </row>
    <row r="100" spans="1:24" x14ac:dyDescent="0.25">
      <c r="A100" s="59">
        <v>2001</v>
      </c>
      <c r="B100" s="60">
        <v>0.7063982577754313</v>
      </c>
      <c r="C100" s="60">
        <v>0.70936122472892227</v>
      </c>
      <c r="D100" s="60">
        <v>0.71111206883780309</v>
      </c>
      <c r="E100" s="60">
        <v>0.70895718378071892</v>
      </c>
      <c r="F100" s="60">
        <v>0.7136709948430906</v>
      </c>
      <c r="G100" s="60">
        <v>0.71676864211264935</v>
      </c>
      <c r="H100" s="60">
        <v>0.71825012558939461</v>
      </c>
      <c r="I100" s="60">
        <v>0.71622992084837822</v>
      </c>
      <c r="J100" s="60">
        <v>0.71596056021624277</v>
      </c>
      <c r="K100" s="60">
        <v>0.71622992084837811</v>
      </c>
      <c r="L100" s="60">
        <v>0.71919288780186907</v>
      </c>
      <c r="M100" s="60">
        <v>0.71712778962216328</v>
      </c>
      <c r="N100" s="60">
        <v>0.71676864211264935</v>
      </c>
      <c r="O100" s="60">
        <v>0.71555651926803931</v>
      </c>
      <c r="P100" s="60">
        <v>0.71272823263061635</v>
      </c>
      <c r="Q100" s="60">
        <v>0.71501779800376841</v>
      </c>
      <c r="R100" s="61">
        <v>0.71433317306375732</v>
      </c>
      <c r="S100" s="62">
        <v>529.1</v>
      </c>
      <c r="T100" s="62">
        <v>531.70000000000005</v>
      </c>
      <c r="U100">
        <v>1.1030293577345673</v>
      </c>
      <c r="V100">
        <v>0.90671700263551525</v>
      </c>
      <c r="W100">
        <v>0.90681003584229369</v>
      </c>
      <c r="X100" s="1">
        <v>0.99989740606841426</v>
      </c>
    </row>
    <row r="101" spans="1:24" x14ac:dyDescent="0.25">
      <c r="A101" s="59">
        <v>2002</v>
      </c>
      <c r="B101" s="60">
        <v>0.71461375705556507</v>
      </c>
      <c r="C101" s="60">
        <v>0.71744204369298814</v>
      </c>
      <c r="D101" s="60">
        <v>0.72121309254288557</v>
      </c>
      <c r="E101" s="60">
        <v>0.71775629776381289</v>
      </c>
      <c r="F101" s="60">
        <v>0.72538818234098634</v>
      </c>
      <c r="G101" s="60">
        <v>0.72525350202491856</v>
      </c>
      <c r="H101" s="60">
        <v>0.72579222328918958</v>
      </c>
      <c r="I101" s="60">
        <v>0.72547796921836483</v>
      </c>
      <c r="J101" s="60">
        <v>0.72660030518559615</v>
      </c>
      <c r="K101" s="60">
        <v>0.72888987055874832</v>
      </c>
      <c r="L101" s="60">
        <v>0.73010199340335813</v>
      </c>
      <c r="M101" s="60">
        <v>0.72853072304923427</v>
      </c>
      <c r="N101" s="60">
        <v>0.73158347688010361</v>
      </c>
      <c r="O101" s="60">
        <v>0.73144879656403583</v>
      </c>
      <c r="P101" s="60">
        <v>0.72983263277122257</v>
      </c>
      <c r="Q101" s="60">
        <v>0.730954968738454</v>
      </c>
      <c r="R101" s="61">
        <v>0.7256799896924665</v>
      </c>
      <c r="S101" s="62">
        <v>535.79999999999995</v>
      </c>
      <c r="T101" s="62">
        <v>541.79999999999995</v>
      </c>
      <c r="U101">
        <v>1.1205504141970817</v>
      </c>
      <c r="V101">
        <v>0.92111973787306767</v>
      </c>
      <c r="W101">
        <v>0.92114695340501762</v>
      </c>
      <c r="X101" s="1">
        <v>0.99997045473379753</v>
      </c>
    </row>
    <row r="102" spans="1:24" x14ac:dyDescent="0.25">
      <c r="A102" s="59">
        <v>2003</v>
      </c>
      <c r="B102" s="60">
        <v>0.7329302800407812</v>
      </c>
      <c r="C102" s="60">
        <v>0.73872153363169513</v>
      </c>
      <c r="D102" s="60">
        <v>0.74316598406193135</v>
      </c>
      <c r="E102" s="60">
        <v>0.73827259924480249</v>
      </c>
      <c r="F102" s="60">
        <v>0.74141513995305042</v>
      </c>
      <c r="G102" s="60">
        <v>0.74033769742450839</v>
      </c>
      <c r="H102" s="60">
        <v>0.74128045963698264</v>
      </c>
      <c r="I102" s="60">
        <v>0.74101109900484718</v>
      </c>
      <c r="J102" s="60">
        <v>0.74195386121732143</v>
      </c>
      <c r="K102" s="60">
        <v>0.74478214785474461</v>
      </c>
      <c r="L102" s="60">
        <v>0.74707171322789667</v>
      </c>
      <c r="M102" s="60">
        <v>0.74460257409998754</v>
      </c>
      <c r="N102" s="60">
        <v>0.74653299196362544</v>
      </c>
      <c r="O102" s="60">
        <v>0.74437810690654127</v>
      </c>
      <c r="P102" s="60">
        <v>0.74357002501013469</v>
      </c>
      <c r="Q102" s="60">
        <v>0.7448270412934338</v>
      </c>
      <c r="R102" s="61">
        <v>0.74217832841076758</v>
      </c>
      <c r="S102" s="62">
        <v>549.20000000000005</v>
      </c>
      <c r="T102" s="62">
        <v>553</v>
      </c>
      <c r="U102">
        <v>1.146026134276108</v>
      </c>
      <c r="V102">
        <v>0.94206140038464237</v>
      </c>
      <c r="W102">
        <v>0.94214029697900648</v>
      </c>
      <c r="X102" s="1">
        <v>0.99991625812565588</v>
      </c>
    </row>
    <row r="103" spans="1:24" x14ac:dyDescent="0.25">
      <c r="A103" s="59">
        <v>2004</v>
      </c>
      <c r="B103" s="60">
        <v>0.74734107386003212</v>
      </c>
      <c r="C103" s="60">
        <v>0.751381483342065</v>
      </c>
      <c r="D103" s="60">
        <v>0.75622997472050468</v>
      </c>
      <c r="E103" s="60">
        <v>0.75165084397420057</v>
      </c>
      <c r="F103" s="60">
        <v>0.75851954009365674</v>
      </c>
      <c r="G103" s="60">
        <v>0.76282931020782518</v>
      </c>
      <c r="H103" s="60">
        <v>0.76525355589704502</v>
      </c>
      <c r="I103" s="60">
        <v>0.76220080206617558</v>
      </c>
      <c r="J103" s="60">
        <v>0.76431079368457056</v>
      </c>
      <c r="K103" s="60">
        <v>0.76444547400063834</v>
      </c>
      <c r="L103" s="60">
        <v>0.76592695747738382</v>
      </c>
      <c r="M103" s="60">
        <v>0.76489440838753087</v>
      </c>
      <c r="N103" s="60">
        <v>0.77023672759155226</v>
      </c>
      <c r="O103" s="60">
        <v>0.77064076853975561</v>
      </c>
      <c r="P103" s="60">
        <v>0.76781248190233253</v>
      </c>
      <c r="Q103" s="60">
        <v>0.76956332601121347</v>
      </c>
      <c r="R103" s="61">
        <v>0.76207734510978009</v>
      </c>
      <c r="S103" s="62">
        <v>562</v>
      </c>
      <c r="T103" s="62">
        <v>569.70000000000005</v>
      </c>
      <c r="U103">
        <v>1.1767529721673424</v>
      </c>
      <c r="V103">
        <v>0.96731960965880726</v>
      </c>
      <c r="W103">
        <v>0.96722990271377352</v>
      </c>
      <c r="X103" s="1">
        <v>1.000092746248624</v>
      </c>
    </row>
    <row r="104" spans="1:24" x14ac:dyDescent="0.25">
      <c r="A104" s="59">
        <v>2005</v>
      </c>
      <c r="B104" s="60">
        <v>0.76929396537907802</v>
      </c>
      <c r="C104" s="60">
        <v>0.77373841580931424</v>
      </c>
      <c r="D104" s="60">
        <v>0.77979903003236362</v>
      </c>
      <c r="E104" s="60">
        <v>0.77427713707358536</v>
      </c>
      <c r="F104" s="60">
        <v>0.78505156235900653</v>
      </c>
      <c r="G104" s="60">
        <v>0.78437816077866762</v>
      </c>
      <c r="H104" s="60">
        <v>0.78464752141080329</v>
      </c>
      <c r="I104" s="60">
        <v>0.78469241484949259</v>
      </c>
      <c r="J104" s="60">
        <v>0.78814920962856516</v>
      </c>
      <c r="K104" s="60">
        <v>0.79218961911059815</v>
      </c>
      <c r="L104" s="60">
        <v>0.80188660186747718</v>
      </c>
      <c r="M104" s="60">
        <v>0.79407514353554687</v>
      </c>
      <c r="N104" s="60">
        <v>0.80363744597635822</v>
      </c>
      <c r="O104" s="60">
        <v>0.79730747112117317</v>
      </c>
      <c r="P104" s="60">
        <v>0.79380578290341131</v>
      </c>
      <c r="Q104" s="60">
        <v>0.79825023333364753</v>
      </c>
      <c r="R104" s="61">
        <v>0.78782373219806823</v>
      </c>
      <c r="S104" s="62">
        <v>578.79999999999995</v>
      </c>
      <c r="T104" s="62">
        <v>591.20000000000005</v>
      </c>
      <c r="U104">
        <v>1.2165089598280825</v>
      </c>
      <c r="V104">
        <v>1</v>
      </c>
      <c r="W104">
        <v>1</v>
      </c>
      <c r="X104" s="1">
        <v>1</v>
      </c>
    </row>
    <row r="105" spans="1:24" x14ac:dyDescent="0.25">
      <c r="A105" s="59">
        <v>2006</v>
      </c>
      <c r="B105" s="60">
        <v>0.79986639712646068</v>
      </c>
      <c r="C105" s="60">
        <v>0.80161724123534173</v>
      </c>
      <c r="D105" s="60">
        <v>0.80619637198164573</v>
      </c>
      <c r="E105" s="60">
        <v>0.80256000344781608</v>
      </c>
      <c r="F105" s="60">
        <v>0.81279570746896623</v>
      </c>
      <c r="G105" s="60">
        <v>0.81683611695099922</v>
      </c>
      <c r="H105" s="60">
        <v>0.81858696105988016</v>
      </c>
      <c r="I105" s="60">
        <v>0.81607292849328184</v>
      </c>
      <c r="J105" s="60">
        <v>0.8210112067491</v>
      </c>
      <c r="K105" s="60">
        <v>0.82276205085798093</v>
      </c>
      <c r="L105" s="60">
        <v>0.81872164137594794</v>
      </c>
      <c r="M105" s="60">
        <v>0.82083163299434292</v>
      </c>
      <c r="N105" s="60">
        <v>0.81427719094571172</v>
      </c>
      <c r="O105" s="60">
        <v>0.81293038778503401</v>
      </c>
      <c r="P105" s="60">
        <v>0.81414251062964393</v>
      </c>
      <c r="Q105" s="60">
        <v>0.81378336312012989</v>
      </c>
      <c r="R105" s="61">
        <v>0.81331198201389265</v>
      </c>
      <c r="S105" s="62">
        <v>600.9</v>
      </c>
      <c r="T105" s="62">
        <v>606.9</v>
      </c>
      <c r="U105">
        <v>1.255866347786905</v>
      </c>
      <c r="V105">
        <v>1.032352731676045</v>
      </c>
      <c r="W105">
        <v>1.0322580645161288</v>
      </c>
      <c r="X105" s="1">
        <v>1.0000917088111689</v>
      </c>
    </row>
    <row r="106" spans="1:24" x14ac:dyDescent="0.25">
      <c r="A106" s="59">
        <v>2007</v>
      </c>
      <c r="B106" s="60">
        <v>0.81663140287057612</v>
      </c>
      <c r="C106" s="60">
        <v>0.82100312593013602</v>
      </c>
      <c r="D106" s="60">
        <v>0.82847923027505754</v>
      </c>
      <c r="E106" s="60">
        <v>0.8220379196919233</v>
      </c>
      <c r="F106" s="60">
        <v>0.83385970890196481</v>
      </c>
      <c r="G106" s="60">
        <v>0.83895197165248714</v>
      </c>
      <c r="H106" s="60">
        <v>0.8405789098705857</v>
      </c>
      <c r="I106" s="60">
        <v>0.83779686347501248</v>
      </c>
      <c r="J106" s="60">
        <v>0.84036476816803796</v>
      </c>
      <c r="K106" s="60">
        <v>0.83882537215538333</v>
      </c>
      <c r="L106" s="60">
        <v>0.84113648637910621</v>
      </c>
      <c r="M106" s="60">
        <v>0.84010887556750913</v>
      </c>
      <c r="N106" s="60">
        <v>0.84293581540177154</v>
      </c>
      <c r="O106" s="60">
        <v>0.84794457635633169</v>
      </c>
      <c r="P106" s="60">
        <v>0.84737353181620445</v>
      </c>
      <c r="Q106" s="60">
        <v>0.84608464119143589</v>
      </c>
      <c r="R106" s="61">
        <v>0.83650707498147014</v>
      </c>
      <c r="S106" s="63">
        <v>616.21299999999997</v>
      </c>
      <c r="T106" s="63">
        <v>625.99900000000002</v>
      </c>
      <c r="U106">
        <v>1.2916827839589615</v>
      </c>
      <c r="V106">
        <v>1.0617947147232705</v>
      </c>
      <c r="W106">
        <v>1.0614439324116745</v>
      </c>
      <c r="X106" s="1">
        <v>1.0003304765337901</v>
      </c>
    </row>
    <row r="107" spans="1:24" x14ac:dyDescent="0.25">
      <c r="A107" s="64">
        <v>2008</v>
      </c>
      <c r="B107" s="60">
        <v>0.85158498529964355</v>
      </c>
      <c r="C107" s="60">
        <v>0.854060409508969</v>
      </c>
      <c r="D107" s="60">
        <v>0.86146378648321409</v>
      </c>
      <c r="E107" s="60">
        <v>0.85570306043060895</v>
      </c>
      <c r="F107" s="60">
        <v>0.86668803594348276</v>
      </c>
      <c r="G107" s="60">
        <v>0.87398501546803431</v>
      </c>
      <c r="H107" s="60">
        <v>0.88279445494202691</v>
      </c>
      <c r="I107" s="60">
        <v>0.87448916878451455</v>
      </c>
      <c r="J107" s="60">
        <v>0.88742880461791862</v>
      </c>
      <c r="K107" s="60">
        <v>0.88388536550217567</v>
      </c>
      <c r="L107" s="60">
        <v>0.88266246823228034</v>
      </c>
      <c r="M107" s="60">
        <v>0.88465887945079158</v>
      </c>
      <c r="N107" s="60">
        <v>0.87374932491491575</v>
      </c>
      <c r="O107" s="60">
        <v>0.8570139488403351</v>
      </c>
      <c r="P107" s="60">
        <v>0.84815063723991546</v>
      </c>
      <c r="Q107" s="60">
        <v>0.85963797033172218</v>
      </c>
      <c r="R107" s="61">
        <v>0.86862226974940937</v>
      </c>
      <c r="S107" s="60">
        <v>642.33299999999997</v>
      </c>
      <c r="T107" s="60">
        <v>647.56899999999996</v>
      </c>
      <c r="U107">
        <v>1.3412730927870786</v>
      </c>
      <c r="V107">
        <v>1.1025591566350879</v>
      </c>
      <c r="W107">
        <v>1.1024065540194572</v>
      </c>
      <c r="X107" s="1">
        <v>1.0001384268036817</v>
      </c>
    </row>
    <row r="108" spans="1:24" x14ac:dyDescent="0.25">
      <c r="A108" s="64">
        <v>2009</v>
      </c>
      <c r="B108" s="60">
        <v>0.85184087790017216</v>
      </c>
      <c r="C108" s="60">
        <v>0.85607792064366406</v>
      </c>
      <c r="D108" s="60">
        <v>0.85815873152691113</v>
      </c>
      <c r="E108" s="60">
        <v>0.85535917669024908</v>
      </c>
      <c r="F108" s="60">
        <v>0.8602988017492279</v>
      </c>
      <c r="G108" s="60">
        <v>0.86278365358067821</v>
      </c>
      <c r="H108" s="60">
        <v>0.87019780498020871</v>
      </c>
      <c r="I108" s="60">
        <v>0.86442675343670494</v>
      </c>
      <c r="J108" s="60">
        <v>0.86881733174051412</v>
      </c>
      <c r="K108" s="60">
        <v>0.87076750271717529</v>
      </c>
      <c r="L108" s="60">
        <v>0.87131161119408906</v>
      </c>
      <c r="M108" s="60">
        <v>0.87029881521725949</v>
      </c>
      <c r="N108" s="60">
        <v>0.87214932276003065</v>
      </c>
      <c r="O108" s="60">
        <v>0.87276615860762097</v>
      </c>
      <c r="P108" s="60">
        <v>0.87122945620128767</v>
      </c>
      <c r="Q108" s="60">
        <v>0.87204831252297976</v>
      </c>
      <c r="R108" s="61">
        <v>0.86553326446679835</v>
      </c>
      <c r="S108" s="60">
        <v>638.47</v>
      </c>
      <c r="T108" s="60">
        <v>646.84500000000003</v>
      </c>
      <c r="U108">
        <v>1.3365032407888808</v>
      </c>
      <c r="V108">
        <v>1.0986382220955906</v>
      </c>
      <c r="W108">
        <v>1.0983102918586787</v>
      </c>
      <c r="X108" s="1">
        <v>1.0002985770408805</v>
      </c>
    </row>
    <row r="109" spans="1:24" x14ac:dyDescent="0.25">
      <c r="A109" s="64">
        <v>2010</v>
      </c>
      <c r="B109" s="60">
        <v>0.87420723798954603</v>
      </c>
      <c r="C109" s="60">
        <v>0.87442407329841521</v>
      </c>
      <c r="D109" s="60">
        <v>0.87801465052478178</v>
      </c>
      <c r="E109" s="60">
        <v>0.87554865393758108</v>
      </c>
      <c r="F109" s="60">
        <v>0.87954192530899022</v>
      </c>
      <c r="G109" s="60">
        <v>0.88022206090513244</v>
      </c>
      <c r="H109" s="60">
        <v>0.87936280048862026</v>
      </c>
      <c r="I109" s="60">
        <v>0.87970892890091434</v>
      </c>
      <c r="J109" s="60">
        <v>0.87955135293111508</v>
      </c>
      <c r="K109" s="60">
        <v>0.88076347577572489</v>
      </c>
      <c r="L109" s="60">
        <v>0.88127526097678244</v>
      </c>
      <c r="M109" s="60">
        <v>0.88053002989454077</v>
      </c>
      <c r="N109" s="60">
        <v>0.88237425235589539</v>
      </c>
      <c r="O109" s="60">
        <v>0.8827459700282424</v>
      </c>
      <c r="P109" s="60">
        <v>0.88426112358400477</v>
      </c>
      <c r="Q109" s="60">
        <v>0.88312711532271415</v>
      </c>
      <c r="R109" s="61">
        <v>0.8797286820139375</v>
      </c>
      <c r="S109" s="60">
        <v>651.63800000000003</v>
      </c>
      <c r="T109" s="60">
        <v>654.75699999999995</v>
      </c>
      <c r="U109">
        <v>1.3584229316141554</v>
      </c>
      <c r="V109">
        <v>1.1166567419331856</v>
      </c>
      <c r="W109">
        <v>1.1167434715821811</v>
      </c>
      <c r="X109" s="1">
        <v>0.99992233699931765</v>
      </c>
    </row>
    <row r="110" spans="1:24" x14ac:dyDescent="0.25">
      <c r="A110" s="64">
        <v>2011</v>
      </c>
      <c r="B110" s="60">
        <v>0.88847527067376519</v>
      </c>
      <c r="C110" s="60">
        <v>0.89285372774912819</v>
      </c>
      <c r="D110" s="60">
        <v>0.90156215698607001</v>
      </c>
      <c r="E110" s="60">
        <v>0.89429705180298791</v>
      </c>
      <c r="F110" s="60">
        <v>0.90736418500226934</v>
      </c>
      <c r="G110" s="60">
        <v>0.91163355102161747</v>
      </c>
      <c r="H110" s="60">
        <v>0.91065711873012622</v>
      </c>
      <c r="I110" s="60">
        <v>0.90988495158467098</v>
      </c>
      <c r="J110" s="60">
        <v>0.91146520062653269</v>
      </c>
      <c r="K110" s="60">
        <v>0.91397833532435735</v>
      </c>
      <c r="L110" s="60">
        <v>0.91536554257985536</v>
      </c>
      <c r="M110" s="60">
        <v>0.91360302617691513</v>
      </c>
      <c r="N110" s="60">
        <v>0.91348001815490665</v>
      </c>
      <c r="O110" s="60">
        <v>0.91270695314067751</v>
      </c>
      <c r="P110" s="60">
        <v>0.91045779186234588</v>
      </c>
      <c r="Q110" s="60">
        <v>0.91221492105264346</v>
      </c>
      <c r="R110" s="61">
        <v>0.90749998765430451</v>
      </c>
      <c r="S110" s="60">
        <v>669.80200000000002</v>
      </c>
      <c r="T110" s="60">
        <v>677.83399999999995</v>
      </c>
      <c r="U110">
        <v>1.4013056739801049</v>
      </c>
      <c r="V110">
        <v>1.1519074008120236</v>
      </c>
      <c r="W110">
        <v>1.1515616999487968</v>
      </c>
      <c r="X110" s="1">
        <v>1.0003002017722908</v>
      </c>
    </row>
    <row r="111" spans="1:24" x14ac:dyDescent="0.25">
      <c r="A111" s="64">
        <v>2012</v>
      </c>
      <c r="B111" s="60">
        <v>0.91446318446220132</v>
      </c>
      <c r="C111" s="60">
        <v>0.9184887791094668</v>
      </c>
      <c r="D111" s="60">
        <v>0.92546521948177707</v>
      </c>
      <c r="E111" s="60">
        <v>0.91947239435114847</v>
      </c>
      <c r="F111" s="60">
        <v>0.92825983604018314</v>
      </c>
      <c r="G111" s="60">
        <v>0.92717027228319493</v>
      </c>
      <c r="H111" s="60">
        <v>0.92581269469723182</v>
      </c>
      <c r="I111" s="60">
        <v>0.92708093434020322</v>
      </c>
      <c r="J111" s="60">
        <v>0.92430292835411221</v>
      </c>
      <c r="K111" s="60">
        <v>0.92944636962474025</v>
      </c>
      <c r="L111" s="60">
        <v>0.93359317655646668</v>
      </c>
      <c r="M111" s="60">
        <v>0.92911415817843979</v>
      </c>
      <c r="N111" s="60">
        <v>0.93323088650624442</v>
      </c>
      <c r="O111" s="60">
        <v>0.92880798492657901</v>
      </c>
      <c r="P111" s="60">
        <v>0.92630697145720065</v>
      </c>
      <c r="Q111" s="60">
        <v>0.92944861429667469</v>
      </c>
      <c r="R111" s="61">
        <v>0.92627902529161654</v>
      </c>
      <c r="S111" s="60">
        <v>685.53200000000004</v>
      </c>
      <c r="T111" s="60">
        <v>689.99099999999999</v>
      </c>
      <c r="U111">
        <v>1.430303109077675</v>
      </c>
      <c r="V111">
        <v>1.1757439988603173</v>
      </c>
      <c r="W111">
        <v>1.175596518177163</v>
      </c>
      <c r="X111" s="1">
        <v>1.0001254517862836</v>
      </c>
    </row>
    <row r="112" spans="1:24" x14ac:dyDescent="0.25">
      <c r="A112" s="64">
        <v>2013</v>
      </c>
      <c r="B112" s="60">
        <v>0.92904906269234022</v>
      </c>
      <c r="C112" s="60">
        <v>0.93665715374700831</v>
      </c>
      <c r="D112" s="60">
        <v>0.93910429508995963</v>
      </c>
      <c r="E112" s="60">
        <v>0.93493683717643605</v>
      </c>
      <c r="F112" s="60">
        <v>0.93813055640478982</v>
      </c>
      <c r="G112" s="60">
        <v>0.93979655191454803</v>
      </c>
      <c r="H112" s="60">
        <v>0.94205244720868297</v>
      </c>
      <c r="I112" s="60">
        <v>0.93999318517600694</v>
      </c>
      <c r="J112" s="60">
        <v>0.94242685848735142</v>
      </c>
      <c r="K112" s="60">
        <v>0.94356086674864204</v>
      </c>
      <c r="L112" s="60">
        <v>0.94465581771827289</v>
      </c>
      <c r="M112" s="60">
        <v>0.94354784765142219</v>
      </c>
      <c r="N112" s="60">
        <v>0.94222483801324985</v>
      </c>
      <c r="O112" s="60">
        <v>0.94029890949348083</v>
      </c>
      <c r="P112" s="60">
        <v>0.94021675450067943</v>
      </c>
      <c r="Q112" s="60">
        <v>0.94091350066913682</v>
      </c>
      <c r="R112" s="61">
        <v>0.93984784266825061</v>
      </c>
      <c r="S112" s="60">
        <v>696.06700000000001</v>
      </c>
      <c r="T112" s="60">
        <v>699.60500000000002</v>
      </c>
      <c r="U112">
        <v>1.4512552424526015</v>
      </c>
      <c r="V112">
        <v>1.1929671629033405</v>
      </c>
      <c r="W112">
        <v>1.1928161802355348</v>
      </c>
      <c r="X112" s="1">
        <v>1.0001265766429961</v>
      </c>
    </row>
    <row r="113" spans="1:24" x14ac:dyDescent="0.25">
      <c r="A113" s="64">
        <v>2014</v>
      </c>
      <c r="B113" s="60">
        <v>0.94371844271844141</v>
      </c>
      <c r="C113" s="60">
        <v>0.94720666290459643</v>
      </c>
      <c r="D113" s="60">
        <v>0.95330768122246634</v>
      </c>
      <c r="E113" s="60">
        <v>0.94807759561516802</v>
      </c>
      <c r="F113" s="60">
        <v>0.95644842619316661</v>
      </c>
      <c r="G113" s="60">
        <v>0.95978849803164723</v>
      </c>
      <c r="H113" s="60">
        <v>0.96157705262902715</v>
      </c>
      <c r="I113" s="60">
        <v>0.95927132561794703</v>
      </c>
      <c r="J113" s="60">
        <v>0.96120129454719805</v>
      </c>
      <c r="K113" s="60">
        <v>0.95959455837650964</v>
      </c>
      <c r="L113" s="60">
        <v>0.96031779167379339</v>
      </c>
      <c r="M113" s="60">
        <v>0.96037121486583377</v>
      </c>
      <c r="N113" s="60">
        <v>0.95790432040985918</v>
      </c>
      <c r="O113" s="60">
        <v>0.95273124946969623</v>
      </c>
      <c r="P113" s="60">
        <v>0.94733191559853958</v>
      </c>
      <c r="Q113" s="60">
        <v>0.95265582849269836</v>
      </c>
      <c r="R113" s="61">
        <v>0.95509399114791182</v>
      </c>
      <c r="S113" s="60">
        <v>708.10199999999998</v>
      </c>
      <c r="T113" s="60">
        <v>710.21</v>
      </c>
      <c r="U113">
        <v>1.4747974073688954</v>
      </c>
      <c r="V113">
        <v>1.2123193959683736</v>
      </c>
      <c r="W113">
        <v>1.2121658986175112</v>
      </c>
      <c r="X113" s="1">
        <v>1.0001266306460506</v>
      </c>
    </row>
    <row r="114" spans="1:24" x14ac:dyDescent="0.25">
      <c r="A114" s="64">
        <v>2015</v>
      </c>
      <c r="B114" s="60">
        <v>0.9428739971366964</v>
      </c>
      <c r="C114" s="60">
        <v>0.94696693194199577</v>
      </c>
      <c r="D114" s="60">
        <v>0.95260195636627121</v>
      </c>
      <c r="E114" s="60">
        <v>0.94748096181498775</v>
      </c>
      <c r="F114" s="60">
        <v>0.95454135291764697</v>
      </c>
      <c r="G114" s="60">
        <v>0.95940465913085393</v>
      </c>
      <c r="H114" s="60">
        <v>0.9627689734262268</v>
      </c>
      <c r="I114" s="60">
        <v>0.95890499515824257</v>
      </c>
      <c r="J114" s="60">
        <v>0.96283227317477871</v>
      </c>
      <c r="K114" s="60">
        <v>0.96146930837617284</v>
      </c>
      <c r="L114" s="60">
        <v>0.95997031645833875</v>
      </c>
      <c r="M114" s="60">
        <v>0.96142396600309687</v>
      </c>
      <c r="N114" s="60">
        <v>0.95954068625008238</v>
      </c>
      <c r="O114" s="60">
        <v>0.95751240069010191</v>
      </c>
      <c r="P114" s="60">
        <v>0.9542423626159765</v>
      </c>
      <c r="Q114" s="60">
        <v>0.95709848318538693</v>
      </c>
      <c r="R114" s="61">
        <v>0.95622710154042856</v>
      </c>
      <c r="S114" s="60">
        <v>707.745</v>
      </c>
      <c r="T114" s="60">
        <v>712.25099999999998</v>
      </c>
      <c r="U114">
        <v>1.4765470867560917</v>
      </c>
      <c r="V114">
        <v>1.2137576750480801</v>
      </c>
      <c r="W114">
        <v>1.2136047107014847</v>
      </c>
      <c r="X114" s="1">
        <v>1.0001260413256858</v>
      </c>
    </row>
    <row r="115" spans="1:24" x14ac:dyDescent="0.25">
      <c r="A115" s="64">
        <v>2016</v>
      </c>
      <c r="B115" s="60">
        <v>0.95581946911713012</v>
      </c>
      <c r="C115" s="60">
        <v>0.95660465535980521</v>
      </c>
      <c r="D115" s="60">
        <v>0.9607272198346396</v>
      </c>
      <c r="E115" s="60">
        <v>0.9577171147705249</v>
      </c>
      <c r="F115" s="60">
        <v>0.96527941451773003</v>
      </c>
      <c r="G115" s="60">
        <v>0.96918514368369524</v>
      </c>
      <c r="H115" s="60">
        <v>0.97236763955237648</v>
      </c>
      <c r="I115" s="60">
        <v>0.96894406591793392</v>
      </c>
      <c r="J115" s="60">
        <v>0.9707972670670264</v>
      </c>
      <c r="K115" s="60">
        <v>0.9716861571530736</v>
      </c>
      <c r="L115" s="60">
        <v>0.97402151383368873</v>
      </c>
      <c r="M115" s="60">
        <v>0.97216831268459636</v>
      </c>
      <c r="N115" s="60">
        <v>0.97523767708778064</v>
      </c>
      <c r="O115" s="60">
        <v>0.97371982992569683</v>
      </c>
      <c r="P115" s="60">
        <v>0.97404036907793823</v>
      </c>
      <c r="Q115" s="60">
        <v>0.97433262536380527</v>
      </c>
      <c r="R115" s="61">
        <v>0.96829052968421525</v>
      </c>
      <c r="S115" s="60">
        <v>715.27200000000005</v>
      </c>
      <c r="T115" s="60">
        <v>722.63800000000003</v>
      </c>
      <c r="U115">
        <v>1.4951746906519707</v>
      </c>
      <c r="V115">
        <v>1.2290700192321391</v>
      </c>
      <c r="X115" s="1" t="e">
        <v>#DIV/0!</v>
      </c>
    </row>
    <row r="116" spans="1:24" x14ac:dyDescent="0.25">
      <c r="A116" s="64">
        <v>2017</v>
      </c>
      <c r="B116" s="60">
        <v>0.97971714440019442</v>
      </c>
      <c r="C116" s="60">
        <v>0.98279863003182488</v>
      </c>
      <c r="D116" s="60">
        <v>0.98359728430610682</v>
      </c>
      <c r="E116" s="60">
        <v>0.98203768624604193</v>
      </c>
      <c r="F116" s="60">
        <v>0.9865144599521346</v>
      </c>
      <c r="G116" s="60">
        <v>0.98735486512439741</v>
      </c>
      <c r="H116" s="60">
        <v>0.98825048922624803</v>
      </c>
      <c r="I116" s="60">
        <v>0.98737327143426012</v>
      </c>
      <c r="J116" s="60">
        <v>0.98756900682694515</v>
      </c>
      <c r="K116" s="60">
        <v>0.99052793337095402</v>
      </c>
      <c r="L116" s="60">
        <v>0.99577103807547218</v>
      </c>
      <c r="M116" s="60">
        <v>0.99128932609112386</v>
      </c>
      <c r="N116" s="60">
        <v>0.99514342780259635</v>
      </c>
      <c r="O116" s="60">
        <v>0.99516901706264926</v>
      </c>
      <c r="P116" s="60">
        <v>0.9945831576877544</v>
      </c>
      <c r="Q116" s="60">
        <v>0.99496520085100004</v>
      </c>
      <c r="R116" s="61">
        <v>0.98891637115560638</v>
      </c>
      <c r="S116" s="60">
        <v>731.14300000000003</v>
      </c>
      <c r="T116" s="60">
        <v>737.39599999999996</v>
      </c>
      <c r="U116">
        <v>1.5270238466604276</v>
      </c>
      <c r="V116">
        <v>1.2552508013391264</v>
      </c>
      <c r="X116" s="1" t="e">
        <v>#DIV/0!</v>
      </c>
    </row>
    <row r="117" spans="1:24" x14ac:dyDescent="0.25">
      <c r="A117" s="64">
        <v>2018</v>
      </c>
      <c r="B117">
        <v>1</v>
      </c>
      <c r="C117">
        <v>0.97077949277308961</v>
      </c>
      <c r="D117">
        <v>1.1543159812309169</v>
      </c>
      <c r="E117" s="60">
        <v>1.041698491334669</v>
      </c>
      <c r="F117">
        <v>1.0900442942691868</v>
      </c>
      <c r="G117">
        <v>1.1283023326743267</v>
      </c>
      <c r="H117">
        <v>1.0339979716196916</v>
      </c>
      <c r="I117" s="60">
        <v>1.0841148661877351</v>
      </c>
      <c r="J117">
        <v>1.0898557029774225</v>
      </c>
      <c r="K117">
        <v>1.1536809252951905</v>
      </c>
      <c r="L117">
        <v>1.0557889999898615</v>
      </c>
      <c r="M117" s="60">
        <v>1.0997752094208249</v>
      </c>
      <c r="N117">
        <v>1.0525804941785024</v>
      </c>
      <c r="O117">
        <v>0.98028322992503047</v>
      </c>
      <c r="P117">
        <v>0.86560808307106363</v>
      </c>
      <c r="Q117" s="60">
        <v>0.96615726905819888</v>
      </c>
      <c r="R117" s="61">
        <v>1.047936459000357</v>
      </c>
      <c r="S117" s="60">
        <v>749.15599999999995</v>
      </c>
      <c r="T117" s="65"/>
      <c r="U117">
        <v>1.6181590368541252</v>
      </c>
      <c r="V117">
        <v>1.330166147796235</v>
      </c>
    </row>
    <row r="118" spans="1:24" x14ac:dyDescent="0.25">
      <c r="A118" s="64">
        <v>2019</v>
      </c>
      <c r="B118">
        <v>0.86191211770028731</v>
      </c>
      <c r="C118">
        <v>0.85734412935393267</v>
      </c>
      <c r="D118">
        <v>0.95939113241810148</v>
      </c>
      <c r="E118" s="60">
        <v>0.89288245982410708</v>
      </c>
      <c r="I118" s="60" t="e">
        <v>#DIV/0!</v>
      </c>
      <c r="M118" s="60" t="e">
        <v>#DIV/0!</v>
      </c>
      <c r="Q118" s="60" t="e">
        <v>#DIV/0!</v>
      </c>
      <c r="R118" s="61"/>
      <c r="U118">
        <v>0</v>
      </c>
      <c r="V118">
        <v>0.89288245982410708</v>
      </c>
    </row>
  </sheetData>
  <mergeCells count="9">
    <mergeCell ref="B7:G7"/>
    <mergeCell ref="B8:G8"/>
    <mergeCell ref="B9:G9"/>
    <mergeCell ref="A1:G1"/>
    <mergeCell ref="A2:G2"/>
    <mergeCell ref="A3:G3"/>
    <mergeCell ref="B4:G4"/>
    <mergeCell ref="A5:G5"/>
    <mergeCell ref="B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workbookViewId="0">
      <pane xSplit="1" ySplit="3" topLeftCell="B4" activePane="bottomRight" state="frozen"/>
      <selection sqref="A1:G64"/>
      <selection pane="topRight" sqref="A1:G64"/>
      <selection pane="bottomLeft" sqref="A1:G64"/>
      <selection pane="bottomRight" activeCell="G4" sqref="G4"/>
    </sheetView>
  </sheetViews>
  <sheetFormatPr baseColWidth="10" defaultColWidth="9.140625" defaultRowHeight="15" x14ac:dyDescent="0.25"/>
  <cols>
    <col min="13" max="13" width="9.140625" style="3"/>
  </cols>
  <sheetData>
    <row r="1" spans="1:23" x14ac:dyDescent="0.25">
      <c r="A1" t="s">
        <v>22</v>
      </c>
      <c r="M1" s="3" t="s">
        <v>23</v>
      </c>
      <c r="R1" t="s">
        <v>23</v>
      </c>
    </row>
    <row r="2" spans="1:23" x14ac:dyDescent="0.25">
      <c r="A2">
        <v>0</v>
      </c>
      <c r="J2" t="s">
        <v>2</v>
      </c>
      <c r="M2" s="3">
        <v>1.7448949365098432E-2</v>
      </c>
      <c r="R2">
        <v>1.0392961520914454</v>
      </c>
      <c r="S2" t="s">
        <v>24</v>
      </c>
    </row>
    <row r="3" spans="1:23" ht="90" x14ac:dyDescent="0.25">
      <c r="A3" t="s">
        <v>25</v>
      </c>
      <c r="B3" s="5" t="s">
        <v>26</v>
      </c>
      <c r="C3" s="5" t="s">
        <v>19</v>
      </c>
      <c r="D3" s="5" t="s">
        <v>100</v>
      </c>
      <c r="E3" s="5" t="s">
        <v>101</v>
      </c>
      <c r="F3" s="5" t="s">
        <v>102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16</v>
      </c>
      <c r="M3" s="42" t="s">
        <v>32</v>
      </c>
      <c r="N3" s="5" t="s">
        <v>33</v>
      </c>
      <c r="O3" s="5" t="s">
        <v>34</v>
      </c>
      <c r="P3" s="5" t="s">
        <v>35</v>
      </c>
      <c r="Q3" s="5" t="s">
        <v>36</v>
      </c>
      <c r="R3" s="5" t="s">
        <v>37</v>
      </c>
      <c r="S3" s="5" t="s">
        <v>38</v>
      </c>
      <c r="T3" s="5" t="s">
        <v>39</v>
      </c>
      <c r="U3" s="5" t="s">
        <v>40</v>
      </c>
      <c r="V3" t="s">
        <v>41</v>
      </c>
      <c r="W3" t="s">
        <v>42</v>
      </c>
    </row>
    <row r="4" spans="1:23" x14ac:dyDescent="0.25">
      <c r="A4">
        <v>1936</v>
      </c>
      <c r="B4" s="1">
        <v>0.31459999999999999</v>
      </c>
      <c r="C4">
        <v>0.17510419854679421</v>
      </c>
      <c r="D4">
        <v>1.1860103390354626E-3</v>
      </c>
      <c r="E4">
        <v>8.6340161519531403E-2</v>
      </c>
      <c r="F4" s="39">
        <v>3.93</v>
      </c>
      <c r="G4" s="39">
        <v>0.31460000036297275</v>
      </c>
      <c r="H4">
        <v>0.17510419854679421</v>
      </c>
      <c r="I4">
        <v>1.1860103390354626E-3</v>
      </c>
      <c r="J4">
        <v>7.4722190250469294E-3</v>
      </c>
      <c r="K4">
        <v>9.8125958485001455E-2</v>
      </c>
      <c r="L4">
        <v>2.4968437273537265E-2</v>
      </c>
      <c r="M4" s="11">
        <v>1.4309421588144091</v>
      </c>
      <c r="N4">
        <v>5.6236026841406277</v>
      </c>
      <c r="O4">
        <v>9.9428748843077373E-3</v>
      </c>
      <c r="P4">
        <v>0.17629746648678332</v>
      </c>
      <c r="Q4">
        <v>3.1529673039495005</v>
      </c>
      <c r="R4">
        <v>3.033752504139049</v>
      </c>
    </row>
    <row r="5" spans="1:23" x14ac:dyDescent="0.25">
      <c r="A5">
        <v>1937</v>
      </c>
      <c r="B5" s="1">
        <v>0.33881968199474033</v>
      </c>
      <c r="C5">
        <v>0.17451694348743657</v>
      </c>
      <c r="D5">
        <v>1.2766657060819672E-3</v>
      </c>
      <c r="E5">
        <v>8.9528959134865332E-2</v>
      </c>
      <c r="F5" s="39">
        <v>3.38</v>
      </c>
      <c r="G5" s="39">
        <v>0.3388196823856568</v>
      </c>
      <c r="H5">
        <v>0.17451694348743657</v>
      </c>
      <c r="I5">
        <v>1.2766657060819672E-3</v>
      </c>
      <c r="J5">
        <v>7.7481901813312775E-3</v>
      </c>
      <c r="K5">
        <v>9.426556549021789E-2</v>
      </c>
      <c r="L5">
        <v>2.7889220559236063E-2</v>
      </c>
      <c r="M5" s="11">
        <v>1.5983323680805888</v>
      </c>
      <c r="N5">
        <v>5.40236340411239</v>
      </c>
      <c r="O5">
        <v>1.073231690097665E-2</v>
      </c>
      <c r="P5">
        <v>0.18301391441455792</v>
      </c>
      <c r="Q5">
        <v>3.1565075130986027</v>
      </c>
      <c r="R5">
        <v>3.0371588567383325</v>
      </c>
    </row>
    <row r="6" spans="1:23" x14ac:dyDescent="0.25">
      <c r="A6">
        <v>1938</v>
      </c>
      <c r="B6" s="1">
        <v>0.30777777388285821</v>
      </c>
      <c r="C6">
        <v>0.15760979245113976</v>
      </c>
      <c r="D6">
        <v>1.377220552024808E-3</v>
      </c>
      <c r="E6">
        <v>8.7761256108973715E-2</v>
      </c>
      <c r="F6" s="39">
        <v>3.09</v>
      </c>
      <c r="G6" s="39">
        <v>0.30777777423795977</v>
      </c>
      <c r="H6">
        <v>0.15760979245113976</v>
      </c>
      <c r="I6">
        <v>1.377220552024808E-3</v>
      </c>
      <c r="J6">
        <v>7.5952061707823468E-3</v>
      </c>
      <c r="K6">
        <v>0.10313760919270143</v>
      </c>
      <c r="L6">
        <v>3.3377867052654185E-2</v>
      </c>
      <c r="M6" s="11">
        <v>1.9128869225454306</v>
      </c>
      <c r="N6">
        <v>5.9108205906653799</v>
      </c>
      <c r="O6">
        <v>9.6154319876251299E-3</v>
      </c>
      <c r="P6">
        <v>0.20140540320421335</v>
      </c>
      <c r="Q6">
        <v>3.5436803429792696</v>
      </c>
      <c r="R6">
        <v>3.4096925461025558</v>
      </c>
    </row>
    <row r="7" spans="1:23" x14ac:dyDescent="0.25">
      <c r="A7">
        <v>1939</v>
      </c>
      <c r="B7" s="1">
        <v>0.30107132870411352</v>
      </c>
      <c r="C7">
        <v>0.17799212332176204</v>
      </c>
      <c r="D7">
        <v>1.3391482803289632E-3</v>
      </c>
      <c r="E7">
        <v>8.663477869051335E-2</v>
      </c>
      <c r="F7" s="39">
        <v>3.09</v>
      </c>
      <c r="G7" s="39">
        <v>0.30107132905147743</v>
      </c>
      <c r="H7">
        <v>0.17799212332176204</v>
      </c>
      <c r="I7">
        <v>1.3391482803289632E-3</v>
      </c>
      <c r="J7">
        <v>7.497716360138418E-3</v>
      </c>
      <c r="K7">
        <v>0.11728385566964254</v>
      </c>
      <c r="L7">
        <v>3.7955940346162634E-2</v>
      </c>
      <c r="M7" s="11">
        <v>2.1752564897736764</v>
      </c>
      <c r="N7">
        <v>6.7215425534006599</v>
      </c>
      <c r="O7">
        <v>8.3471278439665626E-3</v>
      </c>
      <c r="P7">
        <v>0.19838409500238652</v>
      </c>
      <c r="Q7">
        <v>3.5359069931228717</v>
      </c>
      <c r="R7">
        <v>3.4022131093310879</v>
      </c>
    </row>
    <row r="8" spans="1:23" x14ac:dyDescent="0.25">
      <c r="A8">
        <v>1940</v>
      </c>
      <c r="B8" s="1">
        <v>0.29947940126790029</v>
      </c>
      <c r="C8">
        <v>0.19231830462432561</v>
      </c>
      <c r="D8">
        <v>1.3860841789048719E-3</v>
      </c>
      <c r="E8">
        <v>8.7293334719767093E-2</v>
      </c>
      <c r="F8" s="39">
        <v>3.09</v>
      </c>
      <c r="G8" s="39">
        <v>0.29947940161342751</v>
      </c>
      <c r="H8">
        <v>0.19231830462432561</v>
      </c>
      <c r="I8">
        <v>1.3860841789048719E-3</v>
      </c>
      <c r="J8">
        <v>7.5547104032840989E-3</v>
      </c>
      <c r="K8">
        <v>0.13086775133839454</v>
      </c>
      <c r="L8">
        <v>4.2352023086859078E-2</v>
      </c>
      <c r="M8" s="11">
        <v>2.4271961709953742</v>
      </c>
      <c r="N8">
        <v>7.500036168375706</v>
      </c>
      <c r="O8">
        <v>7.5375720063611262E-3</v>
      </c>
      <c r="P8">
        <v>0.20378817262285676</v>
      </c>
      <c r="Q8">
        <v>3.6048246428659558</v>
      </c>
      <c r="R8">
        <v>3.4685249585613542</v>
      </c>
    </row>
    <row r="9" spans="1:23" x14ac:dyDescent="0.25">
      <c r="A9">
        <v>1941</v>
      </c>
      <c r="B9" s="1">
        <v>0.2510067669943426</v>
      </c>
      <c r="C9">
        <v>0.20216273505526725</v>
      </c>
      <c r="D9">
        <v>1.3699366666993012E-3</v>
      </c>
      <c r="E9">
        <v>9.1643270597206325E-2</v>
      </c>
      <c r="F9" s="39">
        <v>3.09</v>
      </c>
      <c r="G9" s="39">
        <v>0.25100676728394405</v>
      </c>
      <c r="H9">
        <v>0.20216273505526725</v>
      </c>
      <c r="I9">
        <v>1.3699366666993012E-3</v>
      </c>
      <c r="J9">
        <v>7.9311710566937269E-3</v>
      </c>
      <c r="K9">
        <v>0.15452047582916409</v>
      </c>
      <c r="L9">
        <v>5.0006626481930126E-2</v>
      </c>
      <c r="M9" s="11">
        <v>2.8658818038611478</v>
      </c>
      <c r="N9">
        <v>8.8555747739309467</v>
      </c>
      <c r="O9">
        <v>6.7018942826734948E-3</v>
      </c>
      <c r="P9">
        <v>0.19185378109596737</v>
      </c>
      <c r="Q9">
        <v>3.23263027102817</v>
      </c>
      <c r="R9">
        <v>3.1104033864870289</v>
      </c>
    </row>
    <row r="10" spans="1:23" x14ac:dyDescent="0.25">
      <c r="A10">
        <v>1942</v>
      </c>
      <c r="B10" s="1">
        <v>0.26092848991387269</v>
      </c>
      <c r="C10">
        <v>0.20026110036039266</v>
      </c>
      <c r="D10">
        <v>1.4575091689929872E-3</v>
      </c>
      <c r="E10">
        <v>0.10159093272330248</v>
      </c>
      <c r="F10" s="39">
        <v>3.09</v>
      </c>
      <c r="G10" s="39">
        <v>0.26092849021492143</v>
      </c>
      <c r="H10">
        <v>0.20026110036039266</v>
      </c>
      <c r="I10">
        <v>1.4575091689929872E-3</v>
      </c>
      <c r="J10">
        <v>8.7920810768416478E-3</v>
      </c>
      <c r="K10">
        <v>0.14131943668663971</v>
      </c>
      <c r="L10">
        <v>4.5734445529656866E-2</v>
      </c>
      <c r="M10" s="11">
        <v>2.621042939188956</v>
      </c>
      <c r="N10">
        <v>8.0990226820938744</v>
      </c>
      <c r="O10">
        <v>8.1233671001516763E-3</v>
      </c>
      <c r="P10">
        <v>0.18413095297243764</v>
      </c>
      <c r="Q10">
        <v>2.7987113296024972</v>
      </c>
      <c r="R10">
        <v>2.6928910724536625</v>
      </c>
    </row>
    <row r="11" spans="1:23" x14ac:dyDescent="0.25">
      <c r="A11">
        <v>1943</v>
      </c>
      <c r="B11" s="1">
        <v>0.24340628492837479</v>
      </c>
      <c r="C11">
        <v>0.21119554512054345</v>
      </c>
      <c r="D11">
        <v>1.6049026537286073E-3</v>
      </c>
      <c r="E11">
        <v>0.10781255415756819</v>
      </c>
      <c r="F11" s="39">
        <v>3.09</v>
      </c>
      <c r="G11" s="39">
        <v>0.24340628520920712</v>
      </c>
      <c r="H11">
        <v>0.21119554512054345</v>
      </c>
      <c r="I11">
        <v>1.6049026537286073E-3</v>
      </c>
      <c r="J11">
        <v>9.3305248002442647E-3</v>
      </c>
      <c r="K11">
        <v>0.16576879404710246</v>
      </c>
      <c r="L11">
        <v>5.3646858914919889E-2</v>
      </c>
      <c r="M11" s="11">
        <v>3.0745036731108226</v>
      </c>
      <c r="N11">
        <v>9.5002163499124421</v>
      </c>
      <c r="O11">
        <v>7.3493611039824065E-3</v>
      </c>
      <c r="P11">
        <v>0.19105121909453801</v>
      </c>
      <c r="Q11">
        <v>2.7363190315346486</v>
      </c>
      <c r="R11">
        <v>2.6328578490627241</v>
      </c>
    </row>
    <row r="12" spans="1:23" x14ac:dyDescent="0.25">
      <c r="A12">
        <v>1944</v>
      </c>
      <c r="B12" s="1">
        <v>0.24104062582009286</v>
      </c>
      <c r="C12">
        <v>0.23088116536287764</v>
      </c>
      <c r="D12">
        <v>1.8317820915253677E-3</v>
      </c>
      <c r="E12">
        <v>0.10954559633981492</v>
      </c>
      <c r="F12" s="39">
        <v>3.09</v>
      </c>
      <c r="G12" s="39">
        <v>0.24104062609819579</v>
      </c>
      <c r="H12">
        <v>0.23088116536287764</v>
      </c>
      <c r="I12">
        <v>1.8317820915253677E-3</v>
      </c>
      <c r="J12">
        <v>9.4805091243118488E-3</v>
      </c>
      <c r="K12">
        <v>0.20556425424152994</v>
      </c>
      <c r="L12">
        <v>6.6525648621854352E-2</v>
      </c>
      <c r="M12" s="11">
        <v>3.8125876366470313</v>
      </c>
      <c r="N12">
        <v>11.780895797239326</v>
      </c>
      <c r="O12">
        <v>6.0218558681522328E-3</v>
      </c>
      <c r="P12">
        <v>0.2146096952859278</v>
      </c>
      <c r="Q12">
        <v>3.0251064858112215</v>
      </c>
      <c r="R12">
        <v>2.9107261483876341</v>
      </c>
    </row>
    <row r="13" spans="1:23" x14ac:dyDescent="0.25">
      <c r="A13">
        <v>1945</v>
      </c>
      <c r="B13" s="1">
        <v>0.25039669142368554</v>
      </c>
      <c r="C13">
        <v>0.22120205951007568</v>
      </c>
      <c r="D13">
        <v>1.87417087092284E-3</v>
      </c>
      <c r="E13">
        <v>0.11204117708225017</v>
      </c>
      <c r="F13" s="39">
        <v>3.09</v>
      </c>
      <c r="G13" s="39">
        <v>0.25039669171258311</v>
      </c>
      <c r="H13">
        <v>0.22120205951007568</v>
      </c>
      <c r="I13">
        <v>1.87417087092284E-3</v>
      </c>
      <c r="J13">
        <v>9.6964865509691651E-3</v>
      </c>
      <c r="K13">
        <v>0.18965423867908754</v>
      </c>
      <c r="L13">
        <v>6.1376776271549367E-2</v>
      </c>
      <c r="M13" s="11">
        <v>3.5175055521861864</v>
      </c>
      <c r="N13">
        <v>10.869092156255316</v>
      </c>
      <c r="O13">
        <v>6.6757204040955751E-3</v>
      </c>
      <c r="P13">
        <v>0.21468513466688152</v>
      </c>
      <c r="Q13">
        <v>2.9587656205109027</v>
      </c>
      <c r="R13">
        <v>2.8468936544764261</v>
      </c>
    </row>
    <row r="14" spans="1:23" x14ac:dyDescent="0.25">
      <c r="A14">
        <v>1946</v>
      </c>
      <c r="B14" s="1">
        <v>0.26880822283522482</v>
      </c>
      <c r="C14">
        <v>0.20117414664060237</v>
      </c>
      <c r="D14">
        <v>1.9174116563677431E-3</v>
      </c>
      <c r="E14">
        <v>0.12153824824096218</v>
      </c>
      <c r="F14" s="39">
        <v>3.09</v>
      </c>
      <c r="G14" s="39">
        <v>0.26880822314536484</v>
      </c>
      <c r="H14">
        <v>0.20117414664060237</v>
      </c>
      <c r="I14">
        <v>1.9174116563677431E-3</v>
      </c>
      <c r="J14">
        <v>1.0518400646859515E-2</v>
      </c>
      <c r="K14">
        <v>0.15153133917850417</v>
      </c>
      <c r="L14">
        <v>4.9039268342557986E-2</v>
      </c>
      <c r="M14" s="11">
        <v>2.8104424694272327</v>
      </c>
      <c r="N14">
        <v>8.684267230530148</v>
      </c>
      <c r="O14">
        <v>9.063449948342019E-3</v>
      </c>
      <c r="P14">
        <v>0.20247566954107968</v>
      </c>
      <c r="Q14">
        <v>2.572445153148418</v>
      </c>
      <c r="R14">
        <v>2.4751800995045676</v>
      </c>
    </row>
    <row r="15" spans="1:23" x14ac:dyDescent="0.25">
      <c r="A15">
        <v>1947</v>
      </c>
      <c r="B15" s="1">
        <v>0.28257620501936104</v>
      </c>
      <c r="C15">
        <v>0.2139879503690203</v>
      </c>
      <c r="D15">
        <v>1.8598670941286483E-3</v>
      </c>
      <c r="E15">
        <v>0.13912862639076634</v>
      </c>
      <c r="F15" s="39">
        <v>3.09</v>
      </c>
      <c r="G15" s="39">
        <v>0.28257620534538602</v>
      </c>
      <c r="H15">
        <v>0.2139879503690203</v>
      </c>
      <c r="I15">
        <v>1.8598670941286483E-3</v>
      </c>
      <c r="J15">
        <v>1.2040741536145469E-2</v>
      </c>
      <c r="K15">
        <v>0.12992406392596365</v>
      </c>
      <c r="L15">
        <v>4.20466226297617E-2</v>
      </c>
      <c r="M15" s="11">
        <v>2.409693658339326</v>
      </c>
      <c r="N15">
        <v>7.4459534042685167</v>
      </c>
      <c r="O15">
        <v>1.2100684298894928E-2</v>
      </c>
      <c r="P15">
        <v>0.17156783316040999</v>
      </c>
      <c r="Q15">
        <v>1.9041695747947873</v>
      </c>
      <c r="R15">
        <v>1.8321722551968456</v>
      </c>
    </row>
    <row r="16" spans="1:23" x14ac:dyDescent="0.25">
      <c r="A16">
        <v>1948</v>
      </c>
      <c r="B16" s="1">
        <v>0.23292463656921869</v>
      </c>
      <c r="C16">
        <v>0.23002828611095039</v>
      </c>
      <c r="D16">
        <v>2.1141442443699428E-3</v>
      </c>
      <c r="E16">
        <v>0.14980416623340612</v>
      </c>
      <c r="F16" s="39">
        <v>3.09</v>
      </c>
      <c r="G16" s="39">
        <v>0.23292463683795772</v>
      </c>
      <c r="H16">
        <v>0.23002828611095039</v>
      </c>
      <c r="I16">
        <v>2.1141442443699428E-3</v>
      </c>
      <c r="J16">
        <v>1.2964644972401775E-2</v>
      </c>
      <c r="K16">
        <v>0.17887390695750593</v>
      </c>
      <c r="L16">
        <v>5.7887995779128135E-2</v>
      </c>
      <c r="M16" s="11">
        <v>3.3175633998294645</v>
      </c>
      <c r="N16">
        <v>10.251270905473044</v>
      </c>
      <c r="O16">
        <v>9.4636774212732474E-3</v>
      </c>
      <c r="P16">
        <v>0.18112615853585801</v>
      </c>
      <c r="Q16">
        <v>1.8669966439618144</v>
      </c>
      <c r="R16">
        <v>1.7964048459187805</v>
      </c>
    </row>
    <row r="17" spans="1:18" x14ac:dyDescent="0.25">
      <c r="A17">
        <v>1949</v>
      </c>
      <c r="B17" s="1">
        <v>0.2543540486986503</v>
      </c>
      <c r="C17">
        <v>0.23336544756231301</v>
      </c>
      <c r="D17">
        <v>2.3129033034800257E-3</v>
      </c>
      <c r="E17">
        <v>0.14831374995667396</v>
      </c>
      <c r="F17" s="39">
        <v>3.09</v>
      </c>
      <c r="G17" s="39">
        <v>0.25435404899211372</v>
      </c>
      <c r="H17">
        <v>0.23336544756231301</v>
      </c>
      <c r="I17">
        <v>2.3129033034800257E-3</v>
      </c>
      <c r="J17">
        <v>1.2835658453703654E-2</v>
      </c>
      <c r="K17">
        <v>0.18363032905436527</v>
      </c>
      <c r="L17">
        <v>5.9427290956105265E-2</v>
      </c>
      <c r="M17" s="11">
        <v>3.4057804692225391</v>
      </c>
      <c r="N17">
        <v>10.523861649897645</v>
      </c>
      <c r="O17">
        <v>9.1268315064362126E-3</v>
      </c>
      <c r="P17">
        <v>0.20014581507513149</v>
      </c>
      <c r="Q17">
        <v>2.0837775304623052</v>
      </c>
      <c r="R17">
        <v>2.0049891710548335</v>
      </c>
    </row>
    <row r="18" spans="1:18" x14ac:dyDescent="0.25">
      <c r="A18">
        <v>1950</v>
      </c>
      <c r="B18" s="1">
        <v>0.27043967779997263</v>
      </c>
      <c r="C18">
        <v>0.24762927265831272</v>
      </c>
      <c r="D18">
        <v>2.2138467160192923E-3</v>
      </c>
      <c r="E18">
        <v>0.14989081834251849</v>
      </c>
      <c r="F18" s="39">
        <v>3.09</v>
      </c>
      <c r="G18" s="39">
        <v>0.27043967811199499</v>
      </c>
      <c r="H18">
        <v>0.24762927265831272</v>
      </c>
      <c r="I18">
        <v>2.2138467160192923E-3</v>
      </c>
      <c r="J18">
        <v>1.2972144188605155E-2</v>
      </c>
      <c r="K18">
        <v>0.1735699512931578</v>
      </c>
      <c r="L18">
        <v>5.6171505272866608E-2</v>
      </c>
      <c r="M18" s="11">
        <v>3.219191258885846</v>
      </c>
      <c r="N18">
        <v>9.9473009899572631</v>
      </c>
      <c r="O18">
        <v>9.7585101630929157E-3</v>
      </c>
      <c r="P18">
        <v>0.18955837189089486</v>
      </c>
      <c r="Q18">
        <v>1.9527839274452656</v>
      </c>
      <c r="R18">
        <v>1.8789484821198918</v>
      </c>
    </row>
    <row r="19" spans="1:18" x14ac:dyDescent="0.25">
      <c r="A19">
        <v>1951</v>
      </c>
      <c r="B19" s="1">
        <v>0.31283432364408481</v>
      </c>
      <c r="C19">
        <v>0.24779623029373471</v>
      </c>
      <c r="D19">
        <v>2.1976297134548503E-3</v>
      </c>
      <c r="E19">
        <v>0.16179681813455341</v>
      </c>
      <c r="F19" s="39">
        <v>3.09</v>
      </c>
      <c r="G19" s="39">
        <v>0.31283432400502037</v>
      </c>
      <c r="H19">
        <v>0.24779623029373471</v>
      </c>
      <c r="I19">
        <v>2.1976297134548503E-3</v>
      </c>
      <c r="J19">
        <v>1.4002536494949442E-2</v>
      </c>
      <c r="K19">
        <v>0.13808143522208655</v>
      </c>
      <c r="L19">
        <v>4.468654861556199E-2</v>
      </c>
      <c r="M19" s="11">
        <v>2.5609879242898419</v>
      </c>
      <c r="N19">
        <v>7.9134526860556109</v>
      </c>
      <c r="O19">
        <v>1.3240906347409914E-2</v>
      </c>
      <c r="P19">
        <v>0.17432312184144086</v>
      </c>
      <c r="Q19">
        <v>1.6636856509530589</v>
      </c>
      <c r="R19">
        <v>1.6007811128763563</v>
      </c>
    </row>
    <row r="20" spans="1:18" x14ac:dyDescent="0.25">
      <c r="A20">
        <v>1952</v>
      </c>
      <c r="B20" s="1">
        <v>0.35868180864146726</v>
      </c>
      <c r="C20">
        <v>0.25740870813121797</v>
      </c>
      <c r="D20">
        <v>2.3535375343203056E-3</v>
      </c>
      <c r="E20">
        <v>0.16548819798273892</v>
      </c>
      <c r="F20" s="39">
        <v>3.09</v>
      </c>
      <c r="G20" s="39">
        <v>0.35868180905529984</v>
      </c>
      <c r="H20">
        <v>0.25740870813121797</v>
      </c>
      <c r="I20">
        <v>2.3535375343203056E-3</v>
      </c>
      <c r="J20">
        <v>1.4322003105213392E-2</v>
      </c>
      <c r="K20">
        <v>0.13099008936360576</v>
      </c>
      <c r="L20">
        <v>4.2391614680778567E-2</v>
      </c>
      <c r="M20" s="11">
        <v>2.4294651668581668</v>
      </c>
      <c r="N20">
        <v>7.5070473655917356</v>
      </c>
      <c r="O20">
        <v>1.4276166952421631E-2</v>
      </c>
      <c r="P20">
        <v>0.18252592370458123</v>
      </c>
      <c r="Q20">
        <v>1.7031142422208967</v>
      </c>
      <c r="R20">
        <v>1.6387188952769676</v>
      </c>
    </row>
    <row r="21" spans="1:18" x14ac:dyDescent="0.25">
      <c r="A21">
        <v>1953</v>
      </c>
      <c r="B21" s="1">
        <v>0.40136971332790372</v>
      </c>
      <c r="C21">
        <v>0.26770715377214926</v>
      </c>
      <c r="D21">
        <v>2.3825792093708294E-3</v>
      </c>
      <c r="E21">
        <v>0.16677064919760148</v>
      </c>
      <c r="F21" s="39">
        <v>3.09</v>
      </c>
      <c r="G21" s="39">
        <v>0.40136971379098785</v>
      </c>
      <c r="H21">
        <v>0.26770715377214926</v>
      </c>
      <c r="I21">
        <v>2.3825792093708294E-3</v>
      </c>
      <c r="J21">
        <v>1.4432991505023402E-2</v>
      </c>
      <c r="K21">
        <v>0.1222963679897944</v>
      </c>
      <c r="L21">
        <v>3.9578112618056445E-2</v>
      </c>
      <c r="M21" s="11">
        <v>2.2682232488576641</v>
      </c>
      <c r="N21">
        <v>7.0088098389701816</v>
      </c>
      <c r="O21">
        <v>1.5409519249069088E-2</v>
      </c>
      <c r="P21">
        <v>0.18335728995691764</v>
      </c>
      <c r="Q21">
        <v>1.6977151129883159</v>
      </c>
      <c r="R21">
        <v>1.6335239090146632</v>
      </c>
    </row>
    <row r="22" spans="1:18" x14ac:dyDescent="0.25">
      <c r="A22">
        <v>1954</v>
      </c>
      <c r="B22" s="1">
        <v>0.45182336929447564</v>
      </c>
      <c r="C22">
        <v>0.2715789293365064</v>
      </c>
      <c r="D22">
        <v>2.350237559292583E-3</v>
      </c>
      <c r="E22">
        <v>0.16735988353956535</v>
      </c>
      <c r="F22" s="39">
        <v>3.09</v>
      </c>
      <c r="G22" s="39">
        <v>0.45182336981577115</v>
      </c>
      <c r="H22">
        <v>0.2715789293365064</v>
      </c>
      <c r="I22">
        <v>2.350237559292583E-3</v>
      </c>
      <c r="J22">
        <v>1.4483986175206378E-2</v>
      </c>
      <c r="K22">
        <v>0.108332366920523</v>
      </c>
      <c r="L22">
        <v>3.505901842088123E-2</v>
      </c>
      <c r="M22" s="11">
        <v>2.0092337760465186</v>
      </c>
      <c r="N22">
        <v>6.2085323679837421</v>
      </c>
      <c r="O22">
        <v>1.7457263316279177E-2</v>
      </c>
      <c r="P22">
        <v>0.18023156362583712</v>
      </c>
      <c r="Q22">
        <v>1.6628984872397694</v>
      </c>
      <c r="R22">
        <v>1.6000237120992</v>
      </c>
    </row>
    <row r="23" spans="1:18" x14ac:dyDescent="0.25">
      <c r="A23">
        <v>1955</v>
      </c>
      <c r="B23" s="1">
        <v>0.5052259105402559</v>
      </c>
      <c r="C23">
        <v>0.2923406943584399</v>
      </c>
      <c r="D23">
        <v>2.3518875468064447E-3</v>
      </c>
      <c r="E23">
        <v>0.16692662299400365</v>
      </c>
      <c r="F23" s="39">
        <v>3.09</v>
      </c>
      <c r="G23" s="39">
        <v>0.50522591112316506</v>
      </c>
      <c r="H23">
        <v>0.2923406943584399</v>
      </c>
      <c r="I23">
        <v>2.3518875468064447E-3</v>
      </c>
      <c r="J23">
        <v>1.444649009418948E-2</v>
      </c>
      <c r="K23">
        <v>0.10463212760989517</v>
      </c>
      <c r="L23">
        <v>3.3861529970839861E-2</v>
      </c>
      <c r="M23" s="11">
        <v>1.9406056641192415</v>
      </c>
      <c r="N23">
        <v>5.9964715021284558</v>
      </c>
      <c r="O23">
        <v>1.8027835257009923E-2</v>
      </c>
      <c r="P23">
        <v>0.18082621757629552</v>
      </c>
      <c r="Q23">
        <v>1.6727153537065849</v>
      </c>
      <c r="R23">
        <v>1.6094693994011884</v>
      </c>
    </row>
    <row r="24" spans="1:18" x14ac:dyDescent="0.25">
      <c r="A24">
        <v>1956</v>
      </c>
      <c r="B24" s="1">
        <v>0.53700762205184804</v>
      </c>
      <c r="C24">
        <v>0.28442139160142288</v>
      </c>
      <c r="D24">
        <v>2.3452458733615117E-3</v>
      </c>
      <c r="E24">
        <v>0.16938754289279401</v>
      </c>
      <c r="F24" s="39">
        <v>3.09</v>
      </c>
      <c r="G24" s="39">
        <v>0.53700762267142566</v>
      </c>
      <c r="H24">
        <v>0.28442139160142288</v>
      </c>
      <c r="I24">
        <v>2.3452458733615117E-3</v>
      </c>
      <c r="J24">
        <v>1.4659467834365449E-2</v>
      </c>
      <c r="K24">
        <v>9.4115070470418311E-2</v>
      </c>
      <c r="L24">
        <v>3.0457951608549617E-2</v>
      </c>
      <c r="M24" s="11">
        <v>1.7455464493164228</v>
      </c>
      <c r="N24">
        <v>5.3937385283877459</v>
      </c>
      <c r="O24">
        <v>2.0337863405845331E-2</v>
      </c>
      <c r="P24">
        <v>0.17769588274041828</v>
      </c>
      <c r="Q24">
        <v>1.6198774123864683</v>
      </c>
      <c r="R24">
        <v>1.5586292791777205</v>
      </c>
    </row>
    <row r="25" spans="1:18" x14ac:dyDescent="0.25">
      <c r="A25">
        <v>1957</v>
      </c>
      <c r="B25" s="1">
        <v>0.58674470524578526</v>
      </c>
      <c r="C25">
        <v>0.28605829703128705</v>
      </c>
      <c r="D25">
        <v>2.3659958874532416E-3</v>
      </c>
      <c r="E25">
        <v>0.1751412429378531</v>
      </c>
      <c r="F25" s="39">
        <v>3.09</v>
      </c>
      <c r="G25" s="39">
        <v>0.58674470592274752</v>
      </c>
      <c r="H25">
        <v>0.28605829703128705</v>
      </c>
      <c r="I25">
        <v>2.3659958874532416E-3</v>
      </c>
      <c r="J25">
        <v>1.5157415790269821E-2</v>
      </c>
      <c r="K25">
        <v>8.4528153121896002E-2</v>
      </c>
      <c r="L25">
        <v>2.7355389359836894E-2</v>
      </c>
      <c r="M25" s="11">
        <v>1.5677384802636556</v>
      </c>
      <c r="N25">
        <v>4.8443119040146954</v>
      </c>
      <c r="O25">
        <v>2.3413701490691486E-2</v>
      </c>
      <c r="P25">
        <v>0.17337880725856147</v>
      </c>
      <c r="Q25">
        <v>1.5285999328399917</v>
      </c>
      <c r="R25">
        <v>1.4708030331526654</v>
      </c>
    </row>
    <row r="26" spans="1:18" x14ac:dyDescent="0.25">
      <c r="A26">
        <v>1958</v>
      </c>
      <c r="B26" s="1">
        <v>0.62974050710627805</v>
      </c>
      <c r="C26">
        <v>0.29351161891267397</v>
      </c>
      <c r="D26">
        <v>2.3162375770225765E-3</v>
      </c>
      <c r="E26">
        <v>0.17992443936085406</v>
      </c>
      <c r="F26" s="39">
        <v>3.09</v>
      </c>
      <c r="G26" s="39">
        <v>0.62974050783284719</v>
      </c>
      <c r="H26">
        <v>0.29351161891267397</v>
      </c>
      <c r="I26">
        <v>2.3162375770225765E-3</v>
      </c>
      <c r="J26">
        <v>1.5571372524696347E-2</v>
      </c>
      <c r="K26">
        <v>7.700644341611286E-2</v>
      </c>
      <c r="L26">
        <v>2.4921179099065653E-2</v>
      </c>
      <c r="M26" s="11">
        <v>1.4282337909073912</v>
      </c>
      <c r="N26">
        <v>4.4132424139038386</v>
      </c>
      <c r="O26">
        <v>2.6402565096099184E-2</v>
      </c>
      <c r="P26">
        <v>0.16522029677364272</v>
      </c>
      <c r="Q26">
        <v>1.417945349267574</v>
      </c>
      <c r="R26">
        <v>1.3643323382022992</v>
      </c>
    </row>
    <row r="27" spans="1:18" x14ac:dyDescent="0.25">
      <c r="A27">
        <v>1959</v>
      </c>
      <c r="B27" s="1">
        <v>0.67965189966010142</v>
      </c>
      <c r="C27">
        <v>0.30426939390508084</v>
      </c>
      <c r="D27">
        <v>2.4256875016786653E-3</v>
      </c>
      <c r="E27">
        <v>0.18158815985581089</v>
      </c>
      <c r="F27" s="39">
        <v>3.09</v>
      </c>
      <c r="G27" s="39">
        <v>0.67965190044425627</v>
      </c>
      <c r="H27">
        <v>0.30426939390508084</v>
      </c>
      <c r="I27">
        <v>2.4256875016786653E-3</v>
      </c>
      <c r="J27">
        <v>1.5715357475801228E-2</v>
      </c>
      <c r="K27">
        <v>7.6751966156037285E-2</v>
      </c>
      <c r="L27">
        <v>2.483882399871757E-2</v>
      </c>
      <c r="M27" s="11">
        <v>1.4235140167465006</v>
      </c>
      <c r="N27">
        <v>4.3986583117466864</v>
      </c>
      <c r="O27">
        <v>2.6735052898393095E-2</v>
      </c>
      <c r="P27">
        <v>0.17144221767193951</v>
      </c>
      <c r="Q27">
        <v>1.4578622849306824</v>
      </c>
      <c r="R27">
        <v>1.4027400005252864</v>
      </c>
    </row>
    <row r="28" spans="1:18" x14ac:dyDescent="0.25">
      <c r="A28">
        <v>1960</v>
      </c>
      <c r="B28" s="1">
        <v>0.6711667427726139</v>
      </c>
      <c r="C28">
        <v>0.30570105540112663</v>
      </c>
      <c r="D28">
        <v>2.5508957544954115E-3</v>
      </c>
      <c r="E28">
        <v>0.18432636650376072</v>
      </c>
      <c r="F28" s="39">
        <v>3.09</v>
      </c>
      <c r="G28" s="39">
        <v>0.67116674354697892</v>
      </c>
      <c r="H28">
        <v>0.30570105540112663</v>
      </c>
      <c r="I28">
        <v>2.5508957544954115E-3</v>
      </c>
      <c r="J28">
        <v>1.5952332707828008E-2</v>
      </c>
      <c r="K28">
        <v>8.0898824451592244E-2</v>
      </c>
      <c r="L28">
        <v>2.618084933708487E-2</v>
      </c>
      <c r="M28" s="11">
        <v>1.5004255436405858</v>
      </c>
      <c r="N28">
        <v>4.6363149298494095</v>
      </c>
      <c r="O28">
        <v>2.5747097701710051E-2</v>
      </c>
      <c r="P28">
        <v>0.17761338930514459</v>
      </c>
      <c r="Q28">
        <v>1.4879025642611567</v>
      </c>
      <c r="R28">
        <v>1.4316444463562676</v>
      </c>
    </row>
    <row r="29" spans="1:18" x14ac:dyDescent="0.25">
      <c r="A29">
        <v>1961</v>
      </c>
      <c r="B29" s="1">
        <v>0.69943348181156983</v>
      </c>
      <c r="C29">
        <v>0.31593383762692856</v>
      </c>
      <c r="D29">
        <v>2.6388123946923265E-3</v>
      </c>
      <c r="E29">
        <v>0.18630203459152195</v>
      </c>
      <c r="F29" s="39">
        <v>3.09</v>
      </c>
      <c r="G29" s="39">
        <v>0.69943348261854787</v>
      </c>
      <c r="H29">
        <v>0.31593383762692856</v>
      </c>
      <c r="I29">
        <v>2.6388123946923265E-3</v>
      </c>
      <c r="J29">
        <v>1.6123314837265049E-2</v>
      </c>
      <c r="K29">
        <v>8.2112844090126036E-2</v>
      </c>
      <c r="L29">
        <v>2.6573735951497101E-2</v>
      </c>
      <c r="M29" s="11">
        <v>1.5229418915416284</v>
      </c>
      <c r="N29">
        <v>4.7058904448636314</v>
      </c>
      <c r="O29">
        <v>2.5638318165494341E-2</v>
      </c>
      <c r="P29">
        <v>0.18178639217965001</v>
      </c>
      <c r="Q29">
        <v>1.5067112305897445</v>
      </c>
      <c r="R29">
        <v>1.4497419504129678</v>
      </c>
    </row>
    <row r="30" spans="1:18" x14ac:dyDescent="0.25">
      <c r="A30">
        <v>1962</v>
      </c>
      <c r="B30" s="1">
        <v>0.75706470351308774</v>
      </c>
      <c r="C30">
        <v>0.33678348580725409</v>
      </c>
      <c r="D30">
        <v>2.5641707567073805E-3</v>
      </c>
      <c r="E30">
        <v>0.18848566774115288</v>
      </c>
      <c r="F30" s="39">
        <v>3.09</v>
      </c>
      <c r="G30" s="39">
        <v>0.75706470438655837</v>
      </c>
      <c r="H30">
        <v>0.33678348580725409</v>
      </c>
      <c r="I30">
        <v>2.5641707567073805E-3</v>
      </c>
      <c r="J30">
        <v>1.6312295085590206E-2</v>
      </c>
      <c r="K30">
        <v>7.7670634331865648E-2</v>
      </c>
      <c r="L30">
        <v>2.5136127615490503E-2</v>
      </c>
      <c r="M30" s="11">
        <v>1.4405524991532179</v>
      </c>
      <c r="N30">
        <v>4.4513072223834431</v>
      </c>
      <c r="O30">
        <v>2.7422339932476166E-2</v>
      </c>
      <c r="P30">
        <v>0.17459791913200687</v>
      </c>
      <c r="Q30">
        <v>1.4303653588554166</v>
      </c>
      <c r="R30">
        <v>1.3762827428707365</v>
      </c>
    </row>
    <row r="31" spans="1:18" x14ac:dyDescent="0.25">
      <c r="A31">
        <v>1963</v>
      </c>
      <c r="B31" s="1">
        <v>0.75976888951718236</v>
      </c>
      <c r="C31">
        <v>0.35378608399431954</v>
      </c>
      <c r="D31">
        <v>2.5898874226964893E-3</v>
      </c>
      <c r="E31">
        <v>0.19084260510900838</v>
      </c>
      <c r="F31" s="39">
        <v>3.09</v>
      </c>
      <c r="G31" s="39">
        <v>0.75976889039377293</v>
      </c>
      <c r="H31">
        <v>0.35378608399431954</v>
      </c>
      <c r="I31">
        <v>2.5898874226964893E-3</v>
      </c>
      <c r="J31">
        <v>1.6516273766322115E-2</v>
      </c>
      <c r="K31">
        <v>8.1102686913874553E-2</v>
      </c>
      <c r="L31">
        <v>2.6246824243972348E-2</v>
      </c>
      <c r="M31" s="11">
        <v>1.5042065682459664</v>
      </c>
      <c r="N31">
        <v>4.6479982958800363</v>
      </c>
      <c r="O31">
        <v>2.6590293034545808E-2</v>
      </c>
      <c r="P31">
        <v>0.17417106334091254</v>
      </c>
      <c r="Q31">
        <v>1.409246353355222</v>
      </c>
      <c r="R31">
        <v>1.3559622543769656</v>
      </c>
    </row>
    <row r="32" spans="1:18" x14ac:dyDescent="0.25">
      <c r="A32">
        <v>1964</v>
      </c>
      <c r="B32" s="1">
        <v>0.79407659880605219</v>
      </c>
      <c r="C32">
        <v>0.37601350581562248</v>
      </c>
      <c r="D32">
        <v>2.618104103990083E-3</v>
      </c>
      <c r="E32">
        <v>0.19335551627326611</v>
      </c>
      <c r="F32" s="39">
        <v>4.4000000000000004</v>
      </c>
      <c r="G32" s="39">
        <v>0.79407659972222566</v>
      </c>
      <c r="H32">
        <v>0.37601350581562248</v>
      </c>
      <c r="I32">
        <v>2.618104103990083E-3</v>
      </c>
      <c r="J32">
        <v>1.6733751036220108E-2</v>
      </c>
      <c r="K32">
        <v>8.2289011243111707E-2</v>
      </c>
      <c r="L32">
        <v>1.8702048009798113E-2</v>
      </c>
      <c r="M32" s="11">
        <v>1.0718151344519424</v>
      </c>
      <c r="N32">
        <v>4.715986591588547</v>
      </c>
      <c r="O32">
        <v>2.6552031358050589E-2</v>
      </c>
      <c r="P32">
        <v>0.17378040211799026</v>
      </c>
      <c r="Q32">
        <v>1.38781150623507</v>
      </c>
      <c r="R32">
        <v>1.3353378663456839</v>
      </c>
    </row>
    <row r="33" spans="1:18" x14ac:dyDescent="0.25">
      <c r="A33">
        <v>1965</v>
      </c>
      <c r="B33" s="1">
        <v>0.80732809755719448</v>
      </c>
      <c r="C33">
        <v>0.39088453163507009</v>
      </c>
      <c r="D33">
        <v>2.6736540600750583E-3</v>
      </c>
      <c r="E33">
        <v>0.19642300093584281</v>
      </c>
      <c r="F33" s="39">
        <v>4.4000000000000004</v>
      </c>
      <c r="G33" s="39">
        <v>0.80732809848865694</v>
      </c>
      <c r="H33">
        <v>0.39088453163507009</v>
      </c>
      <c r="I33">
        <v>2.6736540600750583E-3</v>
      </c>
      <c r="J33">
        <v>1.6999223289819728E-2</v>
      </c>
      <c r="K33">
        <v>8.458273840149555E-2</v>
      </c>
      <c r="L33">
        <v>1.9223349636703531E-2</v>
      </c>
      <c r="M33" s="11">
        <v>1.1016909519580744</v>
      </c>
      <c r="N33">
        <v>4.8474401886155283</v>
      </c>
      <c r="O33">
        <v>2.6241800533146092E-2</v>
      </c>
      <c r="P33">
        <v>0.17469614638625494</v>
      </c>
      <c r="Q33">
        <v>1.3733373636384107</v>
      </c>
      <c r="R33">
        <v>1.3214109961580747</v>
      </c>
    </row>
    <row r="34" spans="1:18" x14ac:dyDescent="0.25">
      <c r="A34">
        <v>1966</v>
      </c>
      <c r="B34" s="1">
        <v>0.77235609553060536</v>
      </c>
      <c r="C34">
        <v>0.39752269960862008</v>
      </c>
      <c r="D34">
        <v>2.7209123552012385E-3</v>
      </c>
      <c r="E34">
        <v>0.20229801393365915</v>
      </c>
      <c r="F34" s="39">
        <v>4.4000000000000004</v>
      </c>
      <c r="G34" s="39">
        <v>0.77235609642171854</v>
      </c>
      <c r="H34">
        <v>0.39752269960862008</v>
      </c>
      <c r="I34">
        <v>2.7209123552012385E-3</v>
      </c>
      <c r="J34">
        <v>1.750767014840883E-2</v>
      </c>
      <c r="K34">
        <v>8.8845971543237395E-2</v>
      </c>
      <c r="L34">
        <v>2.0192266259826678E-2</v>
      </c>
      <c r="M34" s="11">
        <v>1.1572196031593429</v>
      </c>
      <c r="N34">
        <v>5.0917662539011088</v>
      </c>
      <c r="O34">
        <v>2.5729829478040998E-2</v>
      </c>
      <c r="P34">
        <v>0.17262090399237648</v>
      </c>
      <c r="Q34">
        <v>1.3176134525154</v>
      </c>
      <c r="R34">
        <v>1.2677940256623466</v>
      </c>
    </row>
    <row r="35" spans="1:18" x14ac:dyDescent="0.25">
      <c r="A35">
        <v>1967</v>
      </c>
      <c r="B35" s="1">
        <v>0.86882163515436328</v>
      </c>
      <c r="C35">
        <v>0.3972314207794273</v>
      </c>
      <c r="D35">
        <v>2.7681789950053156E-3</v>
      </c>
      <c r="E35">
        <v>0.20791307060413852</v>
      </c>
      <c r="F35" s="39">
        <v>4.4000000000000004</v>
      </c>
      <c r="G35" s="39">
        <v>0.86882163615677455</v>
      </c>
      <c r="H35">
        <v>0.3972314207794273</v>
      </c>
      <c r="I35">
        <v>2.7681789950053156E-3</v>
      </c>
      <c r="J35">
        <v>1.7993619358387794E-2</v>
      </c>
      <c r="K35">
        <v>7.8126037103410095E-2</v>
      </c>
      <c r="L35">
        <v>1.7755917523502293E-2</v>
      </c>
      <c r="M35" s="11">
        <v>1.0175923576818822</v>
      </c>
      <c r="N35">
        <v>4.4774063738002816</v>
      </c>
      <c r="O35">
        <v>3.0072464893211151E-2</v>
      </c>
      <c r="P35">
        <v>0.17087669260765848</v>
      </c>
      <c r="Q35">
        <v>1.269075002595587</v>
      </c>
      <c r="R35">
        <v>1.2210908315610927</v>
      </c>
    </row>
    <row r="36" spans="1:18" x14ac:dyDescent="0.25">
      <c r="A36">
        <v>1968</v>
      </c>
      <c r="B36" s="1">
        <v>0.92706390940123129</v>
      </c>
      <c r="C36">
        <v>0.41657469121881413</v>
      </c>
      <c r="D36">
        <v>2.7673540012483852E-3</v>
      </c>
      <c r="E36">
        <v>0.21666493362448438</v>
      </c>
      <c r="F36" s="39">
        <v>4.4000000000000004</v>
      </c>
      <c r="G36" s="39">
        <v>0.92706391047084014</v>
      </c>
      <c r="H36">
        <v>0.41657469121881413</v>
      </c>
      <c r="I36">
        <v>2.7673540012483852E-3</v>
      </c>
      <c r="J36">
        <v>1.875104019492908E-2</v>
      </c>
      <c r="K36">
        <v>7.365966662819895E-2</v>
      </c>
      <c r="L36">
        <v>1.674083332459067E-2</v>
      </c>
      <c r="M36" s="11">
        <v>0.95941784082862069</v>
      </c>
      <c r="N36">
        <v>4.2214384996459318</v>
      </c>
      <c r="O36">
        <v>3.3238537677390295E-2</v>
      </c>
      <c r="P36">
        <v>0.16392550970516676</v>
      </c>
      <c r="Q36">
        <v>1.1682725358877937</v>
      </c>
      <c r="R36">
        <v>1.1240997414806169</v>
      </c>
    </row>
    <row r="37" spans="1:18" x14ac:dyDescent="0.25">
      <c r="A37">
        <v>1969</v>
      </c>
      <c r="B37" s="1">
        <v>0.92068037716439488</v>
      </c>
      <c r="C37">
        <v>0.42071300547226648</v>
      </c>
      <c r="D37">
        <v>2.8038206201112864E-3</v>
      </c>
      <c r="E37">
        <v>0.22841495962011713</v>
      </c>
      <c r="F37" s="39">
        <v>4.4000000000000004</v>
      </c>
      <c r="G37" s="39">
        <v>0.92068037822663862</v>
      </c>
      <c r="H37">
        <v>0.42071300547226648</v>
      </c>
      <c r="I37">
        <v>2.8038206201112864E-3</v>
      </c>
      <c r="J37">
        <v>1.9767933912107287E-2</v>
      </c>
      <c r="K37">
        <v>7.1990167594431609E-2</v>
      </c>
      <c r="L37">
        <v>1.6361401726007183E-2</v>
      </c>
      <c r="M37" s="11">
        <v>0.93767260043366429</v>
      </c>
      <c r="N37">
        <v>4.1257594419081229</v>
      </c>
      <c r="O37">
        <v>3.58537337340935E-2</v>
      </c>
      <c r="P37">
        <v>0.15754192018627669</v>
      </c>
      <c r="Q37">
        <v>1.0650201960217627</v>
      </c>
      <c r="R37">
        <v>1.0247514088054219</v>
      </c>
    </row>
    <row r="38" spans="1:18" x14ac:dyDescent="0.25">
      <c r="A38">
        <v>1970</v>
      </c>
      <c r="B38" s="1">
        <v>0.92558719680194934</v>
      </c>
      <c r="C38">
        <v>0.42696606404497023</v>
      </c>
      <c r="D38">
        <v>2.8718140594896349E-3</v>
      </c>
      <c r="E38">
        <v>0.24188069737617413</v>
      </c>
      <c r="F38" s="39">
        <v>4.4000000000000004</v>
      </c>
      <c r="G38" s="39">
        <v>0.92558719786985444</v>
      </c>
      <c r="H38">
        <v>0.42696606404497023</v>
      </c>
      <c r="I38">
        <v>2.8718140594896349E-3</v>
      </c>
      <c r="J38">
        <v>2.0933312110112397E-2</v>
      </c>
      <c r="K38">
        <v>7.0291300277085078E-2</v>
      </c>
      <c r="L38">
        <v>1.5975295517519333E-2</v>
      </c>
      <c r="M38" s="11">
        <v>0.91554483787277663</v>
      </c>
      <c r="N38">
        <v>4.0283972866402173</v>
      </c>
      <c r="O38">
        <v>3.8885050257078585E-2</v>
      </c>
      <c r="P38">
        <v>0.15237915407544703</v>
      </c>
      <c r="Q38">
        <v>0.97277096386213668</v>
      </c>
      <c r="R38">
        <v>0.9359901524744072</v>
      </c>
    </row>
    <row r="39" spans="1:18" x14ac:dyDescent="0.25">
      <c r="A39">
        <v>1971</v>
      </c>
      <c r="B39" s="1">
        <v>0.93778627245616664</v>
      </c>
      <c r="C39">
        <v>0.46373437397343914</v>
      </c>
      <c r="D39">
        <v>2.9439864884621843E-3</v>
      </c>
      <c r="E39">
        <v>0.25217496793871963</v>
      </c>
      <c r="F39" s="39">
        <v>4.4000000000000004</v>
      </c>
      <c r="G39" s="39">
        <v>0.93778627353814648</v>
      </c>
      <c r="H39">
        <v>0.46373437397343914</v>
      </c>
      <c r="I39">
        <v>2.9439864884621843E-3</v>
      </c>
      <c r="J39">
        <v>2.1824218995073835E-2</v>
      </c>
      <c r="K39">
        <v>7.4091725386995405E-2</v>
      </c>
      <c r="L39">
        <v>1.6839028497044408E-2</v>
      </c>
      <c r="M39" s="11">
        <v>0.96504541016813339</v>
      </c>
      <c r="N39">
        <v>4.2461998047397875</v>
      </c>
      <c r="O39">
        <v>3.846053273554003E-2</v>
      </c>
      <c r="P39">
        <v>0.14983190151580561</v>
      </c>
      <c r="Q39">
        <v>0.91746302283211445</v>
      </c>
      <c r="R39">
        <v>0.88277342409653115</v>
      </c>
    </row>
    <row r="40" spans="1:18" x14ac:dyDescent="0.25">
      <c r="A40">
        <v>1972</v>
      </c>
      <c r="B40" s="1">
        <v>0.9394778413713647</v>
      </c>
      <c r="C40">
        <v>0.49517848096590006</v>
      </c>
      <c r="D40">
        <v>3.0393614511830644E-3</v>
      </c>
      <c r="E40">
        <v>0.2605109008353263</v>
      </c>
      <c r="F40" s="39">
        <v>4.3967000000000001</v>
      </c>
      <c r="G40" s="39">
        <v>0.9394778424552962</v>
      </c>
      <c r="H40">
        <v>0.49517848096590006</v>
      </c>
      <c r="I40">
        <v>3.0393614511830644E-3</v>
      </c>
      <c r="J40">
        <v>2.2545643593838902E-2</v>
      </c>
      <c r="K40">
        <v>7.8922734603146361E-2</v>
      </c>
      <c r="L40">
        <v>1.7950447973058514E-2</v>
      </c>
      <c r="M40" s="11">
        <v>1.0287409056824466</v>
      </c>
      <c r="N40">
        <v>4.5230651400140127</v>
      </c>
      <c r="O40">
        <v>3.7299825974582042E-2</v>
      </c>
      <c r="P40">
        <v>0.14973623304673025</v>
      </c>
      <c r="Q40">
        <v>0.88753861070487627</v>
      </c>
      <c r="R40">
        <v>0.85398046448918596</v>
      </c>
    </row>
    <row r="41" spans="1:18" x14ac:dyDescent="0.25">
      <c r="A41">
        <v>1973</v>
      </c>
      <c r="B41" s="1">
        <v>0.93490922716865399</v>
      </c>
      <c r="C41">
        <v>0.50721216510055411</v>
      </c>
      <c r="D41">
        <v>3.1247613867197003E-3</v>
      </c>
      <c r="E41">
        <v>0.2767148452393331</v>
      </c>
      <c r="F41" s="39">
        <v>4.3</v>
      </c>
      <c r="G41" s="39">
        <v>0.93490922824731437</v>
      </c>
      <c r="H41">
        <v>0.50721216510055411</v>
      </c>
      <c r="I41">
        <v>3.1247613867197003E-3</v>
      </c>
      <c r="J41">
        <v>2.3947997023870793E-2</v>
      </c>
      <c r="K41">
        <v>7.8627608772160948E-2</v>
      </c>
      <c r="L41">
        <v>1.8285490412130453E-2</v>
      </c>
      <c r="M41" s="11">
        <v>1.0479422015347972</v>
      </c>
      <c r="N41">
        <v>4.5061514665996283</v>
      </c>
      <c r="O41">
        <v>3.9768610801505677E-2</v>
      </c>
      <c r="P41">
        <v>0.14492885244883583</v>
      </c>
      <c r="Q41">
        <v>0.80873948529648521</v>
      </c>
      <c r="R41">
        <v>0.77816076165489922</v>
      </c>
    </row>
    <row r="42" spans="1:18" x14ac:dyDescent="0.25">
      <c r="A42">
        <v>1974</v>
      </c>
      <c r="B42" s="1">
        <v>0.98513900862611081</v>
      </c>
      <c r="C42">
        <v>0.47719521646951896</v>
      </c>
      <c r="D42">
        <v>3.2533029932757598E-3</v>
      </c>
      <c r="E42">
        <v>0.30725104849052026</v>
      </c>
      <c r="F42" s="39">
        <v>4.2130999999999998</v>
      </c>
      <c r="G42" s="39">
        <v>0.98513900976272428</v>
      </c>
      <c r="H42">
        <v>0.47719521646951896</v>
      </c>
      <c r="I42">
        <v>3.2533029932757598E-3</v>
      </c>
      <c r="J42">
        <v>2.6590720813941586E-2</v>
      </c>
      <c r="K42">
        <v>6.5826407964391487E-2</v>
      </c>
      <c r="L42">
        <v>1.5624221586098476E-2</v>
      </c>
      <c r="M42" s="11">
        <v>0.89542477653985308</v>
      </c>
      <c r="N42">
        <v>3.772514126040055</v>
      </c>
      <c r="O42">
        <v>5.2744386629856428E-2</v>
      </c>
      <c r="P42">
        <v>0.13589440991896434</v>
      </c>
      <c r="Q42">
        <v>0.68295874648601351</v>
      </c>
      <c r="R42">
        <v>0.65713583670222364</v>
      </c>
    </row>
    <row r="43" spans="1:18" x14ac:dyDescent="0.25">
      <c r="A43">
        <v>1975</v>
      </c>
      <c r="B43" s="1">
        <v>0.99307412325716793</v>
      </c>
      <c r="C43">
        <v>0.48678567703670428</v>
      </c>
      <c r="D43">
        <v>3.5228358383912811E-3</v>
      </c>
      <c r="E43">
        <v>0.3353090014210946</v>
      </c>
      <c r="F43" s="39">
        <v>4.2</v>
      </c>
      <c r="G43" s="39">
        <v>0.99307412440293663</v>
      </c>
      <c r="H43">
        <v>0.48678567703670428</v>
      </c>
      <c r="I43">
        <v>3.5228358383912811E-3</v>
      </c>
      <c r="J43">
        <v>2.9018967020595733E-2</v>
      </c>
      <c r="K43">
        <v>6.6095786042586577E-2</v>
      </c>
      <c r="L43">
        <v>1.5737091914901566E-2</v>
      </c>
      <c r="M43" s="11">
        <v>0.90189337968846761</v>
      </c>
      <c r="N43">
        <v>3.787952194691564</v>
      </c>
      <c r="O43">
        <v>5.7326373665496894E-2</v>
      </c>
      <c r="P43">
        <v>0.13483965931482475</v>
      </c>
      <c r="Q43">
        <v>0.62095293902169568</v>
      </c>
      <c r="R43">
        <v>0.59747449056951707</v>
      </c>
    </row>
    <row r="44" spans="1:18" x14ac:dyDescent="0.25">
      <c r="A44">
        <v>1976</v>
      </c>
      <c r="B44" s="1">
        <v>0.93018797961166189</v>
      </c>
      <c r="C44">
        <v>0.51382412474476546</v>
      </c>
      <c r="D44">
        <v>3.8852352862453017E-3</v>
      </c>
      <c r="E44">
        <v>0.35454576964403317</v>
      </c>
      <c r="F44" s="39">
        <v>4.2</v>
      </c>
      <c r="G44" s="39">
        <v>0.93018798068487518</v>
      </c>
      <c r="H44">
        <v>0.51382412474476546</v>
      </c>
      <c r="I44">
        <v>3.8852352862453017E-3</v>
      </c>
      <c r="J44">
        <v>3.0683793017745899E-2</v>
      </c>
      <c r="K44">
        <v>7.7688947381553686E-2</v>
      </c>
      <c r="L44">
        <v>1.8497368424179449E-2</v>
      </c>
      <c r="M44" s="11">
        <v>1.0600849390495726</v>
      </c>
      <c r="N44">
        <v>4.4523567440082052</v>
      </c>
      <c r="O44">
        <v>5.1569877567693136E-2</v>
      </c>
      <c r="P44">
        <v>0.14064214116508772</v>
      </c>
      <c r="Q44">
        <v>0.61253289181505399</v>
      </c>
      <c r="R44">
        <v>0.58937280830147687</v>
      </c>
    </row>
    <row r="45" spans="1:18" x14ac:dyDescent="0.25">
      <c r="A45">
        <v>1977</v>
      </c>
      <c r="B45" s="1">
        <v>0.90751233172887569</v>
      </c>
      <c r="C45">
        <v>0.52821961222559566</v>
      </c>
      <c r="D45">
        <v>4.1796512079473481E-3</v>
      </c>
      <c r="E45">
        <v>0.377543239402447</v>
      </c>
      <c r="F45" s="39">
        <v>4.2403000000000004</v>
      </c>
      <c r="G45" s="39">
        <v>0.90751233277592669</v>
      </c>
      <c r="H45">
        <v>0.52821961222559566</v>
      </c>
      <c r="I45">
        <v>4.1796512079473481E-3</v>
      </c>
      <c r="J45">
        <v>3.2674084998122702E-2</v>
      </c>
      <c r="K45">
        <v>8.2700052063268359E-2</v>
      </c>
      <c r="L45">
        <v>1.9503349306244453E-2</v>
      </c>
      <c r="M45" s="11">
        <v>1.117737744442955</v>
      </c>
      <c r="N45">
        <v>4.7395433577614625</v>
      </c>
      <c r="O45">
        <v>5.1587436173774509E-2</v>
      </c>
      <c r="P45">
        <v>0.14208354902311698</v>
      </c>
      <c r="Q45">
        <v>0.58111669350166817</v>
      </c>
      <c r="R45">
        <v>0.55914446746699487</v>
      </c>
    </row>
    <row r="46" spans="1:18" x14ac:dyDescent="0.25">
      <c r="A46">
        <v>1978</v>
      </c>
      <c r="B46" s="1">
        <v>0.92767707575767122</v>
      </c>
      <c r="C46">
        <v>0.53467308076309894</v>
      </c>
      <c r="D46">
        <v>4.5039425823283205E-3</v>
      </c>
      <c r="E46">
        <v>0.40641572215867738</v>
      </c>
      <c r="F46" s="39">
        <v>4.28</v>
      </c>
      <c r="G46" s="39">
        <v>0.9276770768279875</v>
      </c>
      <c r="H46">
        <v>0.53467308076309894</v>
      </c>
      <c r="I46">
        <v>4.5039425823283205E-3</v>
      </c>
      <c r="J46">
        <v>3.5172823837088626E-2</v>
      </c>
      <c r="K46">
        <v>8.1975541118042311E-2</v>
      </c>
      <c r="L46">
        <v>1.9153163812626706E-2</v>
      </c>
      <c r="M46" s="11">
        <v>1.0976685995167743</v>
      </c>
      <c r="N46">
        <v>4.6980216059317943</v>
      </c>
      <c r="O46">
        <v>5.6023371059663103E-2</v>
      </c>
      <c r="P46">
        <v>0.14223052009134632</v>
      </c>
      <c r="Q46">
        <v>0.5403915514253782</v>
      </c>
      <c r="R46">
        <v>0.5199591572988238</v>
      </c>
    </row>
    <row r="47" spans="1:18" x14ac:dyDescent="0.25">
      <c r="A47">
        <v>1979</v>
      </c>
      <c r="B47" s="1">
        <v>0.8815170759030152</v>
      </c>
      <c r="C47">
        <v>0.53006933297429781</v>
      </c>
      <c r="D47">
        <v>4.8273085131078997E-3</v>
      </c>
      <c r="E47">
        <v>0.45220269661363555</v>
      </c>
      <c r="F47" s="39">
        <v>4.28</v>
      </c>
      <c r="G47" s="39">
        <v>0.88151707692007397</v>
      </c>
      <c r="H47">
        <v>0.53006933297429781</v>
      </c>
      <c r="I47">
        <v>4.8273085131078997E-3</v>
      </c>
      <c r="J47">
        <v>3.9135409678954125E-2</v>
      </c>
      <c r="K47">
        <v>8.2384272240742185E-2</v>
      </c>
      <c r="L47">
        <v>1.9248661738491164E-2</v>
      </c>
      <c r="M47" s="11">
        <v>1.1031415895442127</v>
      </c>
      <c r="N47">
        <v>4.7214460032492305</v>
      </c>
      <c r="O47">
        <v>6.202572765380529E-2</v>
      </c>
      <c r="P47">
        <v>0.1370068750107602</v>
      </c>
      <c r="Q47">
        <v>0.4678379689048302</v>
      </c>
      <c r="R47">
        <v>0.45014885118487974</v>
      </c>
    </row>
    <row r="48" spans="1:18" x14ac:dyDescent="0.25">
      <c r="A48">
        <v>1980</v>
      </c>
      <c r="B48" s="1">
        <v>0.92115592572528404</v>
      </c>
      <c r="C48">
        <v>0.51191347063195658</v>
      </c>
      <c r="D48">
        <v>5.4227409967287686E-3</v>
      </c>
      <c r="E48">
        <v>0.51329243353783227</v>
      </c>
      <c r="F48" s="39">
        <v>4.28</v>
      </c>
      <c r="G48" s="39">
        <v>0.92115592678807645</v>
      </c>
      <c r="H48">
        <v>0.51191347063195658</v>
      </c>
      <c r="I48">
        <v>5.4227409967287686E-3</v>
      </c>
      <c r="J48">
        <v>4.4422357102336385E-2</v>
      </c>
      <c r="K48">
        <v>7.5350798638682603E-2</v>
      </c>
      <c r="L48">
        <v>1.7605326784738924E-2</v>
      </c>
      <c r="M48" s="11">
        <v>1.0089619962995182</v>
      </c>
      <c r="N48">
        <v>4.3183573441619378</v>
      </c>
      <c r="O48">
        <v>7.6976831763120757E-2</v>
      </c>
      <c r="P48">
        <v>0.13558899840738911</v>
      </c>
      <c r="Q48">
        <v>0.40789261555198064</v>
      </c>
      <c r="R48">
        <v>0.39247005267088786</v>
      </c>
    </row>
    <row r="49" spans="1:23" x14ac:dyDescent="0.25">
      <c r="A49">
        <v>1981</v>
      </c>
      <c r="B49" s="1">
        <v>0.9958640771210634</v>
      </c>
      <c r="C49">
        <v>0.5248907730140614</v>
      </c>
      <c r="D49">
        <v>6.5937056012177657E-3</v>
      </c>
      <c r="E49">
        <v>0.56639284600187167</v>
      </c>
      <c r="F49" s="39">
        <v>4.28</v>
      </c>
      <c r="G49" s="39">
        <v>0.99586407827005108</v>
      </c>
      <c r="H49">
        <v>0.5248907730140614</v>
      </c>
      <c r="I49">
        <v>6.5937056012177657E-3</v>
      </c>
      <c r="J49">
        <v>4.9017876791767098E-2</v>
      </c>
      <c r="K49">
        <v>7.8750100665796102E-2</v>
      </c>
      <c r="L49">
        <v>1.839955623032619E-2</v>
      </c>
      <c r="M49" s="11">
        <v>1.054479318229278</v>
      </c>
      <c r="N49">
        <v>4.5131714820213098</v>
      </c>
      <c r="O49">
        <v>8.1273632582265803E-2</v>
      </c>
      <c r="P49">
        <v>0.14941088783649822</v>
      </c>
      <c r="Q49">
        <v>0.40733407309606057</v>
      </c>
      <c r="R49">
        <v>0.39193262890116054</v>
      </c>
    </row>
    <row r="50" spans="1:23" x14ac:dyDescent="0.25">
      <c r="A50">
        <v>1982</v>
      </c>
      <c r="B50" s="1">
        <v>1.0177295162722304</v>
      </c>
      <c r="C50">
        <v>0.53829445773735662</v>
      </c>
      <c r="D50">
        <v>7.6485621064757642E-3</v>
      </c>
      <c r="E50">
        <v>0.60126165470867554</v>
      </c>
      <c r="F50" s="39">
        <v>4.28</v>
      </c>
      <c r="G50" s="39">
        <v>1.0177295174464456</v>
      </c>
      <c r="H50">
        <v>0.53829445773735662</v>
      </c>
      <c r="I50">
        <v>7.6485621064757642E-3</v>
      </c>
      <c r="J50">
        <v>5.2035561392006845E-2</v>
      </c>
      <c r="K50">
        <v>8.635237376571292E-2</v>
      </c>
      <c r="L50">
        <v>2.0175788263017035E-2</v>
      </c>
      <c r="M50" s="11">
        <v>1.1562752484899093</v>
      </c>
      <c r="N50">
        <v>4.9488580635368118</v>
      </c>
      <c r="O50">
        <v>7.8681432256105965E-2</v>
      </c>
      <c r="P50">
        <v>0.1632626129058419</v>
      </c>
      <c r="Q50">
        <v>0.41928515646500736</v>
      </c>
      <c r="R50">
        <v>0.40343183761553592</v>
      </c>
    </row>
    <row r="51" spans="1:23" x14ac:dyDescent="0.25">
      <c r="A51">
        <v>1983</v>
      </c>
      <c r="B51" s="1">
        <v>1.018677681845767</v>
      </c>
      <c r="C51">
        <v>0.60329881194727752</v>
      </c>
      <c r="D51">
        <v>8.3883275898152445E-3</v>
      </c>
      <c r="E51">
        <v>0.62060240546254886</v>
      </c>
      <c r="F51" s="39">
        <v>4.2832999999999997</v>
      </c>
      <c r="G51" s="39">
        <v>1.0186776830210762</v>
      </c>
      <c r="H51">
        <v>0.60329881194727752</v>
      </c>
      <c r="I51">
        <v>8.3883275898152445E-3</v>
      </c>
      <c r="J51">
        <v>5.370938644860105E-2</v>
      </c>
      <c r="K51">
        <v>0.10273727902057452</v>
      </c>
      <c r="L51">
        <v>2.3985543627710999E-2</v>
      </c>
      <c r="M51" s="11">
        <v>1.374612483871787</v>
      </c>
      <c r="N51">
        <v>5.8878776521680249</v>
      </c>
      <c r="O51">
        <v>6.8260336509806285E-2</v>
      </c>
      <c r="P51">
        <v>0.173473196499042</v>
      </c>
      <c r="Q51">
        <v>0.43162359651720372</v>
      </c>
      <c r="R51">
        <v>0.41530375692108412</v>
      </c>
      <c r="S51">
        <v>0.99999999884624047</v>
      </c>
      <c r="T51">
        <v>1</v>
      </c>
      <c r="U51">
        <v>1</v>
      </c>
      <c r="V51">
        <v>7.4830218038364116</v>
      </c>
      <c r="W51">
        <v>1.1107266435986158</v>
      </c>
    </row>
    <row r="52" spans="1:23" x14ac:dyDescent="0.25">
      <c r="A52">
        <v>1984</v>
      </c>
      <c r="B52" s="1">
        <v>1.071301891891113</v>
      </c>
      <c r="C52">
        <v>0.62259240257863924</v>
      </c>
      <c r="D52">
        <v>8.9190433318260889E-3</v>
      </c>
      <c r="E52">
        <v>0.64704862916363381</v>
      </c>
      <c r="F52" s="39">
        <v>4.2925000000000004</v>
      </c>
      <c r="G52" s="39">
        <v>1.0713018931271379</v>
      </c>
      <c r="H52">
        <v>0.62259240257863924</v>
      </c>
      <c r="I52">
        <v>8.9190433318260889E-3</v>
      </c>
      <c r="J52">
        <v>5.599814723387235E-2</v>
      </c>
      <c r="K52">
        <v>0.1028119863304276</v>
      </c>
      <c r="L52">
        <v>2.3951540205108347E-2</v>
      </c>
      <c r="M52" s="11">
        <v>1.3726637463351499</v>
      </c>
      <c r="N52">
        <v>5.8921591311436314</v>
      </c>
      <c r="O52">
        <v>7.1117454128258803E-2</v>
      </c>
      <c r="P52">
        <v>0.17690976493732022</v>
      </c>
      <c r="Q52">
        <v>0.42218338404605316</v>
      </c>
      <c r="R52">
        <v>0.40622048219505591</v>
      </c>
    </row>
    <row r="53" spans="1:23" x14ac:dyDescent="0.25">
      <c r="A53">
        <v>1985</v>
      </c>
      <c r="B53" s="1">
        <v>1.108048490197121</v>
      </c>
      <c r="C53">
        <v>0.64610177622446974</v>
      </c>
      <c r="D53">
        <v>9.9523415813331604E-3</v>
      </c>
      <c r="E53">
        <v>0.67004609892204781</v>
      </c>
      <c r="F53" s="39">
        <v>5.7462</v>
      </c>
      <c r="G53" s="39">
        <v>1.1080484914755426</v>
      </c>
      <c r="H53">
        <v>0.64610177622446974</v>
      </c>
      <c r="I53">
        <v>9.9523415813331604E-3</v>
      </c>
      <c r="J53">
        <v>5.7988439214249177E-2</v>
      </c>
      <c r="K53">
        <v>0.11115607713488061</v>
      </c>
      <c r="L53">
        <v>1.9344275718715085E-2</v>
      </c>
      <c r="M53" s="11">
        <v>1.1086212306517265</v>
      </c>
      <c r="N53">
        <v>6.3703593155709504</v>
      </c>
      <c r="O53">
        <v>6.8116841376596293E-2</v>
      </c>
      <c r="P53">
        <v>0.19062991020915082</v>
      </c>
      <c r="Q53">
        <v>0.43931154137149503</v>
      </c>
      <c r="R53">
        <v>0.42270101788353487</v>
      </c>
    </row>
    <row r="54" spans="1:23" x14ac:dyDescent="0.25">
      <c r="A54">
        <v>1986</v>
      </c>
      <c r="B54" s="1">
        <v>1.1578554912286205</v>
      </c>
      <c r="C54">
        <v>0.67306211877158684</v>
      </c>
      <c r="D54">
        <v>1.108516479637946E-2</v>
      </c>
      <c r="E54">
        <v>0.68292260233614077</v>
      </c>
      <c r="F54" s="39">
        <v>5.9924999999999997</v>
      </c>
      <c r="G54" s="39">
        <v>1.1578554925645073</v>
      </c>
      <c r="H54">
        <v>0.67306211877158684</v>
      </c>
      <c r="I54">
        <v>1.108516479637946E-2</v>
      </c>
      <c r="J54">
        <v>5.91028227420713E-2</v>
      </c>
      <c r="K54">
        <v>0.12109937687795962</v>
      </c>
      <c r="L54">
        <v>2.020849009227528E-2</v>
      </c>
      <c r="M54" s="11">
        <v>1.1581493916588761</v>
      </c>
      <c r="N54">
        <v>6.9402102295158148</v>
      </c>
      <c r="O54">
        <v>6.3725405516722067E-2</v>
      </c>
      <c r="P54">
        <v>0.20832487040006625</v>
      </c>
      <c r="Q54">
        <v>0.47103793720909143</v>
      </c>
      <c r="R54">
        <v>0.45322782756502095</v>
      </c>
    </row>
    <row r="55" spans="1:23" x14ac:dyDescent="0.25">
      <c r="A55">
        <v>1987</v>
      </c>
      <c r="B55" s="1">
        <v>1.1402817865316981</v>
      </c>
      <c r="C55">
        <v>0.7115543923910761</v>
      </c>
      <c r="D55">
        <v>1.2364736701282734E-2</v>
      </c>
      <c r="E55">
        <v>0.70787840976049343</v>
      </c>
      <c r="F55" s="39">
        <v>7.4924999999999997</v>
      </c>
      <c r="G55" s="39">
        <v>1.140281787847309</v>
      </c>
      <c r="H55">
        <v>0.7115543923910761</v>
      </c>
      <c r="I55">
        <v>1.2364736701282734E-2</v>
      </c>
      <c r="J55">
        <v>6.1262597008644469E-2</v>
      </c>
      <c r="K55">
        <v>0.1398919020406679</v>
      </c>
      <c r="L55">
        <v>1.8670924529952341E-2</v>
      </c>
      <c r="M55" s="11">
        <v>1.0700314465521985</v>
      </c>
      <c r="N55">
        <v>8.0172106132923471</v>
      </c>
      <c r="O55">
        <v>5.7180654380622704E-2</v>
      </c>
      <c r="P55">
        <v>0.2241798938634364</v>
      </c>
      <c r="Q55">
        <v>0.48901732462529801</v>
      </c>
      <c r="R55">
        <v>0.47052740803592469</v>
      </c>
    </row>
    <row r="56" spans="1:23" x14ac:dyDescent="0.25">
      <c r="A56">
        <v>1988</v>
      </c>
      <c r="B56" s="1">
        <v>1.1216133094033807</v>
      </c>
      <c r="C56">
        <v>0.74197543297081181</v>
      </c>
      <c r="D56">
        <v>1.5843648602158172E-2</v>
      </c>
      <c r="E56">
        <v>0.73676822293854627</v>
      </c>
      <c r="F56" s="39">
        <v>10.4558</v>
      </c>
      <c r="G56" s="39">
        <v>1.1216133106974526</v>
      </c>
      <c r="H56">
        <v>0.74197543297081181</v>
      </c>
      <c r="I56">
        <v>1.5843648602158172E-2</v>
      </c>
      <c r="J56">
        <v>6.3762835690851075E-2</v>
      </c>
      <c r="K56">
        <v>0.18257492862542471</v>
      </c>
      <c r="L56">
        <v>1.7461593433828564E-2</v>
      </c>
      <c r="M56" s="11">
        <v>1.0007246320947794</v>
      </c>
      <c r="N56">
        <v>10.463376608256594</v>
      </c>
      <c r="O56">
        <v>4.5600833040126791E-2</v>
      </c>
      <c r="P56">
        <v>0.2759909035343619</v>
      </c>
      <c r="Q56">
        <v>0.57842910135730774</v>
      </c>
      <c r="R56">
        <v>0.55655849412440916</v>
      </c>
    </row>
    <row r="57" spans="1:23" x14ac:dyDescent="0.25">
      <c r="A57">
        <v>1989</v>
      </c>
      <c r="B57" s="1">
        <v>1.0175340087691744</v>
      </c>
      <c r="C57">
        <v>0.74279487502448027</v>
      </c>
      <c r="D57">
        <v>2.0512573936678189E-2</v>
      </c>
      <c r="E57">
        <v>0.77215694430002424</v>
      </c>
      <c r="F57" s="39">
        <v>14.4925</v>
      </c>
      <c r="G57" s="39">
        <v>1.017534009943164</v>
      </c>
      <c r="H57">
        <v>0.74279487502448027</v>
      </c>
      <c r="I57">
        <v>2.0512573936678189E-2</v>
      </c>
      <c r="J57">
        <v>6.6825515588311082E-2</v>
      </c>
      <c r="K57">
        <v>0.2488885947086612</v>
      </c>
      <c r="L57">
        <v>1.7173613573135155E-2</v>
      </c>
      <c r="M57" s="11">
        <v>0.98422049452937221</v>
      </c>
      <c r="N57">
        <v>14.263815516966927</v>
      </c>
      <c r="O57">
        <v>3.5057715770729102E-2</v>
      </c>
      <c r="P57">
        <v>0.34094555350112848</v>
      </c>
      <c r="Q57">
        <v>0.68181366633338858</v>
      </c>
      <c r="R57">
        <v>0.65603405243185897</v>
      </c>
    </row>
    <row r="58" spans="1:23" x14ac:dyDescent="0.25">
      <c r="A58">
        <v>1990</v>
      </c>
      <c r="B58" s="1">
        <v>1.0747293032603156</v>
      </c>
      <c r="C58">
        <v>0.74960685167229069</v>
      </c>
      <c r="D58">
        <v>3.7838161541137116E-2</v>
      </c>
      <c r="E58">
        <v>0.81390593047034765</v>
      </c>
      <c r="F58" s="39">
        <v>36.89</v>
      </c>
      <c r="G58" s="39">
        <v>1.0747293045002948</v>
      </c>
      <c r="H58">
        <v>0.74960685167229069</v>
      </c>
      <c r="I58">
        <v>3.7838161541137116E-2</v>
      </c>
      <c r="J58">
        <v>7.0438637955099137E-2</v>
      </c>
      <c r="K58">
        <v>0.41616037257740474</v>
      </c>
      <c r="L58">
        <v>1.128111609046909E-2</v>
      </c>
      <c r="M58" s="11">
        <v>0.64652122339432616</v>
      </c>
      <c r="N58">
        <v>23.850167931016692</v>
      </c>
      <c r="O58">
        <v>2.2100216030976883E-2</v>
      </c>
      <c r="P58">
        <v>0.59665909774291725</v>
      </c>
      <c r="Q58">
        <v>1.1319788350609445</v>
      </c>
      <c r="R58">
        <v>1.0891783182137138</v>
      </c>
    </row>
    <row r="59" spans="1:23" x14ac:dyDescent="0.25">
      <c r="A59">
        <v>1991</v>
      </c>
      <c r="B59" s="1">
        <v>1.1144290806290542</v>
      </c>
      <c r="C59">
        <v>0.76801063821656346</v>
      </c>
      <c r="D59">
        <v>5.3221552532255578E-2</v>
      </c>
      <c r="E59">
        <v>0.84839346989705722</v>
      </c>
      <c r="F59" s="39">
        <v>48.23</v>
      </c>
      <c r="G59" s="39">
        <v>1.1144290819148375</v>
      </c>
      <c r="H59">
        <v>0.76801063821656346</v>
      </c>
      <c r="I59">
        <v>5.3221552532255578E-2</v>
      </c>
      <c r="J59">
        <v>7.3423326004044012E-2</v>
      </c>
      <c r="K59">
        <v>0.5548498514861897</v>
      </c>
      <c r="L59">
        <v>1.1504247387231801E-2</v>
      </c>
      <c r="M59" s="11">
        <v>0.65930888711515856</v>
      </c>
      <c r="N59">
        <v>31.798467625564097</v>
      </c>
      <c r="O59">
        <v>1.7278453662236928E-2</v>
      </c>
      <c r="P59">
        <v>0.80512011139353357</v>
      </c>
      <c r="Q59">
        <v>1.4653778100002142</v>
      </c>
      <c r="R59">
        <v>1.4099713609555236</v>
      </c>
    </row>
    <row r="60" spans="1:23" x14ac:dyDescent="0.25">
      <c r="A60">
        <v>1992</v>
      </c>
      <c r="B60" s="1">
        <v>1.151791993676895</v>
      </c>
      <c r="C60">
        <v>0.81395272695615573</v>
      </c>
      <c r="D60">
        <v>7.1426197116741905E-2</v>
      </c>
      <c r="E60">
        <v>0.87411181588159848</v>
      </c>
      <c r="F60" s="39">
        <v>56.96</v>
      </c>
      <c r="G60" s="39">
        <v>1.151791995005786</v>
      </c>
      <c r="H60">
        <v>0.81395272695615573</v>
      </c>
      <c r="I60">
        <v>7.1426197116741905E-2</v>
      </c>
      <c r="J60">
        <v>7.5649093373206924E-2</v>
      </c>
      <c r="K60">
        <v>0.74111587607491103</v>
      </c>
      <c r="L60">
        <v>1.3011163554685937E-2</v>
      </c>
      <c r="M60" s="11">
        <v>0.74567031415146401</v>
      </c>
      <c r="N60">
        <v>42.473381094067392</v>
      </c>
      <c r="O60">
        <v>1.3327966848187501E-2</v>
      </c>
      <c r="P60">
        <v>1.0487234763951632</v>
      </c>
      <c r="Q60">
        <v>1.8525939946070797</v>
      </c>
      <c r="R60">
        <v>1.7825467657885392</v>
      </c>
    </row>
    <row r="61" spans="1:23" x14ac:dyDescent="0.25">
      <c r="A61">
        <v>1993</v>
      </c>
      <c r="B61" s="1">
        <v>1.1012802683527458</v>
      </c>
      <c r="C61">
        <v>0.8397772734743989</v>
      </c>
      <c r="D61">
        <v>9.3870200961789024E-2</v>
      </c>
      <c r="E61">
        <v>0.89991681397525203</v>
      </c>
      <c r="F61" s="39">
        <v>69.290000000000006</v>
      </c>
      <c r="G61" s="39">
        <v>1.1012802696233583</v>
      </c>
      <c r="H61">
        <v>0.8397772734743989</v>
      </c>
      <c r="I61">
        <v>9.3870200961789024E-2</v>
      </c>
      <c r="J61">
        <v>7.7882359958573219E-2</v>
      </c>
      <c r="K61">
        <v>1.0208503763351051</v>
      </c>
      <c r="L61">
        <v>1.4733011637106438E-2</v>
      </c>
      <c r="M61" s="11">
        <v>0.84434949800333303</v>
      </c>
      <c r="N61">
        <v>58.504976716650951</v>
      </c>
      <c r="O61">
        <v>9.9614670479540816E-3</v>
      </c>
      <c r="P61">
        <v>1.3387387503880868</v>
      </c>
      <c r="Q61">
        <v>2.2970990430975888</v>
      </c>
      <c r="R61">
        <v>2.2102449224650571</v>
      </c>
    </row>
    <row r="62" spans="1:23" x14ac:dyDescent="0.25">
      <c r="A62">
        <v>1994</v>
      </c>
      <c r="B62" s="1">
        <v>1.1445453886028016</v>
      </c>
      <c r="C62">
        <v>0.87354005528004597</v>
      </c>
      <c r="D62">
        <v>0.1296550246304779</v>
      </c>
      <c r="E62">
        <v>0.92338220512287261</v>
      </c>
      <c r="F62" s="39">
        <v>92.31</v>
      </c>
      <c r="G62" s="39">
        <v>1.1445453899233318</v>
      </c>
      <c r="H62">
        <v>0.87354005528004597</v>
      </c>
      <c r="I62">
        <v>0.1296550246304779</v>
      </c>
      <c r="J62">
        <v>7.9913147706448279E-2</v>
      </c>
      <c r="K62">
        <v>1.3753971106370175</v>
      </c>
      <c r="L62">
        <v>1.4899762871162577E-2</v>
      </c>
      <c r="M62" s="11">
        <v>0.85390601803024513</v>
      </c>
      <c r="N62">
        <v>78.824064524371934</v>
      </c>
      <c r="O62">
        <v>7.5864119708728877E-3</v>
      </c>
      <c r="P62">
        <v>1.802097583022451</v>
      </c>
      <c r="Q62">
        <v>3.0135822975467885</v>
      </c>
      <c r="R62">
        <v>2.8996376937241175</v>
      </c>
    </row>
    <row r="63" spans="1:23" x14ac:dyDescent="0.25">
      <c r="A63">
        <v>1995</v>
      </c>
      <c r="B63" s="1">
        <v>1.1835846382104631</v>
      </c>
      <c r="C63">
        <v>0.9010233626370111</v>
      </c>
      <c r="D63">
        <v>0.20850755083886982</v>
      </c>
      <c r="E63">
        <v>0.94929118574746119</v>
      </c>
      <c r="F63" s="39">
        <v>153.93</v>
      </c>
      <c r="G63" s="39">
        <v>1.1835846395760352</v>
      </c>
      <c r="H63">
        <v>0.9010233626370111</v>
      </c>
      <c r="I63">
        <v>0.20850755083886982</v>
      </c>
      <c r="J63">
        <v>8.2155413351258644E-2</v>
      </c>
      <c r="K63">
        <v>2.1459990394884367</v>
      </c>
      <c r="L63">
        <v>1.3941395696020507E-2</v>
      </c>
      <c r="M63" s="11">
        <v>0.79898195612317091</v>
      </c>
      <c r="N63">
        <v>122.98729250603971</v>
      </c>
      <c r="O63">
        <v>4.9986525996616364E-3</v>
      </c>
      <c r="P63">
        <v>2.8189851728702617</v>
      </c>
      <c r="Q63">
        <v>4.5854250150525697</v>
      </c>
      <c r="R63">
        <v>4.4120484866849656</v>
      </c>
    </row>
    <row r="64" spans="1:23" x14ac:dyDescent="0.25">
      <c r="A64">
        <v>1996</v>
      </c>
      <c r="B64" s="1">
        <v>1.1542553958499102</v>
      </c>
      <c r="C64">
        <v>0.94133576061129798</v>
      </c>
      <c r="D64">
        <v>0.33345135817788923</v>
      </c>
      <c r="E64">
        <v>0.97712384319434331</v>
      </c>
      <c r="F64" s="39">
        <v>177.26</v>
      </c>
      <c r="G64" s="39">
        <v>1.1542553971816434</v>
      </c>
      <c r="H64">
        <v>0.94133576061129798</v>
      </c>
      <c r="I64">
        <v>0.33345135817788923</v>
      </c>
      <c r="J64">
        <v>8.456416159578399E-2</v>
      </c>
      <c r="K64">
        <v>3.571872733047861</v>
      </c>
      <c r="L64">
        <v>2.015047237418403E-2</v>
      </c>
      <c r="M64" s="11">
        <v>1.1548243938680465</v>
      </c>
      <c r="N64">
        <v>204.7041720570499</v>
      </c>
      <c r="O64">
        <v>3.0912680415132953E-3</v>
      </c>
      <c r="P64">
        <v>4.3797904559464351</v>
      </c>
      <c r="Q64">
        <v>6.9213366686171591</v>
      </c>
      <c r="R64">
        <v>6.6596385011999599</v>
      </c>
    </row>
    <row r="65" spans="1:18" x14ac:dyDescent="0.25">
      <c r="A65">
        <v>1997</v>
      </c>
      <c r="B65" s="1">
        <v>1</v>
      </c>
      <c r="C65">
        <v>1</v>
      </c>
      <c r="D65">
        <v>0.66648808367896495</v>
      </c>
      <c r="E65">
        <v>1</v>
      </c>
      <c r="F65" s="39">
        <v>416.34750000000003</v>
      </c>
      <c r="G65" s="39">
        <v>1.0000000011537595</v>
      </c>
      <c r="H65">
        <v>1</v>
      </c>
      <c r="I65">
        <v>0.66648808367896495</v>
      </c>
      <c r="J65">
        <v>8.6543954673476073E-2</v>
      </c>
      <c r="K65">
        <v>8.5538738566101173</v>
      </c>
      <c r="L65">
        <v>2.0545034752484682E-2</v>
      </c>
      <c r="M65" s="11">
        <v>1.1774367798659024</v>
      </c>
      <c r="N65">
        <v>490.22285970521887</v>
      </c>
      <c r="O65">
        <v>1.321052837481453E-3</v>
      </c>
      <c r="P65">
        <v>8.5538738664792309</v>
      </c>
      <c r="Q65">
        <v>13.208366001844572</v>
      </c>
      <c r="R65">
        <v>12.708953049873696</v>
      </c>
    </row>
    <row r="66" spans="1:18" x14ac:dyDescent="0.25">
      <c r="A66">
        <v>1998</v>
      </c>
      <c r="B66" s="1">
        <v>0.99393309329751967</v>
      </c>
      <c r="C66">
        <v>1.0331445744642094</v>
      </c>
      <c r="D66">
        <v>1</v>
      </c>
      <c r="E66">
        <v>1.0155107275311082</v>
      </c>
      <c r="F66" s="39">
        <v>487.28016676593211</v>
      </c>
      <c r="G66" s="39">
        <v>0.99393309444427946</v>
      </c>
      <c r="H66">
        <v>1.0331445744642094</v>
      </c>
      <c r="I66">
        <v>1</v>
      </c>
      <c r="J66">
        <v>8.7886314373880933E-2</v>
      </c>
      <c r="K66">
        <v>13.136808997485652</v>
      </c>
      <c r="L66">
        <v>2.6959457604594023E-2</v>
      </c>
      <c r="M66" s="11">
        <v>1.5450476152173727</v>
      </c>
      <c r="N66">
        <v>752.87105960442705</v>
      </c>
      <c r="O66">
        <v>8.7352966796747002E-4</v>
      </c>
      <c r="P66">
        <v>12.638220768633282</v>
      </c>
      <c r="Q66">
        <v>19.217092238488885</v>
      </c>
      <c r="R66">
        <v>18.490487239673733</v>
      </c>
    </row>
    <row r="67" spans="1:18" x14ac:dyDescent="0.25">
      <c r="A67">
        <v>1999</v>
      </c>
      <c r="B67" s="1">
        <v>1.094666496034705</v>
      </c>
      <c r="C67">
        <v>1.1062665500721955</v>
      </c>
      <c r="D67">
        <v>1.3578201340704399</v>
      </c>
      <c r="E67">
        <v>1.0377283283075109</v>
      </c>
      <c r="F67" s="39">
        <v>546.93967590172497</v>
      </c>
      <c r="G67" s="39">
        <v>1.0946664972976869</v>
      </c>
      <c r="H67">
        <v>1.1062665500721955</v>
      </c>
      <c r="I67">
        <v>1.3578201340704399</v>
      </c>
      <c r="J67">
        <v>8.980911340842733E-2</v>
      </c>
      <c r="K67">
        <v>16.970982247766148</v>
      </c>
      <c r="L67">
        <v>3.102898362563758E-2</v>
      </c>
      <c r="M67" s="11">
        <v>1.7782723175128281</v>
      </c>
      <c r="N67">
        <v>972.60768500547556</v>
      </c>
      <c r="O67">
        <v>6.9097084485271703E-4</v>
      </c>
      <c r="P67">
        <v>16.793028489970173</v>
      </c>
      <c r="Q67">
        <v>24.988006200720182</v>
      </c>
      <c r="R67">
        <v>24.043200920579896</v>
      </c>
    </row>
    <row r="68" spans="1:18" x14ac:dyDescent="0.25">
      <c r="A68">
        <v>2000</v>
      </c>
      <c r="B68" s="1">
        <v>1.1643322201616009</v>
      </c>
      <c r="C68">
        <v>1.1947959079089705</v>
      </c>
      <c r="D68">
        <v>1.6778568480632015</v>
      </c>
      <c r="E68">
        <v>1.0727184499670723</v>
      </c>
      <c r="F68" s="39">
        <v>609.31490029128383</v>
      </c>
      <c r="G68" s="39">
        <v>1.1643322215049603</v>
      </c>
      <c r="H68">
        <v>1.1947959079089705</v>
      </c>
      <c r="I68">
        <v>1.6778568480632015</v>
      </c>
      <c r="J68">
        <v>9.2837296911351813E-2</v>
      </c>
      <c r="K68">
        <v>20.599487608719365</v>
      </c>
      <c r="L68">
        <v>3.3807621640094064E-2</v>
      </c>
      <c r="M68" s="11">
        <v>1.9375161754848356</v>
      </c>
      <c r="N68">
        <v>1180.5574752782923</v>
      </c>
      <c r="O68">
        <v>5.8845378691377835E-4</v>
      </c>
      <c r="P68">
        <v>20.074262901770389</v>
      </c>
      <c r="Q68">
        <v>28.896158448353635</v>
      </c>
      <c r="R68">
        <v>27.803584560766396</v>
      </c>
    </row>
    <row r="69" spans="1:18" x14ac:dyDescent="0.25">
      <c r="A69">
        <v>2001</v>
      </c>
      <c r="B69" s="1">
        <v>1.1391180697256671</v>
      </c>
      <c r="C69">
        <v>1.1989443470342442</v>
      </c>
      <c r="D69">
        <v>1.9497620856696076</v>
      </c>
      <c r="E69">
        <v>1.1030293577345673</v>
      </c>
      <c r="F69" s="39">
        <v>682.57797240067987</v>
      </c>
      <c r="G69" s="39">
        <v>1.1391180710399353</v>
      </c>
      <c r="H69">
        <v>1.1989443470342442</v>
      </c>
      <c r="I69">
        <v>1.9497620856696076</v>
      </c>
      <c r="J69">
        <v>9.5460522739293827E-2</v>
      </c>
      <c r="K69">
        <v>23.877853604389262</v>
      </c>
      <c r="L69">
        <v>3.4981869573682538E-2</v>
      </c>
      <c r="M69" s="11">
        <v>2.0048123724660254</v>
      </c>
      <c r="N69">
        <v>1368.4407642416561</v>
      </c>
      <c r="O69">
        <v>5.2200518409696508E-4</v>
      </c>
      <c r="P69">
        <v>22.686369559761545</v>
      </c>
      <c r="Q69">
        <v>31.758807255807913</v>
      </c>
      <c r="R69">
        <v>30.557995612605254</v>
      </c>
    </row>
    <row r="70" spans="1:18" x14ac:dyDescent="0.25">
      <c r="A70">
        <v>2002</v>
      </c>
      <c r="B70" s="1">
        <v>1.2155764735393921</v>
      </c>
      <c r="C70">
        <v>1.303830786545028</v>
      </c>
      <c r="D70">
        <v>2.1940865084459369</v>
      </c>
      <c r="E70">
        <v>1.1205504141970817</v>
      </c>
      <c r="F70" s="39">
        <v>721.1191028064045</v>
      </c>
      <c r="G70" s="39">
        <v>1.2155764749418752</v>
      </c>
      <c r="H70">
        <v>1.303830786545028</v>
      </c>
      <c r="I70">
        <v>2.1940865084459369</v>
      </c>
      <c r="J70">
        <v>9.6976864255617079E-2</v>
      </c>
      <c r="K70">
        <v>26.954528815201009</v>
      </c>
      <c r="L70">
        <v>3.7378747436174031E-2</v>
      </c>
      <c r="M70" s="11">
        <v>2.1421775405537815</v>
      </c>
      <c r="N70">
        <v>1544.7651460961731</v>
      </c>
      <c r="O70">
        <v>4.6976719504991183E-4</v>
      </c>
      <c r="P70">
        <v>25.130017989316503</v>
      </c>
      <c r="Q70">
        <v>34.629614080948087</v>
      </c>
      <c r="R70">
        <v>33.320256224619506</v>
      </c>
    </row>
    <row r="71" spans="1:18" x14ac:dyDescent="0.25">
      <c r="A71">
        <v>2003</v>
      </c>
      <c r="B71" s="1">
        <v>1.2351780130063281</v>
      </c>
      <c r="C71">
        <v>1.4469744843711401</v>
      </c>
      <c r="D71">
        <v>2.6862991006556216</v>
      </c>
      <c r="E71">
        <v>1.146026134276108</v>
      </c>
      <c r="F71" s="39">
        <v>1180.8164711808304</v>
      </c>
      <c r="G71" s="39">
        <v>1.2351780144314266</v>
      </c>
      <c r="H71">
        <v>1.4469744843711401</v>
      </c>
      <c r="I71">
        <v>2.6862991006556216</v>
      </c>
      <c r="J71">
        <v>9.9181633819410503E-2</v>
      </c>
      <c r="K71">
        <v>35.242086944457199</v>
      </c>
      <c r="L71">
        <v>2.9845524520177719E-2</v>
      </c>
      <c r="M71" s="11">
        <v>1.7104482278958895</v>
      </c>
      <c r="N71">
        <v>2019.725440601529</v>
      </c>
      <c r="O71">
        <v>3.6746496008374619E-4</v>
      </c>
      <c r="P71">
        <v>30.083634125305771</v>
      </c>
      <c r="Q71">
        <v>40.534239513196376</v>
      </c>
      <c r="R71">
        <v>39.001625697955873</v>
      </c>
    </row>
    <row r="72" spans="1:18" x14ac:dyDescent="0.25">
      <c r="A72">
        <v>2004</v>
      </c>
      <c r="B72" s="1">
        <v>1.1478385339162649</v>
      </c>
      <c r="C72">
        <v>1.5709421121926097</v>
      </c>
      <c r="D72">
        <v>3.521483285564778</v>
      </c>
      <c r="E72">
        <v>1.1767529721673424</v>
      </c>
      <c r="F72" s="39">
        <v>1616.6454745979793</v>
      </c>
      <c r="G72" s="39">
        <v>1.1478385352405946</v>
      </c>
      <c r="H72">
        <v>1.5709421121926097</v>
      </c>
      <c r="I72">
        <v>3.521483285564778</v>
      </c>
      <c r="J72">
        <v>0.10184085588512874</v>
      </c>
      <c r="K72">
        <v>52.56421242078472</v>
      </c>
      <c r="L72">
        <v>3.2514372041808466E-2</v>
      </c>
      <c r="M72" s="11">
        <v>1.8633999882447965</v>
      </c>
      <c r="N72">
        <v>3012.4571583618781</v>
      </c>
      <c r="O72">
        <v>2.5297533045222939E-4</v>
      </c>
      <c r="P72">
        <v>38.407034939649918</v>
      </c>
      <c r="Q72">
        <v>50.397817473654513</v>
      </c>
      <c r="R72">
        <v>48.49225831562601</v>
      </c>
    </row>
    <row r="73" spans="1:18" x14ac:dyDescent="0.25">
      <c r="A73">
        <v>2005</v>
      </c>
      <c r="B73" s="1">
        <v>1.1068570392919859</v>
      </c>
      <c r="C73">
        <v>1.6266678245086612</v>
      </c>
      <c r="D73">
        <v>4.2873014523597108</v>
      </c>
      <c r="E73">
        <v>1.2165089598280825</v>
      </c>
      <c r="F73" s="39">
        <v>1887.7880927860331</v>
      </c>
      <c r="G73" s="39">
        <v>1.1068570405690328</v>
      </c>
      <c r="H73">
        <v>1.6266678245086612</v>
      </c>
      <c r="I73">
        <v>4.2873014523597108</v>
      </c>
      <c r="J73">
        <v>0.10528149627923911</v>
      </c>
      <c r="K73">
        <v>66.4731878401915</v>
      </c>
      <c r="L73">
        <v>3.5212208454016215E-2</v>
      </c>
      <c r="M73" s="11">
        <v>2.0180131030953667</v>
      </c>
      <c r="N73">
        <v>3809.5811071096268</v>
      </c>
      <c r="O73">
        <v>2.0680061929323227E-4</v>
      </c>
      <c r="P73">
        <v>45.231309589717668</v>
      </c>
      <c r="Q73">
        <v>57.412981789111655</v>
      </c>
      <c r="R73">
        <v>55.242176807424578</v>
      </c>
    </row>
    <row r="74" spans="1:18" x14ac:dyDescent="0.25">
      <c r="A74">
        <v>2006</v>
      </c>
      <c r="B74" s="1">
        <v>1.0212381793590237</v>
      </c>
      <c r="C74">
        <v>1.725222823022766</v>
      </c>
      <c r="D74">
        <v>4.9713245734270668</v>
      </c>
      <c r="E74">
        <v>1.255866347786905</v>
      </c>
      <c r="F74" s="39">
        <v>2113.5815135476182</v>
      </c>
      <c r="G74" s="39">
        <v>1.021238180537287</v>
      </c>
      <c r="H74">
        <v>1.725222823022766</v>
      </c>
      <c r="I74">
        <v>4.9713245734270668</v>
      </c>
      <c r="J74">
        <v>0.10868764027881385</v>
      </c>
      <c r="K74">
        <v>85.825689311125458</v>
      </c>
      <c r="L74">
        <v>4.0606756238640726E-2</v>
      </c>
      <c r="M74" s="11">
        <v>2.3271748567201862</v>
      </c>
      <c r="N74">
        <v>4918.6737559566127</v>
      </c>
      <c r="O74">
        <v>1.6535188596904918E-4</v>
      </c>
      <c r="P74">
        <v>50.804145195507672</v>
      </c>
      <c r="Q74">
        <v>62.465752772642489</v>
      </c>
      <c r="R74">
        <v>60.103900747576581</v>
      </c>
    </row>
    <row r="75" spans="1:18" x14ac:dyDescent="0.25">
      <c r="A75">
        <v>2007</v>
      </c>
      <c r="B75" s="1">
        <v>0.96661850962945861</v>
      </c>
      <c r="C75">
        <v>1.8175211732966836</v>
      </c>
      <c r="D75">
        <v>5.6501152780955319</v>
      </c>
      <c r="E75">
        <v>1.2916827839589615</v>
      </c>
      <c r="F75" s="39">
        <v>2143.2083817526295</v>
      </c>
      <c r="G75" s="39">
        <v>0.96661851074470395</v>
      </c>
      <c r="H75">
        <v>1.8175211732966836</v>
      </c>
      <c r="I75">
        <v>5.6501152780955319</v>
      </c>
      <c r="J75">
        <v>0.11178733630745374</v>
      </c>
      <c r="K75">
        <v>105.55924172220111</v>
      </c>
      <c r="L75">
        <v>4.9252906353361221E-2</v>
      </c>
      <c r="M75" s="11">
        <v>2.8226860725424183</v>
      </c>
      <c r="N75">
        <v>6049.6044497293215</v>
      </c>
      <c r="O75">
        <v>1.3827467265548215E-4</v>
      </c>
      <c r="P75">
        <v>56.139933073670143</v>
      </c>
      <c r="Q75">
        <v>67.112323078574946</v>
      </c>
      <c r="R75">
        <v>64.574782600243736</v>
      </c>
    </row>
    <row r="76" spans="1:18" x14ac:dyDescent="0.25">
      <c r="A76">
        <v>2008</v>
      </c>
      <c r="B76" s="1">
        <v>0.95156755218709566</v>
      </c>
      <c r="C76">
        <v>1.8472870847957339</v>
      </c>
      <c r="D76">
        <v>6.7068389914914457</v>
      </c>
      <c r="E76">
        <v>1.3412730927870786</v>
      </c>
      <c r="F76" s="39">
        <v>2136.6186062002166</v>
      </c>
      <c r="G76" s="39">
        <v>0.95156755328497578</v>
      </c>
      <c r="H76">
        <v>1.8472870847957339</v>
      </c>
      <c r="I76">
        <v>6.7068389914914457</v>
      </c>
      <c r="J76">
        <v>0.116079077746918</v>
      </c>
      <c r="K76">
        <v>124.58503832951277</v>
      </c>
      <c r="L76">
        <v>5.8309441829244399E-2</v>
      </c>
      <c r="M76" s="11">
        <v>3.3417164901558798</v>
      </c>
      <c r="N76">
        <v>7139.9736295131361</v>
      </c>
      <c r="O76">
        <v>1.2165622939543537E-4</v>
      </c>
      <c r="P76">
        <v>64.175774883544065</v>
      </c>
      <c r="Q76">
        <v>73.882258282484827</v>
      </c>
      <c r="R76">
        <v>71.08874417922803</v>
      </c>
    </row>
    <row r="77" spans="1:18" x14ac:dyDescent="0.25">
      <c r="A77">
        <v>2009</v>
      </c>
      <c r="B77" s="1">
        <v>0.92167537897210738</v>
      </c>
      <c r="C77">
        <v>1.9043110137173307</v>
      </c>
      <c r="D77">
        <v>8.8158698597875649</v>
      </c>
      <c r="E77">
        <v>1.3365032407888808</v>
      </c>
      <c r="F77" s="39">
        <v>2125.8720276872964</v>
      </c>
      <c r="G77" s="39">
        <v>0.92167538003549909</v>
      </c>
      <c r="H77">
        <v>1.9043110137173307</v>
      </c>
      <c r="I77">
        <v>8.8158698597875649</v>
      </c>
      <c r="J77">
        <v>0.11566627589178678</v>
      </c>
      <c r="K77">
        <v>174.91437387649734</v>
      </c>
      <c r="L77">
        <v>8.2278882076821908E-2</v>
      </c>
      <c r="M77" s="11">
        <v>4.7154060886552269</v>
      </c>
      <c r="N77">
        <v>10024.34990305851</v>
      </c>
      <c r="O77">
        <v>8.6343081879326381E-5</v>
      </c>
      <c r="P77">
        <v>84.657532753324787</v>
      </c>
      <c r="Q77">
        <v>97.809681301477269</v>
      </c>
      <c r="R77">
        <v>94.111462940229572</v>
      </c>
    </row>
    <row r="78" spans="1:18" x14ac:dyDescent="0.25">
      <c r="A78">
        <v>2010</v>
      </c>
      <c r="B78" s="1">
        <v>0.93452603925297206</v>
      </c>
      <c r="C78">
        <v>2.0617033121262187</v>
      </c>
      <c r="D78">
        <v>11.336213552533039</v>
      </c>
      <c r="E78">
        <v>1.3584229316141554</v>
      </c>
      <c r="F78" s="39">
        <v>2107.1214056115009</v>
      </c>
      <c r="G78" s="39">
        <v>0.93452604033119036</v>
      </c>
      <c r="H78">
        <v>2.0617033121262187</v>
      </c>
      <c r="I78">
        <v>11.336213552533039</v>
      </c>
      <c r="J78">
        <v>0.11756329262102595</v>
      </c>
      <c r="K78">
        <v>236.28612958293644</v>
      </c>
      <c r="L78">
        <v>0.1121369319079954</v>
      </c>
      <c r="M78" s="11">
        <v>6.4265721426352949</v>
      </c>
    </row>
    <row r="79" spans="1:18" x14ac:dyDescent="0.25">
      <c r="A79">
        <v>2011</v>
      </c>
      <c r="B79" s="1">
        <v>0.92857525918374284</v>
      </c>
      <c r="C79">
        <v>2.0347813322613564</v>
      </c>
      <c r="D79">
        <v>14.630792773495568</v>
      </c>
      <c r="E79">
        <v>1.4013056739801049</v>
      </c>
      <c r="F79" s="39">
        <v>4220.9060249378017</v>
      </c>
      <c r="G79" s="39">
        <v>0.9285752602550954</v>
      </c>
      <c r="H79">
        <v>2.0347813322613564</v>
      </c>
      <c r="I79">
        <v>14.630792773495568</v>
      </c>
      <c r="J79">
        <v>0.12127453473261904</v>
      </c>
      <c r="K79">
        <v>293.63381491797622</v>
      </c>
    </row>
    <row r="80" spans="1:18" x14ac:dyDescent="0.25">
      <c r="A80">
        <v>2012</v>
      </c>
      <c r="B80" s="1">
        <v>0.95098066145995364</v>
      </c>
      <c r="C80">
        <v>1.9806477728887273</v>
      </c>
      <c r="D80">
        <v>18.602984936495719</v>
      </c>
      <c r="E80">
        <v>1.430303109077675</v>
      </c>
      <c r="F80" s="39">
        <v>4249.3601902671053</v>
      </c>
      <c r="G80" s="39">
        <v>0.95098066255715663</v>
      </c>
      <c r="H80">
        <v>1.9806477728887273</v>
      </c>
      <c r="I80">
        <v>18.602984936495719</v>
      </c>
      <c r="J80">
        <v>0.12378408744135021</v>
      </c>
      <c r="K80">
        <v>347.6646773398802</v>
      </c>
    </row>
    <row r="81" spans="1:11" x14ac:dyDescent="0.25">
      <c r="A81">
        <v>2013</v>
      </c>
      <c r="B81" s="1">
        <v>0.95669556445955739</v>
      </c>
      <c r="C81">
        <v>2.0320692465142742</v>
      </c>
      <c r="D81">
        <v>22.530002903360018</v>
      </c>
      <c r="E81">
        <v>1.4512552424526015</v>
      </c>
      <c r="F81" s="39">
        <v>4278.7293193246232</v>
      </c>
      <c r="G81" s="39">
        <v>0.956695565563354</v>
      </c>
      <c r="H81">
        <v>2.0320692465142742</v>
      </c>
      <c r="I81">
        <v>22.530002903360018</v>
      </c>
      <c r="J81">
        <v>0.12559736792246248</v>
      </c>
      <c r="K81">
        <v>423.20680408421646</v>
      </c>
    </row>
    <row r="82" spans="1:11" x14ac:dyDescent="0.25">
      <c r="A82">
        <v>2014</v>
      </c>
      <c r="B82" s="1">
        <v>0.93636912783155413</v>
      </c>
      <c r="C82">
        <v>2.036173989206751</v>
      </c>
      <c r="D82">
        <v>31.209722755349279</v>
      </c>
      <c r="E82">
        <v>1.4747974073688954</v>
      </c>
      <c r="F82" s="39">
        <v>6114.2502171164733</v>
      </c>
      <c r="G82" s="39">
        <v>0.93636912891189894</v>
      </c>
      <c r="H82">
        <v>2.036173989206751</v>
      </c>
      <c r="I82">
        <v>31.209722755349279</v>
      </c>
      <c r="J82">
        <v>0.12763479997589372</v>
      </c>
      <c r="K82">
        <v>590.60320111961789</v>
      </c>
    </row>
    <row r="83" spans="1:11" x14ac:dyDescent="0.25">
      <c r="A83">
        <v>2015</v>
      </c>
      <c r="B83" s="1">
        <v>0.92380389685113629</v>
      </c>
      <c r="C83">
        <v>2.0262226367741802</v>
      </c>
      <c r="D83">
        <v>49.096194747579304</v>
      </c>
      <c r="E83">
        <v>1.4765470867560917</v>
      </c>
      <c r="F83" s="39">
        <v>6588.765631103357</v>
      </c>
      <c r="G83" s="39">
        <v>0.92380389791698381</v>
      </c>
      <c r="H83">
        <v>2.0262226367741802</v>
      </c>
      <c r="I83">
        <v>49.096194747579304</v>
      </c>
      <c r="J83">
        <v>0.12778622414947235</v>
      </c>
      <c r="K83">
        <v>936.00540687491809</v>
      </c>
    </row>
    <row r="84" spans="1:11" x14ac:dyDescent="0.25">
      <c r="A84">
        <v>2016</v>
      </c>
      <c r="B84" s="1">
        <v>0.95115776463895463</v>
      </c>
      <c r="C84">
        <v>2.0248067865680848</v>
      </c>
      <c r="D84">
        <v>103.98472531079868</v>
      </c>
      <c r="E84">
        <v>1.4951746906519707</v>
      </c>
      <c r="F84" s="39">
        <v>75967.049553605888</v>
      </c>
      <c r="G84" s="39">
        <v>0.95115776573636202</v>
      </c>
      <c r="H84">
        <v>2.0248067865680848</v>
      </c>
      <c r="I84">
        <v>103.98472531079868</v>
      </c>
      <c r="J84">
        <v>0.12939833065671277</v>
      </c>
      <c r="K84">
        <v>1900.1115360088309</v>
      </c>
    </row>
    <row r="85" spans="1:11" x14ac:dyDescent="0.25">
      <c r="A85">
        <v>2017</v>
      </c>
      <c r="B85" s="1">
        <v>0.94566365184137002</v>
      </c>
      <c r="C85">
        <v>2.0511765679016603</v>
      </c>
      <c r="D85">
        <v>368.51226949446919</v>
      </c>
      <c r="E85">
        <v>1.5270238466604276</v>
      </c>
      <c r="F85" s="39">
        <v>314537.44069864735</v>
      </c>
      <c r="G85" s="39">
        <v>0.94566365293243848</v>
      </c>
      <c r="H85">
        <v>2.0511765679016603</v>
      </c>
      <c r="I85">
        <v>368.51226949446919</v>
      </c>
      <c r="J85">
        <v>0.13215468257069712</v>
      </c>
      <c r="K85">
        <v>6718.0454159365672</v>
      </c>
    </row>
    <row r="86" spans="1:11" x14ac:dyDescent="0.25">
      <c r="A86">
        <v>2018</v>
      </c>
      <c r="B86" s="1">
        <v>0.8821682355066921</v>
      </c>
      <c r="C86">
        <v>2.1007641390654035</v>
      </c>
      <c r="D86">
        <v>2187.492059164515</v>
      </c>
      <c r="E86">
        <v>1.6181590368541252</v>
      </c>
      <c r="F86" s="39">
        <v>1764877.0535964535</v>
      </c>
      <c r="G86" s="39">
        <v>0.88216823652450216</v>
      </c>
      <c r="H86">
        <v>2.1007641390654035</v>
      </c>
      <c r="I86">
        <v>2187.492059164515</v>
      </c>
      <c r="J86">
        <v>0.14004188233997911</v>
      </c>
      <c r="K86">
        <v>41316.318244113434</v>
      </c>
    </row>
    <row r="90" spans="1:11" x14ac:dyDescent="0.25">
      <c r="A90">
        <v>0</v>
      </c>
    </row>
    <row r="91" spans="1:11" x14ac:dyDescent="0.25">
      <c r="A91">
        <v>0</v>
      </c>
    </row>
    <row r="92" spans="1:11" x14ac:dyDescent="0.25">
      <c r="A92">
        <v>0</v>
      </c>
    </row>
    <row r="93" spans="1:11" x14ac:dyDescent="0.25">
      <c r="A93">
        <v>0</v>
      </c>
    </row>
    <row r="94" spans="1:11" x14ac:dyDescent="0.25">
      <c r="A94">
        <v>0</v>
      </c>
    </row>
    <row r="95" spans="1:11" x14ac:dyDescent="0.25">
      <c r="A95">
        <v>0</v>
      </c>
    </row>
    <row r="96" spans="1:1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TCP</vt:lpstr>
      <vt:lpstr>IPT EEUU</vt:lpstr>
      <vt:lpstr>IPC</vt:lpstr>
      <vt:lpstr>IPT Ven</vt:lpstr>
      <vt:lpstr>IPTs (2)</vt:lpstr>
      <vt:lpstr>IPT EEUU (2)</vt:lpstr>
      <vt:lpstr>IPC EEUU</vt:lpstr>
      <vt:lpstr>TCP VEN viejo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Gisella</cp:lastModifiedBy>
  <dcterms:created xsi:type="dcterms:W3CDTF">2020-08-15T12:56:45Z</dcterms:created>
  <dcterms:modified xsi:type="dcterms:W3CDTF">2021-11-11T23:43:02Z</dcterms:modified>
</cp:coreProperties>
</file>