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41" i="1"/>
  <c r="K41"/>
  <c r="L47"/>
  <c r="K47"/>
  <c r="N41"/>
  <c r="M41"/>
  <c r="I41"/>
  <c r="J41"/>
  <c r="K35"/>
  <c r="N10"/>
  <c r="N9"/>
  <c r="N8"/>
  <c r="N7"/>
  <c r="N6"/>
  <c r="N5"/>
  <c r="N4"/>
  <c r="N3"/>
  <c r="N2"/>
  <c r="L10"/>
  <c r="L9"/>
  <c r="L7"/>
  <c r="L8"/>
  <c r="L6"/>
  <c r="L5"/>
  <c r="L4"/>
  <c r="L3"/>
  <c r="L2"/>
  <c r="M35"/>
  <c r="M34"/>
  <c r="L35"/>
  <c r="L34"/>
  <c r="K34"/>
  <c r="J35"/>
  <c r="J34"/>
  <c r="M28"/>
  <c r="M27"/>
  <c r="M26"/>
  <c r="M25"/>
  <c r="M24"/>
  <c r="M23"/>
  <c r="M22"/>
  <c r="M21"/>
  <c r="L28"/>
  <c r="L27"/>
  <c r="L26"/>
  <c r="L25"/>
  <c r="L24"/>
  <c r="L23"/>
  <c r="L22"/>
  <c r="L21"/>
  <c r="K28"/>
  <c r="K27"/>
  <c r="K26"/>
  <c r="K25"/>
  <c r="K24"/>
  <c r="K23"/>
  <c r="K22"/>
  <c r="K21"/>
  <c r="J28"/>
  <c r="J27"/>
  <c r="J26"/>
  <c r="J25"/>
  <c r="J24"/>
  <c r="J23"/>
  <c r="J22"/>
  <c r="J21"/>
  <c r="Q16"/>
  <c r="P16"/>
  <c r="O16"/>
  <c r="N16"/>
  <c r="M16"/>
  <c r="M10"/>
  <c r="M9"/>
  <c r="M8"/>
  <c r="M7"/>
  <c r="M6"/>
  <c r="M5"/>
  <c r="M2"/>
  <c r="M4"/>
  <c r="M3"/>
  <c r="K10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<sst xmlns="http://schemas.openxmlformats.org/spreadsheetml/2006/main" count="100" uniqueCount="80">
  <si>
    <t>Transformatori</t>
  </si>
  <si>
    <t>Sn [MVA]</t>
  </si>
  <si>
    <t>T1</t>
  </si>
  <si>
    <t>T2</t>
  </si>
  <si>
    <t>T5</t>
  </si>
  <si>
    <t>T8</t>
  </si>
  <si>
    <t>T9</t>
  </si>
  <si>
    <t>Ub [V]</t>
  </si>
  <si>
    <r>
      <t>Xd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</si>
  <si>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r>
      <t>X0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</si>
  <si>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>Rd [Ω]</t>
  </si>
  <si>
    <t>R0 [Ω]</t>
  </si>
  <si>
    <t>Generatori</t>
  </si>
  <si>
    <t>xi [%]</t>
  </si>
  <si>
    <t>xd' [%]</t>
  </si>
  <si>
    <t>xd" [%]</t>
  </si>
  <si>
    <t>xd [%]</t>
  </si>
  <si>
    <t>Ub[V]</t>
  </si>
  <si>
    <t>G1</t>
  </si>
  <si>
    <t>x0 %</t>
  </si>
  <si>
    <t>Vodovi</t>
  </si>
  <si>
    <t>U [kV]</t>
  </si>
  <si>
    <t>Duljina [km]</t>
  </si>
  <si>
    <r>
      <t>Zdv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km]</t>
    </r>
  </si>
  <si>
    <t>ZV1</t>
  </si>
  <si>
    <t>ZV2</t>
  </si>
  <si>
    <t>ZV3</t>
  </si>
  <si>
    <t>ZV4</t>
  </si>
  <si>
    <t>ZV5</t>
  </si>
  <si>
    <t>ZV6</t>
  </si>
  <si>
    <t>ZV7</t>
  </si>
  <si>
    <t>ZV8</t>
  </si>
  <si>
    <r>
      <t>Zd [</t>
    </r>
    <r>
      <rPr>
        <sz val="11"/>
        <color theme="1"/>
        <rFont val="Calibri"/>
        <family val="2"/>
        <charset val="238"/>
      </rPr>
      <t>Ω]</t>
    </r>
  </si>
  <si>
    <r>
      <t>Z0 [</t>
    </r>
    <r>
      <rPr>
        <sz val="11"/>
        <color theme="1"/>
        <rFont val="Calibri"/>
        <family val="2"/>
        <charset val="238"/>
      </rPr>
      <t>Ω]</t>
    </r>
  </si>
  <si>
    <t>Un1 [kV]</t>
  </si>
  <si>
    <t>Un2 [kV]</t>
  </si>
  <si>
    <t>Un [kV]</t>
  </si>
  <si>
    <r>
      <t>cos</t>
    </r>
    <r>
      <rPr>
        <sz val="11"/>
        <color theme="1"/>
        <rFont val="Calibri"/>
        <family val="2"/>
        <charset val="238"/>
      </rPr>
      <t>Φ</t>
    </r>
    <r>
      <rPr>
        <sz val="11"/>
        <color theme="1"/>
        <rFont val="Calibri"/>
        <family val="2"/>
        <charset val="238"/>
        <scheme val="minor"/>
      </rPr>
      <t>n</t>
    </r>
  </si>
  <si>
    <r>
      <t>Xdg"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</si>
  <si>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r>
      <t>Xd'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</si>
  <si>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r>
      <t>Xi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</si>
  <si>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>Zdv [jΩkm]</t>
  </si>
  <si>
    <t>Z0v [Ω km]</t>
  </si>
  <si>
    <t>Z0v [jΩ km]</t>
  </si>
  <si>
    <t>Zd [Ω]</t>
  </si>
  <si>
    <t>Zd [jΩ]</t>
  </si>
  <si>
    <r>
      <t>Z0 [j</t>
    </r>
    <r>
      <rPr>
        <sz val="11"/>
        <color theme="1"/>
        <rFont val="Calibri"/>
        <family val="2"/>
        <charset val="238"/>
      </rPr>
      <t>Ω]</t>
    </r>
  </si>
  <si>
    <t>Kabeli</t>
  </si>
  <si>
    <t>K1</t>
  </si>
  <si>
    <t>K2</t>
  </si>
  <si>
    <t>T3</t>
  </si>
  <si>
    <t>T4</t>
  </si>
  <si>
    <t>T6</t>
  </si>
  <si>
    <t>T7</t>
  </si>
  <si>
    <t>ukd [%]</t>
  </si>
  <si>
    <t>urd [%]</t>
  </si>
  <si>
    <t>ur0 [%]</t>
  </si>
  <si>
    <t>uk0 [%]</t>
  </si>
  <si>
    <t>AM</t>
  </si>
  <si>
    <t>P (MW)</t>
  </si>
  <si>
    <t>p</t>
  </si>
  <si>
    <r>
      <t xml:space="preserve">cos </t>
    </r>
    <r>
      <rPr>
        <sz val="11"/>
        <color theme="1"/>
        <rFont val="Calibri"/>
        <family val="2"/>
        <charset val="238"/>
      </rPr>
      <t>Φn</t>
    </r>
  </si>
  <si>
    <t>ηn</t>
  </si>
  <si>
    <t>Ip/In</t>
  </si>
  <si>
    <t>R (Ω)</t>
  </si>
  <si>
    <t>M1</t>
  </si>
  <si>
    <t>Motori</t>
  </si>
  <si>
    <t>Rd/Xd</t>
  </si>
  <si>
    <t>Z0/Zd</t>
  </si>
  <si>
    <t>S“k3 (MVA)</t>
  </si>
  <si>
    <r>
      <t>Xd=Xi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</si>
  <si>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>Rd=Ri [Ω]</t>
  </si>
  <si>
    <t>Xd [Ω]</t>
  </si>
  <si>
    <t>Xi  [Ω]</t>
  </si>
  <si>
    <t>X0  [Ω]</t>
  </si>
  <si>
    <t>∞</t>
  </si>
  <si>
    <t>Z0 [Ω]</t>
  </si>
  <si>
    <t>c</t>
  </si>
  <si>
    <t>Z0 [jΩ]</t>
  </si>
  <si>
    <t>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</si>
</sst>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7"/>
  <sheetViews>
    <sheetView tabSelected="1" topLeftCell="A28" workbookViewId="0">
      <selection activeCell="N41" sqref="N41"/>
    </sheetView>
  </sheetViews>
  <sheetFormatPr defaultRowHeight="15"/>
  <cols>
    <col min="2" max="2" width="14.28515625" bestFit="1" customWidth="1"/>
    <col min="3" max="3" width="9.28515625" bestFit="1" customWidth="1"/>
    <col min="4" max="4" width="11.85546875" bestFit="1" customWidth="1"/>
    <col min="5" max="5" width="10.140625" bestFit="1" customWidth="1"/>
    <col min="6" max="8" width="11.7109375" bestFit="1" customWidth="1"/>
    <col min="9" max="9" width="9.7109375" bestFit="1" customWidth="1"/>
    <col min="10" max="10" width="12" bestFit="1" customWidth="1"/>
    <col min="11" max="11" width="10" bestFit="1" customWidth="1"/>
    <col min="13" max="13" width="12" bestFit="1" customWidth="1"/>
  </cols>
  <sheetData>
    <row r="1" spans="2:17">
      <c r="B1" s="3" t="s">
        <v>0</v>
      </c>
      <c r="C1" s="2" t="s">
        <v>1</v>
      </c>
      <c r="D1" s="2" t="s">
        <v>34</v>
      </c>
      <c r="E1" s="1" t="s">
        <v>35</v>
      </c>
      <c r="F1" s="1" t="s">
        <v>54</v>
      </c>
      <c r="G1" s="1" t="s">
        <v>55</v>
      </c>
      <c r="H1" t="s">
        <v>56</v>
      </c>
      <c r="I1" t="s">
        <v>57</v>
      </c>
      <c r="J1" s="1" t="s">
        <v>7</v>
      </c>
      <c r="K1" s="1" t="s">
        <v>70</v>
      </c>
      <c r="L1" s="1" t="s">
        <v>9</v>
      </c>
      <c r="M1" s="1" t="s">
        <v>71</v>
      </c>
      <c r="N1" s="1" t="s">
        <v>11</v>
      </c>
    </row>
    <row r="2" spans="2:17">
      <c r="B2" s="1" t="s">
        <v>2</v>
      </c>
      <c r="C2" s="2">
        <v>300</v>
      </c>
      <c r="D2" s="2">
        <v>220</v>
      </c>
      <c r="E2" s="1">
        <v>110</v>
      </c>
      <c r="F2" s="1">
        <v>12.3</v>
      </c>
      <c r="G2" s="1">
        <v>0.21</v>
      </c>
      <c r="H2" s="1">
        <v>0.21</v>
      </c>
      <c r="I2" s="1">
        <v>9.2249999999999996</v>
      </c>
      <c r="J2" s="1">
        <v>10000</v>
      </c>
      <c r="K2">
        <f>(F2/100)*(J2^2/(C2*1000000))</f>
        <v>4.1000000000000002E-2</v>
      </c>
      <c r="L2">
        <f>(I2/100)*(J2^2/(C2*1000000))</f>
        <v>3.075E-2</v>
      </c>
      <c r="M2">
        <f>(G2/100)*(J2^2/(C2*1000000))</f>
        <v>6.9999999999999988E-4</v>
      </c>
      <c r="N2">
        <f>(H2/100)*(J2^2/(C2*1000000))</f>
        <v>6.9999999999999988E-4</v>
      </c>
    </row>
    <row r="3" spans="2:17">
      <c r="B3" s="1" t="s">
        <v>3</v>
      </c>
      <c r="C3" s="2">
        <v>120</v>
      </c>
      <c r="D3" s="2">
        <v>220</v>
      </c>
      <c r="E3" s="1">
        <v>110</v>
      </c>
      <c r="F3" s="1">
        <v>11.9</v>
      </c>
      <c r="G3" s="1">
        <v>0.5</v>
      </c>
      <c r="H3" s="1">
        <v>0.5</v>
      </c>
      <c r="I3" s="1">
        <v>11.9</v>
      </c>
      <c r="K3">
        <f>(F3/100)*(J2^2/(C3*1000000))</f>
        <v>9.9166666666666681E-2</v>
      </c>
      <c r="L3">
        <f>(I3/100)*(J2^2/(C3*1000000))</f>
        <v>9.9166666666666681E-2</v>
      </c>
      <c r="M3">
        <f>(G3/100)*(J2^2/(C3*1000000))</f>
        <v>4.1666666666666666E-3</v>
      </c>
      <c r="N3">
        <f>(H3/100)*(J2^2/(C3*1000000))</f>
        <v>4.1666666666666666E-3</v>
      </c>
    </row>
    <row r="4" spans="2:17">
      <c r="B4" s="1" t="s">
        <v>50</v>
      </c>
      <c r="C4" s="2">
        <v>300</v>
      </c>
      <c r="D4" s="2">
        <v>220</v>
      </c>
      <c r="E4" s="1">
        <v>110</v>
      </c>
      <c r="F4" s="1">
        <v>12.3</v>
      </c>
      <c r="G4" s="1">
        <v>0.3</v>
      </c>
      <c r="H4" s="1">
        <v>0.3</v>
      </c>
      <c r="I4" s="1">
        <v>9.2249999999999996</v>
      </c>
      <c r="K4">
        <f>(F4/100)*(J2^2/(C4*1000000))</f>
        <v>4.1000000000000002E-2</v>
      </c>
      <c r="L4">
        <f>(I4/100)*(J2^2/(C4*1000000))</f>
        <v>3.075E-2</v>
      </c>
      <c r="M4">
        <f>(G4/100)*(J2^2/(C4*1000000))</f>
        <v>1E-3</v>
      </c>
      <c r="N4">
        <f>(H4/100)*(J2^2/(C4*1000000))</f>
        <v>1E-3</v>
      </c>
    </row>
    <row r="5" spans="2:17">
      <c r="B5" s="1" t="s">
        <v>51</v>
      </c>
      <c r="C5" s="2">
        <v>250</v>
      </c>
      <c r="D5" s="2">
        <v>220</v>
      </c>
      <c r="E5" s="1">
        <v>16</v>
      </c>
      <c r="F5" s="1">
        <v>13</v>
      </c>
      <c r="G5" s="1">
        <v>0.4</v>
      </c>
      <c r="H5" s="1">
        <v>0.4</v>
      </c>
      <c r="I5" s="1">
        <v>13</v>
      </c>
      <c r="K5">
        <f>(F5/100)*(J2^2/(C5*1000000))</f>
        <v>5.2000000000000005E-2</v>
      </c>
      <c r="L5">
        <f>(I5/100)*(J2^2/(C5*1000000))</f>
        <v>5.2000000000000005E-2</v>
      </c>
      <c r="M5">
        <f>(G5/100)*(J2^2/(C5*1000000))</f>
        <v>1.6000000000000001E-3</v>
      </c>
      <c r="N5">
        <f>(H5/100)*(J2^2/(C5*1000000))</f>
        <v>1.6000000000000001E-3</v>
      </c>
    </row>
    <row r="6" spans="2:17">
      <c r="B6" s="1" t="s">
        <v>4</v>
      </c>
      <c r="C6" s="2">
        <v>150</v>
      </c>
      <c r="D6" s="2">
        <v>220</v>
      </c>
      <c r="E6" s="1">
        <v>110</v>
      </c>
      <c r="F6" s="1">
        <v>11</v>
      </c>
      <c r="G6" s="1">
        <v>0.3</v>
      </c>
      <c r="H6" s="1">
        <v>0.3</v>
      </c>
      <c r="I6" s="1">
        <v>11</v>
      </c>
      <c r="K6">
        <f>(F6/100)*(J2^2/(C6*1000000))</f>
        <v>7.3333333333333334E-2</v>
      </c>
      <c r="L6">
        <f>(I6/100)*(J2^2/(C6*1000000))</f>
        <v>7.3333333333333334E-2</v>
      </c>
      <c r="M6">
        <f>(G6/100)*(J2^2/(C6*1000000))</f>
        <v>2E-3</v>
      </c>
      <c r="N6">
        <f>(H6/100)*(J2^2/(C6*1000000))</f>
        <v>2E-3</v>
      </c>
    </row>
    <row r="7" spans="2:17">
      <c r="B7" s="1" t="s">
        <v>52</v>
      </c>
      <c r="C7" s="2">
        <v>63</v>
      </c>
      <c r="D7" s="2">
        <v>110</v>
      </c>
      <c r="E7" s="1">
        <v>20</v>
      </c>
      <c r="F7" s="1">
        <v>14</v>
      </c>
      <c r="G7" s="1">
        <v>1.1000000000000001</v>
      </c>
      <c r="H7" s="1">
        <v>1.1000000000000001</v>
      </c>
      <c r="I7" s="1">
        <v>14</v>
      </c>
      <c r="K7">
        <f>(F7/100)*(J2^2/(C7*1000000))</f>
        <v>0.22222222222222224</v>
      </c>
      <c r="L7">
        <f>(I7/100)*(J2^2/(C7*1000000))</f>
        <v>0.22222222222222224</v>
      </c>
      <c r="M7">
        <f>(G7/100)*(J2^2/(C7*1000000))</f>
        <v>1.7460317460317461E-2</v>
      </c>
      <c r="N7">
        <f>(H7/100)*(J2^2/(C7*1000000))</f>
        <v>1.7460317460317461E-2</v>
      </c>
    </row>
    <row r="8" spans="2:17">
      <c r="B8" s="1" t="s">
        <v>53</v>
      </c>
      <c r="C8" s="2">
        <v>63</v>
      </c>
      <c r="D8" s="2">
        <v>110</v>
      </c>
      <c r="E8" s="1">
        <v>10</v>
      </c>
      <c r="F8" s="1">
        <v>10.5</v>
      </c>
      <c r="G8" s="1">
        <v>0.8</v>
      </c>
      <c r="H8" s="1">
        <v>0.8</v>
      </c>
      <c r="I8" s="1">
        <v>10.5</v>
      </c>
      <c r="K8">
        <f>(F8/100)*(J2^2/(C8*1000000))</f>
        <v>0.16666666666666666</v>
      </c>
      <c r="L8">
        <f>(I8/100)*(J2^2/(C8*1000000))</f>
        <v>0.16666666666666666</v>
      </c>
      <c r="M8">
        <f>(G8/100)*(J2^2/(C8*1000000))</f>
        <v>1.2698412698412698E-2</v>
      </c>
      <c r="N8">
        <f>(H8/100)*(J2^2/(C8*1000000))</f>
        <v>1.2698412698412698E-2</v>
      </c>
    </row>
    <row r="9" spans="2:17">
      <c r="B9" s="1" t="s">
        <v>5</v>
      </c>
      <c r="C9" s="2">
        <v>1</v>
      </c>
      <c r="D9" s="2">
        <v>10</v>
      </c>
      <c r="E9" s="1">
        <v>0.4</v>
      </c>
      <c r="F9" s="1">
        <v>4</v>
      </c>
      <c r="G9" s="1">
        <v>1.3</v>
      </c>
      <c r="H9" s="1">
        <v>1.3</v>
      </c>
      <c r="I9" s="1">
        <v>4</v>
      </c>
      <c r="K9">
        <f>(F9/100)*(J2^2/(C9*1000000))</f>
        <v>4</v>
      </c>
      <c r="L9">
        <f>(I9/100)*(J2^2/(C9*1000000))</f>
        <v>4</v>
      </c>
      <c r="M9">
        <f>(G9/100)*(J2^2/(C9*1000000))</f>
        <v>1.3</v>
      </c>
      <c r="N9">
        <f>(H9/100)*(J2^2/(C9*1000000))</f>
        <v>1.3</v>
      </c>
    </row>
    <row r="10" spans="2:17">
      <c r="B10" s="1" t="s">
        <v>6</v>
      </c>
      <c r="C10" s="2">
        <v>0.63</v>
      </c>
      <c r="D10" s="2">
        <v>10</v>
      </c>
      <c r="E10" s="1">
        <v>0.4</v>
      </c>
      <c r="F10" s="1">
        <v>4</v>
      </c>
      <c r="G10" s="1">
        <v>1.3</v>
      </c>
      <c r="H10" s="1">
        <v>1.3</v>
      </c>
      <c r="I10" s="1">
        <v>4</v>
      </c>
      <c r="K10">
        <f>(F10/100)*(J2^2/(C10*1000000))</f>
        <v>6.3492063492063497</v>
      </c>
      <c r="L10">
        <f>(I10/100)*(J2^2/(C10*1000000))</f>
        <v>6.3492063492063497</v>
      </c>
      <c r="M10">
        <f>(G10/100)*(J2^2/(C10*1000000))</f>
        <v>2.0634920634920637</v>
      </c>
      <c r="N10">
        <f>(H10/100)*(J2^2/(C10*1000000))</f>
        <v>2.0634920634920637</v>
      </c>
    </row>
    <row r="11" spans="2:17">
      <c r="B11" s="1"/>
      <c r="C11" s="2"/>
      <c r="D11" s="2"/>
      <c r="E11" s="1"/>
      <c r="F11" s="1"/>
      <c r="G11" s="1"/>
      <c r="H11" s="1"/>
      <c r="I11" s="1"/>
    </row>
    <row r="15" spans="2:17">
      <c r="B15" s="1" t="s">
        <v>12</v>
      </c>
      <c r="C15" s="1" t="s">
        <v>36</v>
      </c>
      <c r="D15" s="1" t="s">
        <v>37</v>
      </c>
      <c r="E15" s="1" t="s">
        <v>1</v>
      </c>
      <c r="F15" s="1" t="s">
        <v>15</v>
      </c>
      <c r="G15" s="1" t="s">
        <v>14</v>
      </c>
      <c r="H15" s="1" t="s">
        <v>16</v>
      </c>
      <c r="I15" s="1" t="s">
        <v>13</v>
      </c>
      <c r="J15" s="1" t="s">
        <v>19</v>
      </c>
      <c r="K15" s="4"/>
      <c r="L15" s="1" t="s">
        <v>17</v>
      </c>
      <c r="M15" s="1" t="s">
        <v>38</v>
      </c>
      <c r="N15" s="1" t="s">
        <v>39</v>
      </c>
      <c r="O15" s="1" t="s">
        <v>8</v>
      </c>
      <c r="P15" s="1" t="s">
        <v>40</v>
      </c>
      <c r="Q15" s="1" t="s">
        <v>9</v>
      </c>
    </row>
    <row r="16" spans="2:17">
      <c r="B16" s="1" t="s">
        <v>18</v>
      </c>
      <c r="C16" s="1">
        <v>16</v>
      </c>
      <c r="D16" s="1">
        <v>0.8</v>
      </c>
      <c r="E16" s="1">
        <v>240</v>
      </c>
      <c r="F16" s="1">
        <v>12</v>
      </c>
      <c r="G16" s="1">
        <v>14</v>
      </c>
      <c r="H16" s="1">
        <v>140</v>
      </c>
      <c r="I16" s="1">
        <v>10.8</v>
      </c>
      <c r="J16" s="1">
        <v>8.8000000000000007</v>
      </c>
      <c r="L16" s="1">
        <v>10000</v>
      </c>
      <c r="M16">
        <f>(F16/100)*(L16^2/(E16*1000000))</f>
        <v>0.05</v>
      </c>
      <c r="N16">
        <f>(G16/100)*(L16^2/(E16*1000000))</f>
        <v>5.8333333333333341E-2</v>
      </c>
      <c r="O16">
        <f>(H16/100)*(L16^2/(E16*1000000))</f>
        <v>0.58333333333333337</v>
      </c>
      <c r="P16">
        <f>(I16/100)*(L16^2/(E16*1000000))</f>
        <v>4.5000000000000005E-2</v>
      </c>
      <c r="Q16">
        <f>(J16/100)*(L16^2/(E16*1000000))</f>
        <v>3.6666666666666674E-2</v>
      </c>
    </row>
    <row r="20" spans="2:13">
      <c r="B20" s="1" t="s">
        <v>20</v>
      </c>
      <c r="C20" s="1" t="s">
        <v>21</v>
      </c>
      <c r="D20" s="1" t="s">
        <v>22</v>
      </c>
      <c r="E20" s="4" t="s">
        <v>23</v>
      </c>
      <c r="F20" t="s">
        <v>41</v>
      </c>
      <c r="G20" s="1" t="s">
        <v>42</v>
      </c>
      <c r="H20" s="4" t="s">
        <v>43</v>
      </c>
      <c r="I20" s="1" t="s">
        <v>7</v>
      </c>
      <c r="J20" s="1" t="s">
        <v>32</v>
      </c>
      <c r="K20" s="1" t="s">
        <v>45</v>
      </c>
      <c r="L20" s="1" t="s">
        <v>33</v>
      </c>
      <c r="M20" s="1" t="s">
        <v>46</v>
      </c>
    </row>
    <row r="21" spans="2:13">
      <c r="B21" s="1" t="s">
        <v>24</v>
      </c>
      <c r="C21" s="1">
        <v>220</v>
      </c>
      <c r="D21" s="1">
        <v>95</v>
      </c>
      <c r="E21" s="1">
        <v>0.08</v>
      </c>
      <c r="F21" s="1">
        <v>0.42</v>
      </c>
      <c r="G21" s="1">
        <v>0.32100000000000001</v>
      </c>
      <c r="H21" s="1">
        <v>1.385</v>
      </c>
      <c r="I21" s="1">
        <v>10000</v>
      </c>
      <c r="J21" s="1">
        <f>D21*E21*(I21^2/((C21*1000)^2))</f>
        <v>1.5702479338842976E-2</v>
      </c>
      <c r="K21">
        <f>D21*F21*(I21^2/((C21*1000)^2))</f>
        <v>8.2438016528925614E-2</v>
      </c>
      <c r="L21">
        <f>D21*G21*(I21^2/((C21*1000)^2))</f>
        <v>6.3006198347107439E-2</v>
      </c>
      <c r="M21">
        <f>D21*H21*(I21^2/((C21*1000)^2))</f>
        <v>0.27184917355371901</v>
      </c>
    </row>
    <row r="22" spans="2:13">
      <c r="B22" s="1" t="s">
        <v>25</v>
      </c>
      <c r="C22" s="1">
        <v>220</v>
      </c>
      <c r="D22" s="1">
        <v>73</v>
      </c>
      <c r="E22" s="1">
        <v>0.08</v>
      </c>
      <c r="F22" s="1">
        <v>0.42</v>
      </c>
      <c r="G22" s="1">
        <v>0.32100000000000001</v>
      </c>
      <c r="H22" s="1">
        <v>1.385</v>
      </c>
      <c r="I22" s="1"/>
      <c r="J22" s="1">
        <f>D22*E22*(I21^2/((C22*1000)^2))</f>
        <v>1.2066115702479339E-2</v>
      </c>
      <c r="K22">
        <f>D22*F22*(I21^2/((C22*1000)^2))</f>
        <v>6.3347107438016526E-2</v>
      </c>
      <c r="L22">
        <f>D22*G22*(I21^2/((C22*1000)^2))</f>
        <v>4.8415289256198348E-2</v>
      </c>
      <c r="M22">
        <f>D22*H22*(I21^2/((C22*1000)^2))</f>
        <v>0.20889462809917356</v>
      </c>
    </row>
    <row r="23" spans="2:13">
      <c r="B23" s="1" t="s">
        <v>26</v>
      </c>
      <c r="C23" s="1">
        <v>220</v>
      </c>
      <c r="D23" s="1">
        <v>210</v>
      </c>
      <c r="E23" s="1">
        <v>3.2000000000000001E-2</v>
      </c>
      <c r="F23" s="1">
        <v>0.32800000000000001</v>
      </c>
      <c r="G23" s="1">
        <v>0.32100000000000001</v>
      </c>
      <c r="H23" s="1">
        <v>1.0820000000000001</v>
      </c>
      <c r="I23" s="1"/>
      <c r="J23" s="1">
        <f>D23*E23*(I21^2/((C23*1000)^2))</f>
        <v>1.3884297520661157E-2</v>
      </c>
      <c r="K23">
        <f>D23*F23*(I21^2/((C23*1000)^2))</f>
        <v>0.14231404958677688</v>
      </c>
      <c r="L23">
        <f>D23*G23*(I21^2/((C23*1000)^2))</f>
        <v>0.13927685950413224</v>
      </c>
      <c r="M23">
        <f>D23*H23*(I21^2/((C23*1000)^2))</f>
        <v>0.46946280991735545</v>
      </c>
    </row>
    <row r="24" spans="2:13">
      <c r="B24" s="1" t="s">
        <v>27</v>
      </c>
      <c r="C24" s="1">
        <v>110</v>
      </c>
      <c r="D24" s="1">
        <v>84</v>
      </c>
      <c r="E24" s="1">
        <v>0.08</v>
      </c>
      <c r="F24" s="1">
        <v>0.42</v>
      </c>
      <c r="G24" s="1">
        <v>0.32100000000000001</v>
      </c>
      <c r="H24" s="1">
        <v>1.385</v>
      </c>
      <c r="I24" s="1"/>
      <c r="J24" s="1">
        <f>D24*E24*(I21^2/((C24*1000)^2))</f>
        <v>5.5537190082644627E-2</v>
      </c>
      <c r="K24">
        <f>D24*F24*(I21^2/((C24*1000)^2))</f>
        <v>0.29157024793388431</v>
      </c>
      <c r="L24">
        <f>D24*G24*(I21^2/((C24*1000)^2))</f>
        <v>0.22284297520661159</v>
      </c>
      <c r="M24">
        <f>D24*H24*(I21^2/((C24*1000)^2))</f>
        <v>0.9614876033057852</v>
      </c>
    </row>
    <row r="25" spans="2:13">
      <c r="B25" s="1" t="s">
        <v>28</v>
      </c>
      <c r="C25" s="1">
        <v>110</v>
      </c>
      <c r="D25" s="1">
        <v>60</v>
      </c>
      <c r="E25" s="1">
        <v>0.12</v>
      </c>
      <c r="F25" s="1">
        <v>0.42</v>
      </c>
      <c r="G25" s="1">
        <v>0.38400000000000001</v>
      </c>
      <c r="H25" s="1">
        <v>1.23</v>
      </c>
      <c r="I25" s="1"/>
      <c r="J25" s="1">
        <f>D25*E25*(I21^2/((C25*1000)^2))</f>
        <v>5.9504132231404952E-2</v>
      </c>
      <c r="K25">
        <f>D25*F25*(I21^2/((C25*1000)^2))</f>
        <v>0.20826446280991737</v>
      </c>
      <c r="L25">
        <f>D25*G25*(I21^2/((C25*1000)^2))</f>
        <v>0.19041322314049586</v>
      </c>
      <c r="M25">
        <f>D25*H25*(I21^2/((C25*1000)^2))</f>
        <v>0.60991735537190084</v>
      </c>
    </row>
    <row r="26" spans="2:13">
      <c r="B26" s="1" t="s">
        <v>29</v>
      </c>
      <c r="C26" s="1">
        <v>220</v>
      </c>
      <c r="D26" s="1">
        <v>105</v>
      </c>
      <c r="E26" s="1">
        <v>3.2000000000000001E-2</v>
      </c>
      <c r="F26" s="1">
        <v>0.32800000000000001</v>
      </c>
      <c r="G26" s="1">
        <v>0.32</v>
      </c>
      <c r="H26" s="1">
        <v>1.0820000000000001</v>
      </c>
      <c r="I26" s="1"/>
      <c r="J26" s="1">
        <f>D26*E26*(I21^2/((C26*1000)^2))</f>
        <v>6.9421487603305784E-3</v>
      </c>
      <c r="K26">
        <f>D26*F26*(I21^2/((C26*1000)^2))</f>
        <v>7.1157024793388438E-2</v>
      </c>
      <c r="L26">
        <f>D26*G26*(I21^2/((C26*1000)^2))</f>
        <v>6.9421487603305784E-2</v>
      </c>
      <c r="M26">
        <f>D26*H26*(I21^2/((C26*1000)^2))</f>
        <v>0.23473140495867773</v>
      </c>
    </row>
    <row r="27" spans="2:13">
      <c r="B27" s="1" t="s">
        <v>30</v>
      </c>
      <c r="C27" s="1">
        <v>110</v>
      </c>
      <c r="D27" s="1">
        <v>68</v>
      </c>
      <c r="E27" s="1">
        <v>0.12</v>
      </c>
      <c r="F27" s="1">
        <v>0.42</v>
      </c>
      <c r="G27" s="1">
        <v>0.38400000000000001</v>
      </c>
      <c r="H27" s="1">
        <v>1.23</v>
      </c>
      <c r="I27" s="1"/>
      <c r="J27" s="1">
        <f>D27*E27*(I21^2/((C27*1000)^2))</f>
        <v>6.7438016528925629E-2</v>
      </c>
      <c r="K27">
        <f>D27*F27*(I21^2/((C27*1000)^2))</f>
        <v>0.23603305785123965</v>
      </c>
      <c r="L27">
        <f>D27*G27*(I21^2/((C27*1000)^2))</f>
        <v>0.21580165289256201</v>
      </c>
      <c r="M27">
        <f>D27*H27*(I21^2/((C27*1000)^2))</f>
        <v>0.69123966942148762</v>
      </c>
    </row>
    <row r="28" spans="2:13">
      <c r="B28" s="1" t="s">
        <v>31</v>
      </c>
      <c r="C28" s="1">
        <v>110</v>
      </c>
      <c r="D28" s="1">
        <v>30</v>
      </c>
      <c r="E28" s="1">
        <v>0.12</v>
      </c>
      <c r="F28" s="1">
        <v>0.42</v>
      </c>
      <c r="G28" s="1">
        <v>0.38400000000000001</v>
      </c>
      <c r="H28" s="1">
        <v>1.23</v>
      </c>
      <c r="I28" s="1"/>
      <c r="J28" s="1">
        <f>D28*E28*(I21^2/((C28*1000)^2))</f>
        <v>2.9752066115702476E-2</v>
      </c>
      <c r="K28">
        <f>D28*F28*(I21^2/((C28*1000)^2))</f>
        <v>0.10413223140495868</v>
      </c>
      <c r="L28">
        <f>D28*G28*(I21^2/((C28*1000)^2))</f>
        <v>9.5206611570247929E-2</v>
      </c>
      <c r="M28">
        <f>D28*H28*(I21^2/((C28*1000)^2))</f>
        <v>0.30495867768595042</v>
      </c>
    </row>
    <row r="29" spans="2:13">
      <c r="B29" s="1"/>
      <c r="C29" s="1"/>
      <c r="D29" s="1"/>
      <c r="E29" s="1"/>
      <c r="F29" s="1"/>
      <c r="G29" s="1"/>
      <c r="H29" s="1"/>
      <c r="I29" s="1"/>
      <c r="J29" s="1"/>
    </row>
    <row r="33" spans="2:14">
      <c r="B33" s="1" t="s">
        <v>47</v>
      </c>
      <c r="C33" s="1" t="s">
        <v>21</v>
      </c>
      <c r="D33" s="1" t="s">
        <v>22</v>
      </c>
      <c r="E33" s="4" t="s">
        <v>23</v>
      </c>
      <c r="F33" s="1" t="s">
        <v>41</v>
      </c>
      <c r="G33" s="1" t="s">
        <v>42</v>
      </c>
      <c r="H33" s="4" t="s">
        <v>43</v>
      </c>
      <c r="I33" s="1" t="s">
        <v>7</v>
      </c>
      <c r="J33" s="1" t="s">
        <v>32</v>
      </c>
      <c r="K33" s="1" t="s">
        <v>45</v>
      </c>
      <c r="L33" s="1" t="s">
        <v>33</v>
      </c>
      <c r="M33" s="1" t="s">
        <v>46</v>
      </c>
    </row>
    <row r="34" spans="2:14">
      <c r="B34" s="1" t="s">
        <v>48</v>
      </c>
      <c r="C34" s="1">
        <v>10</v>
      </c>
      <c r="D34" s="1">
        <v>11</v>
      </c>
      <c r="E34" s="1">
        <v>0.20599999999999999</v>
      </c>
      <c r="F34" s="1">
        <v>9.4E-2</v>
      </c>
      <c r="G34" s="1">
        <v>0.97</v>
      </c>
      <c r="H34" s="1">
        <v>0.38</v>
      </c>
      <c r="I34" s="1">
        <v>10000</v>
      </c>
      <c r="J34" s="1">
        <f>D34*E34*(I34^2/((C34*1000)^2))</f>
        <v>2.266</v>
      </c>
      <c r="K34" s="1">
        <f>D34*F34*(I34^2/((C34*1000)^2))</f>
        <v>1.034</v>
      </c>
      <c r="L34" s="1">
        <f>D34*G34*(I34^2/((C34*1000)^2))</f>
        <v>10.67</v>
      </c>
      <c r="M34" s="1">
        <f>D34*H34*(I34^2/((C34*1000)^2))</f>
        <v>4.18</v>
      </c>
    </row>
    <row r="35" spans="2:14">
      <c r="B35" s="1" t="s">
        <v>49</v>
      </c>
      <c r="C35" s="1">
        <v>10</v>
      </c>
      <c r="D35" s="1">
        <v>2</v>
      </c>
      <c r="E35" s="1">
        <v>0.20599999999999999</v>
      </c>
      <c r="F35" s="1">
        <v>9.4E-2</v>
      </c>
      <c r="G35" s="1">
        <v>0.97</v>
      </c>
      <c r="H35" s="1">
        <v>0.38</v>
      </c>
      <c r="I35" s="1"/>
      <c r="J35" s="1">
        <f>D35*E35*(I34^2/((C35*1000)^2))</f>
        <v>0.41199999999999998</v>
      </c>
      <c r="K35" s="1">
        <f>D35*F35*(I34^2/((C35*1000)^2))</f>
        <v>0.188</v>
      </c>
      <c r="L35" s="1">
        <f>D35*G35*(I34^2/((C35*1000)^2))</f>
        <v>1.94</v>
      </c>
      <c r="M35" s="1">
        <f>D35*H35*(I34^2/((C35*1000)^2))</f>
        <v>0.76</v>
      </c>
    </row>
    <row r="40" spans="2:14">
      <c r="B40" s="1" t="s">
        <v>58</v>
      </c>
      <c r="C40" s="1" t="s">
        <v>21</v>
      </c>
      <c r="D40" s="1" t="s">
        <v>67</v>
      </c>
      <c r="E40" s="1" t="s">
        <v>68</v>
      </c>
      <c r="F40" s="1" t="s">
        <v>69</v>
      </c>
      <c r="G40" s="5" t="s">
        <v>7</v>
      </c>
      <c r="H40" s="5" t="s">
        <v>77</v>
      </c>
      <c r="I40" s="5" t="s">
        <v>10</v>
      </c>
      <c r="J40" s="5" t="s">
        <v>72</v>
      </c>
      <c r="K40" s="1" t="s">
        <v>44</v>
      </c>
      <c r="L40" s="1" t="s">
        <v>45</v>
      </c>
      <c r="M40" s="1" t="s">
        <v>76</v>
      </c>
      <c r="N40" s="1" t="s">
        <v>78</v>
      </c>
    </row>
    <row r="41" spans="2:14">
      <c r="B41" s="1" t="s">
        <v>79</v>
      </c>
      <c r="C41" s="1">
        <v>110</v>
      </c>
      <c r="D41" s="1">
        <v>0.1</v>
      </c>
      <c r="E41" s="1">
        <v>1</v>
      </c>
      <c r="F41" s="1">
        <v>22000</v>
      </c>
      <c r="G41" s="1">
        <v>10000</v>
      </c>
      <c r="H41" s="6">
        <v>1.1000000000000001</v>
      </c>
      <c r="I41" s="1">
        <f>D41*J41</f>
        <v>5.0000000000000012E-4</v>
      </c>
      <c r="J41">
        <f>H41*G41^2/(F41*1000000)</f>
        <v>5.000000000000001E-3</v>
      </c>
      <c r="K41" s="1">
        <f>I41</f>
        <v>5.0000000000000012E-4</v>
      </c>
      <c r="L41" s="1">
        <f>J41</f>
        <v>5.000000000000001E-3</v>
      </c>
      <c r="M41" s="1">
        <f>E41*K41</f>
        <v>5.0000000000000012E-4</v>
      </c>
      <c r="N41" s="1">
        <f>E41*L41</f>
        <v>5.000000000000001E-3</v>
      </c>
    </row>
    <row r="46" spans="2:14">
      <c r="B46" s="1" t="s">
        <v>66</v>
      </c>
      <c r="C46" s="1" t="s">
        <v>21</v>
      </c>
      <c r="D46" s="1" t="s">
        <v>59</v>
      </c>
      <c r="E46" s="1" t="s">
        <v>60</v>
      </c>
      <c r="F46" s="1" t="s">
        <v>61</v>
      </c>
      <c r="G46" s="5" t="s">
        <v>62</v>
      </c>
      <c r="H46" s="5" t="s">
        <v>63</v>
      </c>
      <c r="I46" s="5" t="s">
        <v>64</v>
      </c>
      <c r="J46" s="5" t="s">
        <v>7</v>
      </c>
      <c r="K46" s="1" t="s">
        <v>72</v>
      </c>
      <c r="L46" s="1" t="s">
        <v>73</v>
      </c>
      <c r="M46" s="1" t="s">
        <v>74</v>
      </c>
    </row>
    <row r="47" spans="2:14">
      <c r="B47" s="1" t="s">
        <v>65</v>
      </c>
      <c r="C47" s="1">
        <v>110</v>
      </c>
      <c r="D47" s="1">
        <v>2.5</v>
      </c>
      <c r="E47" s="1">
        <v>2</v>
      </c>
      <c r="F47" s="1">
        <v>0.88500000000000001</v>
      </c>
      <c r="G47" s="1">
        <v>0.98</v>
      </c>
      <c r="H47" s="1">
        <v>6</v>
      </c>
      <c r="I47" s="1">
        <v>0</v>
      </c>
      <c r="J47" s="1">
        <v>10000</v>
      </c>
      <c r="K47">
        <f>1/H47*(J47^2/(D47*1000000))*F47</f>
        <v>5.8999999999999995</v>
      </c>
      <c r="L47">
        <f>1/H47*(J47^2/(D47*1000000))*F47</f>
        <v>5.8999999999999995</v>
      </c>
      <c r="M47" s="5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Elektrosan</dc:creator>
  <cp:lastModifiedBy>Felior</cp:lastModifiedBy>
  <dcterms:created xsi:type="dcterms:W3CDTF">2010-12-30T00:22:35Z</dcterms:created>
  <dcterms:modified xsi:type="dcterms:W3CDTF">2011-01-04T08:12:02Z</dcterms:modified>
</cp:coreProperties>
</file>