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Cronograma Externo" sheetId="2" r:id="rId5"/>
    <sheet state="visible" name="Cronograma interno" sheetId="3" r:id="rId6"/>
    <sheet state="visible" name="Performance periodo" sheetId="4" r:id="rId7"/>
    <sheet state="visible" name="Asignación de recursos" sheetId="5" r:id="rId8"/>
    <sheet state="visible" name="MICMAC" sheetId="6" r:id="rId9"/>
    <sheet state="visible" name="MICMAC 2" sheetId="7" r:id="rId10"/>
    <sheet state="visible" name="Riesgos e Impacto" sheetId="8" r:id="rId11"/>
    <sheet state="visible" name="Análisis de PF " sheetId="9" r:id="rId12"/>
    <sheet state="visible" name="Plan Contingencia" sheetId="10" r:id="rId13"/>
  </sheets>
  <definedNames/>
  <calcPr/>
</workbook>
</file>

<file path=xl/sharedStrings.xml><?xml version="1.0" encoding="utf-8"?>
<sst xmlns="http://schemas.openxmlformats.org/spreadsheetml/2006/main" count="576" uniqueCount="313">
  <si>
    <t>Proyecto Principal - Transporte Publico</t>
  </si>
  <si>
    <t>Entregable  - ABMs - Asignación</t>
  </si>
  <si>
    <t>Entregable  - Final</t>
  </si>
  <si>
    <t>Entregable  - xxxxxx</t>
  </si>
  <si>
    <t>Mod. Backend</t>
  </si>
  <si>
    <t>Mod.  Frontend</t>
  </si>
  <si>
    <t>1.1.1</t>
  </si>
  <si>
    <t>ABMs de tablas</t>
  </si>
  <si>
    <t>2.1.1</t>
  </si>
  <si>
    <t>Desarrollo web</t>
  </si>
  <si>
    <t>1.1.2</t>
  </si>
  <si>
    <t>Relaciones de Tablas</t>
  </si>
  <si>
    <t>2.1.2</t>
  </si>
  <si>
    <t>Aplicación de estándares de seguridad</t>
  </si>
  <si>
    <t>1.1.3</t>
  </si>
  <si>
    <t>Testeos de control</t>
  </si>
  <si>
    <t>2.1.3</t>
  </si>
  <si>
    <t>Contacto y verificacion con el cliente</t>
  </si>
  <si>
    <t>Lo que se le promete al cliente, los hitos formales, correspondientes a la WBS y alguno intermedio</t>
  </si>
  <si>
    <t>Nro</t>
  </si>
  <si>
    <t>Hito</t>
  </si>
  <si>
    <t>Entregable 
 asociado</t>
  </si>
  <si>
    <t>Responsable</t>
  </si>
  <si>
    <t>Fase 1</t>
  </si>
  <si>
    <t>Entrega 1</t>
  </si>
  <si>
    <t>Equipo</t>
  </si>
  <si>
    <t>Fase 2</t>
  </si>
  <si>
    <t>Entrega II (Final)</t>
  </si>
  <si>
    <t>Horas Estimadas</t>
  </si>
  <si>
    <t>Días Estimados</t>
  </si>
  <si>
    <t>Tarea WBS</t>
  </si>
  <si>
    <t>Nro Actividad</t>
  </si>
  <si>
    <t>Actividad</t>
  </si>
  <si>
    <t>Fecha Inicio</t>
  </si>
  <si>
    <t>Predecesora</t>
  </si>
  <si>
    <t>Commit/Ticket</t>
  </si>
  <si>
    <t>12 hs</t>
  </si>
  <si>
    <t>3 dia</t>
  </si>
  <si>
    <t>1.1.1 Diseño Tablas</t>
  </si>
  <si>
    <t>Planificación componentes software</t>
  </si>
  <si>
    <t>---</t>
  </si>
  <si>
    <t>Project Manager - Kevin Oviedo</t>
  </si>
  <si>
    <t>#A1</t>
  </si>
  <si>
    <t>8 hs</t>
  </si>
  <si>
    <t>2 dias</t>
  </si>
  <si>
    <t>Diseño de modelos y entidades</t>
  </si>
  <si>
    <t>Analista - Gaston Romero</t>
  </si>
  <si>
    <t>#Commit 21978d3</t>
  </si>
  <si>
    <t>16 hs</t>
  </si>
  <si>
    <t>4 dias</t>
  </si>
  <si>
    <t>Implementacion ABM</t>
  </si>
  <si>
    <t>Desarrollador - Mateo Rivas</t>
  </si>
  <si>
    <t>#Commit d50f452</t>
  </si>
  <si>
    <t>Verificación de integridad de Tablas</t>
  </si>
  <si>
    <t>Auditor - Sergio Cadima</t>
  </si>
  <si>
    <t>#A4</t>
  </si>
  <si>
    <t>20 hs</t>
  </si>
  <si>
    <t>5 dias</t>
  </si>
  <si>
    <t>Documentación Tablas y ABM</t>
  </si>
  <si>
    <t>Documentador - Martin Hildebrandt</t>
  </si>
  <si>
    <t>#A5</t>
  </si>
  <si>
    <t>3 dias</t>
  </si>
  <si>
    <t>1.1.2 Relaciones Tablas</t>
  </si>
  <si>
    <t>Análisis de planificación</t>
  </si>
  <si>
    <t>#B1</t>
  </si>
  <si>
    <t>4 dia</t>
  </si>
  <si>
    <t>Documentación relaciones entre Tablas</t>
  </si>
  <si>
    <t>#B5</t>
  </si>
  <si>
    <t>1.1.3 Control</t>
  </si>
  <si>
    <t>Planificación evaluaciones de control</t>
  </si>
  <si>
    <t>#C1</t>
  </si>
  <si>
    <t>Diseño de entidades de prueba</t>
  </si>
  <si>
    <t>Implementacion pruebas de control</t>
  </si>
  <si>
    <t>Entrega prototipo funcional al cliente</t>
  </si>
  <si>
    <t>#C5</t>
  </si>
  <si>
    <t>2.1.1 Desarrollo Web</t>
  </si>
  <si>
    <t>Planificación componentes web</t>
  </si>
  <si>
    <t>#D1</t>
  </si>
  <si>
    <t>Diseño de entidades y componentes</t>
  </si>
  <si>
    <t>Implementacion componentes web</t>
  </si>
  <si>
    <t>Documentación componentes software web</t>
  </si>
  <si>
    <t>#D5</t>
  </si>
  <si>
    <t>2.1.2 Estándares Seguridad</t>
  </si>
  <si>
    <t>Planificación políticas y estándares seguridad</t>
  </si>
  <si>
    <t>#E1</t>
  </si>
  <si>
    <t>Verificacion de estándares de seguridad</t>
  </si>
  <si>
    <t>#E4</t>
  </si>
  <si>
    <t>Documentación estándares de seguridad utilizados</t>
  </si>
  <si>
    <t>#E5</t>
  </si>
  <si>
    <t>2.1.3 Evaluación Final</t>
  </si>
  <si>
    <t>Verificacion de pruebas de control</t>
  </si>
  <si>
    <t>#F4</t>
  </si>
  <si>
    <t>4 hs</t>
  </si>
  <si>
    <t>1 dia</t>
  </si>
  <si>
    <t>Entrega del producto al cliente</t>
  </si>
  <si>
    <t>#F5</t>
  </si>
  <si>
    <t>Al 21 de abril</t>
  </si>
  <si>
    <t>Al 2 de Mayo</t>
  </si>
  <si>
    <t>Al 19 de mayo (Ent)</t>
  </si>
  <si>
    <t>Al 3 de Junio</t>
  </si>
  <si>
    <t>Al 17 de Junio (Ent Fin)</t>
  </si>
  <si>
    <t>PV</t>
  </si>
  <si>
    <t>EV</t>
  </si>
  <si>
    <t>AC</t>
  </si>
  <si>
    <t xml:space="preserve">1.1.1 </t>
  </si>
  <si>
    <t>Analisis planificacion</t>
  </si>
  <si>
    <t>Planificación políticas y estándares de seguridad</t>
  </si>
  <si>
    <t>Totales:</t>
  </si>
  <si>
    <t>Parciales</t>
  </si>
  <si>
    <t>Acumuladas</t>
  </si>
  <si>
    <t>Breves conclusiones al 21 de abril:</t>
  </si>
  <si>
    <t>La planificacion de componentes de software se completo pero en mayor tiempo de lo esperado, El diseño de modelos y entidades se encuentra en estado iniciado y esta tomando un poco mas de lo estimado, la implementacion ABM esta iniciada pero ya supero el plazo estimado, por lo que se encuentra muy demorada y la Verificacion de integridad de tablas todavia no inicio y lleva 2 horas de demora</t>
  </si>
  <si>
    <t>Criterio de EV:       0-33-66-99</t>
  </si>
  <si>
    <t>PV:</t>
  </si>
  <si>
    <t>Valor del trabajo planeado hasta un momento dado.</t>
  </si>
  <si>
    <t>EV:</t>
  </si>
  <si>
    <t xml:space="preserve">Valor del trabajo realmente completado. </t>
  </si>
  <si>
    <t>BAC</t>
  </si>
  <si>
    <t>AC:</t>
  </si>
  <si>
    <t>Costo real del trabajo realizado.</t>
  </si>
  <si>
    <t>Estimaciones Periodo I</t>
  </si>
  <si>
    <t>Estimaciones Periodo II</t>
  </si>
  <si>
    <t>Estimaciones Periodo III</t>
  </si>
  <si>
    <t>Estimaciones Periodo IV</t>
  </si>
  <si>
    <t>Estimaciones Periodo V</t>
  </si>
  <si>
    <t>SV - Desvio del calendario</t>
  </si>
  <si>
    <t>EV - PV</t>
  </si>
  <si>
    <t>CV - Desvio en costos</t>
  </si>
  <si>
    <t>EV-AC</t>
  </si>
  <si>
    <t>SPI - lo que avancé frente a lo que tenia que avanzar EV/PV</t>
  </si>
  <si>
    <t>EV/PV</t>
  </si>
  <si>
    <t>CPI - lo que hice ffrente a lo que gané</t>
  </si>
  <si>
    <t>EV/AC</t>
  </si>
  <si>
    <t>ETC - si mantengo el rendimiento, estimación (ev - cronograma)</t>
  </si>
  <si>
    <t>(BAC-EV)/(SPI/CPI)</t>
  </si>
  <si>
    <t>EAC - si mantengo el rendimiento, pesando mi trabajo (ac - costo)</t>
  </si>
  <si>
    <t>BAC/CPI</t>
  </si>
  <si>
    <t>TCPI</t>
  </si>
  <si>
    <t>Esfuerzo esperado</t>
  </si>
  <si>
    <t>(BAC-EV)/(BAC-AC)</t>
  </si>
  <si>
    <t>IMPO-INCE</t>
  </si>
  <si>
    <t>Importancia???</t>
  </si>
  <si>
    <t>Incer-Dif???</t>
  </si>
  <si>
    <t>2 de Mayo</t>
  </si>
  <si>
    <t>19 de Mayo</t>
  </si>
  <si>
    <t>3 de Junio</t>
  </si>
  <si>
    <t>Al 17 de Junio</t>
  </si>
  <si>
    <t>Importancia - PM</t>
  </si>
  <si>
    <t>1-2: Actividades de muy baja importancia. Estas tareas pueden ser triviales o no críticas para el proyecto.
3-4: Actividades de baja importancia. Estas tareas pueden contribuir al proyecto, pero no son urgentes ni esenciales.
5-6: Actividades de importancia moderada. Estas tareas son necesarias para el progreso del proyecto, pero no son urgentes.
7-8: Actividades de alta importancia. Estas tareas son clave para el éxito del proyecto y deben ser priorizadas.
9-10: Actividades de muy alta importancia. Estas tareas son esenciales y críticas para el éxito del proyecto, y deben ser abordadas con prioridad máxima.</t>
  </si>
  <si>
    <t>Dificultad - Responsable</t>
  </si>
  <si>
    <t>1-2: Tareas de muy baja dificultad. Estas tareas son sencillas de realizar, con poca o ninguna complejidad técnica o requerimientos especiales.</t>
  </si>
  <si>
    <t>3-4: Tareas de baja dificultad. Estas tareas pueden presentar algunos desafíos menores, pero en general son manejables y se pueden completar fácilmente.</t>
  </si>
  <si>
    <t>5-6: Tareas de dificultad moderada. Estas tareas requieren cierta habilidad o experiencia para completar y pueden presentar desafíos técnicos o logísticos.</t>
  </si>
  <si>
    <t>7-8: Tareas de alta dificultad. Estas tareas pueden ser complejas, requerir habilidades especializadas o implicar desafíos significativos.</t>
  </si>
  <si>
    <t>9-10: Tareas de muy alta dificultad. Estas tareas son extremadamente desafiantes y pueden requerir habilidades avanzadas, conocimientos especializados o soluciones innovadoras.</t>
  </si>
  <si>
    <t>DEPENDENCIAS DIRECTAS</t>
  </si>
  <si>
    <t>Actividades Caoticas</t>
  </si>
  <si>
    <t>INF</t>
  </si>
  <si>
    <t>INF-NOR</t>
  </si>
  <si>
    <t>DEP-NOR</t>
  </si>
  <si>
    <t xml:space="preserve">Planificación componentes software - 1 </t>
  </si>
  <si>
    <t>Actividad 1</t>
  </si>
  <si>
    <t>Implementación ABM - 3</t>
  </si>
  <si>
    <t>Actividad 3</t>
  </si>
  <si>
    <t>Verificacion de Integracion de Tablas - 4</t>
  </si>
  <si>
    <t>Actividad 4</t>
  </si>
  <si>
    <t>Entrega de Prototipo Funcional al Cliente - 11</t>
  </si>
  <si>
    <t>Actividad 11</t>
  </si>
  <si>
    <t>Verificacion de Estándares de Seguridad Utilizados - 17</t>
  </si>
  <si>
    <t>Actividad 17</t>
  </si>
  <si>
    <t>Entrega del Producto Final al Cliente - 20</t>
  </si>
  <si>
    <t>Actividad 20</t>
  </si>
  <si>
    <t>DEP</t>
  </si>
  <si>
    <t>Actividades</t>
  </si>
  <si>
    <t>Responsables</t>
  </si>
  <si>
    <t>PM</t>
  </si>
  <si>
    <t>Implementación ABM</t>
  </si>
  <si>
    <t>DEV</t>
  </si>
  <si>
    <t>Verificacion de Integracion de Tablas</t>
  </si>
  <si>
    <t>AUDITOR</t>
  </si>
  <si>
    <t>Entrega de Prototipo Funcional al Cliente</t>
  </si>
  <si>
    <t>Verificacion de Estándares de Seguridad Utilizados</t>
  </si>
  <si>
    <t>Entrega del Producto Final al Cliente</t>
  </si>
  <si>
    <t xml:space="preserve">"0: Ninguno
Impacto: La variable no tiene impacto sobre las otras variables.
1: Bajo
Impacto: La variable tiene un impacto bajo sobre las otras variables.
2: Medio
Impacto: La variable tiene un impacto moderado sobre las otras variables.
3: Alto
Impacto: La variable tiene un alto impacto sobre las otras variables.
"                                </t>
  </si>
  <si>
    <t>DEPENDENCIAS INDIRECTAS</t>
  </si>
  <si>
    <t xml:space="preserve">0: Ninguno
Impacto: La variable no tiene impacto sobre las otras variables.
1: Bajo
Impacto: La variable tiene un impacto bajo sobre las otras variables.
2: Medio
Impacto: La variable tiene un impacto moderado sobre las otras variables.
3: Alto
Impacto: La variable tiene un alto impacto sobre las otras variables.
</t>
  </si>
  <si>
    <t>NRO</t>
  </si>
  <si>
    <t>DESCRIPCIÓN</t>
  </si>
  <si>
    <t>#</t>
  </si>
  <si>
    <t>Nombre del Riesgo</t>
  </si>
  <si>
    <t>Descripción</t>
  </si>
  <si>
    <t xml:space="preserve">Módulo WBS </t>
  </si>
  <si>
    <t>Prob</t>
  </si>
  <si>
    <t>Gravedad</t>
  </si>
  <si>
    <t>Impacto</t>
  </si>
  <si>
    <t>Tipo</t>
  </si>
  <si>
    <t>Planificación</t>
  </si>
  <si>
    <t>Umbral</t>
  </si>
  <si>
    <t>Acción de la planificación</t>
  </si>
  <si>
    <t>Retraso en la entrega final</t>
  </si>
  <si>
    <t>La entrega del producto final al cliente se ve retrasada por tiempo indefinido.</t>
  </si>
  <si>
    <t xml:space="preserve">2.1.3 </t>
  </si>
  <si>
    <t>Estrategico</t>
  </si>
  <si>
    <t>Mitigar</t>
  </si>
  <si>
    <t>Cuando falten 3 meses para la entrega del producto final al cliente y las estimaciones de tiempo no sean correctas.</t>
  </si>
  <si>
    <t>Rehacer todas las estimaciones pertinentes para acordar nueva fecha de entrega al cliente.</t>
  </si>
  <si>
    <t>Fallas en el desarrollo de software de gestión</t>
  </si>
  <si>
    <t>Problemas tecnicos en las plataformas utilizadas para el seguimiento, desarrollo y control del proyecto</t>
  </si>
  <si>
    <t>Tecnico</t>
  </si>
  <si>
    <t>Si el sistemas no esta operativo durante mas de 4hs seguidas</t>
  </si>
  <si>
    <t xml:space="preserve">Tener software de respaldo y soporte tecnico disponible para solucionar los incidentes rapidamente  </t>
  </si>
  <si>
    <t>Fallos en la implementación de los estándares de seguridad</t>
  </si>
  <si>
    <t>El sistema podría no aplicar correctamente los estándares de seguridad, lo que pondría en riesgo la datos de usuario</t>
  </si>
  <si>
    <t>Técnico</t>
  </si>
  <si>
    <t>Evitar</t>
  </si>
  <si>
    <t>"Al primer protocolo a nivel local"</t>
  </si>
  <si>
    <t>Corroborar el correcto funcionamiento de los procesos de seguridad del proyecto</t>
  </si>
  <si>
    <t>Problemas de suministro eléctrico</t>
  </si>
  <si>
    <t>Interrupciónes en el suministro de energía que afecta al progreso del proyecto</t>
  </si>
  <si>
    <t>Aceptar</t>
  </si>
  <si>
    <t>Si se registran cortes del suministro electrico superiores a 2hs durante las horas laborales</t>
  </si>
  <si>
    <t>Instalar un sistema de respaldo eléctrico y coordinar con la empresa suministradora para disminuir las interrupciones</t>
  </si>
  <si>
    <t>Devaluacion de la moneda</t>
  </si>
  <si>
    <t>Una caida en el valor del peso argentino puede causar que los costos estimados se desfasen en comparacion con los costos reales del proyecto</t>
  </si>
  <si>
    <t>Financiero</t>
  </si>
  <si>
    <t>Una devaluación del tipo de cambio superior al 10% frente al presupuesto base del proyecto</t>
  </si>
  <si>
    <t>Incluir clausulas de ajuste de la inflacion con los clientes</t>
  </si>
  <si>
    <t>Funciones del Sistema</t>
  </si>
  <si>
    <t>Complejidad</t>
  </si>
  <si>
    <t>Valor en Puntos de Funcion</t>
  </si>
  <si>
    <t>Escala de Valores</t>
  </si>
  <si>
    <t>ANALISIS RESPECTO AL BAC:</t>
  </si>
  <si>
    <t>Registro de viajes</t>
  </si>
  <si>
    <t>EO</t>
  </si>
  <si>
    <t>BAJA</t>
  </si>
  <si>
    <t>Factor de Ajuste</t>
  </si>
  <si>
    <t>Puntaje</t>
  </si>
  <si>
    <t>Estimacion de tiempos respecto a PF</t>
  </si>
  <si>
    <t>(8*PFA/Cant Desarrolladores)Horas x dia</t>
  </si>
  <si>
    <t>Registro de usuarios</t>
  </si>
  <si>
    <t>Comunicación de datos</t>
  </si>
  <si>
    <t>Consulta de saldos y movimientos</t>
  </si>
  <si>
    <t>EQ</t>
  </si>
  <si>
    <t>MEDIA</t>
  </si>
  <si>
    <t>Procesamiento distribuido</t>
  </si>
  <si>
    <t>Validacion de tarjetas</t>
  </si>
  <si>
    <t>EI</t>
  </si>
  <si>
    <t>ALTA</t>
  </si>
  <si>
    <t>Objetivos de Rendimiento</t>
  </si>
  <si>
    <t xml:space="preserve">Pago de transporte </t>
  </si>
  <si>
    <t>Configuración del equipamiento</t>
  </si>
  <si>
    <t>Aclaraciones:</t>
  </si>
  <si>
    <t>Consulta de saldo</t>
  </si>
  <si>
    <t>Tasa de transacciones</t>
  </si>
  <si>
    <t>8 debido a que utilizamos un lenguaje de cuarta generacion</t>
  </si>
  <si>
    <t>Recarga de saldo</t>
  </si>
  <si>
    <t>Entrada de datos en línea</t>
  </si>
  <si>
    <t>Disponemos de un solo desarrollador</t>
  </si>
  <si>
    <t>Gestion de tarjetas perdidas o robadas</t>
  </si>
  <si>
    <t>Interfase con el usuario</t>
  </si>
  <si>
    <t>Se trabajan 4 horas por dia</t>
  </si>
  <si>
    <t>Administracion de beneficios sociales</t>
  </si>
  <si>
    <t>Actualización en línea</t>
  </si>
  <si>
    <t>Tablas BD - 10 (100 = 10*10)</t>
  </si>
  <si>
    <t>ILF</t>
  </si>
  <si>
    <t>Procesamiento complejo</t>
  </si>
  <si>
    <t>TOTAL / PFSA</t>
  </si>
  <si>
    <t>Reusabilidad del código</t>
  </si>
  <si>
    <t>CONCLUSIONES: El valor de complejidad que surge del calculo de puntos de funciones es mas de 7 veces mas grande que el valor del BAC obtenido en la planilla de performance, lo que quiere decir que el proyecto va a tomar muchisimo mas de lo que en realidad estimamos</t>
  </si>
  <si>
    <t>Facilidad de implementación</t>
  </si>
  <si>
    <t>Facilidad de operación</t>
  </si>
  <si>
    <t>Instalaciones Múltiples</t>
  </si>
  <si>
    <t>Facilidad de cambios</t>
  </si>
  <si>
    <t>PFA =</t>
  </si>
  <si>
    <t xml:space="preserve">Situación crítica </t>
  </si>
  <si>
    <t>Primer plan de contingencia</t>
  </si>
  <si>
    <t>Segundo plan de contingencia</t>
  </si>
  <si>
    <t>Tercer plan de contingencia</t>
  </si>
  <si>
    <r>
      <rPr>
        <rFont val="Arial"/>
        <color theme="1"/>
      </rPr>
      <t xml:space="preserve">Retraso en la entrega final al cliente. La entrega del prototipo final resulta ser incorrecta, el cliente está instatisfecho con el producto fabricado, lo que nos obligará a realizar nuevamente todas las estimaciones para comenzar un producto nuevo, reutilizando aquellos componentes de software ya construidos. El presupuesto restante es mínimo, y se debe reconstruir el prototipo para satisfacer las necesidades del cliente, efectuamos el </t>
    </r>
    <r>
      <rPr>
        <rFont val="Arial"/>
        <b/>
        <color theme="1"/>
      </rPr>
      <t>primer plan de contingencia</t>
    </r>
    <r>
      <rPr>
        <rFont val="Arial"/>
        <color theme="1"/>
      </rPr>
      <t xml:space="preserve">. Se regresa a la instancia del prototipo inicial de la anterior entrega, de esta forma, se parte de una entrega funcional que satisface parcialmente los requisitos originales del cliente. Al mismo tiempo, se rediseñan las actividades entre la entrega del prototipo funcional y la entrega del prototipo final al cliente, minimizando el impacto de retraso en términos de tiempo de entrega del producto final actualizado.
En caso de que el </t>
    </r>
    <r>
      <rPr>
        <rFont val="Arial"/>
        <b/>
        <color theme="1"/>
      </rPr>
      <t>primer plan de contingencia</t>
    </r>
    <r>
      <rPr>
        <rFont val="Arial"/>
        <color theme="1"/>
      </rPr>
      <t xml:space="preserve"> no satisfaga los requisitos del cliente el prototipo funcional actualizado, se ejecuta el </t>
    </r>
    <r>
      <rPr>
        <rFont val="Arial"/>
        <b/>
        <color theme="1"/>
      </rPr>
      <t>segundo plan de contingencia</t>
    </r>
    <r>
      <rPr>
        <rFont val="Arial"/>
        <color theme="1"/>
      </rPr>
      <t xml:space="preserve">, se procede a rehacer el proyecto desde el principio, reutilizando los componentes de software esenciales para acelerar el procedimiento de reconstrucción. Se busca cambiar el diseño inicial, basándose en la nueva visión del cliente respecto de su producto deseado. Se vuelven a estimar las actividades, bajo el conocimiento y la experiencia del anterior prototipo, enfocando las necesidades del cliente.
En caso de que el </t>
    </r>
    <r>
      <rPr>
        <rFont val="Arial"/>
        <b/>
        <color theme="1"/>
      </rPr>
      <t>segundo plan de contingencia fracase</t>
    </r>
    <r>
      <rPr>
        <rFont val="Arial"/>
        <color theme="1"/>
      </rPr>
      <t xml:space="preserve">, se ejecutará el último recurso, el </t>
    </r>
    <r>
      <rPr>
        <rFont val="Arial"/>
        <b/>
        <color theme="1"/>
      </rPr>
      <t>tercer plan de contingencia</t>
    </r>
    <r>
      <rPr>
        <rFont val="Arial"/>
        <color theme="1"/>
      </rPr>
      <t>, consiste en iniciar el proyecto absolutamente de cero, partiendo exclusivamente con la experiencia y los conocimientos de todo el personal, siendo acotados por una ventana de tiempo mínima. Se reinicia completamente el proyecto, cambiando por completo el enfoque, manteniendo una comunicación aún más cercana con el cliente, obteniendo mayor especificidad de los requisitos correspondientes, se analiza con detenimiento las dos anteriores entregas, en búsqueda de descubrir aquello que el cliente desea. Se lleva a cabo la planificación completa del proyecto basado en este análisis de los dos prototipos funcionales rechazados.</t>
    </r>
  </si>
  <si>
    <t>Riesgo</t>
  </si>
  <si>
    <t>Retraso en la entrega del producto final al cliente</t>
  </si>
  <si>
    <t>3 meses previo a la entrega del producto final</t>
  </si>
  <si>
    <t>Roles</t>
  </si>
  <si>
    <t>Project Manager: Kevin Oviedo</t>
  </si>
  <si>
    <t>Recursos</t>
  </si>
  <si>
    <t>Integrantes del proyecto, recursos humanos</t>
  </si>
  <si>
    <t>Prueba</t>
  </si>
  <si>
    <t>Reestimaciones mensuales del proyecto</t>
  </si>
  <si>
    <t>Pasos</t>
  </si>
  <si>
    <t xml:space="preserve">Contactar al cliente </t>
  </si>
  <si>
    <t>Renegociación de mayor cantidad de tiempo</t>
  </si>
  <si>
    <t xml:space="preserve">Renegociación parcial de requisitos </t>
  </si>
  <si>
    <t xml:space="preserve">Renegociación completa de requisitos </t>
  </si>
  <si>
    <t>Renegociación del presupuesto</t>
  </si>
  <si>
    <t>Renegociación parcial de presupuesto</t>
  </si>
  <si>
    <t>Renegociación completa de presupuesto</t>
  </si>
  <si>
    <t>Estimación nuevas actividades</t>
  </si>
  <si>
    <t>Reestimación parcial de las actividades</t>
  </si>
  <si>
    <t>Reestimación completa de las actividades</t>
  </si>
  <si>
    <t>Reinicio parcial del ciclo de vida</t>
  </si>
  <si>
    <t>Reinicio completo del ciclo de vida</t>
  </si>
  <si>
    <t>Cursos</t>
  </si>
  <si>
    <r>
      <rPr/>
      <t xml:space="preserve">Auditoría Informática (Udemy): </t>
    </r>
    <r>
      <rPr>
        <color rgb="FF1155CC"/>
        <u/>
      </rPr>
      <t>https://www.udemy.com/course/auditoria-informatica</t>
    </r>
  </si>
  <si>
    <r>
      <rPr/>
      <t xml:space="preserve">Auditoría de Seguridad Informática (Euroinnova): </t>
    </r>
    <r>
      <rPr>
        <color rgb="FF1155CC"/>
        <u/>
      </rPr>
      <t>https://www.euroinnova.com/curso-gestion-auditoria-sistemas-seguridad-informacion</t>
    </r>
  </si>
  <si>
    <r>
      <rPr/>
      <t xml:space="preserve">Auditoría de Sistemas (ESEP): </t>
    </r>
    <r>
      <rPr>
        <color rgb="FF1155CC"/>
        <u/>
      </rPr>
      <t>https://sceu.frba.utn.edu.ar/e-learning/detalle/curso/180/introduccion-a-la-gestion-por-procesos</t>
    </r>
  </si>
  <si>
    <t>Certificados</t>
  </si>
  <si>
    <r>
      <rPr/>
      <t xml:space="preserve">CISA - Capacitación para Auditor: </t>
    </r>
    <r>
      <rPr>
        <color rgb="FF1155CC"/>
        <u/>
      </rPr>
      <t>https://www.udemy.com/course/cisa-capacitacion-para-auditor-certificado-dominio-1</t>
    </r>
  </si>
  <si>
    <r>
      <rPr>
        <rFont val="Arial"/>
        <color rgb="FF000000"/>
      </rPr>
      <t xml:space="preserve">ISO/IEC 27001 Lead Auditor – PECB: </t>
    </r>
    <r>
      <rPr>
        <rFont val="Arial"/>
        <color rgb="FF1155CC"/>
        <u/>
      </rPr>
      <t>https://www.udemy.com/course/iso27001-auditor-interno</t>
    </r>
  </si>
  <si>
    <r>
      <rPr>
        <rFont val="Arial"/>
      </rPr>
      <t xml:space="preserve">Certified ISO 27001:2022 ISMS Lead Auditor: </t>
    </r>
    <r>
      <rPr>
        <rFont val="Arial"/>
        <color rgb="FF1155CC"/>
        <u/>
      </rPr>
      <t>https://www.coralesecure.com/isms-iso-27001-consultancy.php</t>
    </r>
  </si>
  <si>
    <t>Postgrados</t>
  </si>
  <si>
    <r>
      <rPr>
        <rFont val="Arial"/>
      </rPr>
      <t xml:space="preserve">Maestría en Auditoría de Sistemas: </t>
    </r>
    <r>
      <rPr>
        <rFont val="Arial"/>
        <color rgb="FF1155CC"/>
        <u/>
      </rPr>
      <t>https://www.fcad.uner.edu.ar/eventos/curso-de-postgrado-auditoria-informatica</t>
    </r>
  </si>
  <si>
    <r>
      <rPr>
        <rFont val="Arial"/>
      </rPr>
      <t xml:space="preserve">Maestría en Auditoría de Seguridad Informática: </t>
    </r>
    <r>
      <rPr>
        <rFont val="Arial"/>
        <color rgb="FF1155CC"/>
        <u/>
      </rPr>
      <t>https://postgradoingenieria.com/master-en-seguridad-informatica</t>
    </r>
  </si>
  <si>
    <r>
      <rPr>
        <rFont val="Arial"/>
      </rPr>
      <t xml:space="preserve">Postgrado en Auditoría de Sistemas de Información: </t>
    </r>
    <r>
      <rPr>
        <rFont val="Arial"/>
        <color rgb="FF1155CC"/>
        <u/>
      </rPr>
      <t>https://www.galileo.edu/fisicc/carrera/postgrado-auditoria-sistemas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</si>
</sst>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d/mm/yyyy"/>
  </numFmts>
  <fonts count="25">
    <font>
      <sz val="10.0"/>
      <color rgb="FF000000"/>
      <name val="Arial"/>
      <scheme val="minor"/>
    </font>
    <font>
      <sz val="10.0"/>
      <color theme="1"/>
      <name val="Arial"/>
      <scheme val="minor"/>
    </font>
    <font>
      <color theme="1"/>
      <name val="Arial"/>
    </font>
    <font>
      <sz val="17.0"/>
      <color theme="1"/>
      <name val="Arial"/>
    </font>
    <font/>
    <font>
      <color rgb="FFFFFFFF"/>
      <name val="Arial"/>
    </font>
    <font>
      <b/>
      <color theme="1"/>
      <name val="Arial"/>
    </font>
    <font>
      <b/>
      <sz val="11.0"/>
      <color theme="1"/>
      <name val="Calibri"/>
    </font>
    <font>
      <color theme="1"/>
      <name val="Arial"/>
      <scheme val="minor"/>
    </font>
    <font>
      <color rgb="FFFF0000"/>
      <name val="Arial"/>
    </font>
    <font>
      <sz val="13.0"/>
      <color theme="1"/>
      <name val="Arial"/>
    </font>
    <font>
      <b/>
      <sz val="11.0"/>
      <color theme="1"/>
      <name val="Arial"/>
    </font>
    <font>
      <sz val="11.0"/>
      <color theme="1"/>
      <name val="Arial"/>
    </font>
    <font>
      <sz val="11.0"/>
      <color theme="1"/>
      <name val="Arial"/>
      <scheme val="minor"/>
    </font>
    <font>
      <b/>
      <sz val="11.0"/>
      <color rgb="FF000000"/>
      <name val="Arial"/>
    </font>
    <font>
      <sz val="15.0"/>
      <color theme="1"/>
      <name val="Arial"/>
      <scheme val="minor"/>
    </font>
    <font>
      <b/>
      <i/>
      <sz val="15.0"/>
      <color theme="1"/>
      <name val="Arial"/>
      <scheme val="minor"/>
    </font>
    <font>
      <sz val="13.0"/>
      <color theme="1"/>
      <name val="Arial"/>
      <scheme val="minor"/>
    </font>
    <font>
      <b/>
      <i/>
      <sz val="13.0"/>
      <color theme="1"/>
      <name val="Arial"/>
      <scheme val="minor"/>
    </font>
    <font>
      <sz val="14.0"/>
      <color theme="1"/>
      <name val="Arial"/>
      <scheme val="minor"/>
    </font>
    <font>
      <u/>
      <color rgb="FF0000FF"/>
    </font>
    <font>
      <u/>
      <color rgb="FF0000FF"/>
    </font>
    <font>
      <u/>
      <color rgb="FF0000FF"/>
    </font>
    <font>
      <color rgb="FF000000"/>
      <name val="Arial"/>
    </font>
    <font>
      <u/>
      <color rgb="FF0000FF"/>
      <name val="Arial"/>
    </font>
  </fonts>
  <fills count="31">
    <fill>
      <patternFill patternType="none"/>
    </fill>
    <fill>
      <patternFill patternType="lightGray"/>
    </fill>
    <fill>
      <patternFill patternType="solid">
        <fgColor rgb="FF0000FF"/>
        <bgColor rgb="FF0000FF"/>
      </patternFill>
    </fill>
    <fill>
      <patternFill patternType="solid">
        <fgColor rgb="FF4A86E8"/>
        <bgColor rgb="FF4A86E8"/>
      </patternFill>
    </fill>
    <fill>
      <patternFill patternType="solid">
        <fgColor rgb="FFC9DAF8"/>
        <bgColor rgb="FFC9DAF8"/>
      </patternFill>
    </fill>
    <fill>
      <patternFill patternType="solid">
        <fgColor rgb="FFCFE2F3"/>
        <bgColor rgb="FFCFE2F3"/>
      </patternFill>
    </fill>
    <fill>
      <patternFill patternType="solid">
        <fgColor theme="7"/>
        <bgColor theme="7"/>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CCCCCC"/>
        <bgColor rgb="FFCCCCCC"/>
      </patternFill>
    </fill>
    <fill>
      <patternFill patternType="solid">
        <fgColor rgb="FFD9EAD3"/>
        <bgColor rgb="FFD9EAD3"/>
      </patternFill>
    </fill>
    <fill>
      <patternFill patternType="solid">
        <fgColor rgb="FF38761D"/>
        <bgColor rgb="FF38761D"/>
      </patternFill>
    </fill>
    <fill>
      <patternFill patternType="solid">
        <fgColor rgb="FF666666"/>
        <bgColor rgb="FF666666"/>
      </patternFill>
    </fill>
    <fill>
      <patternFill patternType="solid">
        <fgColor rgb="FF93C47D"/>
        <bgColor rgb="FF93C47D"/>
      </patternFill>
    </fill>
    <fill>
      <patternFill patternType="solid">
        <fgColor rgb="FFCC0000"/>
        <bgColor rgb="FFCC0000"/>
      </patternFill>
    </fill>
    <fill>
      <patternFill patternType="solid">
        <fgColor rgb="FF80FF80"/>
        <bgColor rgb="FF80FF80"/>
      </patternFill>
    </fill>
    <fill>
      <patternFill patternType="solid">
        <fgColor theme="8"/>
        <bgColor theme="8"/>
      </patternFill>
    </fill>
    <fill>
      <patternFill patternType="solid">
        <fgColor rgb="FF6D9EEB"/>
        <bgColor rgb="FF6D9EEB"/>
      </patternFill>
    </fill>
    <fill>
      <patternFill patternType="solid">
        <fgColor rgb="FFB6D7A8"/>
        <bgColor rgb="FFB6D7A8"/>
      </patternFill>
    </fill>
    <fill>
      <patternFill patternType="solid">
        <fgColor rgb="FFF9CB9C"/>
        <bgColor rgb="FFF9CB9C"/>
      </patternFill>
    </fill>
    <fill>
      <patternFill patternType="solid">
        <fgColor rgb="FFFFFF00"/>
        <bgColor rgb="FFFFFF00"/>
      </patternFill>
    </fill>
    <fill>
      <patternFill patternType="solid">
        <fgColor theme="4"/>
        <bgColor theme="4"/>
      </patternFill>
    </fill>
    <fill>
      <patternFill patternType="solid">
        <fgColor rgb="FF00FFFF"/>
        <bgColor rgb="FF00FFFF"/>
      </patternFill>
    </fill>
    <fill>
      <patternFill patternType="solid">
        <fgColor rgb="FFFF00FF"/>
        <bgColor rgb="FFFF00FF"/>
      </patternFill>
    </fill>
    <fill>
      <patternFill patternType="solid">
        <fgColor rgb="FFB7B7B7"/>
        <bgColor rgb="FFB7B7B7"/>
      </patternFill>
    </fill>
    <fill>
      <patternFill patternType="solid">
        <fgColor rgb="FF999999"/>
        <bgColor rgb="FF999999"/>
      </patternFill>
    </fill>
  </fills>
  <borders count="2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dotted">
        <color rgb="FF000000"/>
      </left>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top style="dotted">
        <color rgb="FF000000"/>
      </top>
      <bottom style="dotted">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1" fillId="0" fontId="3" numFmtId="0" xfId="0" applyAlignment="1" applyBorder="1" applyFont="1">
      <alignment horizontal="center" readingOrder="0" vertical="bottom"/>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1" fillId="0" fontId="2" numFmtId="0" xfId="0" applyAlignment="1" applyBorder="1" applyFont="1">
      <alignment vertical="bottom"/>
    </xf>
    <xf borderId="7" fillId="0" fontId="4" numFmtId="0" xfId="0" applyBorder="1" applyFont="1"/>
    <xf borderId="8" fillId="2" fontId="5" numFmtId="0" xfId="0" applyAlignment="1" applyBorder="1" applyFill="1" applyFont="1">
      <alignment horizontal="center" vertical="center"/>
    </xf>
    <xf borderId="8" fillId="2" fontId="5" numFmtId="0" xfId="0" applyAlignment="1" applyBorder="1" applyFont="1">
      <alignment horizontal="center" shrinkToFit="0" vertical="center" wrapText="1"/>
    </xf>
    <xf borderId="0" fillId="0" fontId="2" numFmtId="0" xfId="0" applyAlignment="1" applyFont="1">
      <alignment vertical="center"/>
    </xf>
    <xf borderId="8" fillId="3" fontId="5" numFmtId="164" xfId="0" applyAlignment="1" applyBorder="1" applyFill="1" applyFont="1" applyNumberFormat="1">
      <alignment horizontal="center" vertical="center"/>
    </xf>
    <xf borderId="8" fillId="3" fontId="5" numFmtId="0" xfId="0" applyAlignment="1" applyBorder="1" applyFont="1">
      <alignment horizontal="center" readingOrder="0" shrinkToFit="0" vertical="center" wrapText="1"/>
    </xf>
    <xf borderId="8" fillId="3" fontId="5" numFmtId="0" xfId="0" applyAlignment="1" applyBorder="1" applyFont="1">
      <alignment horizontal="center" readingOrder="0" vertical="center"/>
    </xf>
    <xf borderId="0" fillId="0" fontId="2" numFmtId="49" xfId="0" applyAlignment="1" applyFont="1" applyNumberFormat="1">
      <alignment vertical="center"/>
    </xf>
    <xf borderId="8" fillId="4" fontId="2" numFmtId="49" xfId="0" applyAlignment="1" applyBorder="1" applyFill="1" applyFont="1" applyNumberFormat="1">
      <alignment horizontal="center" vertical="center"/>
    </xf>
    <xf borderId="8" fillId="4" fontId="2" numFmtId="0" xfId="0" applyAlignment="1" applyBorder="1" applyFont="1">
      <alignment horizontal="center" readingOrder="0" shrinkToFit="0" vertical="center" wrapText="1"/>
    </xf>
    <xf borderId="8" fillId="4" fontId="2" numFmtId="49" xfId="0" applyAlignment="1" applyBorder="1" applyFont="1" applyNumberFormat="1">
      <alignment horizontal="center" readingOrder="0" vertical="center"/>
    </xf>
    <xf borderId="8" fillId="4" fontId="2" numFmtId="0" xfId="0" applyAlignment="1" applyBorder="1" applyFont="1">
      <alignment horizontal="center" readingOrder="0" vertical="center"/>
    </xf>
    <xf borderId="0" fillId="0" fontId="2" numFmtId="0" xfId="0" applyFont="1"/>
    <xf borderId="0" fillId="0" fontId="5" numFmtId="164" xfId="0" applyAlignment="1" applyFont="1" applyNumberFormat="1">
      <alignment horizontal="center"/>
    </xf>
    <xf borderId="0" fillId="0" fontId="5" numFmtId="0" xfId="0" applyAlignment="1" applyFont="1">
      <alignment horizontal="center" readingOrder="0"/>
    </xf>
    <xf borderId="0" fillId="0" fontId="2" numFmtId="49" xfId="0" applyFont="1" applyNumberFormat="1"/>
    <xf borderId="0" fillId="0" fontId="2" numFmtId="49" xfId="0" applyAlignment="1" applyFont="1" applyNumberFormat="1">
      <alignment horizontal="center"/>
    </xf>
    <xf borderId="0" fillId="0" fontId="2" numFmtId="0" xfId="0" applyAlignment="1" applyFont="1">
      <alignment horizontal="center" readingOrder="0" shrinkToFit="0" wrapText="1"/>
    </xf>
    <xf borderId="0" fillId="0" fontId="5" numFmtId="0" xfId="0" applyAlignment="1" applyFont="1">
      <alignment horizontal="center"/>
    </xf>
    <xf borderId="0" fillId="0" fontId="2" numFmtId="0" xfId="0" applyAlignment="1" applyFont="1">
      <alignment horizontal="center" shrinkToFit="0" wrapText="1"/>
    </xf>
    <xf borderId="0" fillId="0" fontId="2" numFmtId="0" xfId="0" applyAlignment="1" applyFont="1">
      <alignment horizontal="center" shrinkToFit="0" vertical="bottom" wrapText="1"/>
    </xf>
    <xf borderId="9" fillId="5" fontId="6" numFmtId="0" xfId="0" applyAlignment="1" applyBorder="1" applyFill="1" applyFont="1">
      <alignment horizontal="center" vertical="center"/>
    </xf>
    <xf borderId="3" fillId="5" fontId="6" numFmtId="0" xfId="0" applyAlignment="1" applyBorder="1" applyFont="1">
      <alignment horizontal="center" vertical="center"/>
    </xf>
    <xf borderId="10" fillId="0" fontId="4" numFmtId="0" xfId="0" applyBorder="1" applyFont="1"/>
    <xf borderId="10" fillId="6" fontId="2" numFmtId="0" xfId="0" applyAlignment="1" applyBorder="1" applyFill="1" applyFont="1">
      <alignment horizontal="center" vertical="center"/>
    </xf>
    <xf borderId="6" fillId="6" fontId="6" numFmtId="0" xfId="0" applyAlignment="1" applyBorder="1" applyFont="1">
      <alignment horizontal="center" readingOrder="0" vertical="center"/>
    </xf>
    <xf borderId="6" fillId="6" fontId="2" numFmtId="0" xfId="0" applyAlignment="1" applyBorder="1" applyFont="1">
      <alignment horizontal="center" vertical="center"/>
    </xf>
    <xf borderId="11" fillId="0" fontId="2" numFmtId="0" xfId="0" applyAlignment="1" applyBorder="1" applyFont="1">
      <alignment horizontal="center" vertical="center"/>
    </xf>
    <xf borderId="7" fillId="0" fontId="2" numFmtId="0" xfId="0" applyAlignment="1" applyBorder="1" applyFont="1">
      <alignment horizontal="center" vertical="center"/>
    </xf>
    <xf borderId="7" fillId="0" fontId="2" numFmtId="165" xfId="0" applyAlignment="1" applyBorder="1" applyFont="1" applyNumberFormat="1">
      <alignment horizontal="center" readingOrder="0" vertical="center"/>
    </xf>
    <xf borderId="11" fillId="0" fontId="2" numFmtId="0" xfId="0" applyAlignment="1" applyBorder="1" applyFont="1">
      <alignment horizontal="center" readingOrder="0" vertical="center"/>
    </xf>
    <xf borderId="0" fillId="0" fontId="2" numFmtId="166" xfId="0" applyAlignment="1" applyFont="1" applyNumberFormat="1">
      <alignment vertical="bottom"/>
    </xf>
    <xf borderId="8" fillId="7" fontId="7" numFmtId="0" xfId="0" applyAlignment="1" applyBorder="1" applyFill="1" applyFont="1">
      <alignment horizontal="center" vertical="top"/>
    </xf>
    <xf borderId="8" fillId="7" fontId="7" numFmtId="166" xfId="0" applyAlignment="1" applyBorder="1" applyFont="1" applyNumberFormat="1">
      <alignment horizontal="center" vertical="top"/>
    </xf>
    <xf borderId="8" fillId="8" fontId="2" numFmtId="0" xfId="0" applyAlignment="1" applyBorder="1" applyFill="1" applyFont="1">
      <alignment horizontal="center" readingOrder="0" vertical="bottom"/>
    </xf>
    <xf borderId="8" fillId="8" fontId="2" numFmtId="0" xfId="0" applyAlignment="1" applyBorder="1" applyFont="1">
      <alignment horizontal="center" vertical="bottom"/>
    </xf>
    <xf borderId="8" fillId="8" fontId="2" numFmtId="166" xfId="0" applyAlignment="1" applyBorder="1" applyFont="1" applyNumberFormat="1">
      <alignment horizontal="center" vertical="bottom"/>
    </xf>
    <xf borderId="8" fillId="0" fontId="2" numFmtId="0" xfId="0" applyAlignment="1" applyBorder="1" applyFont="1">
      <alignment horizontal="center" readingOrder="0" vertical="bottom"/>
    </xf>
    <xf borderId="8" fillId="0" fontId="2" numFmtId="0" xfId="0" applyAlignment="1" applyBorder="1" applyFont="1">
      <alignment horizontal="center" vertical="bottom"/>
    </xf>
    <xf borderId="8" fillId="0" fontId="2" numFmtId="166" xfId="0" applyAlignment="1" applyBorder="1" applyFont="1" applyNumberFormat="1">
      <alignment horizontal="center" readingOrder="0" vertical="bottom"/>
    </xf>
    <xf borderId="8" fillId="8" fontId="2" numFmtId="166" xfId="0" applyAlignment="1" applyBorder="1" applyFont="1" applyNumberFormat="1">
      <alignment horizontal="center" readingOrder="0" vertical="bottom"/>
    </xf>
    <xf borderId="8" fillId="0" fontId="2" numFmtId="166" xfId="0" applyAlignment="1" applyBorder="1" applyFont="1" applyNumberFormat="1">
      <alignment horizontal="center" vertical="bottom"/>
    </xf>
    <xf borderId="0" fillId="0" fontId="8" numFmtId="0" xfId="0" applyAlignment="1" applyFont="1">
      <alignment horizontal="center"/>
    </xf>
    <xf borderId="1" fillId="7" fontId="2" numFmtId="0" xfId="0" applyAlignment="1" applyBorder="1" applyFont="1">
      <alignment horizontal="center" readingOrder="0" vertical="bottom"/>
    </xf>
    <xf borderId="12" fillId="7" fontId="2" numFmtId="0" xfId="0" applyAlignment="1" applyBorder="1" applyFont="1">
      <alignment horizontal="center" readingOrder="0" vertical="bottom"/>
    </xf>
    <xf borderId="13" fillId="0" fontId="4" numFmtId="0" xfId="0" applyBorder="1" applyFont="1"/>
    <xf borderId="14" fillId="0" fontId="4" numFmtId="0" xfId="0" applyBorder="1" applyFont="1"/>
    <xf borderId="12" fillId="7" fontId="2" numFmtId="0" xfId="0" applyAlignment="1" applyBorder="1" applyFont="1">
      <alignment horizontal="center" vertical="bottom"/>
    </xf>
    <xf borderId="8" fillId="5" fontId="6" numFmtId="0" xfId="0" applyAlignment="1" applyBorder="1" applyFont="1">
      <alignment horizontal="center" vertical="bottom"/>
    </xf>
    <xf borderId="12" fillId="5" fontId="6" numFmtId="0" xfId="0" applyAlignment="1" applyBorder="1" applyFont="1">
      <alignment horizontal="center" vertical="bottom"/>
    </xf>
    <xf borderId="12" fillId="0" fontId="2" numFmtId="0" xfId="0" applyAlignment="1" applyBorder="1" applyFont="1">
      <alignment horizontal="center" vertical="bottom"/>
    </xf>
    <xf borderId="13" fillId="0" fontId="2" numFmtId="0" xfId="0" applyAlignment="1" applyBorder="1" applyFont="1">
      <alignment horizontal="center" readingOrder="0" vertical="bottom"/>
    </xf>
    <xf borderId="14" fillId="0" fontId="2" numFmtId="0" xfId="0" applyAlignment="1" applyBorder="1" applyFont="1">
      <alignment horizontal="center" vertical="bottom"/>
    </xf>
    <xf borderId="3" fillId="0" fontId="2" numFmtId="0" xfId="0" applyAlignment="1" applyBorder="1" applyFont="1">
      <alignment horizontal="center" vertical="bottom"/>
    </xf>
    <xf borderId="9" fillId="0" fontId="2" numFmtId="0" xfId="0" applyAlignment="1" applyBorder="1" applyFont="1">
      <alignment horizontal="center" vertical="bottom"/>
    </xf>
    <xf borderId="8" fillId="0" fontId="8" numFmtId="0" xfId="0" applyAlignment="1" applyBorder="1" applyFont="1">
      <alignment horizontal="center" readingOrder="0"/>
    </xf>
    <xf borderId="8" fillId="9" fontId="2" numFmtId="0" xfId="0" applyAlignment="1" applyBorder="1" applyFill="1" applyFont="1">
      <alignment horizontal="center" readingOrder="0" vertical="bottom"/>
    </xf>
    <xf borderId="12" fillId="8" fontId="2" numFmtId="0" xfId="0" applyAlignment="1" applyBorder="1" applyFont="1">
      <alignment horizontal="center" vertical="bottom"/>
    </xf>
    <xf borderId="15" fillId="0" fontId="2" numFmtId="0" xfId="0" applyAlignment="1" applyBorder="1" applyFon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2" fillId="0" fontId="2" numFmtId="0" xfId="0" applyAlignment="1" applyBorder="1" applyFont="1">
      <alignment vertical="bottom"/>
    </xf>
    <xf borderId="3" fillId="0" fontId="2" numFmtId="0" xfId="0" applyAlignment="1" applyBorder="1" applyFont="1">
      <alignment vertical="bottom"/>
    </xf>
    <xf borderId="15" fillId="0" fontId="2" numFmtId="0" xfId="0" applyAlignment="1" applyBorder="1" applyFont="1">
      <alignment readingOrder="0" vertical="bottom"/>
    </xf>
    <xf borderId="15" fillId="0" fontId="2" numFmtId="0" xfId="0" applyAlignment="1" applyBorder="1" applyFont="1">
      <alignment vertical="bottom"/>
    </xf>
    <xf borderId="7" fillId="0" fontId="2" numFmtId="0" xfId="0" applyAlignment="1" applyBorder="1" applyFont="1">
      <alignment vertical="bottom"/>
    </xf>
    <xf borderId="12" fillId="0" fontId="2" numFmtId="0" xfId="0" applyAlignment="1" applyBorder="1" applyFont="1">
      <alignment horizontal="center" readingOrder="0" vertical="bottom"/>
    </xf>
    <xf borderId="8" fillId="9" fontId="2" numFmtId="0" xfId="0" applyAlignment="1" applyBorder="1" applyFont="1">
      <alignment horizontal="center" vertical="bottom"/>
    </xf>
    <xf borderId="12" fillId="8" fontId="2" numFmtId="0" xfId="0" applyAlignment="1" applyBorder="1" applyFont="1">
      <alignment horizontal="center" readingOrder="0" vertical="bottom"/>
    </xf>
    <xf borderId="7" fillId="0" fontId="2" numFmtId="0" xfId="0" applyAlignment="1" applyBorder="1" applyFont="1">
      <alignment readingOrder="0" vertical="bottom"/>
    </xf>
    <xf borderId="4" fillId="0" fontId="2" numFmtId="0" xfId="0" applyAlignment="1" applyBorder="1" applyFont="1">
      <alignment readingOrder="0" vertical="bottom"/>
    </xf>
    <xf borderId="5" fillId="0" fontId="2" numFmtId="0" xfId="0" applyAlignment="1" applyBorder="1" applyFont="1">
      <alignment vertical="bottom"/>
    </xf>
    <xf borderId="5" fillId="0" fontId="2" numFmtId="0" xfId="0" applyAlignment="1" applyBorder="1" applyFont="1">
      <alignment readingOrder="0" vertical="bottom"/>
    </xf>
    <xf borderId="6" fillId="0" fontId="2" numFmtId="0" xfId="0" applyAlignment="1" applyBorder="1" applyFont="1">
      <alignment readingOrder="0" vertical="bottom"/>
    </xf>
    <xf borderId="8" fillId="0" fontId="8" numFmtId="0" xfId="0" applyAlignment="1" applyBorder="1" applyFont="1">
      <alignment readingOrder="0"/>
    </xf>
    <xf borderId="8" fillId="0" fontId="8" numFmtId="0" xfId="0" applyBorder="1" applyFont="1"/>
    <xf borderId="0" fillId="0" fontId="8" numFmtId="0" xfId="0" applyFont="1"/>
    <xf borderId="12" fillId="0" fontId="8" numFmtId="0" xfId="0" applyAlignment="1" applyBorder="1" applyFont="1">
      <alignment horizontal="center" readingOrder="0"/>
    </xf>
    <xf borderId="12" fillId="0" fontId="8" numFmtId="0" xfId="0" applyBorder="1" applyFont="1"/>
    <xf borderId="13" fillId="0" fontId="8" numFmtId="0" xfId="0" applyBorder="1" applyFont="1"/>
    <xf borderId="14" fillId="0" fontId="8" numFmtId="0" xfId="0" applyBorder="1" applyFont="1"/>
    <xf borderId="6" fillId="0" fontId="8" numFmtId="0" xfId="0" applyBorder="1" applyFont="1"/>
    <xf borderId="10" fillId="0" fontId="8" numFmtId="0" xfId="0" applyBorder="1" applyFont="1"/>
    <xf borderId="0" fillId="0" fontId="8" numFmtId="0" xfId="0" applyAlignment="1" applyFont="1">
      <alignment readingOrder="0"/>
    </xf>
    <xf borderId="0" fillId="10" fontId="8" numFmtId="0" xfId="0" applyAlignment="1" applyFill="1" applyFont="1">
      <alignment horizontal="center" readingOrder="0" vertical="top"/>
    </xf>
    <xf borderId="0" fillId="11" fontId="8" numFmtId="0" xfId="0" applyAlignment="1" applyFill="1" applyFont="1">
      <alignment readingOrder="0" shrinkToFit="0" wrapText="1"/>
    </xf>
    <xf borderId="0" fillId="7" fontId="8" numFmtId="0" xfId="0" applyAlignment="1" applyFont="1">
      <alignment readingOrder="0" shrinkToFit="0" wrapText="1"/>
    </xf>
    <xf borderId="0" fillId="0" fontId="6" numFmtId="0" xfId="0" applyAlignment="1" applyFont="1">
      <alignment vertical="bottom"/>
    </xf>
    <xf borderId="0" fillId="12" fontId="2" numFmtId="0" xfId="0" applyAlignment="1" applyFill="1" applyFont="1">
      <alignment readingOrder="0" vertical="bottom"/>
    </xf>
    <xf borderId="0" fillId="12" fontId="2" numFmtId="0" xfId="0" applyAlignment="1" applyFont="1">
      <alignment vertical="bottom"/>
    </xf>
    <xf borderId="12" fillId="0" fontId="2" numFmtId="0" xfId="0" applyAlignment="1" applyBorder="1" applyFont="1">
      <alignment vertical="center"/>
    </xf>
    <xf borderId="12" fillId="0" fontId="2" numFmtId="0" xfId="0" applyAlignment="1" applyBorder="1" applyFont="1">
      <alignment horizontal="center" vertical="center"/>
    </xf>
    <xf borderId="12" fillId="0" fontId="2" numFmtId="0" xfId="0" applyAlignment="1" applyBorder="1" applyFont="1">
      <alignment horizontal="center" readingOrder="0" vertical="center"/>
    </xf>
    <xf borderId="12" fillId="0" fontId="8" numFmtId="0" xfId="0" applyAlignment="1" applyBorder="1" applyFont="1">
      <alignment readingOrder="0" vertical="center"/>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vertical="center"/>
    </xf>
    <xf borderId="0" fillId="0" fontId="2" numFmtId="0" xfId="0" applyAlignment="1" applyFont="1">
      <alignment horizontal="center" readingOrder="0" vertical="bottom"/>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8" fillId="0" fontId="9" numFmtId="0" xfId="0" applyAlignment="1" applyBorder="1" applyFont="1">
      <alignment horizontal="center" shrinkToFit="0" vertical="center" wrapText="1"/>
    </xf>
    <xf borderId="12" fillId="0" fontId="9" numFmtId="0" xfId="0" applyAlignment="1" applyBorder="1" applyFont="1">
      <alignment horizontal="center" vertical="center"/>
    </xf>
    <xf borderId="0" fillId="13" fontId="2" numFmtId="0" xfId="0" applyAlignment="1" applyFill="1" applyFont="1">
      <alignment vertical="bottom"/>
    </xf>
    <xf borderId="16" fillId="0" fontId="9" numFmtId="0" xfId="0" applyAlignment="1" applyBorder="1" applyFont="1">
      <alignment horizontal="center" vertical="bottom"/>
    </xf>
    <xf borderId="17" fillId="0" fontId="4" numFmtId="0" xfId="0" applyBorder="1" applyFont="1"/>
    <xf borderId="0" fillId="13" fontId="6" numFmtId="0" xfId="0" applyAlignment="1" applyFont="1">
      <alignment horizontal="center" vertical="bottom"/>
    </xf>
    <xf borderId="18" fillId="0" fontId="2" numFmtId="0" xfId="0" applyAlignment="1" applyBorder="1" applyFont="1">
      <alignment horizontal="center" vertical="bottom"/>
    </xf>
    <xf borderId="0" fillId="13" fontId="2" numFmtId="49" xfId="0" applyAlignment="1" applyFont="1" applyNumberFormat="1">
      <alignment horizontal="center" vertical="bottom"/>
    </xf>
    <xf borderId="8" fillId="13" fontId="2" numFmtId="0" xfId="0" applyAlignment="1" applyBorder="1" applyFont="1">
      <alignment horizontal="center" vertical="bottom"/>
    </xf>
    <xf borderId="18" fillId="0" fontId="2" numFmtId="0" xfId="0" applyAlignment="1" applyBorder="1" applyFont="1">
      <alignment horizontal="center" readingOrder="0" vertical="bottom"/>
    </xf>
    <xf borderId="16" fillId="0" fontId="2" numFmtId="0" xfId="0" applyAlignment="1" applyBorder="1" applyFont="1">
      <alignment horizontal="center" readingOrder="0" vertical="bottom"/>
    </xf>
    <xf borderId="13" fillId="7" fontId="2" numFmtId="0" xfId="0" applyAlignment="1" applyBorder="1" applyFont="1">
      <alignment horizontal="center" readingOrder="0" vertical="bottom"/>
    </xf>
    <xf borderId="8" fillId="13" fontId="2" numFmtId="0" xfId="0" applyAlignment="1" applyBorder="1" applyFont="1">
      <alignment horizontal="center" readingOrder="0" vertical="bottom"/>
    </xf>
    <xf borderId="0" fillId="13" fontId="2"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center"/>
    </xf>
    <xf borderId="12" fillId="6" fontId="10" numFmtId="0" xfId="0" applyAlignment="1" applyBorder="1" applyFont="1">
      <alignment horizontal="center" readingOrder="0" vertical="center"/>
    </xf>
    <xf borderId="8" fillId="14" fontId="11" numFmtId="0" xfId="0" applyAlignment="1" applyBorder="1" applyFill="1" applyFont="1">
      <alignment horizontal="center" vertical="bottom"/>
    </xf>
    <xf borderId="8" fillId="14" fontId="11" numFmtId="0" xfId="0" applyAlignment="1" applyBorder="1" applyFont="1">
      <alignment horizontal="center" readingOrder="0" vertical="bottom"/>
    </xf>
    <xf borderId="8" fillId="15" fontId="11" numFmtId="0" xfId="0" applyAlignment="1" applyBorder="1" applyFill="1" applyFont="1">
      <alignment horizontal="center" vertical="bottom"/>
    </xf>
    <xf borderId="8" fillId="0" fontId="11" numFmtId="0" xfId="0" applyAlignment="1" applyBorder="1" applyFont="1">
      <alignment horizontal="center" vertical="bottom"/>
    </xf>
    <xf borderId="8" fillId="15" fontId="11" numFmtId="0" xfId="0" applyAlignment="1" applyBorder="1" applyFont="1">
      <alignment horizontal="center" readingOrder="0" vertical="center"/>
    </xf>
    <xf borderId="8" fillId="0" fontId="12" numFmtId="0" xfId="0" applyAlignment="1" applyBorder="1" applyFont="1">
      <alignment horizontal="center" readingOrder="0" vertical="center"/>
    </xf>
    <xf borderId="0" fillId="0" fontId="13" numFmtId="0" xfId="0" applyAlignment="1" applyFont="1">
      <alignment readingOrder="0"/>
    </xf>
    <xf borderId="8" fillId="0" fontId="14" numFmtId="0" xfId="0" applyAlignment="1" applyBorder="1" applyFont="1">
      <alignment horizontal="center" readingOrder="0" vertical="center"/>
    </xf>
    <xf borderId="8" fillId="15" fontId="12" numFmtId="0" xfId="0" applyAlignment="1" applyBorder="1" applyFont="1">
      <alignment horizontal="center" readingOrder="0" vertical="center"/>
    </xf>
    <xf borderId="0" fillId="0" fontId="8" numFmtId="0" xfId="0" applyAlignment="1" applyFont="1">
      <alignment horizontal="center" readingOrder="0" vertical="center"/>
    </xf>
    <xf borderId="0" fillId="11" fontId="6" numFmtId="0" xfId="0" applyAlignment="1" applyFont="1">
      <alignment horizontal="center" vertical="bottom"/>
    </xf>
    <xf borderId="0" fillId="10" fontId="6" numFmtId="0" xfId="0" applyAlignment="1" applyFont="1">
      <alignment horizontal="center" vertical="bottom"/>
    </xf>
    <xf borderId="8" fillId="14" fontId="11" numFmtId="0" xfId="0" applyAlignment="1" applyBorder="1" applyFont="1">
      <alignment horizontal="center" readingOrder="0" vertical="center"/>
    </xf>
    <xf borderId="0" fillId="0" fontId="6" numFmtId="0" xfId="0" applyAlignment="1" applyFont="1">
      <alignment horizontal="center" vertical="bottom"/>
    </xf>
    <xf borderId="8" fillId="0" fontId="13" numFmtId="0" xfId="0" applyAlignment="1" applyBorder="1" applyFont="1">
      <alignment horizontal="center" readingOrder="0" vertical="center"/>
    </xf>
    <xf borderId="0" fillId="0" fontId="2"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readingOrder="0" vertical="center"/>
    </xf>
    <xf borderId="0" fillId="0" fontId="11" numFmtId="0" xfId="0" applyAlignment="1" applyFont="1">
      <alignment horizontal="center" readingOrder="0" vertical="center"/>
    </xf>
    <xf borderId="0" fillId="0" fontId="12" numFmtId="0" xfId="0" applyAlignment="1" applyFont="1">
      <alignment horizontal="center" readingOrder="0" vertical="center"/>
    </xf>
    <xf borderId="0" fillId="0" fontId="14" numFmtId="0" xfId="0" applyAlignment="1" applyFont="1">
      <alignment horizontal="center" readingOrder="0" vertical="center"/>
    </xf>
    <xf borderId="0" fillId="0" fontId="2" numFmtId="0" xfId="0" applyAlignment="1" applyFont="1">
      <alignment horizontal="center" vertical="center"/>
    </xf>
    <xf borderId="0" fillId="16" fontId="2" numFmtId="0" xfId="0" applyAlignment="1" applyFill="1" applyFont="1">
      <alignment horizontal="center" readingOrder="0" vertical="center"/>
    </xf>
    <xf borderId="17" fillId="17" fontId="6" numFmtId="0" xfId="0" applyAlignment="1" applyBorder="1" applyFill="1" applyFont="1">
      <alignment horizontal="center" vertical="center"/>
    </xf>
    <xf borderId="18" fillId="17" fontId="6" numFmtId="0" xfId="0" applyAlignment="1" applyBorder="1" applyFont="1">
      <alignment horizontal="center" vertical="center"/>
    </xf>
    <xf borderId="18" fillId="17" fontId="6" numFmtId="0" xfId="0" applyAlignment="1" applyBorder="1" applyFont="1">
      <alignment horizontal="center" readingOrder="0" vertical="center"/>
    </xf>
    <xf borderId="18" fillId="15" fontId="6" numFmtId="0" xfId="0" applyAlignment="1" applyBorder="1" applyFont="1">
      <alignment horizontal="center" vertical="center"/>
    </xf>
    <xf borderId="0" fillId="15" fontId="6" numFmtId="0" xfId="0" applyAlignment="1" applyFont="1">
      <alignment horizontal="center" vertical="center"/>
    </xf>
    <xf borderId="17" fillId="17" fontId="6" numFmtId="0" xfId="0" applyAlignment="1" applyBorder="1" applyFont="1">
      <alignment horizontal="center" readingOrder="0" vertical="center"/>
    </xf>
    <xf borderId="18" fillId="18" fontId="6" numFmtId="0" xfId="0" applyAlignment="1" applyBorder="1" applyFill="1" applyFont="1">
      <alignment horizontal="center" readingOrder="0" vertical="center"/>
    </xf>
    <xf borderId="18" fillId="0" fontId="6" numFmtId="0" xfId="0" applyAlignment="1" applyBorder="1" applyFont="1">
      <alignment horizontal="center" readingOrder="0" vertical="center"/>
    </xf>
    <xf borderId="0" fillId="11" fontId="6" numFmtId="0" xfId="0" applyAlignment="1" applyFont="1">
      <alignment horizontal="center" vertical="center"/>
    </xf>
    <xf borderId="0" fillId="10" fontId="6" numFmtId="0" xfId="0" applyAlignment="1" applyFont="1">
      <alignment horizontal="center" vertical="center"/>
    </xf>
    <xf borderId="16" fillId="0" fontId="2" numFmtId="0" xfId="0" applyAlignment="1" applyBorder="1" applyFont="1">
      <alignment vertical="bottom"/>
    </xf>
    <xf borderId="19" fillId="0" fontId="4" numFmtId="0" xfId="0" applyBorder="1" applyFont="1"/>
    <xf borderId="8" fillId="14" fontId="2" numFmtId="0" xfId="0" applyAlignment="1" applyBorder="1" applyFont="1">
      <alignment horizontal="center" readingOrder="0" vertical="center"/>
    </xf>
    <xf borderId="12" fillId="14" fontId="2" numFmtId="0" xfId="0" applyAlignment="1" applyBorder="1" applyFont="1">
      <alignment horizontal="center" readingOrder="0" vertical="center"/>
    </xf>
    <xf borderId="8" fillId="0" fontId="2" numFmtId="0" xfId="0" applyAlignment="1" applyBorder="1" applyFont="1">
      <alignment horizontal="center" readingOrder="0" vertical="center"/>
    </xf>
    <xf borderId="8" fillId="0" fontId="6" numFmtId="0" xfId="0" applyAlignment="1" applyBorder="1" applyFont="1">
      <alignment horizontal="center" shrinkToFit="0" vertical="center" wrapText="1"/>
    </xf>
    <xf borderId="8" fillId="0" fontId="2" numFmtId="0" xfId="0" applyAlignment="1" applyBorder="1" applyFont="1">
      <alignment horizontal="center" readingOrder="0" shrinkToFit="0" vertical="center" wrapText="1"/>
    </xf>
    <xf borderId="8" fillId="0" fontId="2" numFmtId="0" xfId="0" applyAlignment="1" applyBorder="1" applyFont="1">
      <alignment horizontal="center" shrinkToFit="0" vertical="center" wrapText="1"/>
    </xf>
    <xf borderId="8" fillId="19" fontId="2" numFmtId="0" xfId="0" applyAlignment="1" applyBorder="1" applyFill="1" applyFont="1">
      <alignment horizontal="center" shrinkToFit="0" vertical="center" wrapText="1"/>
    </xf>
    <xf borderId="0" fillId="0" fontId="0" numFmtId="0" xfId="0" applyAlignment="1" applyFont="1">
      <alignment horizontal="center" readingOrder="0" shrinkToFit="0" vertical="center" wrapText="1"/>
    </xf>
    <xf borderId="8" fillId="20" fontId="2" numFmtId="0" xfId="0" applyAlignment="1" applyBorder="1" applyFill="1" applyFont="1">
      <alignment horizontal="center" shrinkToFit="0" vertical="center" wrapText="1"/>
    </xf>
    <xf borderId="8" fillId="7" fontId="2" numFmtId="0" xfId="0" applyAlignment="1" applyBorder="1" applyFont="1">
      <alignment horizontal="center" shrinkToFit="0" vertical="center" wrapText="1"/>
    </xf>
    <xf borderId="8" fillId="21" fontId="2" numFmtId="0" xfId="0" applyAlignment="1" applyBorder="1" applyFill="1" applyFont="1">
      <alignment horizontal="center" shrinkToFit="0" vertical="center" wrapText="1"/>
    </xf>
    <xf borderId="8" fillId="0" fontId="2" numFmtId="0" xfId="0" applyAlignment="1" applyBorder="1" applyFont="1">
      <alignment horizontal="center" vertical="center"/>
    </xf>
    <xf borderId="8" fillId="8" fontId="2" numFmtId="0" xfId="0" applyAlignment="1" applyBorder="1" applyFont="1">
      <alignment horizontal="center" shrinkToFit="0" vertical="center" wrapText="1"/>
    </xf>
    <xf borderId="8" fillId="22" fontId="15" numFmtId="0" xfId="0" applyAlignment="1" applyBorder="1" applyFill="1" applyFont="1">
      <alignment horizontal="center" readingOrder="0" shrinkToFit="0" vertical="center" wrapText="1"/>
    </xf>
    <xf borderId="12" fillId="0" fontId="16" numFmtId="0" xfId="0" applyAlignment="1" applyBorder="1" applyFont="1">
      <alignment horizontal="center" readingOrder="0" vertical="center"/>
    </xf>
    <xf borderId="8" fillId="0" fontId="17" numFmtId="0" xfId="0" applyAlignment="1" applyBorder="1" applyFont="1">
      <alignment horizontal="center" readingOrder="0" shrinkToFit="0" vertical="center" wrapText="1"/>
    </xf>
    <xf borderId="8" fillId="23" fontId="18" numFmtId="0" xfId="0" applyAlignment="1" applyBorder="1" applyFill="1" applyFont="1">
      <alignment horizontal="center" readingOrder="0" vertical="center"/>
    </xf>
    <xf borderId="9" fillId="15" fontId="19" numFmtId="0" xfId="0" applyAlignment="1" applyBorder="1" applyFont="1">
      <alignment horizontal="left" readingOrder="0" shrinkToFit="0" vertical="center" wrapText="1"/>
    </xf>
    <xf borderId="9" fillId="15" fontId="19" numFmtId="0" xfId="0" applyAlignment="1" applyBorder="1" applyFont="1">
      <alignment horizontal="left" shrinkToFit="0" vertical="center" wrapText="1"/>
    </xf>
    <xf borderId="8" fillId="15" fontId="19" numFmtId="0" xfId="0" applyAlignment="1" applyBorder="1" applyFont="1">
      <alignment readingOrder="0" vertical="center"/>
    </xf>
    <xf borderId="8" fillId="15" fontId="19" numFmtId="0" xfId="0" applyAlignment="1" applyBorder="1" applyFont="1">
      <alignment horizontal="left" readingOrder="0" shrinkToFit="0" vertical="center" wrapText="1"/>
    </xf>
    <xf borderId="0" fillId="0" fontId="8" numFmtId="0" xfId="0" applyAlignment="1" applyFont="1">
      <alignment vertical="center"/>
    </xf>
    <xf borderId="12" fillId="11" fontId="19" numFmtId="0" xfId="0" applyAlignment="1" applyBorder="1" applyFont="1">
      <alignment readingOrder="0" vertical="center"/>
    </xf>
    <xf borderId="8" fillId="0" fontId="19" numFmtId="0" xfId="0" applyAlignment="1" applyBorder="1" applyFont="1">
      <alignment horizontal="center" readingOrder="0" vertical="center"/>
    </xf>
    <xf borderId="8" fillId="0" fontId="19" numFmtId="0" xfId="0" applyAlignment="1" applyBorder="1" applyFont="1">
      <alignment horizontal="center" vertical="center"/>
    </xf>
    <xf borderId="1" fillId="24" fontId="19" numFmtId="0" xfId="0" applyAlignment="1" applyBorder="1" applyFill="1" applyFont="1">
      <alignment horizontal="center" readingOrder="0" shrinkToFit="0" vertical="center" wrapText="1"/>
    </xf>
    <xf borderId="15" fillId="0" fontId="4" numFmtId="0" xfId="0" applyBorder="1" applyFont="1"/>
    <xf borderId="8" fillId="25" fontId="17" numFmtId="0" xfId="0" applyAlignment="1" applyBorder="1" applyFill="1" applyFont="1">
      <alignment horizontal="center" shrinkToFit="0" vertical="center" wrapText="1"/>
    </xf>
    <xf borderId="8" fillId="6" fontId="19" numFmtId="0" xfId="0" applyAlignment="1" applyBorder="1" applyFont="1">
      <alignment horizontal="center" readingOrder="0" shrinkToFit="0" vertical="center" wrapText="1"/>
    </xf>
    <xf borderId="0" fillId="0" fontId="19" numFmtId="0" xfId="0" applyFont="1"/>
    <xf borderId="0" fillId="0" fontId="19" numFmtId="0" xfId="0" applyAlignment="1" applyFont="1">
      <alignment vertical="center"/>
    </xf>
    <xf borderId="0" fillId="0" fontId="19" numFmtId="0" xfId="0" applyAlignment="1" applyFont="1">
      <alignment readingOrder="0"/>
    </xf>
    <xf borderId="12" fillId="26" fontId="8" numFmtId="0" xfId="0" applyAlignment="1" applyBorder="1" applyFill="1" applyFont="1">
      <alignment horizontal="center" readingOrder="0" vertical="center"/>
    </xf>
    <xf borderId="1" fillId="17" fontId="2" numFmtId="0" xfId="0" applyAlignment="1" applyBorder="1" applyFont="1">
      <alignment horizontal="center" vertical="center"/>
    </xf>
    <xf borderId="1" fillId="17" fontId="2" numFmtId="0" xfId="0" applyAlignment="1" applyBorder="1" applyFont="1">
      <alignment horizontal="center" readingOrder="0" vertical="center"/>
    </xf>
    <xf borderId="1" fillId="0" fontId="8" numFmtId="0" xfId="0" applyAlignment="1" applyBorder="1" applyFont="1">
      <alignment horizontal="left" readingOrder="0" shrinkToFit="0" vertical="top" wrapText="1"/>
    </xf>
    <xf borderId="0" fillId="0" fontId="8" numFmtId="0" xfId="0" applyAlignment="1" applyFont="1">
      <alignment horizontal="left" shrinkToFit="0" wrapText="1"/>
    </xf>
    <xf borderId="8" fillId="8" fontId="2" numFmtId="0" xfId="0" applyAlignment="1" applyBorder="1" applyFont="1">
      <alignment horizontal="center" shrinkToFit="0" vertical="bottom" wrapText="1"/>
    </xf>
    <xf borderId="12" fillId="0" fontId="2" numFmtId="0" xfId="0" applyAlignment="1" applyBorder="1" applyFont="1">
      <alignment shrinkToFit="0" vertical="bottom" wrapText="1"/>
    </xf>
    <xf borderId="8" fillId="8" fontId="2" numFmtId="0" xfId="0" applyAlignment="1" applyBorder="1" applyFont="1">
      <alignment horizontal="center" shrinkToFit="0" vertical="bottom" wrapText="1"/>
    </xf>
    <xf borderId="12" fillId="0" fontId="2" numFmtId="0" xfId="0" applyAlignment="1" applyBorder="1" applyFont="1">
      <alignment shrinkToFit="0" vertical="bottom" wrapText="1"/>
    </xf>
    <xf borderId="8" fillId="7" fontId="2" numFmtId="0" xfId="0" applyAlignment="1" applyBorder="1" applyFont="1">
      <alignment horizontal="center" shrinkToFit="0" vertical="bottom" wrapText="1"/>
    </xf>
    <xf borderId="8" fillId="7" fontId="2" numFmtId="0" xfId="0" applyAlignment="1" applyBorder="1" applyFont="1">
      <alignment horizontal="center" shrinkToFit="0" vertical="bottom" wrapText="1"/>
    </xf>
    <xf borderId="8" fillId="25" fontId="2" numFmtId="0" xfId="0" applyAlignment="1" applyBorder="1" applyFont="1">
      <alignment horizontal="center" shrinkToFit="0" vertical="bottom" wrapText="1"/>
    </xf>
    <xf borderId="8" fillId="25" fontId="2" numFmtId="0" xfId="0" applyAlignment="1" applyBorder="1" applyFont="1">
      <alignment horizontal="center" shrinkToFit="0" vertical="bottom" wrapText="1"/>
    </xf>
    <xf borderId="8" fillId="27" fontId="2" numFmtId="0" xfId="0" applyAlignment="1" applyBorder="1" applyFill="1" applyFont="1">
      <alignment horizontal="center" shrinkToFit="0" vertical="bottom" wrapText="1"/>
    </xf>
    <xf borderId="8" fillId="27" fontId="2" numFmtId="0" xfId="0" applyAlignment="1" applyBorder="1" applyFont="1">
      <alignment horizontal="center" shrinkToFit="0" vertical="bottom" wrapText="1"/>
    </xf>
    <xf borderId="8" fillId="28" fontId="2" numFmtId="0" xfId="0" applyAlignment="1" applyBorder="1" applyFill="1" applyFont="1">
      <alignment horizontal="center" shrinkToFit="0" vertical="bottom" wrapText="1"/>
    </xf>
    <xf borderId="8" fillId="28" fontId="2" numFmtId="0" xfId="0" applyAlignment="1" applyBorder="1" applyFont="1">
      <alignment horizontal="center" shrinkToFit="0" vertical="bottom" wrapText="1"/>
    </xf>
    <xf borderId="12" fillId="29" fontId="2" numFmtId="0" xfId="0" applyAlignment="1" applyBorder="1" applyFill="1" applyFont="1">
      <alignment horizontal="center" shrinkToFit="0" wrapText="1"/>
    </xf>
    <xf borderId="12" fillId="29" fontId="2" numFmtId="0" xfId="0" applyAlignment="1" applyBorder="1" applyFont="1">
      <alignment horizontal="center" shrinkToFit="0" wrapText="1"/>
    </xf>
    <xf borderId="8" fillId="0" fontId="2" numFmtId="0" xfId="0" applyAlignment="1" applyBorder="1" applyFont="1">
      <alignment horizontal="center" shrinkToFit="0" vertical="bottom" wrapText="1"/>
    </xf>
    <xf borderId="12" fillId="0" fontId="2" numFmtId="0" xfId="0" applyAlignment="1" applyBorder="1" applyFont="1">
      <alignment readingOrder="0" vertical="bottom"/>
    </xf>
    <xf borderId="8" fillId="0" fontId="2" numFmtId="0" xfId="0" applyAlignment="1" applyBorder="1" applyFont="1">
      <alignment horizontal="center" shrinkToFit="0" vertical="bottom" wrapText="1"/>
    </xf>
    <xf borderId="8" fillId="0" fontId="2" numFmtId="0" xfId="0" applyAlignment="1" applyBorder="1" applyFont="1">
      <alignment horizontal="center" vertical="bottom"/>
    </xf>
    <xf borderId="12" fillId="30" fontId="8" numFmtId="0" xfId="0" applyAlignment="1" applyBorder="1" applyFill="1" applyFont="1">
      <alignment horizontal="center" readingOrder="0"/>
    </xf>
    <xf borderId="12" fillId="0" fontId="20" numFmtId="0" xfId="0" applyAlignment="1" applyBorder="1" applyFont="1">
      <alignment readingOrder="0" shrinkToFit="0" wrapText="1"/>
    </xf>
    <xf borderId="12" fillId="0" fontId="21" numFmtId="0" xfId="0" applyAlignment="1" applyBorder="1" applyFont="1">
      <alignment readingOrder="0" shrinkToFit="0" wrapText="0"/>
    </xf>
    <xf borderId="12" fillId="0" fontId="22" numFmtId="0" xfId="0" applyAlignment="1" applyBorder="1" applyFont="1">
      <alignment readingOrder="0"/>
    </xf>
    <xf borderId="0" fillId="0" fontId="8" numFmtId="0" xfId="0" applyAlignment="1" applyFont="1">
      <alignment horizontal="center" readingOrder="0"/>
    </xf>
    <xf borderId="4" fillId="30" fontId="8" numFmtId="0" xfId="0" applyAlignment="1" applyBorder="1" applyFont="1">
      <alignment horizontal="center" readingOrder="0"/>
    </xf>
    <xf borderId="12" fillId="0" fontId="23" numFmtId="0" xfId="0" applyAlignment="1" applyBorder="1" applyFont="1">
      <alignment readingOrder="0" vertical="bottom"/>
    </xf>
    <xf borderId="12" fillId="0" fontId="24" numFmtId="0" xfId="0" applyAlignment="1" applyBorder="1" applyFont="1">
      <alignment readingOrder="0" vertical="bottom"/>
    </xf>
    <xf borderId="4" fillId="30" fontId="2"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Importancia???, Incer-Dif??? y IMPO-INCE</a:t>
            </a:r>
          </a:p>
        </c:rich>
      </c:tx>
      <c:overlay val="0"/>
    </c:title>
    <c:plotArea>
      <c:layout/>
      <c:bubbleChart>
        <c:ser>
          <c:idx val="0"/>
          <c:order val="0"/>
          <c:tx>
            <c:strRef>
              <c:f>'Asignación de recursos'!$H$5</c:f>
            </c:strRef>
          </c:tx>
          <c:dLbls>
            <c:dLblPos val="ctr"/>
            <c:showLegendKey val="0"/>
            <c:showVal val="0"/>
            <c:showCatName val="0"/>
            <c:showSerName val="1"/>
            <c:showPercent val="0"/>
            <c:showBubbleSize val="0"/>
          </c:dLbls>
          <c:xVal>
            <c:strRef>
              <c:f>'Asignación de recursos'!$I$5</c:f>
            </c:strRef>
          </c:xVal>
          <c:yVal>
            <c:numRef>
              <c:f>'Asignación de recursos'!$J$5</c:f>
              <c:numCache/>
            </c:numRef>
          </c:yVal>
          <c:bubbleSize>
            <c:numLit>
              <c:ptCount val="1"/>
              <c:pt idx="0">
                <c:v>1</c:v>
              </c:pt>
            </c:numLit>
          </c:bubbleSize>
        </c:ser>
        <c:ser>
          <c:idx val="1"/>
          <c:order val="1"/>
          <c:tx>
            <c:strRef>
              <c:f>'Asignación de recursos'!$H$6</c:f>
            </c:strRef>
          </c:tx>
          <c:dLbls>
            <c:dLblPos val="ctr"/>
            <c:showLegendKey val="0"/>
            <c:showVal val="0"/>
            <c:showCatName val="0"/>
            <c:showSerName val="1"/>
            <c:showPercent val="0"/>
            <c:showBubbleSize val="0"/>
          </c:dLbls>
          <c:xVal>
            <c:strRef>
              <c:f>'Asignación de recursos'!$I$6</c:f>
            </c:strRef>
          </c:xVal>
          <c:yVal>
            <c:numRef>
              <c:f>'Asignación de recursos'!$J$6</c:f>
              <c:numCache/>
            </c:numRef>
          </c:yVal>
          <c:bubbleSize>
            <c:numLit>
              <c:ptCount val="1"/>
              <c:pt idx="0">
                <c:v>1</c:v>
              </c:pt>
            </c:numLit>
          </c:bubbleSize>
        </c:ser>
        <c:ser>
          <c:idx val="2"/>
          <c:order val="2"/>
          <c:tx>
            <c:strRef>
              <c:f>'Asignación de recursos'!$H$7</c:f>
            </c:strRef>
          </c:tx>
          <c:dLbls>
            <c:dLblPos val="ctr"/>
            <c:showLegendKey val="0"/>
            <c:showVal val="0"/>
            <c:showCatName val="0"/>
            <c:showSerName val="1"/>
            <c:showPercent val="0"/>
            <c:showBubbleSize val="0"/>
          </c:dLbls>
          <c:xVal>
            <c:strRef>
              <c:f>'Asignación de recursos'!$I$7</c:f>
            </c:strRef>
          </c:xVal>
          <c:yVal>
            <c:numRef>
              <c:f>'Asignación de recursos'!$J$7</c:f>
              <c:numCache/>
            </c:numRef>
          </c:yVal>
          <c:bubbleSize>
            <c:numLit>
              <c:ptCount val="1"/>
              <c:pt idx="0">
                <c:v>1</c:v>
              </c:pt>
            </c:numLit>
          </c:bubbleSize>
        </c:ser>
        <c:ser>
          <c:idx val="3"/>
          <c:order val="3"/>
          <c:tx>
            <c:strRef>
              <c:f>'Asignación de recursos'!$H$8</c:f>
            </c:strRef>
          </c:tx>
          <c:dLbls>
            <c:dLblPos val="ctr"/>
            <c:showLegendKey val="0"/>
            <c:showVal val="0"/>
            <c:showCatName val="0"/>
            <c:showSerName val="1"/>
            <c:showPercent val="0"/>
            <c:showBubbleSize val="0"/>
          </c:dLbls>
          <c:xVal>
            <c:strRef>
              <c:f>'Asignación de recursos'!$I$8</c:f>
            </c:strRef>
          </c:xVal>
          <c:yVal>
            <c:numRef>
              <c:f>'Asignación de recursos'!$J$8</c:f>
              <c:numCache/>
            </c:numRef>
          </c:yVal>
          <c:bubbleSize>
            <c:numLit>
              <c:ptCount val="1"/>
              <c:pt idx="0">
                <c:v>1</c:v>
              </c:pt>
            </c:numLit>
          </c:bubbleSize>
        </c:ser>
        <c:ser>
          <c:idx val="4"/>
          <c:order val="4"/>
          <c:tx>
            <c:strRef>
              <c:f>'Asignación de recursos'!$H$9</c:f>
            </c:strRef>
          </c:tx>
          <c:dLbls>
            <c:dLblPos val="ctr"/>
            <c:showLegendKey val="0"/>
            <c:showVal val="0"/>
            <c:showCatName val="0"/>
            <c:showSerName val="1"/>
            <c:showPercent val="0"/>
            <c:showBubbleSize val="0"/>
          </c:dLbls>
          <c:xVal>
            <c:strRef>
              <c:f>'Asignación de recursos'!$I$9</c:f>
            </c:strRef>
          </c:xVal>
          <c:yVal>
            <c:numRef>
              <c:f>'Asignación de recursos'!$J$9</c:f>
              <c:numCache/>
            </c:numRef>
          </c:yVal>
          <c:bubbleSize>
            <c:numLit>
              <c:ptCount val="1"/>
              <c:pt idx="0">
                <c:v>1</c:v>
              </c:pt>
            </c:numLit>
          </c:bubbleSize>
        </c:ser>
        <c:ser>
          <c:idx val="5"/>
          <c:order val="5"/>
          <c:tx>
            <c:strRef>
              <c:f>'Asignación de recursos'!$H$10</c:f>
            </c:strRef>
          </c:tx>
          <c:dLbls>
            <c:dLblPos val="ctr"/>
            <c:showLegendKey val="0"/>
            <c:showVal val="0"/>
            <c:showCatName val="0"/>
            <c:showSerName val="1"/>
            <c:showPercent val="0"/>
            <c:showBubbleSize val="0"/>
          </c:dLbls>
          <c:xVal>
            <c:strRef>
              <c:f>'Asignación de recursos'!$I$10</c:f>
            </c:strRef>
          </c:xVal>
          <c:yVal>
            <c:numRef>
              <c:f>'Asignación de recursos'!$J$10</c:f>
              <c:numCache/>
            </c:numRef>
          </c:yVal>
          <c:bubbleSize>
            <c:numLit>
              <c:ptCount val="1"/>
              <c:pt idx="0">
                <c:v>1</c:v>
              </c:pt>
            </c:numLit>
          </c:bubbleSize>
        </c:ser>
        <c:ser>
          <c:idx val="6"/>
          <c:order val="6"/>
          <c:tx>
            <c:strRef>
              <c:f>'Asignación de recursos'!$H$11</c:f>
            </c:strRef>
          </c:tx>
          <c:dLbls>
            <c:dLblPos val="ctr"/>
            <c:showLegendKey val="0"/>
            <c:showVal val="0"/>
            <c:showCatName val="0"/>
            <c:showSerName val="1"/>
            <c:showPercent val="0"/>
            <c:showBubbleSize val="0"/>
          </c:dLbls>
          <c:xVal>
            <c:strRef>
              <c:f>'Asignación de recursos'!$I$11</c:f>
            </c:strRef>
          </c:xVal>
          <c:yVal>
            <c:numRef>
              <c:f>'Asignación de recursos'!$J$11</c:f>
              <c:numCache/>
            </c:numRef>
          </c:yVal>
          <c:bubbleSize>
            <c:numLit>
              <c:ptCount val="1"/>
              <c:pt idx="0">
                <c:v>1</c:v>
              </c:pt>
            </c:numLit>
          </c:bubbleSize>
        </c:ser>
        <c:ser>
          <c:idx val="7"/>
          <c:order val="7"/>
          <c:tx>
            <c:strRef>
              <c:f>'Asignación de recursos'!$H$12</c:f>
            </c:strRef>
          </c:tx>
          <c:dLbls>
            <c:dLblPos val="ctr"/>
            <c:showLegendKey val="0"/>
            <c:showVal val="0"/>
            <c:showCatName val="0"/>
            <c:showSerName val="1"/>
            <c:showPercent val="0"/>
            <c:showBubbleSize val="0"/>
          </c:dLbls>
          <c:xVal>
            <c:strRef>
              <c:f>'Asignación de recursos'!$I$12</c:f>
            </c:strRef>
          </c:xVal>
          <c:yVal>
            <c:numRef>
              <c:f>'Asignación de recursos'!$J$12</c:f>
              <c:numCache/>
            </c:numRef>
          </c:yVal>
          <c:bubbleSize>
            <c:numLit>
              <c:ptCount val="1"/>
              <c:pt idx="0">
                <c:v>1</c:v>
              </c:pt>
            </c:numLit>
          </c:bubbleSize>
        </c:ser>
        <c:ser>
          <c:idx val="8"/>
          <c:order val="8"/>
          <c:tx>
            <c:strRef>
              <c:f>'Asignación de recursos'!$H$13</c:f>
            </c:strRef>
          </c:tx>
          <c:dLbls>
            <c:dLblPos val="ctr"/>
            <c:showLegendKey val="0"/>
            <c:showVal val="0"/>
            <c:showCatName val="0"/>
            <c:showSerName val="1"/>
            <c:showPercent val="0"/>
            <c:showBubbleSize val="0"/>
          </c:dLbls>
          <c:xVal>
            <c:strRef>
              <c:f>'Asignación de recursos'!$I$13</c:f>
            </c:strRef>
          </c:xVal>
          <c:yVal>
            <c:numRef>
              <c:f>'Asignación de recursos'!$J$13</c:f>
              <c:numCache/>
            </c:numRef>
          </c:yVal>
          <c:bubbleSize>
            <c:numLit>
              <c:ptCount val="1"/>
              <c:pt idx="0">
                <c:v>1</c:v>
              </c:pt>
            </c:numLit>
          </c:bubbleSize>
        </c:ser>
        <c:ser>
          <c:idx val="9"/>
          <c:order val="9"/>
          <c:tx>
            <c:strRef>
              <c:f>'Asignación de recursos'!$H$14</c:f>
            </c:strRef>
          </c:tx>
          <c:dLbls>
            <c:dLblPos val="ctr"/>
            <c:showLegendKey val="0"/>
            <c:showVal val="0"/>
            <c:showCatName val="0"/>
            <c:showSerName val="1"/>
            <c:showPercent val="0"/>
            <c:showBubbleSize val="0"/>
          </c:dLbls>
          <c:xVal>
            <c:strRef>
              <c:f>'Asignación de recursos'!$I$14</c:f>
            </c:strRef>
          </c:xVal>
          <c:yVal>
            <c:numRef>
              <c:f>'Asignación de recursos'!$J$14</c:f>
              <c:numCache/>
            </c:numRef>
          </c:yVal>
          <c:bubbleSize>
            <c:numLit>
              <c:ptCount val="1"/>
              <c:pt idx="0">
                <c:v>1</c:v>
              </c:pt>
            </c:numLit>
          </c:bubbleSize>
        </c:ser>
        <c:ser>
          <c:idx val="10"/>
          <c:order val="10"/>
          <c:tx>
            <c:strRef>
              <c:f>'Asignación de recursos'!$H$15</c:f>
            </c:strRef>
          </c:tx>
          <c:dLbls>
            <c:dLblPos val="ctr"/>
            <c:showLegendKey val="0"/>
            <c:showVal val="0"/>
            <c:showCatName val="0"/>
            <c:showSerName val="1"/>
            <c:showPercent val="0"/>
            <c:showBubbleSize val="0"/>
          </c:dLbls>
          <c:xVal>
            <c:strRef>
              <c:f>'Asignación de recursos'!$I$15</c:f>
            </c:strRef>
          </c:xVal>
          <c:yVal>
            <c:numRef>
              <c:f>'Asignación de recursos'!$J$15</c:f>
              <c:numCache/>
            </c:numRef>
          </c:yVal>
          <c:bubbleSize>
            <c:numLit>
              <c:ptCount val="1"/>
              <c:pt idx="0">
                <c:v>1</c:v>
              </c:pt>
            </c:numLit>
          </c:bubbleSize>
        </c:ser>
        <c:ser>
          <c:idx val="11"/>
          <c:order val="11"/>
          <c:tx>
            <c:strRef>
              <c:f>'Asignación de recursos'!$H$16</c:f>
            </c:strRef>
          </c:tx>
          <c:dLbls>
            <c:dLblPos val="ctr"/>
            <c:showLegendKey val="0"/>
            <c:showVal val="0"/>
            <c:showCatName val="0"/>
            <c:showSerName val="1"/>
            <c:showPercent val="0"/>
            <c:showBubbleSize val="0"/>
          </c:dLbls>
          <c:xVal>
            <c:strRef>
              <c:f>'Asignación de recursos'!$I$16</c:f>
            </c:strRef>
          </c:xVal>
          <c:yVal>
            <c:numRef>
              <c:f>'Asignación de recursos'!$J$16</c:f>
              <c:numCache/>
            </c:numRef>
          </c:yVal>
          <c:bubbleSize>
            <c:numLit>
              <c:ptCount val="1"/>
              <c:pt idx="0">
                <c:v>1</c:v>
              </c:pt>
            </c:numLit>
          </c:bubbleSize>
        </c:ser>
        <c:ser>
          <c:idx val="12"/>
          <c:order val="12"/>
          <c:tx>
            <c:strRef>
              <c:f>'Asignación de recursos'!$H$17</c:f>
            </c:strRef>
          </c:tx>
          <c:dLbls>
            <c:dLblPos val="ctr"/>
            <c:showLegendKey val="0"/>
            <c:showVal val="0"/>
            <c:showCatName val="0"/>
            <c:showSerName val="1"/>
            <c:showPercent val="0"/>
            <c:showBubbleSize val="0"/>
          </c:dLbls>
          <c:xVal>
            <c:strRef>
              <c:f>'Asignación de recursos'!$I$17</c:f>
            </c:strRef>
          </c:xVal>
          <c:yVal>
            <c:numRef>
              <c:f>'Asignación de recursos'!$J$17</c:f>
              <c:numCache/>
            </c:numRef>
          </c:yVal>
          <c:bubbleSize>
            <c:numLit>
              <c:ptCount val="1"/>
              <c:pt idx="0">
                <c:v>1</c:v>
              </c:pt>
            </c:numLit>
          </c:bubbleSize>
        </c:ser>
        <c:ser>
          <c:idx val="13"/>
          <c:order val="13"/>
          <c:tx>
            <c:strRef>
              <c:f>'Asignación de recursos'!$H$18</c:f>
            </c:strRef>
          </c:tx>
          <c:dLbls>
            <c:dLblPos val="ctr"/>
            <c:showLegendKey val="0"/>
            <c:showVal val="0"/>
            <c:showCatName val="0"/>
            <c:showSerName val="1"/>
            <c:showPercent val="0"/>
            <c:showBubbleSize val="0"/>
          </c:dLbls>
          <c:xVal>
            <c:strRef>
              <c:f>'Asignación de recursos'!$I$18</c:f>
            </c:strRef>
          </c:xVal>
          <c:yVal>
            <c:numRef>
              <c:f>'Asignación de recursos'!$J$18</c:f>
              <c:numCache/>
            </c:numRef>
          </c:yVal>
          <c:bubbleSize>
            <c:numLit>
              <c:ptCount val="1"/>
              <c:pt idx="0">
                <c:v>1</c:v>
              </c:pt>
            </c:numLit>
          </c:bubbleSize>
        </c:ser>
        <c:ser>
          <c:idx val="14"/>
          <c:order val="14"/>
          <c:tx>
            <c:strRef>
              <c:f>'Asignación de recursos'!$H$19</c:f>
            </c:strRef>
          </c:tx>
          <c:dLbls>
            <c:dLblPos val="ctr"/>
            <c:showLegendKey val="0"/>
            <c:showVal val="0"/>
            <c:showCatName val="0"/>
            <c:showSerName val="1"/>
            <c:showPercent val="0"/>
            <c:showBubbleSize val="0"/>
          </c:dLbls>
          <c:xVal>
            <c:strRef>
              <c:f>'Asignación de recursos'!$I$19</c:f>
            </c:strRef>
          </c:xVal>
          <c:yVal>
            <c:numRef>
              <c:f>'Asignación de recursos'!$J$19</c:f>
              <c:numCache/>
            </c:numRef>
          </c:yVal>
          <c:bubbleSize>
            <c:numLit>
              <c:ptCount val="1"/>
              <c:pt idx="0">
                <c:v>1</c:v>
              </c:pt>
            </c:numLit>
          </c:bubbleSize>
        </c:ser>
        <c:ser>
          <c:idx val="15"/>
          <c:order val="15"/>
          <c:tx>
            <c:strRef>
              <c:f>'Asignación de recursos'!$H$20</c:f>
            </c:strRef>
          </c:tx>
          <c:dLbls>
            <c:dLblPos val="ctr"/>
            <c:showLegendKey val="0"/>
            <c:showVal val="0"/>
            <c:showCatName val="0"/>
            <c:showSerName val="1"/>
            <c:showPercent val="0"/>
            <c:showBubbleSize val="0"/>
          </c:dLbls>
          <c:xVal>
            <c:strRef>
              <c:f>'Asignación de recursos'!$I$20</c:f>
            </c:strRef>
          </c:xVal>
          <c:yVal>
            <c:numRef>
              <c:f>'Asignación de recursos'!$J$20</c:f>
              <c:numCache/>
            </c:numRef>
          </c:yVal>
          <c:bubbleSize>
            <c:numLit>
              <c:ptCount val="1"/>
              <c:pt idx="0">
                <c:v>1</c:v>
              </c:pt>
            </c:numLit>
          </c:bubbleSize>
        </c:ser>
        <c:ser>
          <c:idx val="16"/>
          <c:order val="16"/>
          <c:tx>
            <c:strRef>
              <c:f>'Asignación de recursos'!$H$21</c:f>
            </c:strRef>
          </c:tx>
          <c:dLbls>
            <c:dLblPos val="ctr"/>
            <c:showLegendKey val="0"/>
            <c:showVal val="0"/>
            <c:showCatName val="0"/>
            <c:showSerName val="1"/>
            <c:showPercent val="0"/>
            <c:showBubbleSize val="0"/>
          </c:dLbls>
          <c:xVal>
            <c:strRef>
              <c:f>'Asignación de recursos'!$I$21</c:f>
            </c:strRef>
          </c:xVal>
          <c:yVal>
            <c:numRef>
              <c:f>'Asignación de recursos'!$J$21</c:f>
              <c:numCache/>
            </c:numRef>
          </c:yVal>
          <c:bubbleSize>
            <c:numLit>
              <c:ptCount val="1"/>
              <c:pt idx="0">
                <c:v>1</c:v>
              </c:pt>
            </c:numLit>
          </c:bubbleSize>
        </c:ser>
        <c:ser>
          <c:idx val="17"/>
          <c:order val="17"/>
          <c:tx>
            <c:strRef>
              <c:f>'Asignación de recursos'!$H$22</c:f>
            </c:strRef>
          </c:tx>
          <c:dLbls>
            <c:dLblPos val="ctr"/>
            <c:showLegendKey val="0"/>
            <c:showVal val="0"/>
            <c:showCatName val="0"/>
            <c:showSerName val="1"/>
            <c:showPercent val="0"/>
            <c:showBubbleSize val="0"/>
          </c:dLbls>
          <c:xVal>
            <c:strRef>
              <c:f>'Asignación de recursos'!$I$22</c:f>
            </c:strRef>
          </c:xVal>
          <c:yVal>
            <c:numRef>
              <c:f>'Asignación de recursos'!$J$22</c:f>
              <c:numCache/>
            </c:numRef>
          </c:yVal>
          <c:bubbleSize>
            <c:numLit>
              <c:ptCount val="1"/>
              <c:pt idx="0">
                <c:v>1</c:v>
              </c:pt>
            </c:numLit>
          </c:bubbleSize>
        </c:ser>
        <c:ser>
          <c:idx val="18"/>
          <c:order val="18"/>
          <c:tx>
            <c:strRef>
              <c:f>'Asignación de recursos'!$H$23</c:f>
            </c:strRef>
          </c:tx>
          <c:dLbls>
            <c:dLblPos val="ctr"/>
            <c:showLegendKey val="0"/>
            <c:showVal val="0"/>
            <c:showCatName val="0"/>
            <c:showSerName val="1"/>
            <c:showPercent val="0"/>
            <c:showBubbleSize val="0"/>
          </c:dLbls>
          <c:xVal>
            <c:strRef>
              <c:f>'Asignación de recursos'!$I$23</c:f>
            </c:strRef>
          </c:xVal>
          <c:yVal>
            <c:numRef>
              <c:f>'Asignación de recursos'!$J$23</c:f>
              <c:numCache/>
            </c:numRef>
          </c:yVal>
          <c:bubbleSize>
            <c:numLit>
              <c:ptCount val="1"/>
              <c:pt idx="0">
                <c:v>1</c:v>
              </c:pt>
            </c:numLit>
          </c:bubbleSize>
        </c:ser>
        <c:ser>
          <c:idx val="19"/>
          <c:order val="19"/>
          <c:tx>
            <c:strRef>
              <c:f>'Asignación de recursos'!$H$24</c:f>
            </c:strRef>
          </c:tx>
          <c:dLbls>
            <c:dLblPos val="ctr"/>
            <c:showLegendKey val="0"/>
            <c:showVal val="0"/>
            <c:showCatName val="0"/>
            <c:showSerName val="1"/>
            <c:showPercent val="0"/>
            <c:showBubbleSize val="0"/>
          </c:dLbls>
          <c:xVal>
            <c:strRef>
              <c:f>'Asignación de recursos'!$I$24</c:f>
            </c:strRef>
          </c:xVal>
          <c:yVal>
            <c:numRef>
              <c:f>'Asignación de recursos'!$J$24</c:f>
              <c:numCache/>
            </c:numRef>
          </c:yVal>
          <c:bubbleSize>
            <c:numLit>
              <c:ptCount val="1"/>
              <c:pt idx="0">
                <c:v>1</c:v>
              </c:pt>
            </c:numLit>
          </c:bubbleSize>
        </c:ser>
        <c:axId val="1728278090"/>
        <c:axId val="1481090770"/>
      </c:bubbleChart>
      <c:valAx>
        <c:axId val="1728278090"/>
        <c:scaling>
          <c:orientation val="minMax"/>
          <c:max val="1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1090770"/>
      </c:valAx>
      <c:valAx>
        <c:axId val="1481090770"/>
        <c:scaling>
          <c:orientation val="minMax"/>
          <c:max val="1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82780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ubbleChart>
        <c:ser>
          <c:idx val="0"/>
          <c:order val="0"/>
          <c:tx>
            <c:strRef>
              <c:f>MICMAC!$J$6</c:f>
            </c:strRef>
          </c:tx>
          <c:dLbls>
            <c:dLblPos val="ctr"/>
            <c:showLegendKey val="0"/>
            <c:showVal val="0"/>
            <c:showCatName val="0"/>
            <c:showSerName val="1"/>
            <c:showPercent val="0"/>
            <c:showBubbleSize val="0"/>
          </c:dLbls>
          <c:xVal>
            <c:strRef>
              <c:f>MICMAC!$K$6</c:f>
            </c:strRef>
          </c:xVal>
          <c:yVal>
            <c:numRef>
              <c:f>MICMAC!$L$6</c:f>
              <c:numCache/>
            </c:numRef>
          </c:yVal>
          <c:bubbleSize>
            <c:numLit>
              <c:ptCount val="1"/>
              <c:pt idx="0">
                <c:v>1</c:v>
              </c:pt>
            </c:numLit>
          </c:bubbleSize>
        </c:ser>
        <c:ser>
          <c:idx val="1"/>
          <c:order val="1"/>
          <c:tx>
            <c:strRef>
              <c:f>MICMAC!$J$7</c:f>
            </c:strRef>
          </c:tx>
          <c:dLbls>
            <c:dLblPos val="ctr"/>
            <c:showLegendKey val="0"/>
            <c:showVal val="0"/>
            <c:showCatName val="0"/>
            <c:showSerName val="1"/>
            <c:showPercent val="0"/>
            <c:showBubbleSize val="0"/>
          </c:dLbls>
          <c:xVal>
            <c:strRef>
              <c:f>MICMAC!$K$7</c:f>
            </c:strRef>
          </c:xVal>
          <c:yVal>
            <c:numRef>
              <c:f>MICMAC!$L$7</c:f>
              <c:numCache/>
            </c:numRef>
          </c:yVal>
          <c:bubbleSize>
            <c:numLit>
              <c:ptCount val="1"/>
              <c:pt idx="0">
                <c:v>1</c:v>
              </c:pt>
            </c:numLit>
          </c:bubbleSize>
        </c:ser>
        <c:ser>
          <c:idx val="2"/>
          <c:order val="2"/>
          <c:tx>
            <c:strRef>
              <c:f>MICMAC!$J$8</c:f>
            </c:strRef>
          </c:tx>
          <c:dLbls>
            <c:dLblPos val="ctr"/>
            <c:showLegendKey val="0"/>
            <c:showVal val="0"/>
            <c:showCatName val="0"/>
            <c:showSerName val="1"/>
            <c:showPercent val="0"/>
            <c:showBubbleSize val="0"/>
          </c:dLbls>
          <c:xVal>
            <c:strRef>
              <c:f>MICMAC!$K$8</c:f>
            </c:strRef>
          </c:xVal>
          <c:yVal>
            <c:numRef>
              <c:f>MICMAC!$L$8</c:f>
              <c:numCache/>
            </c:numRef>
          </c:yVal>
          <c:bubbleSize>
            <c:numLit>
              <c:ptCount val="1"/>
              <c:pt idx="0">
                <c:v>1</c:v>
              </c:pt>
            </c:numLit>
          </c:bubbleSize>
        </c:ser>
        <c:ser>
          <c:idx val="3"/>
          <c:order val="3"/>
          <c:tx>
            <c:strRef>
              <c:f>MICMAC!$J$9</c:f>
            </c:strRef>
          </c:tx>
          <c:dLbls>
            <c:dLblPos val="ctr"/>
            <c:showLegendKey val="0"/>
            <c:showVal val="0"/>
            <c:showCatName val="0"/>
            <c:showSerName val="1"/>
            <c:showPercent val="0"/>
            <c:showBubbleSize val="0"/>
          </c:dLbls>
          <c:xVal>
            <c:strRef>
              <c:f>MICMAC!$K$9</c:f>
            </c:strRef>
          </c:xVal>
          <c:yVal>
            <c:numRef>
              <c:f>MICMAC!$L$9</c:f>
              <c:numCache/>
            </c:numRef>
          </c:yVal>
          <c:bubbleSize>
            <c:numLit>
              <c:ptCount val="1"/>
              <c:pt idx="0">
                <c:v>1</c:v>
              </c:pt>
            </c:numLit>
          </c:bubbleSize>
        </c:ser>
        <c:ser>
          <c:idx val="4"/>
          <c:order val="4"/>
          <c:tx>
            <c:strRef>
              <c:f>MICMAC!$J$10</c:f>
            </c:strRef>
          </c:tx>
          <c:dLbls>
            <c:dLblPos val="ctr"/>
            <c:showLegendKey val="0"/>
            <c:showVal val="0"/>
            <c:showCatName val="0"/>
            <c:showSerName val="1"/>
            <c:showPercent val="0"/>
            <c:showBubbleSize val="0"/>
          </c:dLbls>
          <c:xVal>
            <c:strRef>
              <c:f>MICMAC!$K$10</c:f>
            </c:strRef>
          </c:xVal>
          <c:yVal>
            <c:numRef>
              <c:f>MICMAC!$L$10</c:f>
              <c:numCache/>
            </c:numRef>
          </c:yVal>
          <c:bubbleSize>
            <c:numLit>
              <c:ptCount val="1"/>
              <c:pt idx="0">
                <c:v>1</c:v>
              </c:pt>
            </c:numLit>
          </c:bubbleSize>
        </c:ser>
        <c:ser>
          <c:idx val="5"/>
          <c:order val="5"/>
          <c:tx>
            <c:strRef>
              <c:f>MICMAC!$J$11</c:f>
            </c:strRef>
          </c:tx>
          <c:dLbls>
            <c:dLblPos val="ctr"/>
            <c:showLegendKey val="0"/>
            <c:showVal val="0"/>
            <c:showCatName val="0"/>
            <c:showSerName val="1"/>
            <c:showPercent val="0"/>
            <c:showBubbleSize val="0"/>
          </c:dLbls>
          <c:xVal>
            <c:strRef>
              <c:f>MICMAC!$K$11</c:f>
            </c:strRef>
          </c:xVal>
          <c:yVal>
            <c:numRef>
              <c:f>MICMAC!$L$11</c:f>
              <c:numCache/>
            </c:numRef>
          </c:yVal>
          <c:bubbleSize>
            <c:numLit>
              <c:ptCount val="1"/>
              <c:pt idx="0">
                <c:v>1</c:v>
              </c:pt>
            </c:numLit>
          </c:bubbleSize>
        </c:ser>
        <c:axId val="2043414829"/>
        <c:axId val="666888254"/>
      </c:bubbleChart>
      <c:valAx>
        <c:axId val="2043414829"/>
        <c:scaling>
          <c:orientation val="minMax"/>
          <c:max val="1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6888254"/>
      </c:valAx>
      <c:valAx>
        <c:axId val="666888254"/>
        <c:scaling>
          <c:orientation val="minMax"/>
          <c:max val="1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34148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ubbleChart>
        <c:ser>
          <c:idx val="0"/>
          <c:order val="0"/>
          <c:tx>
            <c:strRef>
              <c:f>'MICMAC 2'!$M$7</c:f>
            </c:strRef>
          </c:tx>
          <c:dLbls>
            <c:dLblPos val="ctr"/>
            <c:showLegendKey val="0"/>
            <c:showVal val="0"/>
            <c:showCatName val="0"/>
            <c:showSerName val="1"/>
            <c:showPercent val="0"/>
            <c:showBubbleSize val="0"/>
          </c:dLbls>
          <c:xVal>
            <c:strRef>
              <c:f>'MICMAC 2'!$K$7</c:f>
            </c:strRef>
          </c:xVal>
          <c:yVal>
            <c:numRef>
              <c:f>'MICMAC 2'!$L$7</c:f>
              <c:numCache/>
            </c:numRef>
          </c:yVal>
          <c:bubbleSize>
            <c:numLit>
              <c:ptCount val="1"/>
              <c:pt idx="0">
                <c:v>1</c:v>
              </c:pt>
            </c:numLit>
          </c:bubbleSize>
        </c:ser>
        <c:ser>
          <c:idx val="1"/>
          <c:order val="1"/>
          <c:tx>
            <c:strRef>
              <c:f>'MICMAC 2'!$M$8</c:f>
            </c:strRef>
          </c:tx>
          <c:dLbls>
            <c:dLblPos val="ctr"/>
            <c:showLegendKey val="0"/>
            <c:showVal val="0"/>
            <c:showCatName val="0"/>
            <c:showSerName val="1"/>
            <c:showPercent val="0"/>
            <c:showBubbleSize val="0"/>
          </c:dLbls>
          <c:xVal>
            <c:strRef>
              <c:f>'MICMAC 2'!$K$8</c:f>
            </c:strRef>
          </c:xVal>
          <c:yVal>
            <c:numRef>
              <c:f>'MICMAC 2'!$L$8</c:f>
              <c:numCache/>
            </c:numRef>
          </c:yVal>
          <c:bubbleSize>
            <c:numLit>
              <c:ptCount val="1"/>
              <c:pt idx="0">
                <c:v>1</c:v>
              </c:pt>
            </c:numLit>
          </c:bubbleSize>
        </c:ser>
        <c:ser>
          <c:idx val="2"/>
          <c:order val="2"/>
          <c:tx>
            <c:strRef>
              <c:f>'MICMAC 2'!$M$9</c:f>
            </c:strRef>
          </c:tx>
          <c:dLbls>
            <c:dLblPos val="ctr"/>
            <c:showLegendKey val="0"/>
            <c:showVal val="0"/>
            <c:showCatName val="0"/>
            <c:showSerName val="1"/>
            <c:showPercent val="0"/>
            <c:showBubbleSize val="0"/>
          </c:dLbls>
          <c:xVal>
            <c:strRef>
              <c:f>'MICMAC 2'!$K$9</c:f>
            </c:strRef>
          </c:xVal>
          <c:yVal>
            <c:numRef>
              <c:f>'MICMAC 2'!$L$9</c:f>
              <c:numCache/>
            </c:numRef>
          </c:yVal>
          <c:bubbleSize>
            <c:numLit>
              <c:ptCount val="1"/>
              <c:pt idx="0">
                <c:v>1</c:v>
              </c:pt>
            </c:numLit>
          </c:bubbleSize>
        </c:ser>
        <c:ser>
          <c:idx val="3"/>
          <c:order val="3"/>
          <c:tx>
            <c:strRef>
              <c:f>'MICMAC 2'!$M$10</c:f>
            </c:strRef>
          </c:tx>
          <c:dLbls>
            <c:dLblPos val="ctr"/>
            <c:showLegendKey val="0"/>
            <c:showVal val="0"/>
            <c:showCatName val="0"/>
            <c:showSerName val="1"/>
            <c:showPercent val="0"/>
            <c:showBubbleSize val="0"/>
          </c:dLbls>
          <c:xVal>
            <c:strRef>
              <c:f>'MICMAC 2'!$K$10</c:f>
            </c:strRef>
          </c:xVal>
          <c:yVal>
            <c:numRef>
              <c:f>'MICMAC 2'!$L$10</c:f>
              <c:numCache/>
            </c:numRef>
          </c:yVal>
          <c:bubbleSize>
            <c:numLit>
              <c:ptCount val="1"/>
              <c:pt idx="0">
                <c:v>1</c:v>
              </c:pt>
            </c:numLit>
          </c:bubbleSize>
        </c:ser>
        <c:ser>
          <c:idx val="4"/>
          <c:order val="4"/>
          <c:tx>
            <c:strRef>
              <c:f>'MICMAC 2'!$M$11</c:f>
            </c:strRef>
          </c:tx>
          <c:dLbls>
            <c:dLblPos val="ctr"/>
            <c:showLegendKey val="0"/>
            <c:showVal val="0"/>
            <c:showCatName val="0"/>
            <c:showSerName val="1"/>
            <c:showPercent val="0"/>
            <c:showBubbleSize val="0"/>
          </c:dLbls>
          <c:xVal>
            <c:strRef>
              <c:f>'MICMAC 2'!$K$11</c:f>
            </c:strRef>
          </c:xVal>
          <c:yVal>
            <c:numRef>
              <c:f>'MICMAC 2'!$L$11</c:f>
              <c:numCache/>
            </c:numRef>
          </c:yVal>
          <c:bubbleSize>
            <c:numLit>
              <c:ptCount val="1"/>
              <c:pt idx="0">
                <c:v>1</c:v>
              </c:pt>
            </c:numLit>
          </c:bubbleSize>
        </c:ser>
        <c:ser>
          <c:idx val="5"/>
          <c:order val="5"/>
          <c:tx>
            <c:strRef>
              <c:f>'MICMAC 2'!$M$12</c:f>
            </c:strRef>
          </c:tx>
          <c:dLbls>
            <c:dLblPos val="ctr"/>
            <c:showLegendKey val="0"/>
            <c:showVal val="0"/>
            <c:showCatName val="0"/>
            <c:showSerName val="1"/>
            <c:showPercent val="0"/>
            <c:showBubbleSize val="0"/>
          </c:dLbls>
          <c:xVal>
            <c:strRef>
              <c:f>'MICMAC 2'!$K$12</c:f>
            </c:strRef>
          </c:xVal>
          <c:yVal>
            <c:numRef>
              <c:f>'MICMAC 2'!$L$12</c:f>
              <c:numCache/>
            </c:numRef>
          </c:yVal>
          <c:bubbleSize>
            <c:numLit>
              <c:ptCount val="1"/>
              <c:pt idx="0">
                <c:v>1</c:v>
              </c:pt>
            </c:numLit>
          </c:bubbleSize>
        </c:ser>
        <c:axId val="20231949"/>
        <c:axId val="2048298340"/>
      </c:bubbleChart>
      <c:valAx>
        <c:axId val="20231949"/>
        <c:scaling>
          <c:orientation val="minMax"/>
          <c:max val="1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8298340"/>
      </c:valAx>
      <c:valAx>
        <c:axId val="2048298340"/>
        <c:scaling>
          <c:orientation val="minMax"/>
          <c:max val="1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31949"/>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933450</xdr:colOff>
      <xdr:row>2</xdr:row>
      <xdr:rowOff>9525</xdr:rowOff>
    </xdr:from>
    <xdr:ext cx="10096500" cy="6248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476250</xdr:colOff>
      <xdr:row>14</xdr:row>
      <xdr:rowOff>123825</xdr:rowOff>
    </xdr:from>
    <xdr:ext cx="1266825" cy="13049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476250</xdr:colOff>
      <xdr:row>23</xdr:row>
      <xdr:rowOff>66675</xdr:rowOff>
    </xdr:from>
    <xdr:ext cx="1362075" cy="1304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409575</xdr:colOff>
      <xdr:row>22</xdr:row>
      <xdr:rowOff>171450</xdr:rowOff>
    </xdr:from>
    <xdr:ext cx="1362075" cy="130492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20</xdr:col>
      <xdr:colOff>180975</xdr:colOff>
      <xdr:row>22</xdr:row>
      <xdr:rowOff>171450</xdr:rowOff>
    </xdr:from>
    <xdr:ext cx="1362075" cy="1304925"/>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15</xdr:row>
      <xdr:rowOff>200025</xdr:rowOff>
    </xdr:from>
    <xdr:ext cx="6191250" cy="39243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552450</xdr:colOff>
      <xdr:row>12</xdr:row>
      <xdr:rowOff>323850</xdr:rowOff>
    </xdr:from>
    <xdr:ext cx="9229725" cy="565785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udemy.com/course/auditoria-informatica" TargetMode="External"/><Relationship Id="rId2" Type="http://schemas.openxmlformats.org/officeDocument/2006/relationships/hyperlink" Target="https://www.euroinnova.com/curso-gestion-auditoria-sistemas-seguridad-informacion" TargetMode="External"/><Relationship Id="rId3" Type="http://schemas.openxmlformats.org/officeDocument/2006/relationships/hyperlink" Target="https://sceu.frba.utn.edu.ar/e-learning/detalle/curso/180/introduccion-a-la-gestion-por-procesos" TargetMode="External"/><Relationship Id="rId4" Type="http://schemas.openxmlformats.org/officeDocument/2006/relationships/hyperlink" Target="https://www.udemy.com/course/cisa-capacitacion-para-auditor-certificado-dominio-1" TargetMode="External"/><Relationship Id="rId10" Type="http://schemas.openxmlformats.org/officeDocument/2006/relationships/drawing" Target="../drawings/drawing10.xml"/><Relationship Id="rId9" Type="http://schemas.openxmlformats.org/officeDocument/2006/relationships/hyperlink" Target="https://www.fceco.uner.edu.ar/wp-content/uploads/2018/07/CARTILLA-INFORMATIVA-curso-de-posgrado-auditoria-en-sistemas.pdf" TargetMode="External"/><Relationship Id="rId5" Type="http://schemas.openxmlformats.org/officeDocument/2006/relationships/hyperlink" Target="https://www.udemy.com/course/iso27001-auditor-interno" TargetMode="External"/><Relationship Id="rId6" Type="http://schemas.openxmlformats.org/officeDocument/2006/relationships/hyperlink" Target="https://www.coralesecure.com/isms-iso-27001-consultancy.php" TargetMode="External"/><Relationship Id="rId7" Type="http://schemas.openxmlformats.org/officeDocument/2006/relationships/hyperlink" Target="https://www.fcad.uner.edu.ar/eventos/curso-de-postgrado-auditoria-informatica/" TargetMode="External"/><Relationship Id="rId8" Type="http://schemas.openxmlformats.org/officeDocument/2006/relationships/hyperlink" Target="https://postgradoingenieria.com/master-en-seguridad-informatic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88"/>
    <col customWidth="1" min="6" max="6" width="14.38"/>
    <col customWidth="1" min="8" max="8" width="14.38"/>
  </cols>
  <sheetData>
    <row r="1">
      <c r="A1" s="1"/>
    </row>
    <row r="3">
      <c r="C3" s="2"/>
      <c r="D3" s="2"/>
      <c r="E3" s="2"/>
      <c r="F3" s="3" t="s">
        <v>0</v>
      </c>
      <c r="G3" s="4"/>
      <c r="H3" s="4"/>
      <c r="I3" s="4"/>
      <c r="J3" s="4"/>
      <c r="K3" s="4"/>
      <c r="L3" s="4"/>
      <c r="M3" s="4"/>
      <c r="N3" s="5"/>
      <c r="O3" s="2"/>
    </row>
    <row r="4">
      <c r="C4" s="2"/>
      <c r="D4" s="2"/>
      <c r="E4" s="2"/>
      <c r="F4" s="6"/>
      <c r="G4" s="7"/>
      <c r="H4" s="7"/>
      <c r="I4" s="7"/>
      <c r="J4" s="7"/>
      <c r="K4" s="7"/>
      <c r="L4" s="7"/>
      <c r="M4" s="7"/>
      <c r="N4" s="8"/>
      <c r="O4" s="2"/>
    </row>
    <row r="5">
      <c r="C5" s="2"/>
      <c r="D5" s="9"/>
      <c r="E5" s="4"/>
      <c r="F5" s="4"/>
      <c r="G5" s="4"/>
      <c r="H5" s="4"/>
      <c r="I5" s="2"/>
      <c r="J5" s="10"/>
      <c r="K5" s="2"/>
      <c r="N5" s="10"/>
      <c r="O5" s="2"/>
    </row>
    <row r="6">
      <c r="C6" s="11">
        <v>1.0</v>
      </c>
      <c r="D6" s="12" t="s">
        <v>1</v>
      </c>
      <c r="E6" s="13"/>
      <c r="F6" s="13"/>
      <c r="G6" s="13"/>
      <c r="H6" s="13"/>
      <c r="I6" s="13"/>
      <c r="J6" s="11">
        <v>2.0</v>
      </c>
      <c r="K6" s="12" t="s">
        <v>2</v>
      </c>
      <c r="L6" s="13"/>
      <c r="M6" s="13"/>
      <c r="N6" s="11">
        <v>3.0</v>
      </c>
      <c r="O6" s="12" t="s">
        <v>3</v>
      </c>
    </row>
    <row r="7">
      <c r="C7" s="13"/>
      <c r="D7" s="13"/>
      <c r="E7" s="14">
        <v>45292.0</v>
      </c>
      <c r="F7" s="15" t="s">
        <v>4</v>
      </c>
      <c r="G7" s="13"/>
      <c r="H7" s="13"/>
      <c r="I7" s="13"/>
      <c r="J7" s="13"/>
      <c r="K7" s="13"/>
      <c r="L7" s="14">
        <v>45323.0</v>
      </c>
      <c r="M7" s="16" t="s">
        <v>5</v>
      </c>
      <c r="N7" s="17"/>
      <c r="O7" s="13"/>
    </row>
    <row r="8">
      <c r="C8" s="13"/>
      <c r="D8" s="13"/>
      <c r="E8" s="13"/>
      <c r="F8" s="13"/>
      <c r="G8" s="18" t="s">
        <v>6</v>
      </c>
      <c r="H8" s="19" t="s">
        <v>7</v>
      </c>
      <c r="I8" s="13"/>
      <c r="J8" s="13"/>
      <c r="K8" s="13"/>
      <c r="L8" s="13"/>
      <c r="M8" s="13"/>
      <c r="N8" s="20" t="s">
        <v>8</v>
      </c>
      <c r="O8" s="19" t="s">
        <v>9</v>
      </c>
    </row>
    <row r="9">
      <c r="C9" s="13"/>
      <c r="D9" s="13"/>
      <c r="E9" s="13"/>
      <c r="F9" s="13"/>
      <c r="G9" s="18" t="s">
        <v>10</v>
      </c>
      <c r="H9" s="19" t="s">
        <v>11</v>
      </c>
      <c r="I9" s="13"/>
      <c r="J9" s="13"/>
      <c r="K9" s="13"/>
      <c r="L9" s="13"/>
      <c r="M9" s="13"/>
      <c r="N9" s="20" t="s">
        <v>12</v>
      </c>
      <c r="O9" s="19" t="s">
        <v>13</v>
      </c>
    </row>
    <row r="10">
      <c r="C10" s="13"/>
      <c r="D10" s="13"/>
      <c r="E10" s="13"/>
      <c r="F10" s="13"/>
      <c r="G10" s="20" t="s">
        <v>14</v>
      </c>
      <c r="H10" s="21" t="s">
        <v>15</v>
      </c>
      <c r="I10" s="13"/>
      <c r="J10" s="13"/>
      <c r="K10" s="13"/>
      <c r="L10" s="13"/>
      <c r="M10" s="13"/>
      <c r="N10" s="20" t="s">
        <v>16</v>
      </c>
      <c r="O10" s="19" t="s">
        <v>17</v>
      </c>
    </row>
    <row r="11">
      <c r="C11" s="22"/>
      <c r="D11" s="22"/>
      <c r="I11" s="2"/>
      <c r="J11" s="2"/>
      <c r="K11" s="2"/>
      <c r="L11" s="2"/>
      <c r="M11" s="2"/>
      <c r="N11" s="2"/>
      <c r="O11" s="2"/>
    </row>
    <row r="12">
      <c r="C12" s="22"/>
      <c r="D12" s="22"/>
      <c r="I12" s="2"/>
      <c r="J12" s="2"/>
      <c r="K12" s="2"/>
      <c r="L12" s="2"/>
      <c r="M12" s="2"/>
      <c r="N12" s="2"/>
      <c r="O12" s="2"/>
    </row>
    <row r="13">
      <c r="C13" s="22"/>
      <c r="D13" s="22"/>
      <c r="I13" s="2"/>
      <c r="J13" s="2"/>
      <c r="K13" s="2"/>
      <c r="L13" s="2"/>
      <c r="M13" s="2"/>
      <c r="N13" s="2"/>
      <c r="O13" s="2"/>
    </row>
    <row r="14">
      <c r="C14" s="22"/>
      <c r="D14" s="22"/>
      <c r="I14" s="2"/>
      <c r="J14" s="2"/>
      <c r="K14" s="2"/>
      <c r="L14" s="2"/>
      <c r="M14" s="2"/>
      <c r="N14" s="2"/>
      <c r="O14" s="2"/>
    </row>
    <row r="15">
      <c r="C15" s="22"/>
      <c r="D15" s="22"/>
      <c r="E15" s="23"/>
      <c r="F15" s="24"/>
      <c r="G15" s="25"/>
      <c r="H15" s="22"/>
      <c r="I15" s="2"/>
      <c r="J15" s="2"/>
      <c r="K15" s="2"/>
      <c r="L15" s="2"/>
      <c r="M15" s="2"/>
      <c r="N15" s="2"/>
      <c r="O15" s="2"/>
    </row>
    <row r="16">
      <c r="C16" s="22"/>
      <c r="D16" s="22"/>
      <c r="E16" s="22"/>
      <c r="F16" s="22"/>
      <c r="G16" s="26"/>
      <c r="H16" s="27"/>
      <c r="I16" s="2"/>
      <c r="J16" s="2"/>
      <c r="K16" s="2"/>
      <c r="L16" s="2"/>
      <c r="M16" s="2"/>
      <c r="N16" s="2"/>
      <c r="O16" s="2"/>
    </row>
    <row r="17">
      <c r="C17" s="22"/>
      <c r="D17" s="22"/>
      <c r="E17" s="22"/>
      <c r="F17" s="22"/>
      <c r="G17" s="26"/>
      <c r="H17" s="27"/>
      <c r="I17" s="2"/>
      <c r="J17" s="2"/>
      <c r="K17" s="2"/>
      <c r="L17" s="2"/>
      <c r="M17" s="2"/>
      <c r="N17" s="2"/>
      <c r="O17" s="2"/>
    </row>
    <row r="18">
      <c r="C18" s="22"/>
      <c r="D18" s="22"/>
      <c r="E18" s="22"/>
      <c r="F18" s="22"/>
      <c r="G18" s="25"/>
      <c r="H18" s="22"/>
      <c r="I18" s="2"/>
      <c r="J18" s="2"/>
      <c r="K18" s="2"/>
      <c r="L18" s="2"/>
      <c r="M18" s="2"/>
      <c r="N18" s="2"/>
      <c r="O18" s="2"/>
    </row>
    <row r="19">
      <c r="C19" s="22"/>
      <c r="D19" s="22"/>
      <c r="E19" s="23"/>
      <c r="F19" s="28"/>
      <c r="G19" s="25"/>
      <c r="H19" s="22"/>
      <c r="I19" s="2"/>
      <c r="J19" s="2"/>
      <c r="K19" s="2"/>
      <c r="L19" s="2"/>
      <c r="M19" s="2"/>
      <c r="N19" s="2"/>
      <c r="O19" s="2"/>
    </row>
    <row r="20">
      <c r="C20" s="22"/>
      <c r="D20" s="22"/>
      <c r="E20" s="22"/>
      <c r="F20" s="22"/>
      <c r="G20" s="26"/>
      <c r="H20" s="29"/>
      <c r="I20" s="2"/>
      <c r="J20" s="2"/>
      <c r="K20" s="2"/>
      <c r="L20" s="2"/>
      <c r="M20" s="2"/>
      <c r="N20" s="2"/>
      <c r="O20" s="2"/>
    </row>
    <row r="21">
      <c r="C21" s="22"/>
      <c r="D21" s="22"/>
      <c r="E21" s="22"/>
      <c r="F21" s="22"/>
      <c r="G21" s="26"/>
      <c r="H21" s="29"/>
      <c r="I21" s="2"/>
      <c r="J21" s="2"/>
      <c r="K21" s="2"/>
      <c r="L21" s="2"/>
      <c r="M21" s="2"/>
      <c r="N21" s="2"/>
      <c r="O21" s="2"/>
    </row>
  </sheetData>
  <mergeCells count="4">
    <mergeCell ref="F3:N4"/>
    <mergeCell ref="D5:H5"/>
    <mergeCell ref="I5:J5"/>
    <mergeCell ref="K5:N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0"/>
    <col customWidth="1" min="15" max="15" width="12.63"/>
  </cols>
  <sheetData>
    <row r="2">
      <c r="L2" s="135"/>
      <c r="M2" s="135"/>
      <c r="N2" s="135"/>
      <c r="O2" s="135"/>
    </row>
    <row r="3">
      <c r="C3" s="193" t="s">
        <v>274</v>
      </c>
      <c r="D3" s="55"/>
      <c r="E3" s="55"/>
      <c r="F3" s="55"/>
      <c r="G3" s="55"/>
      <c r="H3" s="55"/>
      <c r="I3" s="56"/>
      <c r="J3" s="135"/>
      <c r="K3" s="135"/>
      <c r="L3" s="194" t="s">
        <v>275</v>
      </c>
      <c r="M3" s="4"/>
      <c r="N3" s="4"/>
      <c r="O3" s="5"/>
      <c r="P3" s="135"/>
      <c r="Q3" s="195" t="s">
        <v>276</v>
      </c>
      <c r="R3" s="4"/>
      <c r="S3" s="4"/>
      <c r="T3" s="5"/>
      <c r="V3" s="195" t="s">
        <v>277</v>
      </c>
      <c r="W3" s="4"/>
      <c r="X3" s="4"/>
      <c r="Y3" s="5"/>
    </row>
    <row r="4">
      <c r="C4" s="196" t="s">
        <v>278</v>
      </c>
      <c r="D4" s="4"/>
      <c r="E4" s="4"/>
      <c r="F4" s="4"/>
      <c r="G4" s="4"/>
      <c r="H4" s="4"/>
      <c r="I4" s="5"/>
      <c r="J4" s="135"/>
      <c r="K4" s="135"/>
      <c r="L4" s="6"/>
      <c r="M4" s="7"/>
      <c r="N4" s="7"/>
      <c r="O4" s="8"/>
      <c r="P4" s="197"/>
      <c r="Q4" s="6"/>
      <c r="R4" s="7"/>
      <c r="S4" s="7"/>
      <c r="T4" s="8"/>
      <c r="V4" s="6"/>
      <c r="W4" s="7"/>
      <c r="X4" s="7"/>
      <c r="Y4" s="8"/>
    </row>
    <row r="5">
      <c r="C5" s="187"/>
      <c r="I5" s="10"/>
      <c r="J5" s="135"/>
      <c r="K5" s="135"/>
      <c r="L5" s="198" t="s">
        <v>279</v>
      </c>
      <c r="M5" s="199" t="s">
        <v>280</v>
      </c>
      <c r="N5" s="55"/>
      <c r="O5" s="56"/>
      <c r="P5" s="197"/>
      <c r="Q5" s="200" t="s">
        <v>279</v>
      </c>
      <c r="R5" s="201" t="s">
        <v>280</v>
      </c>
      <c r="S5" s="55"/>
      <c r="T5" s="56"/>
      <c r="V5" s="200" t="s">
        <v>279</v>
      </c>
      <c r="W5" s="201" t="s">
        <v>280</v>
      </c>
      <c r="X5" s="55"/>
      <c r="Y5" s="56"/>
    </row>
    <row r="6">
      <c r="C6" s="187"/>
      <c r="I6" s="10"/>
      <c r="J6" s="135"/>
      <c r="K6" s="135"/>
      <c r="L6" s="202" t="s">
        <v>197</v>
      </c>
      <c r="M6" s="199" t="s">
        <v>281</v>
      </c>
      <c r="N6" s="55"/>
      <c r="O6" s="56"/>
      <c r="P6" s="197"/>
      <c r="Q6" s="203" t="s">
        <v>197</v>
      </c>
      <c r="R6" s="201" t="s">
        <v>281</v>
      </c>
      <c r="S6" s="55"/>
      <c r="T6" s="56"/>
      <c r="V6" s="203" t="s">
        <v>197</v>
      </c>
      <c r="W6" s="201" t="s">
        <v>281</v>
      </c>
      <c r="X6" s="55"/>
      <c r="Y6" s="56"/>
    </row>
    <row r="7">
      <c r="C7" s="187"/>
      <c r="I7" s="10"/>
      <c r="J7" s="135"/>
      <c r="K7" s="135"/>
      <c r="L7" s="204" t="s">
        <v>282</v>
      </c>
      <c r="M7" s="199" t="s">
        <v>283</v>
      </c>
      <c r="N7" s="55"/>
      <c r="O7" s="56"/>
      <c r="P7" s="197"/>
      <c r="Q7" s="205" t="s">
        <v>282</v>
      </c>
      <c r="R7" s="201" t="s">
        <v>283</v>
      </c>
      <c r="S7" s="55"/>
      <c r="T7" s="56"/>
      <c r="V7" s="205" t="s">
        <v>282</v>
      </c>
      <c r="W7" s="201" t="s">
        <v>283</v>
      </c>
      <c r="X7" s="55"/>
      <c r="Y7" s="56"/>
    </row>
    <row r="8">
      <c r="C8" s="187"/>
      <c r="I8" s="10"/>
      <c r="J8" s="135"/>
      <c r="K8" s="135"/>
      <c r="L8" s="206" t="s">
        <v>284</v>
      </c>
      <c r="M8" s="199" t="s">
        <v>285</v>
      </c>
      <c r="N8" s="55"/>
      <c r="O8" s="56"/>
      <c r="P8" s="197"/>
      <c r="Q8" s="207" t="s">
        <v>284</v>
      </c>
      <c r="R8" s="201" t="s">
        <v>285</v>
      </c>
      <c r="S8" s="55"/>
      <c r="T8" s="56"/>
      <c r="V8" s="207" t="s">
        <v>284</v>
      </c>
      <c r="W8" s="201" t="s">
        <v>285</v>
      </c>
      <c r="X8" s="55"/>
      <c r="Y8" s="56"/>
    </row>
    <row r="9">
      <c r="C9" s="187"/>
      <c r="I9" s="10"/>
      <c r="J9" s="135"/>
      <c r="K9" s="135"/>
      <c r="L9" s="208" t="s">
        <v>286</v>
      </c>
      <c r="M9" s="199" t="s">
        <v>287</v>
      </c>
      <c r="N9" s="55"/>
      <c r="O9" s="56"/>
      <c r="P9" s="197"/>
      <c r="Q9" s="209" t="s">
        <v>286</v>
      </c>
      <c r="R9" s="201" t="s">
        <v>287</v>
      </c>
      <c r="S9" s="55"/>
      <c r="T9" s="56"/>
      <c r="V9" s="209" t="s">
        <v>286</v>
      </c>
      <c r="W9" s="201" t="s">
        <v>287</v>
      </c>
      <c r="X9" s="55"/>
      <c r="Y9" s="56"/>
    </row>
    <row r="10">
      <c r="C10" s="187"/>
      <c r="I10" s="10"/>
      <c r="J10" s="135"/>
      <c r="K10" s="135"/>
      <c r="L10" s="210" t="s">
        <v>288</v>
      </c>
      <c r="M10" s="55"/>
      <c r="N10" s="55"/>
      <c r="O10" s="56"/>
      <c r="P10" s="197"/>
      <c r="Q10" s="211" t="s">
        <v>288</v>
      </c>
      <c r="R10" s="55"/>
      <c r="S10" s="55"/>
      <c r="T10" s="56"/>
      <c r="V10" s="211" t="s">
        <v>288</v>
      </c>
      <c r="W10" s="55"/>
      <c r="X10" s="55"/>
      <c r="Y10" s="56"/>
    </row>
    <row r="11">
      <c r="C11" s="187"/>
      <c r="I11" s="10"/>
      <c r="J11" s="135"/>
      <c r="K11" s="135"/>
      <c r="L11" s="212">
        <v>1.0</v>
      </c>
      <c r="M11" s="213" t="s">
        <v>289</v>
      </c>
      <c r="N11" s="55"/>
      <c r="O11" s="56"/>
      <c r="P11" s="197"/>
      <c r="Q11" s="214">
        <v>1.0</v>
      </c>
      <c r="R11" s="213" t="s">
        <v>289</v>
      </c>
      <c r="S11" s="55"/>
      <c r="T11" s="56"/>
      <c r="V11" s="214">
        <v>1.0</v>
      </c>
      <c r="W11" s="213" t="s">
        <v>289</v>
      </c>
      <c r="X11" s="55"/>
      <c r="Y11" s="56"/>
    </row>
    <row r="12">
      <c r="C12" s="187"/>
      <c r="I12" s="10"/>
      <c r="L12" s="212">
        <v>2.0</v>
      </c>
      <c r="M12" s="213" t="s">
        <v>290</v>
      </c>
      <c r="N12" s="55"/>
      <c r="O12" s="56"/>
      <c r="Q12" s="214">
        <v>2.0</v>
      </c>
      <c r="R12" s="213" t="s">
        <v>291</v>
      </c>
      <c r="S12" s="55"/>
      <c r="T12" s="56"/>
      <c r="V12" s="214">
        <v>2.0</v>
      </c>
      <c r="W12" s="213" t="s">
        <v>292</v>
      </c>
      <c r="X12" s="55"/>
      <c r="Y12" s="56"/>
    </row>
    <row r="13">
      <c r="C13" s="187"/>
      <c r="I13" s="10"/>
      <c r="L13" s="215">
        <v>3.0</v>
      </c>
      <c r="M13" s="213" t="s">
        <v>293</v>
      </c>
      <c r="N13" s="55"/>
      <c r="O13" s="56"/>
      <c r="Q13" s="48">
        <v>3.0</v>
      </c>
      <c r="R13" s="213" t="s">
        <v>294</v>
      </c>
      <c r="S13" s="55"/>
      <c r="T13" s="56"/>
      <c r="V13" s="48">
        <v>3.0</v>
      </c>
      <c r="W13" s="213" t="s">
        <v>295</v>
      </c>
      <c r="X13" s="55"/>
      <c r="Y13" s="56"/>
    </row>
    <row r="14">
      <c r="C14" s="187"/>
      <c r="I14" s="10"/>
      <c r="L14" s="215">
        <v>4.0</v>
      </c>
      <c r="M14" s="213" t="s">
        <v>296</v>
      </c>
      <c r="N14" s="55"/>
      <c r="O14" s="56"/>
      <c r="Q14" s="48">
        <v>4.0</v>
      </c>
      <c r="R14" s="213" t="s">
        <v>297</v>
      </c>
      <c r="S14" s="55"/>
      <c r="T14" s="56"/>
      <c r="V14" s="48">
        <v>4.0</v>
      </c>
      <c r="W14" s="213" t="s">
        <v>298</v>
      </c>
      <c r="X14" s="55"/>
      <c r="Y14" s="56"/>
    </row>
    <row r="15">
      <c r="C15" s="187"/>
      <c r="I15" s="10"/>
      <c r="L15" s="48"/>
      <c r="M15" s="213"/>
      <c r="N15" s="55"/>
      <c r="O15" s="56"/>
      <c r="Q15" s="48">
        <v>5.0</v>
      </c>
      <c r="R15" s="213" t="s">
        <v>299</v>
      </c>
      <c r="S15" s="55"/>
      <c r="T15" s="56"/>
      <c r="V15" s="48">
        <v>5.0</v>
      </c>
      <c r="W15" s="213" t="s">
        <v>300</v>
      </c>
      <c r="X15" s="55"/>
      <c r="Y15" s="56"/>
    </row>
    <row r="16">
      <c r="C16" s="187"/>
      <c r="I16" s="10"/>
    </row>
    <row r="17">
      <c r="C17" s="187"/>
      <c r="I17" s="10"/>
    </row>
    <row r="18">
      <c r="C18" s="187"/>
      <c r="I18" s="10"/>
    </row>
    <row r="19">
      <c r="C19" s="187"/>
      <c r="I19" s="10"/>
    </row>
    <row r="20">
      <c r="C20" s="187"/>
      <c r="I20" s="10"/>
    </row>
    <row r="21">
      <c r="C21" s="187"/>
      <c r="I21" s="10"/>
    </row>
    <row r="22">
      <c r="C22" s="6"/>
      <c r="D22" s="7"/>
      <c r="E22" s="7"/>
      <c r="F22" s="7"/>
      <c r="G22" s="7"/>
      <c r="H22" s="7"/>
      <c r="I22" s="8"/>
    </row>
    <row r="25">
      <c r="B25" s="216" t="s">
        <v>301</v>
      </c>
      <c r="C25" s="55"/>
      <c r="D25" s="55"/>
      <c r="E25" s="55"/>
      <c r="F25" s="55"/>
      <c r="G25" s="55"/>
      <c r="H25" s="55"/>
      <c r="I25" s="55"/>
      <c r="J25" s="56"/>
    </row>
    <row r="26">
      <c r="B26" s="217" t="s">
        <v>302</v>
      </c>
      <c r="C26" s="55"/>
      <c r="D26" s="55"/>
      <c r="E26" s="55"/>
      <c r="F26" s="55"/>
      <c r="G26" s="55"/>
      <c r="H26" s="55"/>
      <c r="I26" s="55"/>
      <c r="J26" s="56"/>
    </row>
    <row r="27">
      <c r="B27" s="218" t="s">
        <v>303</v>
      </c>
      <c r="C27" s="55"/>
      <c r="D27" s="55"/>
      <c r="E27" s="55"/>
      <c r="F27" s="55"/>
      <c r="G27" s="55"/>
      <c r="H27" s="55"/>
      <c r="I27" s="55"/>
      <c r="J27" s="56"/>
    </row>
    <row r="28">
      <c r="B28" s="219" t="s">
        <v>304</v>
      </c>
      <c r="C28" s="55"/>
      <c r="D28" s="55"/>
      <c r="E28" s="55"/>
      <c r="F28" s="55"/>
      <c r="G28" s="55"/>
      <c r="H28" s="55"/>
      <c r="I28" s="55"/>
      <c r="J28" s="56"/>
    </row>
    <row r="29">
      <c r="B29" s="220"/>
      <c r="C29" s="220"/>
      <c r="D29" s="220"/>
      <c r="E29" s="220"/>
      <c r="F29" s="220"/>
      <c r="G29" s="220"/>
      <c r="H29" s="220"/>
      <c r="I29" s="220"/>
      <c r="J29" s="220"/>
    </row>
    <row r="30">
      <c r="B30" s="221" t="s">
        <v>305</v>
      </c>
      <c r="C30" s="7"/>
      <c r="D30" s="7"/>
      <c r="E30" s="7"/>
      <c r="F30" s="7"/>
      <c r="G30" s="7"/>
      <c r="H30" s="7"/>
      <c r="I30" s="7"/>
      <c r="J30" s="8"/>
    </row>
    <row r="31">
      <c r="B31" s="217" t="s">
        <v>306</v>
      </c>
      <c r="C31" s="55"/>
      <c r="D31" s="55"/>
      <c r="E31" s="55"/>
      <c r="F31" s="55"/>
      <c r="G31" s="55"/>
      <c r="H31" s="55"/>
      <c r="I31" s="55"/>
      <c r="J31" s="56"/>
    </row>
    <row r="32">
      <c r="B32" s="222" t="s">
        <v>307</v>
      </c>
      <c r="C32" s="55"/>
      <c r="D32" s="55"/>
      <c r="E32" s="55"/>
      <c r="F32" s="55"/>
      <c r="G32" s="55"/>
      <c r="H32" s="55"/>
      <c r="I32" s="55"/>
      <c r="J32" s="56"/>
    </row>
    <row r="33">
      <c r="B33" s="223" t="s">
        <v>308</v>
      </c>
      <c r="C33" s="55"/>
      <c r="D33" s="55"/>
      <c r="E33" s="55"/>
      <c r="F33" s="55"/>
      <c r="G33" s="55"/>
      <c r="H33" s="55"/>
      <c r="I33" s="55"/>
      <c r="J33" s="56"/>
    </row>
    <row r="34">
      <c r="B34" s="106"/>
      <c r="C34" s="106"/>
      <c r="D34" s="106"/>
      <c r="E34" s="106"/>
      <c r="F34" s="106"/>
      <c r="G34" s="106"/>
      <c r="H34" s="106"/>
      <c r="I34" s="106"/>
      <c r="J34" s="106"/>
    </row>
    <row r="35">
      <c r="B35" s="224" t="s">
        <v>309</v>
      </c>
      <c r="C35" s="7"/>
      <c r="D35" s="7"/>
      <c r="E35" s="7"/>
      <c r="F35" s="7"/>
      <c r="G35" s="7"/>
      <c r="H35" s="7"/>
      <c r="I35" s="7"/>
      <c r="J35" s="8"/>
    </row>
    <row r="36">
      <c r="B36" s="223" t="s">
        <v>310</v>
      </c>
      <c r="C36" s="55"/>
      <c r="D36" s="55"/>
      <c r="E36" s="55"/>
      <c r="F36" s="55"/>
      <c r="G36" s="55"/>
      <c r="H36" s="55"/>
      <c r="I36" s="55"/>
      <c r="J36" s="56"/>
    </row>
    <row r="37">
      <c r="B37" s="223" t="s">
        <v>311</v>
      </c>
      <c r="C37" s="55"/>
      <c r="D37" s="55"/>
      <c r="E37" s="55"/>
      <c r="F37" s="55"/>
      <c r="G37" s="55"/>
      <c r="H37" s="55"/>
      <c r="I37" s="55"/>
      <c r="J37" s="56"/>
    </row>
    <row r="38">
      <c r="B38" s="223" t="s">
        <v>312</v>
      </c>
      <c r="C38" s="55"/>
      <c r="D38" s="55"/>
      <c r="E38" s="55"/>
      <c r="F38" s="55"/>
      <c r="G38" s="55"/>
      <c r="H38" s="55"/>
      <c r="I38" s="55"/>
      <c r="J38" s="56"/>
    </row>
    <row r="39">
      <c r="B39" s="2"/>
      <c r="C39" s="2"/>
      <c r="D39" s="2"/>
      <c r="E39" s="2"/>
      <c r="F39" s="2"/>
      <c r="G39" s="2"/>
      <c r="H39" s="2"/>
      <c r="I39" s="2"/>
      <c r="J39" s="2"/>
    </row>
  </sheetData>
  <mergeCells count="50">
    <mergeCell ref="M5:O5"/>
    <mergeCell ref="M6:O6"/>
    <mergeCell ref="W5:Y5"/>
    <mergeCell ref="W6:Y6"/>
    <mergeCell ref="R6:T6"/>
    <mergeCell ref="R7:T7"/>
    <mergeCell ref="M7:O7"/>
    <mergeCell ref="M8:O8"/>
    <mergeCell ref="W7:Y7"/>
    <mergeCell ref="W8:Y8"/>
    <mergeCell ref="R8:T8"/>
    <mergeCell ref="R9:T9"/>
    <mergeCell ref="M9:O9"/>
    <mergeCell ref="L10:O10"/>
    <mergeCell ref="B32:J32"/>
    <mergeCell ref="B33:J33"/>
    <mergeCell ref="B35:J35"/>
    <mergeCell ref="B36:J36"/>
    <mergeCell ref="B37:J37"/>
    <mergeCell ref="B38:J38"/>
    <mergeCell ref="C4:I22"/>
    <mergeCell ref="B25:J25"/>
    <mergeCell ref="B26:J26"/>
    <mergeCell ref="B27:J27"/>
    <mergeCell ref="B28:J28"/>
    <mergeCell ref="B30:J30"/>
    <mergeCell ref="B31:J31"/>
    <mergeCell ref="Q10:T10"/>
    <mergeCell ref="V10:Y10"/>
    <mergeCell ref="M11:O11"/>
    <mergeCell ref="R11:T11"/>
    <mergeCell ref="W11:Y11"/>
    <mergeCell ref="M12:O12"/>
    <mergeCell ref="R12:T12"/>
    <mergeCell ref="W12:Y12"/>
    <mergeCell ref="M13:O13"/>
    <mergeCell ref="R13:T13"/>
    <mergeCell ref="W13:Y13"/>
    <mergeCell ref="M14:O14"/>
    <mergeCell ref="R14:T14"/>
    <mergeCell ref="W14:Y14"/>
    <mergeCell ref="M15:O15"/>
    <mergeCell ref="R15:T15"/>
    <mergeCell ref="C3:I3"/>
    <mergeCell ref="L3:O4"/>
    <mergeCell ref="Q3:T4"/>
    <mergeCell ref="V3:Y4"/>
    <mergeCell ref="R5:T5"/>
    <mergeCell ref="W9:Y9"/>
    <mergeCell ref="W15:Y15"/>
  </mergeCells>
  <hyperlinks>
    <hyperlink r:id="rId1" ref="B26"/>
    <hyperlink r:id="rId2" ref="B27"/>
    <hyperlink r:id="rId3" ref="B28"/>
    <hyperlink r:id="rId4" ref="B31"/>
    <hyperlink r:id="rId5" ref="B32"/>
    <hyperlink r:id="rId6" ref="B33"/>
    <hyperlink r:id="rId7" ref="B36"/>
    <hyperlink r:id="rId8" ref="B37"/>
    <hyperlink r:id="rId9" ref="B38"/>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25.88"/>
    <col customWidth="1" min="4" max="4" width="23.38"/>
  </cols>
  <sheetData>
    <row r="2" ht="33.75" customHeight="1">
      <c r="B2" s="2"/>
      <c r="C2" s="30" t="s">
        <v>18</v>
      </c>
    </row>
    <row r="3">
      <c r="B3" s="2"/>
    </row>
    <row r="4">
      <c r="B4" s="2"/>
      <c r="C4" s="2"/>
      <c r="D4" s="2"/>
      <c r="E4" s="2"/>
    </row>
    <row r="5">
      <c r="B5" s="31" t="s">
        <v>19</v>
      </c>
      <c r="C5" s="32" t="s">
        <v>20</v>
      </c>
      <c r="D5" s="32" t="s">
        <v>21</v>
      </c>
      <c r="E5" s="32" t="s">
        <v>22</v>
      </c>
    </row>
    <row r="6">
      <c r="B6" s="33"/>
      <c r="C6" s="8"/>
      <c r="D6" s="8"/>
      <c r="E6" s="8"/>
    </row>
    <row r="7">
      <c r="B7" s="34"/>
      <c r="C7" s="35" t="s">
        <v>23</v>
      </c>
      <c r="D7" s="36"/>
      <c r="E7" s="36"/>
    </row>
    <row r="8">
      <c r="B8" s="37">
        <v>1.0</v>
      </c>
      <c r="C8" s="38" t="s">
        <v>24</v>
      </c>
      <c r="D8" s="39">
        <v>45431.0</v>
      </c>
      <c r="E8" s="38" t="s">
        <v>25</v>
      </c>
    </row>
    <row r="9">
      <c r="B9" s="33"/>
      <c r="C9" s="8"/>
      <c r="D9" s="8"/>
      <c r="E9" s="8"/>
    </row>
    <row r="10">
      <c r="B10" s="34"/>
      <c r="C10" s="35" t="s">
        <v>26</v>
      </c>
      <c r="D10" s="36"/>
      <c r="E10" s="36"/>
    </row>
    <row r="11">
      <c r="B11" s="40">
        <v>2.0</v>
      </c>
      <c r="C11" s="38" t="s">
        <v>27</v>
      </c>
      <c r="D11" s="39">
        <v>45459.0</v>
      </c>
      <c r="E11" s="38" t="s">
        <v>25</v>
      </c>
    </row>
    <row r="12">
      <c r="B12" s="33"/>
      <c r="C12" s="8"/>
      <c r="D12" s="8"/>
      <c r="E12" s="8"/>
    </row>
  </sheetData>
  <mergeCells count="13">
    <mergeCell ref="D8:D9"/>
    <mergeCell ref="E8:E9"/>
    <mergeCell ref="B11:B12"/>
    <mergeCell ref="C11:C12"/>
    <mergeCell ref="D11:D12"/>
    <mergeCell ref="E11:E12"/>
    <mergeCell ref="C2:E3"/>
    <mergeCell ref="B5:B6"/>
    <mergeCell ref="C5:C6"/>
    <mergeCell ref="D5:D6"/>
    <mergeCell ref="E5:E6"/>
    <mergeCell ref="B8:B9"/>
    <mergeCell ref="C8: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6.5"/>
    <col customWidth="1" min="3" max="3" width="20.38"/>
    <col customWidth="1" min="4" max="4" width="22.13"/>
    <col customWidth="1" min="6" max="6" width="37.88"/>
    <col customWidth="1" min="7" max="7" width="14.75"/>
    <col customWidth="1" min="9" max="9" width="33.63"/>
    <col customWidth="1" min="10" max="10" width="14.75"/>
  </cols>
  <sheetData>
    <row r="2">
      <c r="B2" s="2"/>
      <c r="C2" s="2"/>
      <c r="D2" s="2"/>
      <c r="E2" s="2"/>
      <c r="F2" s="2"/>
      <c r="G2" s="2"/>
      <c r="H2" s="2"/>
      <c r="I2" s="2"/>
      <c r="J2" s="2"/>
    </row>
    <row r="3">
      <c r="B3" s="2"/>
      <c r="C3" s="2"/>
      <c r="D3" s="2"/>
      <c r="E3" s="2"/>
      <c r="F3" s="2"/>
      <c r="G3" s="41"/>
      <c r="H3" s="2"/>
      <c r="I3" s="2"/>
      <c r="J3" s="2"/>
    </row>
    <row r="4">
      <c r="B4" s="42" t="s">
        <v>28</v>
      </c>
      <c r="C4" s="42" t="s">
        <v>29</v>
      </c>
      <c r="D4" s="42" t="s">
        <v>30</v>
      </c>
      <c r="E4" s="42" t="s">
        <v>31</v>
      </c>
      <c r="F4" s="42" t="s">
        <v>32</v>
      </c>
      <c r="G4" s="43" t="s">
        <v>33</v>
      </c>
      <c r="H4" s="42" t="s">
        <v>34</v>
      </c>
      <c r="I4" s="42" t="s">
        <v>22</v>
      </c>
      <c r="J4" s="42" t="s">
        <v>35</v>
      </c>
    </row>
    <row r="5">
      <c r="B5" s="44" t="s">
        <v>36</v>
      </c>
      <c r="C5" s="44" t="s">
        <v>37</v>
      </c>
      <c r="D5" s="45" t="s">
        <v>38</v>
      </c>
      <c r="E5" s="45">
        <v>1.0</v>
      </c>
      <c r="F5" s="45" t="s">
        <v>39</v>
      </c>
      <c r="G5" s="46">
        <v>45755.0</v>
      </c>
      <c r="H5" s="45" t="s">
        <v>40</v>
      </c>
      <c r="I5" s="45" t="s">
        <v>41</v>
      </c>
      <c r="J5" s="45" t="s">
        <v>42</v>
      </c>
    </row>
    <row r="6">
      <c r="B6" s="47"/>
      <c r="C6" s="48"/>
      <c r="D6" s="48"/>
      <c r="E6" s="48"/>
      <c r="F6" s="48"/>
      <c r="G6" s="49"/>
      <c r="H6" s="48"/>
      <c r="I6" s="48"/>
      <c r="J6" s="48"/>
    </row>
    <row r="7">
      <c r="B7" s="47" t="s">
        <v>43</v>
      </c>
      <c r="C7" s="48" t="s">
        <v>44</v>
      </c>
      <c r="D7" s="48" t="s">
        <v>38</v>
      </c>
      <c r="E7" s="48">
        <v>2.0</v>
      </c>
      <c r="F7" s="48" t="s">
        <v>45</v>
      </c>
      <c r="G7" s="49">
        <v>45758.0</v>
      </c>
      <c r="H7" s="48">
        <v>1.0</v>
      </c>
      <c r="I7" s="48" t="s">
        <v>46</v>
      </c>
      <c r="J7" s="47" t="s">
        <v>47</v>
      </c>
    </row>
    <row r="8">
      <c r="B8" s="47" t="s">
        <v>48</v>
      </c>
      <c r="C8" s="47" t="s">
        <v>49</v>
      </c>
      <c r="D8" s="48" t="s">
        <v>38</v>
      </c>
      <c r="E8" s="48">
        <v>3.0</v>
      </c>
      <c r="F8" s="48" t="s">
        <v>50</v>
      </c>
      <c r="G8" s="49">
        <v>45760.0</v>
      </c>
      <c r="H8" s="48">
        <v>2.0</v>
      </c>
      <c r="I8" s="48" t="s">
        <v>51</v>
      </c>
      <c r="J8" s="47" t="s">
        <v>52</v>
      </c>
    </row>
    <row r="9">
      <c r="B9" s="47" t="s">
        <v>43</v>
      </c>
      <c r="C9" s="47" t="s">
        <v>44</v>
      </c>
      <c r="D9" s="48" t="s">
        <v>38</v>
      </c>
      <c r="E9" s="48">
        <v>4.0</v>
      </c>
      <c r="F9" s="47" t="s">
        <v>53</v>
      </c>
      <c r="G9" s="49">
        <v>45764.0</v>
      </c>
      <c r="H9" s="48">
        <v>3.0</v>
      </c>
      <c r="I9" s="48" t="s">
        <v>54</v>
      </c>
      <c r="J9" s="48" t="s">
        <v>55</v>
      </c>
    </row>
    <row r="10">
      <c r="B10" s="47" t="s">
        <v>56</v>
      </c>
      <c r="C10" s="47" t="s">
        <v>57</v>
      </c>
      <c r="D10" s="48" t="s">
        <v>38</v>
      </c>
      <c r="E10" s="48">
        <v>5.0</v>
      </c>
      <c r="F10" s="48" t="s">
        <v>58</v>
      </c>
      <c r="G10" s="49">
        <v>45766.0</v>
      </c>
      <c r="H10" s="48">
        <v>4.0</v>
      </c>
      <c r="I10" s="48" t="s">
        <v>59</v>
      </c>
      <c r="J10" s="48" t="s">
        <v>60</v>
      </c>
    </row>
    <row r="11">
      <c r="B11" s="47" t="s">
        <v>36</v>
      </c>
      <c r="C11" s="47" t="s">
        <v>61</v>
      </c>
      <c r="D11" s="48" t="s">
        <v>62</v>
      </c>
      <c r="E11" s="48">
        <v>6.0</v>
      </c>
      <c r="F11" s="47" t="s">
        <v>63</v>
      </c>
      <c r="G11" s="49">
        <v>45771.0</v>
      </c>
      <c r="H11" s="48" t="s">
        <v>40</v>
      </c>
      <c r="I11" s="48" t="s">
        <v>41</v>
      </c>
      <c r="J11" s="48" t="s">
        <v>64</v>
      </c>
    </row>
    <row r="12">
      <c r="B12" s="47" t="s">
        <v>48</v>
      </c>
      <c r="C12" s="47" t="s">
        <v>65</v>
      </c>
      <c r="D12" s="48" t="s">
        <v>62</v>
      </c>
      <c r="E12" s="47">
        <v>7.0</v>
      </c>
      <c r="F12" s="48" t="s">
        <v>66</v>
      </c>
      <c r="G12" s="49">
        <v>45774.0</v>
      </c>
      <c r="H12" s="47">
        <v>3.0</v>
      </c>
      <c r="I12" s="48" t="s">
        <v>59</v>
      </c>
      <c r="J12" s="48" t="s">
        <v>67</v>
      </c>
    </row>
    <row r="13">
      <c r="B13" s="47" t="s">
        <v>36</v>
      </c>
      <c r="C13" s="47" t="s">
        <v>61</v>
      </c>
      <c r="D13" s="48" t="s">
        <v>68</v>
      </c>
      <c r="E13" s="47">
        <v>8.0</v>
      </c>
      <c r="F13" s="48" t="s">
        <v>69</v>
      </c>
      <c r="G13" s="49">
        <v>45778.0</v>
      </c>
      <c r="H13" s="48" t="s">
        <v>40</v>
      </c>
      <c r="I13" s="48" t="s">
        <v>41</v>
      </c>
      <c r="J13" s="48" t="s">
        <v>70</v>
      </c>
    </row>
    <row r="14">
      <c r="B14" s="47" t="s">
        <v>36</v>
      </c>
      <c r="C14" s="47" t="s">
        <v>37</v>
      </c>
      <c r="D14" s="48" t="s">
        <v>68</v>
      </c>
      <c r="E14" s="47">
        <v>9.0</v>
      </c>
      <c r="F14" s="48" t="s">
        <v>71</v>
      </c>
      <c r="G14" s="49">
        <v>45781.0</v>
      </c>
      <c r="H14" s="47">
        <v>8.0</v>
      </c>
      <c r="I14" s="48" t="s">
        <v>46</v>
      </c>
      <c r="J14" s="47" t="s">
        <v>47</v>
      </c>
    </row>
    <row r="15">
      <c r="B15" s="47" t="s">
        <v>48</v>
      </c>
      <c r="C15" s="47" t="s">
        <v>49</v>
      </c>
      <c r="D15" s="48" t="s">
        <v>68</v>
      </c>
      <c r="E15" s="47">
        <v>10.0</v>
      </c>
      <c r="F15" s="48" t="s">
        <v>72</v>
      </c>
      <c r="G15" s="49">
        <v>45785.0</v>
      </c>
      <c r="H15" s="47">
        <v>9.0</v>
      </c>
      <c r="I15" s="48" t="s">
        <v>51</v>
      </c>
      <c r="J15" s="47" t="s">
        <v>52</v>
      </c>
    </row>
    <row r="16">
      <c r="B16" s="47"/>
      <c r="C16" s="47"/>
      <c r="D16" s="48"/>
      <c r="E16" s="47"/>
      <c r="F16" s="47"/>
      <c r="G16" s="49"/>
      <c r="H16" s="47"/>
      <c r="I16" s="47"/>
      <c r="J16" s="48"/>
    </row>
    <row r="17">
      <c r="B17" s="44" t="s">
        <v>43</v>
      </c>
      <c r="C17" s="44" t="s">
        <v>44</v>
      </c>
      <c r="D17" s="45" t="s">
        <v>68</v>
      </c>
      <c r="E17" s="44">
        <v>11.0</v>
      </c>
      <c r="F17" s="44" t="s">
        <v>73</v>
      </c>
      <c r="G17" s="50">
        <v>45789.0</v>
      </c>
      <c r="H17" s="44">
        <v>10.0</v>
      </c>
      <c r="I17" s="44" t="s">
        <v>41</v>
      </c>
      <c r="J17" s="45" t="s">
        <v>74</v>
      </c>
    </row>
    <row r="18">
      <c r="B18" s="47"/>
      <c r="C18" s="48"/>
      <c r="D18" s="48"/>
      <c r="E18" s="47"/>
      <c r="F18" s="48"/>
      <c r="G18" s="51"/>
      <c r="H18" s="48"/>
      <c r="I18" s="48"/>
      <c r="J18" s="48"/>
    </row>
    <row r="19">
      <c r="B19" s="47" t="s">
        <v>48</v>
      </c>
      <c r="C19" s="47" t="s">
        <v>49</v>
      </c>
      <c r="D19" s="47" t="s">
        <v>75</v>
      </c>
      <c r="E19" s="47">
        <v>12.0</v>
      </c>
      <c r="F19" s="48" t="s">
        <v>76</v>
      </c>
      <c r="G19" s="49">
        <v>45796.0</v>
      </c>
      <c r="H19" s="48" t="s">
        <v>40</v>
      </c>
      <c r="I19" s="48" t="s">
        <v>41</v>
      </c>
      <c r="J19" s="48" t="s">
        <v>77</v>
      </c>
    </row>
    <row r="20">
      <c r="B20" s="47" t="s">
        <v>56</v>
      </c>
      <c r="C20" s="47" t="s">
        <v>57</v>
      </c>
      <c r="D20" s="47" t="s">
        <v>75</v>
      </c>
      <c r="E20" s="47">
        <v>13.0</v>
      </c>
      <c r="F20" s="48" t="s">
        <v>78</v>
      </c>
      <c r="G20" s="49">
        <v>45800.0</v>
      </c>
      <c r="H20" s="47">
        <v>12.0</v>
      </c>
      <c r="I20" s="48" t="s">
        <v>46</v>
      </c>
      <c r="J20" s="47" t="s">
        <v>47</v>
      </c>
    </row>
    <row r="21">
      <c r="B21" s="47" t="s">
        <v>36</v>
      </c>
      <c r="C21" s="48" t="s">
        <v>61</v>
      </c>
      <c r="D21" s="47" t="s">
        <v>75</v>
      </c>
      <c r="E21" s="47">
        <v>14.0</v>
      </c>
      <c r="F21" s="48" t="s">
        <v>79</v>
      </c>
      <c r="G21" s="49">
        <v>45805.0</v>
      </c>
      <c r="H21" s="47">
        <v>13.0</v>
      </c>
      <c r="I21" s="48" t="s">
        <v>51</v>
      </c>
      <c r="J21" s="47" t="s">
        <v>52</v>
      </c>
    </row>
    <row r="22">
      <c r="B22" s="47" t="s">
        <v>48</v>
      </c>
      <c r="C22" s="47" t="s">
        <v>49</v>
      </c>
      <c r="D22" s="47" t="s">
        <v>75</v>
      </c>
      <c r="E22" s="47">
        <v>15.0</v>
      </c>
      <c r="F22" s="48" t="s">
        <v>80</v>
      </c>
      <c r="G22" s="49">
        <v>45808.0</v>
      </c>
      <c r="H22" s="47">
        <v>14.0</v>
      </c>
      <c r="I22" s="48" t="s">
        <v>59</v>
      </c>
      <c r="J22" s="48" t="s">
        <v>81</v>
      </c>
    </row>
    <row r="23">
      <c r="B23" s="47" t="s">
        <v>48</v>
      </c>
      <c r="C23" s="47" t="s">
        <v>49</v>
      </c>
      <c r="D23" s="47" t="s">
        <v>82</v>
      </c>
      <c r="E23" s="47">
        <v>16.0</v>
      </c>
      <c r="F23" s="48" t="s">
        <v>83</v>
      </c>
      <c r="G23" s="49">
        <v>45781.0</v>
      </c>
      <c r="H23" s="48" t="s">
        <v>40</v>
      </c>
      <c r="I23" s="48" t="s">
        <v>41</v>
      </c>
      <c r="J23" s="48" t="s">
        <v>84</v>
      </c>
    </row>
    <row r="24">
      <c r="B24" s="47" t="s">
        <v>43</v>
      </c>
      <c r="C24" s="47" t="s">
        <v>44</v>
      </c>
      <c r="D24" s="47" t="s">
        <v>82</v>
      </c>
      <c r="E24" s="47">
        <v>17.0</v>
      </c>
      <c r="F24" s="47" t="s">
        <v>85</v>
      </c>
      <c r="G24" s="49">
        <v>45816.0</v>
      </c>
      <c r="H24" s="47">
        <v>16.0</v>
      </c>
      <c r="I24" s="48" t="s">
        <v>54</v>
      </c>
      <c r="J24" s="48" t="s">
        <v>86</v>
      </c>
    </row>
    <row r="25">
      <c r="B25" s="47" t="s">
        <v>43</v>
      </c>
      <c r="C25" s="47" t="s">
        <v>44</v>
      </c>
      <c r="D25" s="47" t="s">
        <v>82</v>
      </c>
      <c r="E25" s="47">
        <v>18.0</v>
      </c>
      <c r="F25" s="48" t="s">
        <v>87</v>
      </c>
      <c r="G25" s="49">
        <v>45818.0</v>
      </c>
      <c r="H25" s="47">
        <v>17.0</v>
      </c>
      <c r="I25" s="48" t="s">
        <v>59</v>
      </c>
      <c r="J25" s="48" t="s">
        <v>88</v>
      </c>
    </row>
    <row r="26">
      <c r="B26" s="47" t="s">
        <v>48</v>
      </c>
      <c r="C26" s="47" t="s">
        <v>49</v>
      </c>
      <c r="D26" s="47" t="s">
        <v>89</v>
      </c>
      <c r="E26" s="47">
        <v>19.0</v>
      </c>
      <c r="F26" s="47" t="s">
        <v>90</v>
      </c>
      <c r="G26" s="49">
        <v>45820.0</v>
      </c>
      <c r="H26" s="47">
        <v>18.0</v>
      </c>
      <c r="I26" s="48" t="s">
        <v>54</v>
      </c>
      <c r="J26" s="48" t="s">
        <v>91</v>
      </c>
    </row>
    <row r="27">
      <c r="B27" s="47"/>
      <c r="C27" s="48"/>
      <c r="D27" s="48"/>
      <c r="E27" s="47"/>
      <c r="F27" s="47"/>
      <c r="G27" s="49"/>
      <c r="H27" s="47"/>
      <c r="I27" s="47"/>
      <c r="J27" s="48"/>
    </row>
    <row r="28">
      <c r="B28" s="44" t="s">
        <v>92</v>
      </c>
      <c r="C28" s="45" t="s">
        <v>93</v>
      </c>
      <c r="D28" s="44" t="s">
        <v>89</v>
      </c>
      <c r="E28" s="44">
        <v>20.0</v>
      </c>
      <c r="F28" s="44" t="s">
        <v>94</v>
      </c>
      <c r="G28" s="50">
        <v>45824.0</v>
      </c>
      <c r="H28" s="44">
        <v>19.0</v>
      </c>
      <c r="I28" s="44" t="s">
        <v>41</v>
      </c>
      <c r="J28" s="45" t="s">
        <v>95</v>
      </c>
    </row>
    <row r="29">
      <c r="B29" s="52"/>
      <c r="C29" s="52"/>
      <c r="D29" s="52"/>
      <c r="E29" s="52"/>
      <c r="F29" s="52"/>
      <c r="G29" s="52"/>
      <c r="H29" s="52"/>
      <c r="I29" s="52"/>
      <c r="J29" s="52"/>
    </row>
    <row r="30">
      <c r="B30" s="52"/>
      <c r="C30" s="52"/>
      <c r="D30" s="52"/>
      <c r="E30" s="52"/>
      <c r="F30" s="52"/>
      <c r="G30" s="52"/>
      <c r="H30" s="52"/>
      <c r="I30" s="52"/>
      <c r="J30" s="52"/>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3" max="3" width="12.88"/>
    <col customWidth="1" min="5" max="5" width="10.75"/>
    <col customWidth="1" min="6" max="6" width="39.0"/>
    <col customWidth="1" min="7" max="8" width="8.88"/>
    <col customWidth="1" min="9" max="21" width="6.5"/>
  </cols>
  <sheetData>
    <row r="2">
      <c r="B2" s="2"/>
      <c r="C2" s="2"/>
      <c r="D2" s="2"/>
      <c r="E2" s="2"/>
      <c r="F2" s="2"/>
      <c r="G2" s="53" t="s">
        <v>96</v>
      </c>
      <c r="H2" s="4"/>
      <c r="I2" s="5"/>
      <c r="J2" s="54" t="s">
        <v>97</v>
      </c>
      <c r="K2" s="55"/>
      <c r="L2" s="56"/>
      <c r="M2" s="54" t="s">
        <v>98</v>
      </c>
      <c r="N2" s="55"/>
      <c r="O2" s="56"/>
      <c r="P2" s="57" t="s">
        <v>99</v>
      </c>
      <c r="Q2" s="55"/>
      <c r="R2" s="56"/>
      <c r="S2" s="57" t="s">
        <v>100</v>
      </c>
      <c r="T2" s="55"/>
      <c r="U2" s="56"/>
    </row>
    <row r="3">
      <c r="B3" s="58" t="s">
        <v>28</v>
      </c>
      <c r="C3" s="58" t="s">
        <v>29</v>
      </c>
      <c r="D3" s="58" t="s">
        <v>30</v>
      </c>
      <c r="E3" s="58" t="s">
        <v>31</v>
      </c>
      <c r="F3" s="59" t="s">
        <v>32</v>
      </c>
      <c r="G3" s="60" t="s">
        <v>101</v>
      </c>
      <c r="H3" s="61" t="s">
        <v>102</v>
      </c>
      <c r="I3" s="62" t="s">
        <v>103</v>
      </c>
      <c r="J3" s="63" t="s">
        <v>101</v>
      </c>
      <c r="K3" s="64" t="s">
        <v>102</v>
      </c>
      <c r="L3" s="64" t="s">
        <v>103</v>
      </c>
      <c r="M3" s="64" t="s">
        <v>101</v>
      </c>
      <c r="N3" s="64" t="s">
        <v>102</v>
      </c>
      <c r="O3" s="64" t="s">
        <v>103</v>
      </c>
      <c r="P3" s="64" t="s">
        <v>101</v>
      </c>
      <c r="Q3" s="64" t="s">
        <v>102</v>
      </c>
      <c r="R3" s="64" t="s">
        <v>103</v>
      </c>
      <c r="S3" s="64" t="s">
        <v>101</v>
      </c>
      <c r="T3" s="64" t="s">
        <v>102</v>
      </c>
      <c r="U3" s="64" t="s">
        <v>103</v>
      </c>
    </row>
    <row r="4">
      <c r="B4" s="65">
        <v>12.0</v>
      </c>
      <c r="C4" s="65">
        <v>3.0</v>
      </c>
      <c r="D4" s="47" t="s">
        <v>104</v>
      </c>
      <c r="E4" s="66">
        <v>1.0</v>
      </c>
      <c r="F4" s="67" t="s">
        <v>39</v>
      </c>
      <c r="G4" s="68">
        <v>12.0</v>
      </c>
      <c r="H4" s="69">
        <v>12.0</v>
      </c>
      <c r="I4" s="70">
        <v>16.0</v>
      </c>
      <c r="J4" s="9"/>
      <c r="K4" s="71"/>
      <c r="L4" s="71"/>
      <c r="M4" s="9"/>
      <c r="N4" s="71"/>
      <c r="O4" s="71"/>
      <c r="P4" s="9"/>
      <c r="Q4" s="71"/>
      <c r="R4" s="71"/>
      <c r="S4" s="9"/>
      <c r="T4" s="71"/>
      <c r="U4" s="72"/>
    </row>
    <row r="5">
      <c r="B5" s="65">
        <v>8.0</v>
      </c>
      <c r="C5" s="65">
        <v>2.0</v>
      </c>
      <c r="D5" s="47" t="s">
        <v>104</v>
      </c>
      <c r="E5" s="48">
        <v>2.0</v>
      </c>
      <c r="F5" s="60" t="s">
        <v>45</v>
      </c>
      <c r="G5" s="73">
        <v>8.0</v>
      </c>
      <c r="H5" s="70">
        <v>2.6</v>
      </c>
      <c r="I5" s="70">
        <v>6.0</v>
      </c>
      <c r="J5" s="74"/>
      <c r="K5" s="2"/>
      <c r="L5" s="2"/>
      <c r="M5" s="74"/>
      <c r="N5" s="2"/>
      <c r="O5" s="2"/>
      <c r="P5" s="74"/>
      <c r="Q5" s="2"/>
      <c r="R5" s="2"/>
      <c r="S5" s="74"/>
      <c r="T5" s="2"/>
      <c r="U5" s="75"/>
    </row>
    <row r="6">
      <c r="B6" s="65">
        <v>16.0</v>
      </c>
      <c r="C6" s="65">
        <v>4.0</v>
      </c>
      <c r="D6" s="65" t="s">
        <v>6</v>
      </c>
      <c r="E6" s="48">
        <v>3.0</v>
      </c>
      <c r="F6" s="60" t="s">
        <v>50</v>
      </c>
      <c r="G6" s="73">
        <v>16.0</v>
      </c>
      <c r="H6" s="70">
        <v>5.3</v>
      </c>
      <c r="I6" s="70">
        <v>16.0</v>
      </c>
      <c r="J6" s="74"/>
      <c r="K6" s="2"/>
      <c r="L6" s="2"/>
      <c r="M6" s="74"/>
      <c r="N6" s="2"/>
      <c r="O6" s="2"/>
      <c r="P6" s="74"/>
      <c r="Q6" s="2"/>
      <c r="R6" s="2"/>
      <c r="S6" s="74"/>
      <c r="T6" s="2"/>
      <c r="U6" s="75"/>
    </row>
    <row r="7">
      <c r="B7" s="65">
        <v>8.0</v>
      </c>
      <c r="C7" s="65">
        <v>2.0</v>
      </c>
      <c r="D7" s="65" t="s">
        <v>6</v>
      </c>
      <c r="E7" s="48">
        <v>4.0</v>
      </c>
      <c r="F7" s="76" t="s">
        <v>53</v>
      </c>
      <c r="G7" s="73">
        <v>8.0</v>
      </c>
      <c r="H7" s="70">
        <v>0.0</v>
      </c>
      <c r="I7" s="70">
        <v>2.0</v>
      </c>
      <c r="J7" s="68"/>
      <c r="K7" s="2"/>
      <c r="L7" s="2"/>
      <c r="M7" s="74"/>
      <c r="N7" s="2"/>
      <c r="O7" s="2"/>
      <c r="P7" s="74"/>
      <c r="Q7" s="2"/>
      <c r="R7" s="2"/>
      <c r="S7" s="74"/>
      <c r="T7" s="2"/>
      <c r="U7" s="75"/>
    </row>
    <row r="8">
      <c r="B8" s="65">
        <v>20.0</v>
      </c>
      <c r="C8" s="65">
        <v>5.0</v>
      </c>
      <c r="D8" s="65" t="s">
        <v>6</v>
      </c>
      <c r="E8" s="77">
        <v>5.0</v>
      </c>
      <c r="F8" s="60" t="s">
        <v>58</v>
      </c>
      <c r="G8" s="73"/>
      <c r="H8" s="70"/>
      <c r="I8" s="2"/>
      <c r="J8" s="73">
        <v>20.0</v>
      </c>
      <c r="K8" s="70"/>
      <c r="L8" s="70"/>
      <c r="M8" s="74"/>
      <c r="N8" s="2"/>
      <c r="O8" s="2"/>
      <c r="P8" s="74"/>
      <c r="Q8" s="2"/>
      <c r="R8" s="2"/>
      <c r="S8" s="74"/>
      <c r="T8" s="2"/>
      <c r="U8" s="75"/>
    </row>
    <row r="9">
      <c r="B9" s="65">
        <v>12.0</v>
      </c>
      <c r="C9" s="65">
        <v>3.0</v>
      </c>
      <c r="D9" s="65" t="s">
        <v>10</v>
      </c>
      <c r="E9" s="48">
        <v>6.0</v>
      </c>
      <c r="F9" s="76" t="s">
        <v>105</v>
      </c>
      <c r="G9" s="73"/>
      <c r="H9" s="70"/>
      <c r="I9" s="2"/>
      <c r="J9" s="73">
        <v>12.0</v>
      </c>
      <c r="K9" s="70"/>
      <c r="L9" s="70"/>
      <c r="M9" s="73"/>
      <c r="N9" s="2"/>
      <c r="O9" s="2"/>
      <c r="P9" s="74"/>
      <c r="Q9" s="2"/>
      <c r="R9" s="2"/>
      <c r="S9" s="74"/>
      <c r="T9" s="2"/>
      <c r="U9" s="75"/>
    </row>
    <row r="10">
      <c r="B10" s="65">
        <v>16.0</v>
      </c>
      <c r="C10" s="65">
        <v>4.0</v>
      </c>
      <c r="D10" s="65" t="s">
        <v>10</v>
      </c>
      <c r="E10" s="48">
        <v>7.0</v>
      </c>
      <c r="F10" s="60" t="s">
        <v>66</v>
      </c>
      <c r="G10" s="73"/>
      <c r="H10" s="70"/>
      <c r="I10" s="2"/>
      <c r="J10" s="73">
        <v>16.0</v>
      </c>
      <c r="K10" s="70"/>
      <c r="L10" s="70"/>
      <c r="M10" s="73"/>
      <c r="N10" s="2"/>
      <c r="O10" s="2"/>
      <c r="P10" s="74"/>
      <c r="Q10" s="2"/>
      <c r="R10" s="2"/>
      <c r="S10" s="74"/>
      <c r="T10" s="2"/>
      <c r="U10" s="75"/>
    </row>
    <row r="11">
      <c r="B11" s="65">
        <v>12.0</v>
      </c>
      <c r="C11" s="65">
        <v>3.0</v>
      </c>
      <c r="D11" s="65" t="s">
        <v>14</v>
      </c>
      <c r="E11" s="48">
        <v>8.0</v>
      </c>
      <c r="F11" s="60" t="s">
        <v>69</v>
      </c>
      <c r="G11" s="73"/>
      <c r="H11" s="70"/>
      <c r="I11" s="2"/>
      <c r="J11" s="73">
        <v>12.0</v>
      </c>
      <c r="K11" s="70"/>
      <c r="L11" s="70"/>
      <c r="M11" s="74"/>
      <c r="N11" s="2"/>
      <c r="O11" s="2"/>
      <c r="P11" s="73"/>
      <c r="Q11" s="2"/>
      <c r="R11" s="2"/>
      <c r="S11" s="74"/>
      <c r="T11" s="2"/>
      <c r="U11" s="75"/>
    </row>
    <row r="12">
      <c r="B12" s="65">
        <v>12.0</v>
      </c>
      <c r="C12" s="65">
        <v>3.0</v>
      </c>
      <c r="D12" s="65" t="s">
        <v>14</v>
      </c>
      <c r="E12" s="77">
        <v>9.0</v>
      </c>
      <c r="F12" s="60" t="s">
        <v>71</v>
      </c>
      <c r="G12" s="73"/>
      <c r="H12" s="70"/>
      <c r="I12" s="2"/>
      <c r="J12" s="74"/>
      <c r="K12" s="2"/>
      <c r="L12" s="2"/>
      <c r="M12" s="73">
        <v>12.0</v>
      </c>
      <c r="N12" s="70"/>
      <c r="O12" s="70"/>
      <c r="P12" s="73"/>
      <c r="Q12" s="2"/>
      <c r="R12" s="2"/>
      <c r="S12" s="74"/>
      <c r="T12" s="2"/>
      <c r="U12" s="75"/>
    </row>
    <row r="13">
      <c r="B13" s="65">
        <v>16.0</v>
      </c>
      <c r="C13" s="65">
        <v>4.0</v>
      </c>
      <c r="D13" s="65" t="s">
        <v>14</v>
      </c>
      <c r="E13" s="48">
        <v>10.0</v>
      </c>
      <c r="F13" s="60" t="s">
        <v>72</v>
      </c>
      <c r="G13" s="73"/>
      <c r="H13" s="70"/>
      <c r="I13" s="2"/>
      <c r="J13" s="74"/>
      <c r="K13" s="2"/>
      <c r="L13" s="2"/>
      <c r="M13" s="73">
        <v>16.0</v>
      </c>
      <c r="N13" s="70"/>
      <c r="O13" s="70"/>
      <c r="P13" s="73"/>
      <c r="Q13" s="2"/>
      <c r="R13" s="2"/>
      <c r="S13" s="74"/>
      <c r="T13" s="2"/>
      <c r="U13" s="75"/>
    </row>
    <row r="14">
      <c r="B14" s="65">
        <v>12.0</v>
      </c>
      <c r="C14" s="65">
        <v>3.0</v>
      </c>
      <c r="D14" s="65" t="s">
        <v>14</v>
      </c>
      <c r="E14" s="48">
        <v>11.0</v>
      </c>
      <c r="F14" s="78" t="s">
        <v>73</v>
      </c>
      <c r="G14" s="73"/>
      <c r="H14" s="70"/>
      <c r="I14" s="2"/>
      <c r="J14" s="74"/>
      <c r="K14" s="2"/>
      <c r="L14" s="2"/>
      <c r="M14" s="73">
        <v>12.0</v>
      </c>
      <c r="N14" s="70"/>
      <c r="O14" s="70"/>
      <c r="P14" s="74"/>
      <c r="Q14" s="2"/>
      <c r="R14" s="2"/>
      <c r="S14" s="73"/>
      <c r="T14" s="2"/>
      <c r="U14" s="75"/>
    </row>
    <row r="15">
      <c r="B15" s="65">
        <v>16.0</v>
      </c>
      <c r="C15" s="65">
        <v>4.0</v>
      </c>
      <c r="D15" s="65" t="s">
        <v>8</v>
      </c>
      <c r="E15" s="48">
        <v>12.0</v>
      </c>
      <c r="F15" s="60" t="s">
        <v>76</v>
      </c>
      <c r="G15" s="73"/>
      <c r="H15" s="70"/>
      <c r="I15" s="2"/>
      <c r="J15" s="73"/>
      <c r="K15" s="2"/>
      <c r="L15" s="2"/>
      <c r="M15" s="73">
        <v>16.0</v>
      </c>
      <c r="N15" s="70"/>
      <c r="O15" s="70"/>
      <c r="P15" s="73"/>
      <c r="Q15" s="2"/>
      <c r="R15" s="2"/>
      <c r="S15" s="73"/>
      <c r="T15" s="2"/>
      <c r="U15" s="75"/>
    </row>
    <row r="16">
      <c r="B16" s="65">
        <v>20.0</v>
      </c>
      <c r="C16" s="65">
        <v>5.0</v>
      </c>
      <c r="D16" s="65" t="s">
        <v>8</v>
      </c>
      <c r="E16" s="77">
        <v>13.0</v>
      </c>
      <c r="F16" s="60" t="s">
        <v>78</v>
      </c>
      <c r="G16" s="73"/>
      <c r="H16" s="70"/>
      <c r="I16" s="2"/>
      <c r="J16" s="73"/>
      <c r="K16" s="2"/>
      <c r="L16" s="2"/>
      <c r="M16" s="73"/>
      <c r="N16" s="2"/>
      <c r="O16" s="2"/>
      <c r="P16" s="73">
        <v>12.0</v>
      </c>
      <c r="Q16" s="70"/>
      <c r="R16" s="70"/>
      <c r="S16" s="73"/>
      <c r="T16" s="2"/>
      <c r="U16" s="75"/>
    </row>
    <row r="17">
      <c r="B17" s="65">
        <v>12.0</v>
      </c>
      <c r="C17" s="65">
        <v>3.0</v>
      </c>
      <c r="D17" s="65" t="s">
        <v>8</v>
      </c>
      <c r="E17" s="48">
        <v>14.0</v>
      </c>
      <c r="F17" s="60" t="s">
        <v>79</v>
      </c>
      <c r="G17" s="73"/>
      <c r="H17" s="70"/>
      <c r="I17" s="2"/>
      <c r="J17" s="73"/>
      <c r="K17" s="2"/>
      <c r="L17" s="2"/>
      <c r="M17" s="73"/>
      <c r="N17" s="2"/>
      <c r="O17" s="2"/>
      <c r="P17" s="73">
        <v>16.0</v>
      </c>
      <c r="Q17" s="70"/>
      <c r="R17" s="70"/>
      <c r="S17" s="73"/>
      <c r="T17" s="2"/>
      <c r="U17" s="75"/>
    </row>
    <row r="18">
      <c r="B18" s="65">
        <v>16.0</v>
      </c>
      <c r="C18" s="65">
        <v>4.0</v>
      </c>
      <c r="D18" s="65" t="s">
        <v>8</v>
      </c>
      <c r="E18" s="48">
        <v>15.0</v>
      </c>
      <c r="F18" s="60" t="s">
        <v>80</v>
      </c>
      <c r="G18" s="73"/>
      <c r="H18" s="70"/>
      <c r="I18" s="2"/>
      <c r="J18" s="73"/>
      <c r="K18" s="2"/>
      <c r="L18" s="2"/>
      <c r="M18" s="73"/>
      <c r="N18" s="2"/>
      <c r="O18" s="2"/>
      <c r="P18" s="73">
        <v>16.0</v>
      </c>
      <c r="Q18" s="70"/>
      <c r="R18" s="70"/>
      <c r="S18" s="73"/>
      <c r="T18" s="2"/>
      <c r="U18" s="75"/>
    </row>
    <row r="19">
      <c r="B19" s="65">
        <v>16.0</v>
      </c>
      <c r="C19" s="65">
        <v>4.0</v>
      </c>
      <c r="D19" s="65" t="s">
        <v>12</v>
      </c>
      <c r="E19" s="48">
        <v>16.0</v>
      </c>
      <c r="F19" s="76" t="s">
        <v>106</v>
      </c>
      <c r="G19" s="73"/>
      <c r="H19" s="70"/>
      <c r="I19" s="2"/>
      <c r="J19" s="73"/>
      <c r="K19" s="2"/>
      <c r="L19" s="2"/>
      <c r="M19" s="73"/>
      <c r="N19" s="2"/>
      <c r="O19" s="2"/>
      <c r="P19" s="73"/>
      <c r="Q19" s="2"/>
      <c r="R19" s="2"/>
      <c r="S19" s="73">
        <v>8.0</v>
      </c>
      <c r="T19" s="70"/>
      <c r="U19" s="79"/>
    </row>
    <row r="20">
      <c r="B20" s="65">
        <v>8.0</v>
      </c>
      <c r="C20" s="65">
        <v>2.0</v>
      </c>
      <c r="D20" s="65" t="s">
        <v>12</v>
      </c>
      <c r="E20" s="77">
        <v>17.0</v>
      </c>
      <c r="F20" s="76" t="s">
        <v>85</v>
      </c>
      <c r="G20" s="73"/>
      <c r="H20" s="70"/>
      <c r="I20" s="2"/>
      <c r="J20" s="73"/>
      <c r="K20" s="2"/>
      <c r="L20" s="2"/>
      <c r="M20" s="73"/>
      <c r="N20" s="2"/>
      <c r="O20" s="2"/>
      <c r="P20" s="73"/>
      <c r="Q20" s="2"/>
      <c r="R20" s="2"/>
      <c r="S20" s="73">
        <v>8.0</v>
      </c>
      <c r="T20" s="70"/>
      <c r="U20" s="79"/>
    </row>
    <row r="21">
      <c r="B21" s="65">
        <v>8.0</v>
      </c>
      <c r="C21" s="65">
        <v>2.0</v>
      </c>
      <c r="D21" s="65" t="s">
        <v>12</v>
      </c>
      <c r="E21" s="48">
        <v>18.0</v>
      </c>
      <c r="F21" s="60" t="s">
        <v>87</v>
      </c>
      <c r="G21" s="73"/>
      <c r="H21" s="70"/>
      <c r="I21" s="2"/>
      <c r="J21" s="73"/>
      <c r="K21" s="2"/>
      <c r="L21" s="2"/>
      <c r="M21" s="73"/>
      <c r="N21" s="2"/>
      <c r="O21" s="2"/>
      <c r="P21" s="73"/>
      <c r="Q21" s="2"/>
      <c r="R21" s="2"/>
      <c r="S21" s="73">
        <v>8.0</v>
      </c>
      <c r="T21" s="70"/>
      <c r="U21" s="79"/>
    </row>
    <row r="22">
      <c r="B22" s="65">
        <v>8.0</v>
      </c>
      <c r="C22" s="65">
        <v>2.0</v>
      </c>
      <c r="D22" s="65" t="s">
        <v>16</v>
      </c>
      <c r="E22" s="48">
        <v>19.0</v>
      </c>
      <c r="F22" s="76" t="s">
        <v>90</v>
      </c>
      <c r="G22" s="73"/>
      <c r="H22" s="70"/>
      <c r="I22" s="2"/>
      <c r="J22" s="73"/>
      <c r="K22" s="2"/>
      <c r="L22" s="2"/>
      <c r="M22" s="73"/>
      <c r="N22" s="2"/>
      <c r="O22" s="2"/>
      <c r="P22" s="73"/>
      <c r="Q22" s="2"/>
      <c r="R22" s="2"/>
      <c r="S22" s="73">
        <v>4.0</v>
      </c>
      <c r="T22" s="70"/>
      <c r="U22" s="79"/>
    </row>
    <row r="23">
      <c r="B23" s="65">
        <v>4.0</v>
      </c>
      <c r="C23" s="65">
        <v>1.0</v>
      </c>
      <c r="D23" s="65" t="s">
        <v>16</v>
      </c>
      <c r="E23" s="48">
        <v>20.0</v>
      </c>
      <c r="F23" s="78" t="s">
        <v>94</v>
      </c>
      <c r="G23" s="73"/>
      <c r="H23" s="70"/>
      <c r="I23" s="2"/>
      <c r="J23" s="80"/>
      <c r="K23" s="81"/>
      <c r="L23" s="81"/>
      <c r="M23" s="80"/>
      <c r="N23" s="81"/>
      <c r="O23" s="81"/>
      <c r="P23" s="80"/>
      <c r="Q23" s="81"/>
      <c r="R23" s="81"/>
      <c r="S23" s="80">
        <v>1.0</v>
      </c>
      <c r="T23" s="82"/>
      <c r="U23" s="83"/>
    </row>
    <row r="24">
      <c r="A24" s="84" t="s">
        <v>107</v>
      </c>
      <c r="B24" s="85">
        <f t="shared" ref="B24:C24" si="1">SUM(B4:B23)</f>
        <v>252</v>
      </c>
      <c r="C24" s="86">
        <f t="shared" si="1"/>
        <v>63</v>
      </c>
      <c r="F24" s="87" t="s">
        <v>108</v>
      </c>
      <c r="G24" s="88">
        <f t="shared" ref="G24:U24" si="2">SUM(G4:G23)</f>
        <v>44</v>
      </c>
      <c r="H24" s="89">
        <f t="shared" si="2"/>
        <v>19.9</v>
      </c>
      <c r="I24" s="90">
        <f t="shared" si="2"/>
        <v>40</v>
      </c>
      <c r="J24" s="91">
        <f t="shared" si="2"/>
        <v>60</v>
      </c>
      <c r="K24" s="92">
        <f t="shared" si="2"/>
        <v>0</v>
      </c>
      <c r="L24" s="92">
        <f t="shared" si="2"/>
        <v>0</v>
      </c>
      <c r="M24" s="92">
        <f t="shared" si="2"/>
        <v>56</v>
      </c>
      <c r="N24" s="92">
        <f t="shared" si="2"/>
        <v>0</v>
      </c>
      <c r="O24" s="92">
        <f t="shared" si="2"/>
        <v>0</v>
      </c>
      <c r="P24" s="92">
        <f t="shared" si="2"/>
        <v>44</v>
      </c>
      <c r="Q24" s="92">
        <f t="shared" si="2"/>
        <v>0</v>
      </c>
      <c r="R24" s="92">
        <f t="shared" si="2"/>
        <v>0</v>
      </c>
      <c r="S24" s="92">
        <f t="shared" si="2"/>
        <v>29</v>
      </c>
      <c r="T24" s="92">
        <f t="shared" si="2"/>
        <v>0</v>
      </c>
      <c r="U24" s="92">
        <f t="shared" si="2"/>
        <v>0</v>
      </c>
    </row>
    <row r="25">
      <c r="F25" s="93" t="s">
        <v>109</v>
      </c>
      <c r="G25" s="86">
        <f t="shared" ref="G25:I25" si="3">G24</f>
        <v>44</v>
      </c>
      <c r="H25" s="86">
        <f t="shared" si="3"/>
        <v>19.9</v>
      </c>
      <c r="I25" s="86">
        <f t="shared" si="3"/>
        <v>40</v>
      </c>
      <c r="J25" s="86">
        <f t="shared" ref="J25:U25" si="4">J24+G25</f>
        <v>104</v>
      </c>
      <c r="K25" s="86">
        <f t="shared" si="4"/>
        <v>19.9</v>
      </c>
      <c r="L25" s="86">
        <f t="shared" si="4"/>
        <v>40</v>
      </c>
      <c r="M25" s="86">
        <f t="shared" si="4"/>
        <v>160</v>
      </c>
      <c r="N25" s="86">
        <f t="shared" si="4"/>
        <v>19.9</v>
      </c>
      <c r="O25" s="86">
        <f t="shared" si="4"/>
        <v>40</v>
      </c>
      <c r="P25" s="86">
        <f t="shared" si="4"/>
        <v>204</v>
      </c>
      <c r="Q25" s="86">
        <f t="shared" si="4"/>
        <v>19.9</v>
      </c>
      <c r="R25" s="86">
        <f t="shared" si="4"/>
        <v>40</v>
      </c>
      <c r="S25" s="86">
        <f t="shared" si="4"/>
        <v>233</v>
      </c>
      <c r="T25" s="86">
        <f t="shared" si="4"/>
        <v>19.9</v>
      </c>
      <c r="U25" s="86">
        <f t="shared" si="4"/>
        <v>40</v>
      </c>
    </row>
    <row r="26">
      <c r="A26" s="94" t="s">
        <v>110</v>
      </c>
      <c r="C26" s="95" t="s">
        <v>111</v>
      </c>
    </row>
    <row r="28">
      <c r="J28" s="96" t="s">
        <v>112</v>
      </c>
    </row>
    <row r="29">
      <c r="A29" s="97" t="s">
        <v>113</v>
      </c>
      <c r="B29" s="2" t="s">
        <v>114</v>
      </c>
    </row>
    <row r="30">
      <c r="A30" s="97" t="s">
        <v>115</v>
      </c>
      <c r="B30" s="2" t="s">
        <v>116</v>
      </c>
      <c r="H30" s="98" t="s">
        <v>117</v>
      </c>
      <c r="I30" s="99">
        <f>S25</f>
        <v>233</v>
      </c>
    </row>
    <row r="31">
      <c r="A31" s="97" t="s">
        <v>118</v>
      </c>
      <c r="B31" s="2" t="s">
        <v>119</v>
      </c>
      <c r="H31" s="2"/>
      <c r="I31" s="2"/>
    </row>
    <row r="33">
      <c r="E33" s="100"/>
      <c r="F33" s="56"/>
      <c r="G33" s="101" t="s">
        <v>120</v>
      </c>
      <c r="H33" s="55"/>
      <c r="I33" s="56"/>
      <c r="J33" s="102" t="s">
        <v>121</v>
      </c>
      <c r="K33" s="55"/>
      <c r="L33" s="56"/>
      <c r="M33" s="102" t="s">
        <v>122</v>
      </c>
      <c r="N33" s="55"/>
      <c r="O33" s="56"/>
      <c r="P33" s="102" t="s">
        <v>123</v>
      </c>
      <c r="Q33" s="55"/>
      <c r="R33" s="56"/>
      <c r="S33" s="103" t="s">
        <v>124</v>
      </c>
      <c r="T33" s="55"/>
      <c r="U33" s="56"/>
    </row>
    <row r="34">
      <c r="E34" s="104" t="s">
        <v>125</v>
      </c>
      <c r="F34" s="5"/>
      <c r="G34" s="105">
        <f>H24-G24</f>
        <v>-24.1</v>
      </c>
      <c r="H34" s="4"/>
      <c r="I34" s="5"/>
      <c r="J34" s="105">
        <f>K24-J24</f>
        <v>-60</v>
      </c>
      <c r="K34" s="4"/>
      <c r="L34" s="5"/>
      <c r="M34" s="105">
        <f>N24-M24</f>
        <v>-56</v>
      </c>
      <c r="N34" s="4"/>
      <c r="O34" s="5"/>
      <c r="P34" s="105">
        <f>Q24-P24</f>
        <v>-44</v>
      </c>
      <c r="Q34" s="4"/>
      <c r="R34" s="5"/>
      <c r="S34" s="105">
        <f>T24-S24</f>
        <v>-29</v>
      </c>
      <c r="T34" s="4"/>
      <c r="U34" s="5"/>
      <c r="V34" s="93" t="s">
        <v>126</v>
      </c>
      <c r="W34" s="106"/>
      <c r="X34" s="106"/>
    </row>
    <row r="35">
      <c r="E35" s="6"/>
      <c r="F35" s="8"/>
      <c r="G35" s="6"/>
      <c r="H35" s="7"/>
      <c r="I35" s="8"/>
      <c r="J35" s="6"/>
      <c r="K35" s="7"/>
      <c r="L35" s="8"/>
      <c r="M35" s="6"/>
      <c r="N35" s="7"/>
      <c r="O35" s="8"/>
      <c r="P35" s="6"/>
      <c r="Q35" s="7"/>
      <c r="R35" s="8"/>
      <c r="S35" s="6"/>
      <c r="T35" s="7"/>
      <c r="U35" s="8"/>
      <c r="W35" s="106"/>
      <c r="X35" s="106"/>
    </row>
    <row r="36">
      <c r="E36" s="104" t="s">
        <v>127</v>
      </c>
      <c r="F36" s="5"/>
      <c r="G36" s="105">
        <f>H24-I24</f>
        <v>-20.1</v>
      </c>
      <c r="H36" s="4"/>
      <c r="I36" s="5"/>
      <c r="J36" s="105">
        <f>K24-L24</f>
        <v>0</v>
      </c>
      <c r="K36" s="4"/>
      <c r="L36" s="5"/>
      <c r="M36" s="105">
        <f>N24-O24</f>
        <v>0</v>
      </c>
      <c r="N36" s="4"/>
      <c r="O36" s="5"/>
      <c r="P36" s="105">
        <f>Q24-R24</f>
        <v>0</v>
      </c>
      <c r="Q36" s="4"/>
      <c r="R36" s="5"/>
      <c r="S36" s="105">
        <f>T24-U24</f>
        <v>0</v>
      </c>
      <c r="T36" s="4"/>
      <c r="U36" s="5"/>
      <c r="V36" s="93" t="s">
        <v>128</v>
      </c>
      <c r="W36" s="106"/>
      <c r="X36" s="106"/>
    </row>
    <row r="37">
      <c r="E37" s="6"/>
      <c r="F37" s="8"/>
      <c r="G37" s="6"/>
      <c r="H37" s="7"/>
      <c r="I37" s="8"/>
      <c r="J37" s="6"/>
      <c r="K37" s="7"/>
      <c r="L37" s="8"/>
      <c r="M37" s="6"/>
      <c r="N37" s="7"/>
      <c r="O37" s="8"/>
      <c r="P37" s="6"/>
      <c r="Q37" s="7"/>
      <c r="R37" s="8"/>
      <c r="S37" s="6"/>
      <c r="T37" s="7"/>
      <c r="U37" s="8"/>
      <c r="W37" s="106"/>
      <c r="X37" s="106"/>
    </row>
    <row r="38">
      <c r="E38" s="104" t="s">
        <v>129</v>
      </c>
      <c r="F38" s="5"/>
      <c r="G38" s="105">
        <f>H24/G24</f>
        <v>0.4522727273</v>
      </c>
      <c r="H38" s="4"/>
      <c r="I38" s="5"/>
      <c r="J38" s="105">
        <f>K24/J24</f>
        <v>0</v>
      </c>
      <c r="K38" s="4"/>
      <c r="L38" s="5"/>
      <c r="M38" s="105">
        <f>N24/M24</f>
        <v>0</v>
      </c>
      <c r="N38" s="4"/>
      <c r="O38" s="5"/>
      <c r="P38" s="105">
        <f>Q24/P24</f>
        <v>0</v>
      </c>
      <c r="Q38" s="4"/>
      <c r="R38" s="5"/>
      <c r="S38" s="105">
        <f>T24/S24</f>
        <v>0</v>
      </c>
      <c r="T38" s="4"/>
      <c r="U38" s="5"/>
      <c r="V38" s="93" t="s">
        <v>130</v>
      </c>
      <c r="W38" s="106"/>
      <c r="X38" s="106"/>
    </row>
    <row r="39" ht="56.25" customHeight="1">
      <c r="E39" s="6"/>
      <c r="F39" s="8"/>
      <c r="G39" s="6"/>
      <c r="H39" s="7"/>
      <c r="I39" s="8"/>
      <c r="J39" s="6"/>
      <c r="K39" s="7"/>
      <c r="L39" s="8"/>
      <c r="M39" s="6"/>
      <c r="N39" s="7"/>
      <c r="O39" s="8"/>
      <c r="P39" s="6"/>
      <c r="Q39" s="7"/>
      <c r="R39" s="8"/>
      <c r="S39" s="6"/>
      <c r="T39" s="7"/>
      <c r="U39" s="8"/>
      <c r="W39" s="106"/>
      <c r="X39" s="106"/>
    </row>
    <row r="40">
      <c r="E40" s="107" t="s">
        <v>131</v>
      </c>
      <c r="F40" s="5"/>
      <c r="G40" s="108">
        <f>H24/I24</f>
        <v>0.4975</v>
      </c>
      <c r="H40" s="4"/>
      <c r="I40" s="5"/>
      <c r="J40" s="108" t="str">
        <f>K24/L24</f>
        <v>#DIV/0!</v>
      </c>
      <c r="K40" s="4"/>
      <c r="L40" s="5"/>
      <c r="M40" s="108" t="str">
        <f>N24/O24</f>
        <v>#DIV/0!</v>
      </c>
      <c r="N40" s="4"/>
      <c r="O40" s="5"/>
      <c r="P40" s="108" t="str">
        <f>Q24/R24</f>
        <v>#DIV/0!</v>
      </c>
      <c r="Q40" s="4"/>
      <c r="R40" s="5"/>
      <c r="S40" s="108" t="str">
        <f>T24/U24</f>
        <v>#DIV/0!</v>
      </c>
      <c r="T40" s="4"/>
      <c r="U40" s="5"/>
      <c r="V40" s="106" t="s">
        <v>132</v>
      </c>
      <c r="W40" s="106"/>
      <c r="X40" s="106"/>
    </row>
    <row r="41" ht="33.0" customHeight="1">
      <c r="E41" s="6"/>
      <c r="F41" s="8"/>
      <c r="G41" s="6"/>
      <c r="H41" s="7"/>
      <c r="I41" s="8"/>
      <c r="J41" s="6"/>
      <c r="K41" s="7"/>
      <c r="L41" s="8"/>
      <c r="M41" s="6"/>
      <c r="N41" s="7"/>
      <c r="O41" s="8"/>
      <c r="P41" s="6"/>
      <c r="Q41" s="7"/>
      <c r="R41" s="8"/>
      <c r="S41" s="6"/>
      <c r="T41" s="7"/>
      <c r="U41" s="8"/>
      <c r="V41" s="106"/>
      <c r="W41" s="106"/>
      <c r="X41" s="106"/>
    </row>
    <row r="42">
      <c r="E42" s="107" t="s">
        <v>133</v>
      </c>
      <c r="F42" s="5"/>
      <c r="G42" s="108">
        <f>(I30-H24)/(G38/G40)</f>
        <v>234.41</v>
      </c>
      <c r="H42" s="4"/>
      <c r="I42" s="5"/>
      <c r="J42" s="108" t="str">
        <f>(I30-K24)/(J38/J40)</f>
        <v>#DIV/0!</v>
      </c>
      <c r="K42" s="4"/>
      <c r="L42" s="5"/>
      <c r="M42" s="108" t="str">
        <f>(I30-N24)/(M38/M40)</f>
        <v>#DIV/0!</v>
      </c>
      <c r="N42" s="4"/>
      <c r="O42" s="5"/>
      <c r="P42" s="108" t="str">
        <f>(I30-Q24)/(P38/P40)</f>
        <v>#DIV/0!</v>
      </c>
      <c r="Q42" s="4"/>
      <c r="R42" s="5"/>
      <c r="S42" s="108" t="str">
        <f>(I30-T24)/(S38/S40)</f>
        <v>#DIV/0!</v>
      </c>
      <c r="T42" s="4"/>
      <c r="U42" s="5"/>
      <c r="V42" s="106" t="s">
        <v>134</v>
      </c>
    </row>
    <row r="43" ht="59.25" customHeight="1">
      <c r="E43" s="6"/>
      <c r="F43" s="8"/>
      <c r="G43" s="6"/>
      <c r="H43" s="7"/>
      <c r="I43" s="8"/>
      <c r="J43" s="6"/>
      <c r="K43" s="7"/>
      <c r="L43" s="8"/>
      <c r="M43" s="6"/>
      <c r="N43" s="7"/>
      <c r="O43" s="8"/>
      <c r="P43" s="6"/>
      <c r="Q43" s="7"/>
      <c r="R43" s="8"/>
      <c r="S43" s="6"/>
      <c r="T43" s="7"/>
      <c r="U43" s="8"/>
      <c r="V43" s="106"/>
      <c r="W43" s="106"/>
      <c r="X43" s="106"/>
    </row>
    <row r="44" ht="24.0" customHeight="1">
      <c r="E44" s="107" t="s">
        <v>135</v>
      </c>
      <c r="F44" s="5"/>
      <c r="G44" s="108">
        <f>I30/G40</f>
        <v>468.3417085</v>
      </c>
      <c r="H44" s="4"/>
      <c r="I44" s="5"/>
      <c r="J44" s="108" t="str">
        <f>I30/J40</f>
        <v>#DIV/0!</v>
      </c>
      <c r="K44" s="4"/>
      <c r="L44" s="5"/>
      <c r="M44" s="108" t="str">
        <f>I30/M40</f>
        <v>#DIV/0!</v>
      </c>
      <c r="N44" s="4"/>
      <c r="O44" s="5"/>
      <c r="P44" s="108" t="str">
        <f>I30/P40</f>
        <v>#DIV/0!</v>
      </c>
      <c r="Q44" s="4"/>
      <c r="R44" s="5"/>
      <c r="S44" s="108" t="str">
        <f>I30/S40</f>
        <v>#DIV/0!</v>
      </c>
      <c r="T44" s="4"/>
      <c r="U44" s="5"/>
      <c r="V44" s="106" t="s">
        <v>136</v>
      </c>
    </row>
    <row r="45" ht="59.25" customHeight="1">
      <c r="E45" s="6"/>
      <c r="F45" s="8"/>
      <c r="G45" s="6"/>
      <c r="H45" s="7"/>
      <c r="I45" s="8"/>
      <c r="J45" s="6"/>
      <c r="K45" s="7"/>
      <c r="L45" s="8"/>
      <c r="M45" s="6"/>
      <c r="N45" s="7"/>
      <c r="O45" s="8"/>
      <c r="P45" s="6"/>
      <c r="Q45" s="7"/>
      <c r="R45" s="8"/>
      <c r="S45" s="6"/>
      <c r="T45" s="7"/>
      <c r="U45" s="8"/>
      <c r="V45" s="106"/>
      <c r="W45" s="106"/>
      <c r="X45" s="106"/>
    </row>
    <row r="46">
      <c r="E46" s="109" t="s">
        <v>137</v>
      </c>
      <c r="F46" s="109" t="s">
        <v>138</v>
      </c>
      <c r="G46" s="110">
        <f>(I30-H24)/(I30-I24)</f>
        <v>1.104145078</v>
      </c>
      <c r="H46" s="55"/>
      <c r="I46" s="56"/>
      <c r="J46" s="110">
        <f>(I30-K24)/(I30-L24)</f>
        <v>1</v>
      </c>
      <c r="K46" s="55"/>
      <c r="L46" s="56"/>
      <c r="M46" s="110">
        <f>(I30-N24)/(I30-O24)</f>
        <v>1</v>
      </c>
      <c r="N46" s="55"/>
      <c r="O46" s="56"/>
      <c r="P46" s="110">
        <f>(I30-Q24)/(I30-R24)</f>
        <v>1</v>
      </c>
      <c r="Q46" s="55"/>
      <c r="R46" s="56"/>
      <c r="S46" s="110">
        <f>(I30-T24)/(I30-U24)</f>
        <v>1</v>
      </c>
      <c r="T46" s="55"/>
      <c r="U46" s="56"/>
      <c r="V46" s="70" t="s">
        <v>139</v>
      </c>
    </row>
  </sheetData>
  <mergeCells count="61">
    <mergeCell ref="E40:F41"/>
    <mergeCell ref="E42:F43"/>
    <mergeCell ref="G42:I43"/>
    <mergeCell ref="J42:L43"/>
    <mergeCell ref="M42:O43"/>
    <mergeCell ref="P42:R43"/>
    <mergeCell ref="S42:U43"/>
    <mergeCell ref="V42:X42"/>
    <mergeCell ref="E44:F45"/>
    <mergeCell ref="G44:I45"/>
    <mergeCell ref="J44:L45"/>
    <mergeCell ref="M44:O45"/>
    <mergeCell ref="P44:R45"/>
    <mergeCell ref="S44:U45"/>
    <mergeCell ref="V44:X44"/>
    <mergeCell ref="V46:X46"/>
    <mergeCell ref="G2:I2"/>
    <mergeCell ref="J2:L2"/>
    <mergeCell ref="M2:O2"/>
    <mergeCell ref="P2:R2"/>
    <mergeCell ref="S2:U2"/>
    <mergeCell ref="A26:B27"/>
    <mergeCell ref="C26:T27"/>
    <mergeCell ref="M33:O33"/>
    <mergeCell ref="P33:R33"/>
    <mergeCell ref="S33:U33"/>
    <mergeCell ref="J28:K29"/>
    <mergeCell ref="B29:I29"/>
    <mergeCell ref="B30:G30"/>
    <mergeCell ref="B31:G31"/>
    <mergeCell ref="E33:F33"/>
    <mergeCell ref="G33:I33"/>
    <mergeCell ref="J33:L33"/>
    <mergeCell ref="M36:O37"/>
    <mergeCell ref="P36:R37"/>
    <mergeCell ref="M38:O39"/>
    <mergeCell ref="P38:R39"/>
    <mergeCell ref="S38:U39"/>
    <mergeCell ref="M40:O41"/>
    <mergeCell ref="P40:R41"/>
    <mergeCell ref="S40:U41"/>
    <mergeCell ref="E34:F35"/>
    <mergeCell ref="G34:I35"/>
    <mergeCell ref="J34:L35"/>
    <mergeCell ref="M34:O35"/>
    <mergeCell ref="P34:R35"/>
    <mergeCell ref="S34:U35"/>
    <mergeCell ref="E36:F37"/>
    <mergeCell ref="S36:U37"/>
    <mergeCell ref="G36:I37"/>
    <mergeCell ref="J36:L37"/>
    <mergeCell ref="E38:F39"/>
    <mergeCell ref="G38:I39"/>
    <mergeCell ref="J38:L39"/>
    <mergeCell ref="G40:I41"/>
    <mergeCell ref="J40:L41"/>
    <mergeCell ref="G46:I46"/>
    <mergeCell ref="J46:L46"/>
    <mergeCell ref="M46:O46"/>
    <mergeCell ref="P46:R46"/>
    <mergeCell ref="S46:U4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0"/>
    <col customWidth="1" min="4" max="4" width="4.38"/>
    <col customWidth="1" min="5" max="5" width="17.0"/>
    <col customWidth="1" min="6" max="6" width="21.63"/>
    <col customWidth="1" min="7" max="7" width="38.75"/>
    <col customWidth="1" min="8" max="8" width="12.5"/>
    <col customWidth="1" min="9" max="9" width="10.13"/>
    <col customWidth="1" min="13" max="13" width="13.38"/>
  </cols>
  <sheetData>
    <row r="1">
      <c r="A1" s="2"/>
      <c r="B1" s="2"/>
      <c r="C1" s="2"/>
      <c r="D1" s="2"/>
      <c r="E1" s="2"/>
      <c r="F1" s="2"/>
      <c r="G1" s="2"/>
      <c r="H1" s="2"/>
      <c r="I1" s="2"/>
      <c r="J1" s="2"/>
      <c r="K1" s="2"/>
      <c r="L1" s="2"/>
      <c r="M1" s="2"/>
      <c r="N1" s="2"/>
      <c r="O1" s="2"/>
      <c r="P1" s="2"/>
      <c r="Q1" s="2"/>
      <c r="R1" s="2"/>
      <c r="S1" s="2"/>
      <c r="T1" s="2"/>
      <c r="U1" s="2"/>
      <c r="V1" s="2"/>
      <c r="W1" s="2"/>
      <c r="X1" s="2"/>
      <c r="Y1" s="2"/>
      <c r="Z1" s="2"/>
      <c r="AA1" s="2"/>
    </row>
    <row r="2">
      <c r="A2" s="111"/>
      <c r="B2" s="111"/>
      <c r="C2" s="111"/>
      <c r="D2" s="2"/>
      <c r="E2" s="2"/>
      <c r="F2" s="2"/>
      <c r="G2" s="2"/>
      <c r="H2" s="2"/>
      <c r="I2" s="2"/>
      <c r="P2" s="2"/>
      <c r="Q2" s="2"/>
      <c r="R2" s="2"/>
      <c r="S2" s="2"/>
      <c r="T2" s="2"/>
      <c r="U2" s="2"/>
      <c r="V2" s="2"/>
      <c r="W2" s="2"/>
      <c r="X2" s="2"/>
      <c r="Y2" s="2"/>
      <c r="Z2" s="2"/>
      <c r="AA2" s="2"/>
    </row>
    <row r="3">
      <c r="A3" s="111"/>
      <c r="B3" s="111"/>
      <c r="C3" s="111"/>
      <c r="D3" s="2"/>
      <c r="E3" s="2"/>
      <c r="F3" s="2"/>
      <c r="G3" s="2"/>
      <c r="H3" s="112" t="s">
        <v>140</v>
      </c>
      <c r="I3" s="113"/>
      <c r="P3" s="2"/>
      <c r="Q3" s="2"/>
      <c r="R3" s="2"/>
      <c r="S3" s="2"/>
      <c r="T3" s="2"/>
      <c r="U3" s="2"/>
      <c r="V3" s="2"/>
      <c r="W3" s="2"/>
      <c r="X3" s="2"/>
      <c r="Y3" s="2"/>
      <c r="Z3" s="2"/>
      <c r="AA3" s="2"/>
    </row>
    <row r="4">
      <c r="A4" s="111"/>
      <c r="B4" s="111"/>
      <c r="C4" s="114"/>
      <c r="D4" s="2"/>
      <c r="E4" s="58" t="s">
        <v>30</v>
      </c>
      <c r="F4" s="58" t="s">
        <v>31</v>
      </c>
      <c r="G4" s="58" t="s">
        <v>32</v>
      </c>
      <c r="H4" s="115" t="s">
        <v>141</v>
      </c>
      <c r="I4" s="115" t="s">
        <v>142</v>
      </c>
      <c r="J4" s="58"/>
      <c r="P4" s="2"/>
      <c r="Q4" s="2"/>
      <c r="R4" s="2"/>
      <c r="S4" s="2"/>
      <c r="T4" s="2"/>
      <c r="U4" s="2"/>
      <c r="V4" s="2"/>
      <c r="W4" s="2"/>
      <c r="X4" s="2"/>
      <c r="Y4" s="2"/>
      <c r="Z4" s="2"/>
      <c r="AA4" s="2"/>
    </row>
    <row r="5">
      <c r="A5" s="111"/>
      <c r="B5" s="111"/>
      <c r="C5" s="116"/>
      <c r="D5" s="2"/>
      <c r="E5" s="47" t="s">
        <v>104</v>
      </c>
      <c r="F5" s="66">
        <v>1.0</v>
      </c>
      <c r="G5" s="117" t="s">
        <v>39</v>
      </c>
      <c r="H5" s="118">
        <v>10.0</v>
      </c>
      <c r="I5" s="118">
        <v>6.0</v>
      </c>
      <c r="J5" s="44">
        <v>1.0</v>
      </c>
      <c r="P5" s="2"/>
      <c r="Q5" s="2"/>
      <c r="R5" s="2"/>
      <c r="S5" s="2"/>
      <c r="T5" s="2"/>
      <c r="U5" s="2"/>
      <c r="V5" s="2"/>
      <c r="W5" s="2"/>
      <c r="X5" s="2"/>
      <c r="Y5" s="2"/>
      <c r="Z5" s="2"/>
      <c r="AA5" s="2"/>
    </row>
    <row r="6">
      <c r="A6" s="111"/>
      <c r="B6" s="111"/>
      <c r="C6" s="116"/>
      <c r="D6" s="2"/>
      <c r="E6" s="47" t="s">
        <v>104</v>
      </c>
      <c r="F6" s="48">
        <v>2.0</v>
      </c>
      <c r="G6" s="48" t="s">
        <v>45</v>
      </c>
      <c r="H6" s="118">
        <v>7.0</v>
      </c>
      <c r="I6" s="118">
        <v>4.0</v>
      </c>
      <c r="J6" s="48">
        <v>2.0</v>
      </c>
      <c r="P6" s="2"/>
      <c r="Q6" s="2"/>
      <c r="R6" s="2"/>
      <c r="S6" s="2"/>
      <c r="T6" s="2"/>
      <c r="U6" s="2"/>
      <c r="V6" s="2"/>
      <c r="W6" s="2"/>
      <c r="X6" s="2"/>
      <c r="Y6" s="2"/>
      <c r="Z6" s="2"/>
      <c r="AA6" s="2"/>
    </row>
    <row r="7">
      <c r="A7" s="111"/>
      <c r="B7" s="111"/>
      <c r="C7" s="116"/>
      <c r="D7" s="2"/>
      <c r="E7" s="65" t="s">
        <v>6</v>
      </c>
      <c r="F7" s="48">
        <v>3.0</v>
      </c>
      <c r="G7" s="48" t="s">
        <v>50</v>
      </c>
      <c r="H7" s="118">
        <v>9.0</v>
      </c>
      <c r="I7" s="118">
        <v>8.0</v>
      </c>
      <c r="J7" s="45">
        <v>3.0</v>
      </c>
      <c r="P7" s="2"/>
      <c r="Q7" s="2"/>
      <c r="R7" s="2"/>
      <c r="S7" s="2"/>
      <c r="T7" s="2"/>
      <c r="U7" s="2"/>
      <c r="V7" s="2"/>
      <c r="W7" s="2"/>
      <c r="X7" s="2"/>
      <c r="Y7" s="2"/>
      <c r="Z7" s="2"/>
      <c r="AA7" s="2"/>
    </row>
    <row r="8">
      <c r="A8" s="111"/>
      <c r="B8" s="111"/>
      <c r="C8" s="116"/>
      <c r="D8" s="2"/>
      <c r="E8" s="65" t="s">
        <v>6</v>
      </c>
      <c r="F8" s="48">
        <v>4.0</v>
      </c>
      <c r="G8" s="47" t="s">
        <v>53</v>
      </c>
      <c r="H8" s="118">
        <v>6.0</v>
      </c>
      <c r="I8" s="119">
        <v>7.0</v>
      </c>
      <c r="J8" s="45">
        <v>4.0</v>
      </c>
      <c r="K8" s="54" t="s">
        <v>96</v>
      </c>
      <c r="L8" s="56"/>
      <c r="P8" s="2"/>
      <c r="Q8" s="2"/>
      <c r="R8" s="2"/>
      <c r="S8" s="2"/>
      <c r="T8" s="2"/>
      <c r="U8" s="2"/>
      <c r="V8" s="2"/>
      <c r="W8" s="2"/>
      <c r="X8" s="2"/>
      <c r="Y8" s="2"/>
      <c r="Z8" s="2"/>
      <c r="AA8" s="2"/>
    </row>
    <row r="9">
      <c r="A9" s="111"/>
      <c r="B9" s="111"/>
      <c r="C9" s="116"/>
      <c r="D9" s="2"/>
      <c r="E9" s="65" t="s">
        <v>6</v>
      </c>
      <c r="F9" s="77">
        <v>5.0</v>
      </c>
      <c r="G9" s="48" t="s">
        <v>58</v>
      </c>
      <c r="H9" s="118">
        <v>5.0</v>
      </c>
      <c r="I9" s="118">
        <v>2.0</v>
      </c>
      <c r="J9" s="77">
        <v>5.0</v>
      </c>
      <c r="P9" s="2"/>
      <c r="Q9" s="2"/>
      <c r="R9" s="2"/>
      <c r="S9" s="2"/>
      <c r="T9" s="2"/>
      <c r="U9" s="2"/>
      <c r="V9" s="2"/>
      <c r="W9" s="2"/>
      <c r="X9" s="2"/>
      <c r="Y9" s="2"/>
      <c r="Z9" s="2"/>
      <c r="AA9" s="2"/>
    </row>
    <row r="10">
      <c r="A10" s="111"/>
      <c r="B10" s="111"/>
      <c r="C10" s="116"/>
      <c r="D10" s="2"/>
      <c r="E10" s="65" t="s">
        <v>10</v>
      </c>
      <c r="F10" s="48">
        <v>6.0</v>
      </c>
      <c r="G10" s="47" t="s">
        <v>105</v>
      </c>
      <c r="H10" s="118">
        <v>7.0</v>
      </c>
      <c r="I10" s="118">
        <v>3.0</v>
      </c>
      <c r="J10" s="48">
        <v>6.0</v>
      </c>
      <c r="P10" s="2"/>
      <c r="Q10" s="2"/>
      <c r="R10" s="2"/>
      <c r="S10" s="2"/>
      <c r="T10" s="2"/>
      <c r="U10" s="2"/>
      <c r="V10" s="2"/>
      <c r="W10" s="2"/>
      <c r="X10" s="2"/>
      <c r="Y10" s="2"/>
      <c r="Z10" s="2"/>
      <c r="AA10" s="2"/>
    </row>
    <row r="11">
      <c r="A11" s="111"/>
      <c r="B11" s="111"/>
      <c r="C11" s="116"/>
      <c r="D11" s="2"/>
      <c r="E11" s="65" t="s">
        <v>10</v>
      </c>
      <c r="F11" s="48">
        <v>7.0</v>
      </c>
      <c r="G11" s="48" t="s">
        <v>66</v>
      </c>
      <c r="H11" s="118">
        <v>4.0</v>
      </c>
      <c r="I11" s="118">
        <v>2.0</v>
      </c>
      <c r="J11" s="48">
        <v>7.0</v>
      </c>
      <c r="P11" s="2"/>
      <c r="Q11" s="2"/>
      <c r="R11" s="2"/>
      <c r="S11" s="2"/>
      <c r="T11" s="2"/>
      <c r="U11" s="2"/>
      <c r="V11" s="2"/>
      <c r="W11" s="2"/>
      <c r="X11" s="2"/>
      <c r="Y11" s="2"/>
      <c r="Z11" s="2"/>
      <c r="AA11" s="2"/>
    </row>
    <row r="12">
      <c r="A12" s="111"/>
      <c r="B12" s="111"/>
      <c r="C12" s="116"/>
      <c r="D12" s="2"/>
      <c r="E12" s="65" t="s">
        <v>14</v>
      </c>
      <c r="F12" s="48">
        <v>8.0</v>
      </c>
      <c r="G12" s="48" t="s">
        <v>69</v>
      </c>
      <c r="H12" s="118">
        <v>8.0</v>
      </c>
      <c r="I12" s="119">
        <v>5.0</v>
      </c>
      <c r="J12" s="48">
        <v>8.0</v>
      </c>
      <c r="K12" s="120" t="s">
        <v>143</v>
      </c>
      <c r="L12" s="56"/>
      <c r="P12" s="2"/>
      <c r="Q12" s="2"/>
      <c r="R12" s="2"/>
      <c r="S12" s="2"/>
      <c r="T12" s="2"/>
      <c r="U12" s="2"/>
      <c r="V12" s="2"/>
      <c r="W12" s="2"/>
      <c r="X12" s="2"/>
      <c r="Y12" s="2"/>
      <c r="Z12" s="2"/>
      <c r="AA12" s="2"/>
    </row>
    <row r="13">
      <c r="A13" s="111"/>
      <c r="B13" s="111"/>
      <c r="C13" s="116"/>
      <c r="D13" s="2"/>
      <c r="E13" s="65" t="s">
        <v>14</v>
      </c>
      <c r="F13" s="77">
        <v>9.0</v>
      </c>
      <c r="G13" s="48" t="s">
        <v>71</v>
      </c>
      <c r="H13" s="118">
        <v>6.0</v>
      </c>
      <c r="I13" s="118">
        <v>4.0</v>
      </c>
      <c r="J13" s="77">
        <v>9.0</v>
      </c>
      <c r="P13" s="2"/>
      <c r="Q13" s="2"/>
      <c r="R13" s="2"/>
      <c r="S13" s="2"/>
      <c r="T13" s="2"/>
      <c r="U13" s="2"/>
      <c r="V13" s="2"/>
      <c r="W13" s="2"/>
      <c r="X13" s="2"/>
      <c r="Y13" s="2"/>
      <c r="Z13" s="2"/>
      <c r="AA13" s="2"/>
    </row>
    <row r="14">
      <c r="A14" s="111"/>
      <c r="B14" s="111"/>
      <c r="C14" s="116"/>
      <c r="D14" s="2"/>
      <c r="E14" s="65" t="s">
        <v>14</v>
      </c>
      <c r="F14" s="48">
        <v>10.0</v>
      </c>
      <c r="G14" s="48" t="s">
        <v>72</v>
      </c>
      <c r="H14" s="118">
        <v>6.0</v>
      </c>
      <c r="I14" s="118">
        <v>3.0</v>
      </c>
      <c r="J14" s="48">
        <v>10.0</v>
      </c>
      <c r="P14" s="2"/>
      <c r="Q14" s="2"/>
      <c r="R14" s="2"/>
      <c r="S14" s="2"/>
      <c r="T14" s="2"/>
      <c r="U14" s="2"/>
      <c r="V14" s="2"/>
      <c r="W14" s="2"/>
      <c r="X14" s="2"/>
      <c r="Y14" s="2"/>
      <c r="Z14" s="2"/>
      <c r="AA14" s="2"/>
    </row>
    <row r="15">
      <c r="A15" s="111"/>
      <c r="B15" s="111"/>
      <c r="C15" s="116"/>
      <c r="D15" s="2"/>
      <c r="E15" s="65" t="s">
        <v>14</v>
      </c>
      <c r="F15" s="48">
        <v>11.0</v>
      </c>
      <c r="G15" s="121" t="s">
        <v>73</v>
      </c>
      <c r="H15" s="118">
        <v>10.0</v>
      </c>
      <c r="I15" s="118">
        <v>7.0</v>
      </c>
      <c r="J15" s="45">
        <v>11.0</v>
      </c>
      <c r="P15" s="2"/>
      <c r="Q15" s="2"/>
      <c r="R15" s="2"/>
      <c r="S15" s="2"/>
      <c r="T15" s="2"/>
      <c r="U15" s="2"/>
      <c r="V15" s="2"/>
      <c r="W15" s="2"/>
      <c r="X15" s="2"/>
      <c r="Y15" s="2"/>
      <c r="Z15" s="2"/>
      <c r="AA15" s="2"/>
    </row>
    <row r="16">
      <c r="A16" s="111"/>
      <c r="B16" s="111"/>
      <c r="C16" s="116"/>
      <c r="D16" s="2"/>
      <c r="E16" s="65" t="s">
        <v>8</v>
      </c>
      <c r="F16" s="48">
        <v>12.0</v>
      </c>
      <c r="G16" s="48" t="s">
        <v>76</v>
      </c>
      <c r="H16" s="118">
        <v>6.0</v>
      </c>
      <c r="I16" s="118">
        <v>2.0</v>
      </c>
      <c r="J16" s="48">
        <v>12.0</v>
      </c>
      <c r="P16" s="2"/>
      <c r="Q16" s="2"/>
      <c r="R16" s="2"/>
      <c r="S16" s="2"/>
      <c r="T16" s="2"/>
      <c r="U16" s="2"/>
      <c r="V16" s="2"/>
      <c r="W16" s="2"/>
      <c r="X16" s="2"/>
      <c r="Y16" s="2"/>
      <c r="Z16" s="2"/>
      <c r="AA16" s="2"/>
    </row>
    <row r="17">
      <c r="A17" s="111"/>
      <c r="B17" s="111"/>
      <c r="C17" s="116"/>
      <c r="D17" s="2"/>
      <c r="E17" s="65" t="s">
        <v>8</v>
      </c>
      <c r="F17" s="77">
        <v>13.0</v>
      </c>
      <c r="G17" s="48" t="s">
        <v>78</v>
      </c>
      <c r="H17" s="118">
        <v>4.0</v>
      </c>
      <c r="I17" s="119">
        <v>1.0</v>
      </c>
      <c r="J17" s="77">
        <v>13.0</v>
      </c>
      <c r="K17" s="120" t="s">
        <v>144</v>
      </c>
      <c r="L17" s="56"/>
      <c r="P17" s="2"/>
      <c r="Q17" s="2"/>
      <c r="R17" s="2"/>
      <c r="S17" s="2"/>
      <c r="T17" s="2"/>
      <c r="U17" s="2"/>
      <c r="V17" s="2"/>
      <c r="W17" s="2"/>
      <c r="X17" s="2"/>
      <c r="Y17" s="2"/>
      <c r="Z17" s="2"/>
      <c r="AA17" s="2"/>
    </row>
    <row r="18">
      <c r="A18" s="111"/>
      <c r="B18" s="111"/>
      <c r="C18" s="116"/>
      <c r="D18" s="2"/>
      <c r="E18" s="65" t="s">
        <v>8</v>
      </c>
      <c r="F18" s="48">
        <v>14.0</v>
      </c>
      <c r="G18" s="48" t="s">
        <v>79</v>
      </c>
      <c r="H18" s="118">
        <v>6.0</v>
      </c>
      <c r="I18" s="118">
        <v>4.0</v>
      </c>
      <c r="J18" s="48">
        <v>14.0</v>
      </c>
      <c r="P18" s="2"/>
      <c r="Q18" s="2"/>
      <c r="R18" s="2"/>
      <c r="S18" s="2"/>
      <c r="T18" s="2"/>
      <c r="U18" s="2"/>
      <c r="V18" s="2"/>
      <c r="W18" s="2"/>
      <c r="X18" s="2"/>
      <c r="Y18" s="2"/>
      <c r="Z18" s="2"/>
      <c r="AA18" s="2"/>
    </row>
    <row r="19">
      <c r="A19" s="111"/>
      <c r="B19" s="111"/>
      <c r="C19" s="116"/>
      <c r="D19" s="2"/>
      <c r="E19" s="65" t="s">
        <v>8</v>
      </c>
      <c r="F19" s="48">
        <v>15.0</v>
      </c>
      <c r="G19" s="48" t="s">
        <v>80</v>
      </c>
      <c r="H19" s="118">
        <v>2.0</v>
      </c>
      <c r="I19" s="118">
        <v>1.0</v>
      </c>
      <c r="J19" s="48">
        <v>15.0</v>
      </c>
      <c r="P19" s="2"/>
      <c r="Q19" s="2"/>
      <c r="R19" s="2"/>
      <c r="S19" s="2"/>
      <c r="T19" s="2"/>
      <c r="U19" s="2"/>
      <c r="V19" s="2"/>
      <c r="W19" s="2"/>
      <c r="X19" s="2"/>
      <c r="Y19" s="2"/>
      <c r="Z19" s="2"/>
      <c r="AA19" s="2"/>
    </row>
    <row r="20">
      <c r="A20" s="111"/>
      <c r="B20" s="111"/>
      <c r="C20" s="116"/>
      <c r="D20" s="2"/>
      <c r="E20" s="65" t="s">
        <v>12</v>
      </c>
      <c r="F20" s="48">
        <v>16.0</v>
      </c>
      <c r="G20" s="47" t="s">
        <v>106</v>
      </c>
      <c r="H20" s="118">
        <v>9.0</v>
      </c>
      <c r="I20" s="119">
        <v>3.0</v>
      </c>
      <c r="J20" s="48">
        <v>16.0</v>
      </c>
      <c r="K20" s="120" t="s">
        <v>145</v>
      </c>
      <c r="L20" s="56"/>
      <c r="P20" s="2"/>
      <c r="Q20" s="2"/>
      <c r="R20" s="2"/>
      <c r="S20" s="2"/>
      <c r="T20" s="2"/>
      <c r="U20" s="2"/>
      <c r="V20" s="2"/>
      <c r="W20" s="2"/>
      <c r="X20" s="2"/>
      <c r="Y20" s="2"/>
      <c r="Z20" s="2"/>
      <c r="AA20" s="2"/>
    </row>
    <row r="21">
      <c r="A21" s="111"/>
      <c r="B21" s="111"/>
      <c r="C21" s="116"/>
      <c r="D21" s="2"/>
      <c r="E21" s="65" t="s">
        <v>12</v>
      </c>
      <c r="F21" s="77">
        <v>17.0</v>
      </c>
      <c r="G21" s="47" t="s">
        <v>85</v>
      </c>
      <c r="H21" s="118">
        <v>9.0</v>
      </c>
      <c r="I21" s="118">
        <v>7.0</v>
      </c>
      <c r="J21" s="45">
        <v>17.0</v>
      </c>
      <c r="P21" s="2"/>
      <c r="Q21" s="2"/>
      <c r="R21" s="2"/>
      <c r="S21" s="2"/>
      <c r="T21" s="2"/>
      <c r="U21" s="2"/>
      <c r="V21" s="2"/>
      <c r="W21" s="2"/>
      <c r="X21" s="2"/>
      <c r="Y21" s="2"/>
      <c r="Z21" s="2"/>
      <c r="AA21" s="2"/>
    </row>
    <row r="22">
      <c r="A22" s="111"/>
      <c r="B22" s="111"/>
      <c r="C22" s="116"/>
      <c r="D22" s="2"/>
      <c r="E22" s="65" t="s">
        <v>12</v>
      </c>
      <c r="F22" s="48">
        <v>18.0</v>
      </c>
      <c r="G22" s="48" t="s">
        <v>87</v>
      </c>
      <c r="H22" s="118">
        <v>5.0</v>
      </c>
      <c r="I22" s="118">
        <v>3.0</v>
      </c>
      <c r="J22" s="48">
        <v>18.0</v>
      </c>
      <c r="P22" s="2"/>
      <c r="Q22" s="2"/>
      <c r="R22" s="2"/>
      <c r="S22" s="2"/>
      <c r="T22" s="2"/>
      <c r="U22" s="2"/>
      <c r="V22" s="2"/>
      <c r="W22" s="2"/>
      <c r="X22" s="2"/>
      <c r="Y22" s="2"/>
      <c r="Z22" s="2"/>
      <c r="AA22" s="2"/>
    </row>
    <row r="23">
      <c r="A23" s="111"/>
      <c r="B23" s="111"/>
      <c r="C23" s="116"/>
      <c r="D23" s="2"/>
      <c r="E23" s="65" t="s">
        <v>16</v>
      </c>
      <c r="F23" s="48">
        <v>19.0</v>
      </c>
      <c r="G23" s="47" t="s">
        <v>90</v>
      </c>
      <c r="H23" s="118">
        <v>9.0</v>
      </c>
      <c r="I23" s="118">
        <v>4.0</v>
      </c>
      <c r="J23" s="48">
        <v>19.0</v>
      </c>
      <c r="P23" s="2"/>
      <c r="Q23" s="2"/>
      <c r="R23" s="2"/>
      <c r="S23" s="2"/>
      <c r="T23" s="2"/>
      <c r="U23" s="2"/>
      <c r="V23" s="2"/>
      <c r="W23" s="2"/>
      <c r="X23" s="2"/>
      <c r="Y23" s="2"/>
      <c r="Z23" s="2"/>
      <c r="AA23" s="2"/>
    </row>
    <row r="24">
      <c r="A24" s="111"/>
      <c r="B24" s="111"/>
      <c r="C24" s="116"/>
      <c r="D24" s="2"/>
      <c r="E24" s="65" t="s">
        <v>16</v>
      </c>
      <c r="F24" s="48">
        <v>20.0</v>
      </c>
      <c r="G24" s="121" t="s">
        <v>94</v>
      </c>
      <c r="H24" s="118">
        <v>10.0</v>
      </c>
      <c r="I24" s="119">
        <v>10.0</v>
      </c>
      <c r="J24" s="45">
        <v>20.0</v>
      </c>
      <c r="K24" s="54" t="s">
        <v>146</v>
      </c>
      <c r="L24" s="56"/>
      <c r="P24" s="2"/>
      <c r="Q24" s="2"/>
      <c r="R24" s="2"/>
      <c r="S24" s="2"/>
      <c r="T24" s="2"/>
      <c r="U24" s="2"/>
      <c r="V24" s="2"/>
      <c r="W24" s="2"/>
      <c r="X24" s="2"/>
      <c r="Y24" s="2"/>
      <c r="Z24" s="2"/>
      <c r="AA24" s="2"/>
    </row>
    <row r="25">
      <c r="A25" s="111"/>
      <c r="B25" s="111"/>
      <c r="C25" s="116"/>
      <c r="D25" s="122"/>
      <c r="E25" s="122"/>
      <c r="F25" s="122"/>
      <c r="G25" s="122"/>
      <c r="H25" s="122"/>
      <c r="I25" s="2"/>
      <c r="J25" s="2"/>
      <c r="K25" s="2"/>
      <c r="L25" s="2"/>
      <c r="M25" s="2"/>
      <c r="N25" s="123"/>
      <c r="O25" s="123"/>
      <c r="P25" s="2"/>
      <c r="Q25" s="2"/>
      <c r="R25" s="2"/>
      <c r="S25" s="2"/>
      <c r="T25" s="2"/>
      <c r="U25" s="2"/>
      <c r="V25" s="2"/>
      <c r="W25" s="2"/>
      <c r="X25" s="2"/>
      <c r="Y25" s="2"/>
      <c r="Z25" s="2"/>
      <c r="AA25" s="2"/>
    </row>
    <row r="26">
      <c r="A26" s="111"/>
      <c r="B26" s="111"/>
      <c r="C26" s="116"/>
      <c r="D26" s="122"/>
      <c r="E26" s="122"/>
      <c r="F26" s="122"/>
      <c r="G26" s="122"/>
      <c r="H26" s="122"/>
      <c r="I26" s="2"/>
      <c r="J26" s="2"/>
      <c r="K26" s="2"/>
      <c r="L26" s="2"/>
      <c r="M26" s="2"/>
      <c r="N26" s="123"/>
      <c r="O26" s="123"/>
      <c r="P26" s="2"/>
      <c r="Q26" s="2"/>
      <c r="R26" s="2"/>
      <c r="S26" s="2"/>
      <c r="T26" s="2"/>
      <c r="U26" s="2"/>
      <c r="V26" s="2"/>
      <c r="W26" s="2"/>
      <c r="X26" s="2"/>
      <c r="Y26" s="2"/>
      <c r="Z26" s="2"/>
      <c r="AA26" s="2"/>
    </row>
    <row r="27">
      <c r="A27" s="111"/>
      <c r="B27" s="111"/>
      <c r="C27" s="116"/>
      <c r="D27" s="122"/>
      <c r="E27" s="122"/>
      <c r="F27" s="122"/>
      <c r="G27" s="122"/>
      <c r="H27" s="122"/>
      <c r="I27" s="2"/>
      <c r="J27" s="2"/>
      <c r="K27" s="2"/>
      <c r="L27" s="2"/>
      <c r="M27" s="2"/>
      <c r="N27" s="123"/>
      <c r="O27" s="123"/>
      <c r="P27" s="2"/>
      <c r="Q27" s="2"/>
      <c r="R27" s="2"/>
      <c r="S27" s="2"/>
      <c r="T27" s="2"/>
      <c r="U27" s="2"/>
      <c r="V27" s="2"/>
      <c r="W27" s="2"/>
      <c r="X27" s="2"/>
      <c r="Y27" s="2"/>
      <c r="Z27" s="2"/>
      <c r="AA27" s="2"/>
    </row>
    <row r="28">
      <c r="A28" s="111"/>
      <c r="B28" s="111"/>
      <c r="C28" s="124" t="s">
        <v>147</v>
      </c>
      <c r="E28" s="2" t="s">
        <v>148</v>
      </c>
      <c r="F28" s="2"/>
      <c r="G28" s="2"/>
      <c r="H28" s="2"/>
      <c r="I28" s="2"/>
      <c r="J28" s="2"/>
      <c r="K28" s="2"/>
      <c r="L28" s="2"/>
      <c r="M28" s="2"/>
      <c r="N28" s="123"/>
      <c r="O28" s="123"/>
      <c r="P28" s="2"/>
      <c r="Q28" s="2"/>
      <c r="R28" s="2"/>
      <c r="S28" s="2"/>
      <c r="T28" s="2"/>
      <c r="U28" s="2"/>
      <c r="V28" s="2"/>
      <c r="W28" s="2"/>
      <c r="X28" s="2"/>
      <c r="Y28" s="2"/>
      <c r="Z28" s="2"/>
      <c r="AA28" s="2"/>
    </row>
    <row r="29">
      <c r="A29" s="111"/>
      <c r="B29" s="111"/>
      <c r="C29" s="2"/>
      <c r="D29" s="2"/>
      <c r="E29" s="2"/>
      <c r="F29" s="2"/>
      <c r="G29" s="2"/>
      <c r="H29" s="2"/>
      <c r="I29" s="2"/>
      <c r="J29" s="2"/>
      <c r="K29" s="2"/>
      <c r="L29" s="2"/>
      <c r="M29" s="2"/>
      <c r="N29" s="123"/>
      <c r="O29" s="123"/>
      <c r="P29" s="2"/>
      <c r="Q29" s="2"/>
      <c r="R29" s="2"/>
      <c r="S29" s="2"/>
      <c r="T29" s="2"/>
      <c r="U29" s="2"/>
      <c r="V29" s="2"/>
      <c r="W29" s="2"/>
      <c r="X29" s="2"/>
      <c r="Y29" s="2"/>
      <c r="Z29" s="2"/>
      <c r="AA29" s="2"/>
    </row>
    <row r="30">
      <c r="A30" s="111"/>
      <c r="B30" s="111"/>
      <c r="C30" s="22" t="s">
        <v>149</v>
      </c>
      <c r="E30" s="2" t="s">
        <v>150</v>
      </c>
      <c r="F30" s="2"/>
      <c r="G30" s="2"/>
      <c r="H30" s="2"/>
      <c r="I30" s="2"/>
      <c r="J30" s="2"/>
      <c r="K30" s="2"/>
      <c r="L30" s="2"/>
      <c r="M30" s="2"/>
      <c r="N30" s="123"/>
      <c r="O30" s="123"/>
      <c r="P30" s="2"/>
      <c r="Q30" s="2"/>
      <c r="R30" s="2"/>
      <c r="S30" s="2"/>
      <c r="T30" s="2"/>
      <c r="U30" s="2"/>
      <c r="V30" s="2"/>
      <c r="W30" s="2"/>
      <c r="X30" s="2"/>
      <c r="Y30" s="2"/>
      <c r="Z30" s="2"/>
      <c r="AA30" s="2"/>
    </row>
    <row r="31">
      <c r="A31" s="111"/>
      <c r="B31" s="111"/>
      <c r="E31" s="2" t="s">
        <v>151</v>
      </c>
      <c r="F31" s="2"/>
      <c r="G31" s="2"/>
      <c r="H31" s="2"/>
      <c r="I31" s="2"/>
      <c r="J31" s="2"/>
      <c r="K31" s="2"/>
      <c r="L31" s="2"/>
      <c r="M31" s="2"/>
      <c r="N31" s="123"/>
      <c r="O31" s="123"/>
      <c r="P31" s="2"/>
      <c r="Q31" s="2"/>
      <c r="R31" s="2"/>
      <c r="S31" s="2"/>
      <c r="T31" s="2"/>
      <c r="U31" s="2"/>
      <c r="V31" s="2"/>
      <c r="W31" s="2"/>
      <c r="X31" s="2"/>
      <c r="Y31" s="2"/>
      <c r="Z31" s="2"/>
      <c r="AA31" s="2"/>
    </row>
    <row r="32">
      <c r="A32" s="111"/>
      <c r="B32" s="111"/>
      <c r="E32" s="2" t="s">
        <v>152</v>
      </c>
      <c r="F32" s="2"/>
      <c r="G32" s="2"/>
      <c r="H32" s="2"/>
      <c r="I32" s="2"/>
      <c r="J32" s="2"/>
      <c r="K32" s="2"/>
      <c r="L32" s="2"/>
      <c r="M32" s="2"/>
      <c r="N32" s="123"/>
      <c r="O32" s="123"/>
      <c r="P32" s="2"/>
      <c r="Q32" s="2"/>
      <c r="R32" s="2"/>
      <c r="S32" s="2"/>
      <c r="T32" s="2"/>
      <c r="U32" s="2"/>
      <c r="V32" s="2"/>
      <c r="W32" s="2"/>
      <c r="X32" s="2"/>
      <c r="Y32" s="2"/>
      <c r="Z32" s="2"/>
      <c r="AA32" s="2"/>
    </row>
    <row r="33">
      <c r="A33" s="2"/>
      <c r="B33" s="2"/>
      <c r="E33" s="2" t="s">
        <v>153</v>
      </c>
      <c r="F33" s="2"/>
      <c r="G33" s="2"/>
      <c r="H33" s="2"/>
      <c r="I33" s="2"/>
      <c r="J33" s="2"/>
      <c r="K33" s="2"/>
      <c r="L33" s="2"/>
      <c r="M33" s="2"/>
      <c r="N33" s="2"/>
      <c r="O33" s="2"/>
      <c r="P33" s="2"/>
      <c r="Q33" s="2"/>
      <c r="R33" s="2"/>
      <c r="S33" s="2"/>
      <c r="T33" s="2"/>
      <c r="U33" s="2"/>
      <c r="V33" s="2"/>
      <c r="W33" s="2"/>
      <c r="X33" s="2"/>
      <c r="Y33" s="2"/>
      <c r="Z33" s="2"/>
      <c r="AA33" s="2"/>
    </row>
    <row r="34">
      <c r="A34" s="2"/>
      <c r="B34" s="2"/>
      <c r="E34" s="2" t="s">
        <v>154</v>
      </c>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N37" s="2"/>
      <c r="O37" s="2"/>
      <c r="P37" s="2"/>
      <c r="Q37" s="2"/>
      <c r="R37" s="2"/>
      <c r="S37" s="2"/>
      <c r="T37" s="2"/>
      <c r="U37" s="2"/>
      <c r="V37" s="2"/>
      <c r="W37" s="2"/>
      <c r="X37" s="2"/>
      <c r="Y37" s="2"/>
      <c r="Z37" s="2"/>
      <c r="AA37" s="2"/>
    </row>
    <row r="38">
      <c r="A38" s="2"/>
      <c r="B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sheetData>
  <mergeCells count="8">
    <mergeCell ref="H3:I3"/>
    <mergeCell ref="K8:L8"/>
    <mergeCell ref="K12:L12"/>
    <mergeCell ref="K17:L17"/>
    <mergeCell ref="K20:L20"/>
    <mergeCell ref="K24:L24"/>
    <mergeCell ref="C28:D28"/>
    <mergeCell ref="C30:D3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5.63"/>
    <col customWidth="1" min="3" max="3" width="14.5"/>
    <col customWidth="1" min="11" max="11" width="11.75"/>
    <col customWidth="1" min="12" max="12" width="25.88"/>
  </cols>
  <sheetData>
    <row r="3">
      <c r="B3" s="2"/>
      <c r="C3" s="2"/>
      <c r="D3" s="2"/>
      <c r="E3" s="2"/>
      <c r="F3" s="2"/>
      <c r="G3" s="2"/>
      <c r="H3" s="2"/>
    </row>
    <row r="4">
      <c r="B4" s="125" t="s">
        <v>155</v>
      </c>
      <c r="C4" s="55"/>
      <c r="D4" s="55"/>
      <c r="E4" s="55"/>
      <c r="F4" s="55"/>
      <c r="G4" s="55"/>
      <c r="H4" s="55"/>
      <c r="I4" s="55"/>
      <c r="J4" s="55"/>
      <c r="K4" s="56"/>
    </row>
    <row r="5">
      <c r="B5" s="126" t="s">
        <v>156</v>
      </c>
      <c r="C5" s="126">
        <v>1.0</v>
      </c>
      <c r="D5" s="126">
        <v>3.0</v>
      </c>
      <c r="E5" s="126">
        <v>4.0</v>
      </c>
      <c r="F5" s="127">
        <v>11.0</v>
      </c>
      <c r="G5" s="127">
        <v>17.0</v>
      </c>
      <c r="H5" s="127">
        <v>20.0</v>
      </c>
      <c r="I5" s="128" t="s">
        <v>157</v>
      </c>
      <c r="J5" s="128" t="s">
        <v>158</v>
      </c>
      <c r="K5" s="129" t="s">
        <v>159</v>
      </c>
    </row>
    <row r="6">
      <c r="B6" s="127" t="s">
        <v>160</v>
      </c>
      <c r="C6" s="130">
        <v>3.0</v>
      </c>
      <c r="D6" s="131">
        <v>3.0</v>
      </c>
      <c r="E6" s="131">
        <v>1.0</v>
      </c>
      <c r="F6" s="131">
        <v>2.0</v>
      </c>
      <c r="G6" s="131">
        <v>0.0</v>
      </c>
      <c r="H6" s="131">
        <v>0.0</v>
      </c>
      <c r="I6" s="128">
        <f t="shared" ref="I6:I11" si="1">SUM(C6:H6)</f>
        <v>9</v>
      </c>
      <c r="J6" s="128">
        <f t="shared" ref="J6:J11" si="2">10*I6/MAX($I$6:$I$11)</f>
        <v>9</v>
      </c>
      <c r="K6" s="129">
        <f>C13</f>
        <v>5</v>
      </c>
      <c r="L6" s="132" t="s">
        <v>161</v>
      </c>
      <c r="N6" s="2"/>
      <c r="O6" s="2"/>
      <c r="P6" s="2"/>
      <c r="Q6" s="2"/>
      <c r="R6" s="2"/>
      <c r="S6" s="2"/>
    </row>
    <row r="7">
      <c r="B7" s="127" t="s">
        <v>162</v>
      </c>
      <c r="C7" s="133">
        <v>0.0</v>
      </c>
      <c r="D7" s="134">
        <v>3.0</v>
      </c>
      <c r="E7" s="131">
        <v>2.0</v>
      </c>
      <c r="F7" s="131">
        <v>3.0</v>
      </c>
      <c r="G7" s="135">
        <v>0.0</v>
      </c>
      <c r="H7" s="131">
        <v>2.0</v>
      </c>
      <c r="I7" s="128">
        <f t="shared" si="1"/>
        <v>10</v>
      </c>
      <c r="J7" s="128">
        <f t="shared" si="2"/>
        <v>10</v>
      </c>
      <c r="K7" s="129">
        <f>D13</f>
        <v>8.333333333</v>
      </c>
      <c r="L7" s="132" t="s">
        <v>163</v>
      </c>
      <c r="N7" s="2"/>
      <c r="O7" s="2"/>
      <c r="P7" s="2"/>
      <c r="Q7" s="2"/>
      <c r="R7" s="2"/>
      <c r="S7" s="2"/>
    </row>
    <row r="8">
      <c r="B8" s="127" t="s">
        <v>164</v>
      </c>
      <c r="C8" s="131">
        <v>0.0</v>
      </c>
      <c r="D8" s="131">
        <v>1.0</v>
      </c>
      <c r="E8" s="134">
        <v>3.0</v>
      </c>
      <c r="F8" s="131">
        <v>3.0</v>
      </c>
      <c r="G8" s="131">
        <v>0.0</v>
      </c>
      <c r="H8" s="131">
        <v>1.0</v>
      </c>
      <c r="I8" s="128">
        <f t="shared" si="1"/>
        <v>8</v>
      </c>
      <c r="J8" s="128">
        <f t="shared" si="2"/>
        <v>8</v>
      </c>
      <c r="K8" s="129">
        <f>E13</f>
        <v>5</v>
      </c>
      <c r="L8" s="132" t="s">
        <v>165</v>
      </c>
      <c r="N8" s="2"/>
      <c r="O8" s="2"/>
      <c r="P8" s="2"/>
      <c r="Q8" s="2"/>
      <c r="R8" s="2"/>
      <c r="S8" s="2"/>
    </row>
    <row r="9">
      <c r="B9" s="127" t="s">
        <v>166</v>
      </c>
      <c r="C9" s="131">
        <v>1.0</v>
      </c>
      <c r="D9" s="131">
        <v>2.0</v>
      </c>
      <c r="E9" s="131">
        <v>0.0</v>
      </c>
      <c r="F9" s="134">
        <v>3.0</v>
      </c>
      <c r="G9" s="131">
        <v>0.0</v>
      </c>
      <c r="H9" s="131">
        <v>3.0</v>
      </c>
      <c r="I9" s="128">
        <f t="shared" si="1"/>
        <v>9</v>
      </c>
      <c r="J9" s="128">
        <f t="shared" si="2"/>
        <v>9</v>
      </c>
      <c r="K9" s="129">
        <f>F13</f>
        <v>9.166666667</v>
      </c>
      <c r="L9" s="132" t="s">
        <v>167</v>
      </c>
    </row>
    <row r="10">
      <c r="B10" s="127" t="s">
        <v>168</v>
      </c>
      <c r="C10" s="131">
        <v>0.0</v>
      </c>
      <c r="D10" s="131">
        <v>0.0</v>
      </c>
      <c r="E10" s="131">
        <v>0.0</v>
      </c>
      <c r="F10" s="131">
        <v>0.0</v>
      </c>
      <c r="G10" s="134">
        <v>3.0</v>
      </c>
      <c r="H10" s="131">
        <v>3.0</v>
      </c>
      <c r="I10" s="128">
        <f t="shared" si="1"/>
        <v>6</v>
      </c>
      <c r="J10" s="128">
        <f t="shared" si="2"/>
        <v>6</v>
      </c>
      <c r="K10" s="129">
        <f>G13</f>
        <v>5</v>
      </c>
      <c r="L10" s="132" t="s">
        <v>169</v>
      </c>
    </row>
    <row r="11">
      <c r="B11" s="127" t="s">
        <v>170</v>
      </c>
      <c r="C11" s="131">
        <v>2.0</v>
      </c>
      <c r="D11" s="131">
        <v>1.0</v>
      </c>
      <c r="E11" s="131">
        <v>0.0</v>
      </c>
      <c r="F11" s="131">
        <v>0.0</v>
      </c>
      <c r="G11" s="131">
        <v>3.0</v>
      </c>
      <c r="H11" s="134">
        <v>3.0</v>
      </c>
      <c r="I11" s="128">
        <f t="shared" si="1"/>
        <v>9</v>
      </c>
      <c r="J11" s="128">
        <f t="shared" si="2"/>
        <v>9</v>
      </c>
      <c r="K11" s="129">
        <f>H13</f>
        <v>10</v>
      </c>
      <c r="L11" s="132" t="s">
        <v>171</v>
      </c>
    </row>
    <row r="12">
      <c r="B12" s="136" t="s">
        <v>172</v>
      </c>
      <c r="C12" s="136">
        <f t="shared" ref="C12:H12" si="3">SUM(C6:C11)</f>
        <v>6</v>
      </c>
      <c r="D12" s="136">
        <f t="shared" si="3"/>
        <v>10</v>
      </c>
      <c r="E12" s="136">
        <f t="shared" si="3"/>
        <v>6</v>
      </c>
      <c r="F12" s="136">
        <f t="shared" si="3"/>
        <v>11</v>
      </c>
      <c r="G12" s="136">
        <f t="shared" si="3"/>
        <v>6</v>
      </c>
      <c r="H12" s="136">
        <f t="shared" si="3"/>
        <v>12</v>
      </c>
      <c r="I12" s="2"/>
      <c r="J12" s="2"/>
      <c r="K12" s="2"/>
      <c r="L12" s="2"/>
    </row>
    <row r="13">
      <c r="B13" s="137" t="s">
        <v>159</v>
      </c>
      <c r="C13" s="137">
        <f t="shared" ref="C13:H13" si="4">10*C12/MAX($C$12:$H$12)</f>
        <v>5</v>
      </c>
      <c r="D13" s="137">
        <f t="shared" si="4"/>
        <v>8.333333333</v>
      </c>
      <c r="E13" s="137">
        <f t="shared" si="4"/>
        <v>5</v>
      </c>
      <c r="F13" s="137">
        <f t="shared" si="4"/>
        <v>9.166666667</v>
      </c>
      <c r="G13" s="137">
        <f t="shared" si="4"/>
        <v>5</v>
      </c>
      <c r="H13" s="137">
        <f t="shared" si="4"/>
        <v>10</v>
      </c>
      <c r="I13" s="2"/>
      <c r="J13" s="2"/>
      <c r="K13" s="2"/>
      <c r="L13" s="2"/>
    </row>
    <row r="14">
      <c r="I14" s="2"/>
      <c r="J14" s="2"/>
      <c r="K14" s="2"/>
      <c r="L14" s="2"/>
    </row>
    <row r="15">
      <c r="B15" s="138" t="s">
        <v>173</v>
      </c>
      <c r="C15" s="138" t="s">
        <v>174</v>
      </c>
      <c r="D15" s="2"/>
      <c r="E15" s="2"/>
      <c r="F15" s="2"/>
      <c r="G15" s="2"/>
      <c r="H15" s="2"/>
      <c r="I15" s="139"/>
    </row>
    <row r="16">
      <c r="B16" s="138" t="s">
        <v>39</v>
      </c>
      <c r="C16" s="131" t="s">
        <v>175</v>
      </c>
      <c r="D16" s="2"/>
      <c r="E16" s="2"/>
      <c r="F16" s="2"/>
    </row>
    <row r="17">
      <c r="B17" s="138" t="s">
        <v>176</v>
      </c>
      <c r="C17" s="140" t="s">
        <v>177</v>
      </c>
      <c r="D17" s="2"/>
      <c r="E17" s="2"/>
      <c r="F17" s="2"/>
    </row>
    <row r="18">
      <c r="B18" s="138" t="s">
        <v>178</v>
      </c>
      <c r="C18" s="131" t="s">
        <v>179</v>
      </c>
      <c r="D18" s="2"/>
      <c r="E18" s="2"/>
      <c r="F18" s="2"/>
    </row>
    <row r="19">
      <c r="B19" s="138" t="s">
        <v>180</v>
      </c>
      <c r="C19" s="140" t="s">
        <v>175</v>
      </c>
    </row>
    <row r="20">
      <c r="B20" s="138" t="s">
        <v>181</v>
      </c>
      <c r="C20" s="140" t="s">
        <v>179</v>
      </c>
    </row>
    <row r="21">
      <c r="B21" s="138" t="s">
        <v>182</v>
      </c>
      <c r="C21" s="140" t="s">
        <v>175</v>
      </c>
    </row>
    <row r="23">
      <c r="B23" s="93" t="s">
        <v>183</v>
      </c>
    </row>
    <row r="26">
      <c r="B26" s="141"/>
    </row>
    <row r="27">
      <c r="B27" s="2"/>
      <c r="C27" s="2"/>
      <c r="D27" s="2"/>
      <c r="E27" s="2"/>
      <c r="F27" s="2"/>
      <c r="G27" s="2"/>
      <c r="H27" s="2"/>
    </row>
    <row r="28">
      <c r="B28" s="142"/>
      <c r="C28" s="142"/>
      <c r="D28" s="142"/>
      <c r="E28" s="142"/>
      <c r="F28" s="143"/>
      <c r="G28" s="143"/>
      <c r="H28" s="143"/>
      <c r="I28" s="142"/>
      <c r="J28" s="142"/>
      <c r="K28" s="142"/>
    </row>
    <row r="29">
      <c r="B29" s="143"/>
      <c r="C29" s="144"/>
      <c r="D29" s="145"/>
      <c r="E29" s="145"/>
      <c r="F29" s="145"/>
      <c r="G29" s="145"/>
      <c r="H29" s="145"/>
      <c r="I29" s="142"/>
      <c r="J29" s="142"/>
      <c r="K29" s="142"/>
    </row>
    <row r="30">
      <c r="B30" s="143"/>
      <c r="C30" s="146"/>
      <c r="D30" s="145"/>
      <c r="E30" s="145"/>
      <c r="F30" s="145"/>
      <c r="G30" s="135"/>
      <c r="H30" s="145"/>
      <c r="I30" s="142"/>
      <c r="J30" s="142"/>
      <c r="K30" s="142"/>
    </row>
    <row r="31">
      <c r="B31" s="143"/>
      <c r="C31" s="145"/>
      <c r="D31" s="145"/>
      <c r="E31" s="145"/>
      <c r="F31" s="145"/>
      <c r="G31" s="145"/>
      <c r="H31" s="145"/>
      <c r="I31" s="142"/>
      <c r="J31" s="142"/>
      <c r="K31" s="142"/>
    </row>
    <row r="32">
      <c r="B32" s="143"/>
      <c r="C32" s="145"/>
      <c r="D32" s="145"/>
      <c r="E32" s="145"/>
      <c r="F32" s="145"/>
      <c r="G32" s="145"/>
      <c r="H32" s="145"/>
      <c r="I32" s="142"/>
      <c r="J32" s="142"/>
      <c r="K32" s="142"/>
    </row>
    <row r="33">
      <c r="B33" s="143"/>
      <c r="C33" s="145"/>
      <c r="D33" s="145"/>
      <c r="E33" s="145"/>
      <c r="F33" s="145"/>
      <c r="G33" s="145"/>
      <c r="H33" s="145"/>
      <c r="I33" s="142"/>
      <c r="J33" s="142"/>
      <c r="K33" s="142"/>
    </row>
    <row r="34">
      <c r="B34" s="143"/>
      <c r="C34" s="145"/>
      <c r="D34" s="145"/>
      <c r="E34" s="145"/>
      <c r="F34" s="145"/>
      <c r="G34" s="145"/>
      <c r="H34" s="145"/>
      <c r="I34" s="142"/>
      <c r="J34" s="142"/>
      <c r="K34" s="142"/>
    </row>
    <row r="35">
      <c r="B35" s="142"/>
      <c r="C35" s="142"/>
      <c r="D35" s="142"/>
      <c r="E35" s="142"/>
      <c r="F35" s="142"/>
      <c r="G35" s="142"/>
      <c r="H35" s="142"/>
      <c r="I35" s="147"/>
      <c r="J35" s="147"/>
      <c r="K35" s="147"/>
    </row>
    <row r="36">
      <c r="B36" s="142"/>
      <c r="C36" s="142"/>
      <c r="D36" s="142"/>
      <c r="E36" s="142"/>
      <c r="F36" s="142"/>
      <c r="G36" s="142"/>
      <c r="H36" s="142"/>
      <c r="I36" s="147"/>
      <c r="J36" s="147"/>
      <c r="K36" s="147"/>
    </row>
  </sheetData>
  <mergeCells count="3">
    <mergeCell ref="B4:K4"/>
    <mergeCell ref="B23:D23"/>
    <mergeCell ref="B26:K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25"/>
    <col customWidth="1" min="3" max="3" width="33.0"/>
    <col customWidth="1" min="4" max="4" width="14.88"/>
    <col customWidth="1" min="5" max="5" width="16.25"/>
    <col customWidth="1" min="6" max="6" width="13.25"/>
    <col customWidth="1" min="7" max="7" width="15.63"/>
    <col customWidth="1" min="8" max="8" width="15.0"/>
    <col customWidth="1" min="9" max="9" width="18.25"/>
    <col customWidth="1" min="10" max="11" width="13.75"/>
    <col customWidth="1" min="14" max="14" width="5.25"/>
    <col customWidth="1" min="15" max="15" width="53.0"/>
    <col customWidth="1" min="16" max="16" width="22.75"/>
  </cols>
  <sheetData>
    <row r="3" ht="1.5" customHeight="1"/>
    <row r="4" ht="42.75" customHeight="1">
      <c r="B4" s="2"/>
      <c r="C4" s="148" t="s">
        <v>184</v>
      </c>
      <c r="O4" s="138" t="s">
        <v>173</v>
      </c>
      <c r="P4" s="138" t="s">
        <v>174</v>
      </c>
    </row>
    <row r="5" ht="1.5" customHeight="1">
      <c r="B5" s="2"/>
      <c r="C5" s="2"/>
      <c r="D5" s="2"/>
      <c r="E5" s="2"/>
      <c r="F5" s="2"/>
      <c r="G5" s="2"/>
      <c r="H5" s="2"/>
      <c r="I5" s="2"/>
      <c r="O5" s="138" t="s">
        <v>39</v>
      </c>
      <c r="P5" s="131" t="s">
        <v>175</v>
      </c>
    </row>
    <row r="6" ht="54.75" customHeight="1">
      <c r="B6" s="139"/>
      <c r="C6" s="149" t="s">
        <v>156</v>
      </c>
      <c r="D6" s="150">
        <v>1.0</v>
      </c>
      <c r="E6" s="150">
        <v>3.0</v>
      </c>
      <c r="F6" s="150">
        <v>4.0</v>
      </c>
      <c r="G6" s="151">
        <v>11.0</v>
      </c>
      <c r="H6" s="151">
        <v>17.0</v>
      </c>
      <c r="I6" s="151">
        <v>20.0</v>
      </c>
      <c r="J6" s="152" t="s">
        <v>157</v>
      </c>
      <c r="K6" s="153" t="s">
        <v>158</v>
      </c>
      <c r="L6" s="153" t="s">
        <v>159</v>
      </c>
      <c r="O6" s="138" t="s">
        <v>39</v>
      </c>
      <c r="P6" s="140" t="s">
        <v>175</v>
      </c>
    </row>
    <row r="7" ht="46.5" customHeight="1">
      <c r="B7" s="139"/>
      <c r="C7" s="154" t="s">
        <v>39</v>
      </c>
      <c r="D7" s="155">
        <v>11.0</v>
      </c>
      <c r="E7" s="156">
        <v>23.0</v>
      </c>
      <c r="F7" s="156">
        <v>12.0</v>
      </c>
      <c r="G7" s="156">
        <v>24.0</v>
      </c>
      <c r="H7" s="156">
        <v>0.0</v>
      </c>
      <c r="I7" s="156">
        <v>13.0</v>
      </c>
      <c r="J7" s="152">
        <f t="shared" ref="J7:J12" si="1">SUM(D7:I7)</f>
        <v>83</v>
      </c>
      <c r="K7" s="153">
        <f t="shared" ref="K7:K12" si="2">10*J7/MAX($J$8:$J$13)</f>
        <v>9.120879121</v>
      </c>
      <c r="L7" s="153">
        <f>D14</f>
        <v>4.690265487</v>
      </c>
      <c r="M7" s="132" t="s">
        <v>161</v>
      </c>
      <c r="O7" s="138" t="s">
        <v>176</v>
      </c>
      <c r="P7" s="140" t="s">
        <v>177</v>
      </c>
    </row>
    <row r="8" ht="51.0" customHeight="1">
      <c r="B8" s="139"/>
      <c r="C8" s="154" t="s">
        <v>50</v>
      </c>
      <c r="D8" s="156">
        <v>7.0</v>
      </c>
      <c r="E8" s="155">
        <v>19.0</v>
      </c>
      <c r="F8" s="156">
        <v>12.0</v>
      </c>
      <c r="G8" s="156">
        <v>24.0</v>
      </c>
      <c r="H8" s="156">
        <v>6.0</v>
      </c>
      <c r="I8" s="156">
        <v>23.0</v>
      </c>
      <c r="J8" s="152">
        <f t="shared" si="1"/>
        <v>91</v>
      </c>
      <c r="K8" s="153">
        <f t="shared" si="2"/>
        <v>10</v>
      </c>
      <c r="L8" s="153">
        <f>E14</f>
        <v>7.787610619</v>
      </c>
      <c r="M8" s="132" t="s">
        <v>163</v>
      </c>
      <c r="O8" s="138" t="s">
        <v>178</v>
      </c>
      <c r="P8" s="131" t="s">
        <v>179</v>
      </c>
    </row>
    <row r="9" ht="56.25" customHeight="1">
      <c r="B9" s="139"/>
      <c r="C9" s="154" t="s">
        <v>53</v>
      </c>
      <c r="D9" s="156">
        <v>5.0</v>
      </c>
      <c r="E9" s="156">
        <v>13.0</v>
      </c>
      <c r="F9" s="155">
        <v>11.0</v>
      </c>
      <c r="G9" s="156">
        <v>21.0</v>
      </c>
      <c r="H9" s="156">
        <v>3.0</v>
      </c>
      <c r="I9" s="156">
        <v>17.0</v>
      </c>
      <c r="J9" s="152">
        <f t="shared" si="1"/>
        <v>70</v>
      </c>
      <c r="K9" s="153">
        <f t="shared" si="2"/>
        <v>7.692307692</v>
      </c>
      <c r="L9" s="153">
        <f>F14</f>
        <v>3.89380531</v>
      </c>
      <c r="M9" s="132" t="s">
        <v>165</v>
      </c>
      <c r="O9" s="138" t="s">
        <v>180</v>
      </c>
      <c r="P9" s="140" t="s">
        <v>175</v>
      </c>
    </row>
    <row r="10" ht="44.25" customHeight="1">
      <c r="B10" s="139"/>
      <c r="C10" s="154" t="s">
        <v>73</v>
      </c>
      <c r="D10" s="156">
        <v>12.0</v>
      </c>
      <c r="E10" s="156">
        <v>18.0</v>
      </c>
      <c r="F10" s="156">
        <v>5.0</v>
      </c>
      <c r="G10" s="155">
        <v>17.0</v>
      </c>
      <c r="H10" s="156">
        <v>9.0</v>
      </c>
      <c r="I10" s="156">
        <v>22.0</v>
      </c>
      <c r="J10" s="152">
        <f t="shared" si="1"/>
        <v>83</v>
      </c>
      <c r="K10" s="153">
        <f t="shared" si="2"/>
        <v>9.120879121</v>
      </c>
      <c r="L10" s="153">
        <f>G14</f>
        <v>8.230088496</v>
      </c>
      <c r="M10" s="132" t="s">
        <v>167</v>
      </c>
      <c r="O10" s="138" t="s">
        <v>181</v>
      </c>
      <c r="P10" s="140" t="s">
        <v>179</v>
      </c>
    </row>
    <row r="11" ht="46.5" customHeight="1">
      <c r="B11" s="139"/>
      <c r="C11" s="154" t="s">
        <v>85</v>
      </c>
      <c r="D11" s="156">
        <v>6.0</v>
      </c>
      <c r="E11" s="156">
        <v>3.0</v>
      </c>
      <c r="F11" s="156">
        <v>0.0</v>
      </c>
      <c r="G11" s="156">
        <v>0.0</v>
      </c>
      <c r="H11" s="155">
        <v>18.0</v>
      </c>
      <c r="I11" s="156">
        <v>18.0</v>
      </c>
      <c r="J11" s="152">
        <f t="shared" si="1"/>
        <v>45</v>
      </c>
      <c r="K11" s="153">
        <f t="shared" si="2"/>
        <v>4.945054945</v>
      </c>
      <c r="L11" s="153">
        <f>H14</f>
        <v>4.778761062</v>
      </c>
      <c r="M11" s="132" t="s">
        <v>169</v>
      </c>
      <c r="O11" s="138" t="s">
        <v>182</v>
      </c>
      <c r="P11" s="140" t="s">
        <v>175</v>
      </c>
    </row>
    <row r="12" ht="42.75" customHeight="1">
      <c r="B12" s="139"/>
      <c r="C12" s="154" t="s">
        <v>94</v>
      </c>
      <c r="D12" s="156">
        <v>12.0</v>
      </c>
      <c r="E12" s="156">
        <v>12.0</v>
      </c>
      <c r="F12" s="156">
        <v>4.0</v>
      </c>
      <c r="G12" s="156">
        <v>7.0</v>
      </c>
      <c r="H12" s="156">
        <v>18.0</v>
      </c>
      <c r="I12" s="155">
        <v>20.0</v>
      </c>
      <c r="J12" s="152">
        <f t="shared" si="1"/>
        <v>73</v>
      </c>
      <c r="K12" s="153">
        <f t="shared" si="2"/>
        <v>8.021978022</v>
      </c>
      <c r="L12" s="153">
        <f>I14</f>
        <v>10</v>
      </c>
      <c r="M12" s="132" t="s">
        <v>171</v>
      </c>
    </row>
    <row r="13" ht="39.0" customHeight="1">
      <c r="B13" s="139"/>
      <c r="C13" s="157" t="s">
        <v>172</v>
      </c>
      <c r="D13" s="157">
        <f t="shared" ref="D13:I13" si="3">SUM(D7:D12)</f>
        <v>53</v>
      </c>
      <c r="E13" s="157">
        <f t="shared" si="3"/>
        <v>88</v>
      </c>
      <c r="F13" s="157">
        <f t="shared" si="3"/>
        <v>44</v>
      </c>
      <c r="G13" s="157">
        <f t="shared" si="3"/>
        <v>93</v>
      </c>
      <c r="H13" s="157">
        <f t="shared" si="3"/>
        <v>54</v>
      </c>
      <c r="I13" s="157">
        <f t="shared" si="3"/>
        <v>113</v>
      </c>
      <c r="J13" s="147"/>
      <c r="K13" s="147"/>
      <c r="L13" s="147"/>
    </row>
    <row r="14" ht="33.0" customHeight="1">
      <c r="B14" s="139"/>
      <c r="C14" s="158" t="s">
        <v>159</v>
      </c>
      <c r="D14" s="158">
        <f t="shared" ref="D14:I14" si="4">10*D13/MAX($D$13:$I$13)</f>
        <v>4.690265487</v>
      </c>
      <c r="E14" s="158">
        <f t="shared" si="4"/>
        <v>7.787610619</v>
      </c>
      <c r="F14" s="158">
        <f t="shared" si="4"/>
        <v>3.89380531</v>
      </c>
      <c r="G14" s="158">
        <f t="shared" si="4"/>
        <v>8.230088496</v>
      </c>
      <c r="H14" s="158">
        <f t="shared" si="4"/>
        <v>4.778761062</v>
      </c>
      <c r="I14" s="158">
        <f t="shared" si="4"/>
        <v>10</v>
      </c>
      <c r="J14" s="147"/>
      <c r="K14" s="147"/>
      <c r="L14" s="147"/>
    </row>
    <row r="15">
      <c r="J15" s="2"/>
      <c r="K15" s="2"/>
    </row>
    <row r="16">
      <c r="B16" s="2"/>
      <c r="C16" s="2"/>
      <c r="D16" s="2"/>
      <c r="E16" s="2"/>
      <c r="F16" s="2"/>
      <c r="G16" s="2"/>
      <c r="H16" s="2"/>
      <c r="I16" s="2"/>
      <c r="J16" s="2"/>
      <c r="K16" s="2"/>
    </row>
    <row r="17">
      <c r="B17" s="2"/>
      <c r="C17" s="2"/>
      <c r="D17" s="2"/>
      <c r="E17" s="2"/>
      <c r="F17" s="2"/>
      <c r="G17" s="2"/>
      <c r="H17" s="2"/>
      <c r="I17" s="2"/>
      <c r="J17" s="2"/>
      <c r="K17" s="2"/>
    </row>
    <row r="23">
      <c r="C23" s="159" t="s">
        <v>185</v>
      </c>
      <c r="D23" s="160"/>
      <c r="E23" s="160"/>
      <c r="F23" s="160"/>
      <c r="G23" s="113"/>
    </row>
    <row r="27" ht="31.5" customHeight="1">
      <c r="C27" s="161" t="s">
        <v>186</v>
      </c>
      <c r="D27" s="162" t="s">
        <v>187</v>
      </c>
      <c r="E27" s="55"/>
      <c r="F27" s="55"/>
      <c r="G27" s="56"/>
    </row>
    <row r="28" ht="36.75" customHeight="1">
      <c r="C28" s="163" t="s">
        <v>161</v>
      </c>
      <c r="D28" s="102" t="s">
        <v>39</v>
      </c>
      <c r="E28" s="55"/>
      <c r="F28" s="55"/>
      <c r="G28" s="56"/>
    </row>
    <row r="29" ht="41.25" customHeight="1">
      <c r="C29" s="163" t="s">
        <v>163</v>
      </c>
      <c r="D29" s="102" t="s">
        <v>50</v>
      </c>
      <c r="E29" s="55"/>
      <c r="F29" s="55"/>
      <c r="G29" s="56"/>
    </row>
    <row r="30" ht="42.75" customHeight="1">
      <c r="C30" s="163" t="s">
        <v>165</v>
      </c>
      <c r="D30" s="102" t="s">
        <v>53</v>
      </c>
      <c r="E30" s="55"/>
      <c r="F30" s="55"/>
      <c r="G30" s="56"/>
    </row>
    <row r="31" ht="42.75" customHeight="1">
      <c r="C31" s="163" t="s">
        <v>167</v>
      </c>
      <c r="D31" s="102" t="s">
        <v>73</v>
      </c>
      <c r="E31" s="55"/>
      <c r="F31" s="55"/>
      <c r="G31" s="56"/>
    </row>
    <row r="32" ht="43.5" customHeight="1">
      <c r="C32" s="163" t="s">
        <v>169</v>
      </c>
      <c r="D32" s="102" t="s">
        <v>85</v>
      </c>
      <c r="E32" s="55"/>
      <c r="F32" s="55"/>
      <c r="G32" s="56"/>
    </row>
    <row r="33" ht="36.0" customHeight="1">
      <c r="C33" s="163" t="s">
        <v>171</v>
      </c>
      <c r="D33" s="102" t="s">
        <v>94</v>
      </c>
      <c r="E33" s="55"/>
      <c r="F33" s="55"/>
      <c r="G33" s="56"/>
    </row>
    <row r="34" ht="21.75" customHeight="1"/>
  </sheetData>
  <mergeCells count="9">
    <mergeCell ref="D32:G32"/>
    <mergeCell ref="D33:G33"/>
    <mergeCell ref="C4:L4"/>
    <mergeCell ref="C23:G23"/>
    <mergeCell ref="D27:G27"/>
    <mergeCell ref="D28:G28"/>
    <mergeCell ref="D29:G29"/>
    <mergeCell ref="D30:G30"/>
    <mergeCell ref="D31:G3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38"/>
    <col customWidth="1" min="3" max="3" width="25.63"/>
    <col customWidth="1" min="4" max="4" width="35.88"/>
    <col customWidth="1" min="5" max="5" width="7.75"/>
    <col customWidth="1" min="6" max="6" width="15.13"/>
    <col customWidth="1" min="7" max="7" width="15.0"/>
    <col customWidth="1" min="10" max="10" width="17.38"/>
    <col customWidth="1" min="11" max="11" width="22.75"/>
    <col customWidth="1" min="12" max="12" width="26.5"/>
  </cols>
  <sheetData>
    <row r="4">
      <c r="B4" s="164" t="s">
        <v>188</v>
      </c>
      <c r="C4" s="164" t="s">
        <v>189</v>
      </c>
      <c r="D4" s="164" t="s">
        <v>190</v>
      </c>
      <c r="E4" s="164" t="s">
        <v>191</v>
      </c>
      <c r="F4" s="164" t="s">
        <v>192</v>
      </c>
      <c r="G4" s="164" t="s">
        <v>193</v>
      </c>
      <c r="H4" s="164" t="s">
        <v>194</v>
      </c>
      <c r="I4" s="164" t="s">
        <v>195</v>
      </c>
      <c r="J4" s="164" t="s">
        <v>196</v>
      </c>
      <c r="K4" s="164" t="s">
        <v>197</v>
      </c>
      <c r="L4" s="164" t="s">
        <v>198</v>
      </c>
    </row>
    <row r="5" ht="69.0" customHeight="1">
      <c r="B5" s="164">
        <v>1.0</v>
      </c>
      <c r="C5" s="165" t="s">
        <v>199</v>
      </c>
      <c r="D5" s="165" t="s">
        <v>200</v>
      </c>
      <c r="E5" s="165" t="s">
        <v>201</v>
      </c>
      <c r="F5" s="165">
        <v>3.0</v>
      </c>
      <c r="G5" s="166">
        <v>5.0</v>
      </c>
      <c r="H5" s="167">
        <f t="shared" ref="H5:H9" si="1">F5*G5</f>
        <v>15</v>
      </c>
      <c r="I5" s="166" t="s">
        <v>202</v>
      </c>
      <c r="J5" s="165" t="s">
        <v>203</v>
      </c>
      <c r="K5" s="165" t="s">
        <v>204</v>
      </c>
      <c r="L5" s="165" t="s">
        <v>205</v>
      </c>
    </row>
    <row r="6" ht="64.5" customHeight="1">
      <c r="B6" s="164">
        <v>2.0</v>
      </c>
      <c r="C6" s="165" t="s">
        <v>206</v>
      </c>
      <c r="D6" s="168" t="s">
        <v>207</v>
      </c>
      <c r="E6" s="163" t="s">
        <v>14</v>
      </c>
      <c r="F6" s="165">
        <v>2.0</v>
      </c>
      <c r="G6" s="165">
        <v>3.0</v>
      </c>
      <c r="H6" s="169">
        <f t="shared" si="1"/>
        <v>6</v>
      </c>
      <c r="I6" s="165" t="s">
        <v>208</v>
      </c>
      <c r="J6" s="165" t="s">
        <v>203</v>
      </c>
      <c r="K6" s="165" t="s">
        <v>209</v>
      </c>
      <c r="L6" s="165" t="s">
        <v>210</v>
      </c>
    </row>
    <row r="7" ht="70.5" customHeight="1">
      <c r="B7" s="164">
        <v>3.0</v>
      </c>
      <c r="C7" s="165" t="s">
        <v>211</v>
      </c>
      <c r="D7" s="165" t="s">
        <v>212</v>
      </c>
      <c r="E7" s="163" t="s">
        <v>12</v>
      </c>
      <c r="F7" s="165">
        <v>2.0</v>
      </c>
      <c r="G7" s="166">
        <v>5.0</v>
      </c>
      <c r="H7" s="170">
        <f t="shared" si="1"/>
        <v>10</v>
      </c>
      <c r="I7" s="165" t="s">
        <v>213</v>
      </c>
      <c r="J7" s="165" t="s">
        <v>214</v>
      </c>
      <c r="K7" s="166" t="s">
        <v>215</v>
      </c>
      <c r="L7" s="165" t="s">
        <v>216</v>
      </c>
    </row>
    <row r="8" ht="63.0" customHeight="1">
      <c r="B8" s="164">
        <v>4.0</v>
      </c>
      <c r="C8" s="163" t="s">
        <v>217</v>
      </c>
      <c r="D8" s="165" t="s">
        <v>218</v>
      </c>
      <c r="E8" s="163" t="s">
        <v>8</v>
      </c>
      <c r="F8" s="165">
        <v>3.0</v>
      </c>
      <c r="G8" s="165">
        <v>3.0</v>
      </c>
      <c r="H8" s="171">
        <f t="shared" si="1"/>
        <v>9</v>
      </c>
      <c r="I8" s="163" t="s">
        <v>208</v>
      </c>
      <c r="J8" s="165" t="s">
        <v>219</v>
      </c>
      <c r="K8" s="165" t="s">
        <v>220</v>
      </c>
      <c r="L8" s="165" t="s">
        <v>221</v>
      </c>
    </row>
    <row r="9" ht="105.75" customHeight="1">
      <c r="B9" s="164">
        <v>5.0</v>
      </c>
      <c r="C9" s="165" t="s">
        <v>222</v>
      </c>
      <c r="D9" s="165" t="s">
        <v>223</v>
      </c>
      <c r="E9" s="172"/>
      <c r="F9" s="165">
        <v>3.0</v>
      </c>
      <c r="G9" s="165">
        <v>4.0</v>
      </c>
      <c r="H9" s="173">
        <f t="shared" si="1"/>
        <v>12</v>
      </c>
      <c r="I9" s="163" t="s">
        <v>224</v>
      </c>
      <c r="J9" s="165" t="s">
        <v>203</v>
      </c>
      <c r="K9" s="165" t="s">
        <v>225</v>
      </c>
      <c r="L9" s="165" t="s">
        <v>226</v>
      </c>
    </row>
  </sheetData>
  <dataValidations>
    <dataValidation type="list" allowBlank="1" showErrorMessage="1" sqref="F5:G9">
      <formula1>"1,2,3,4,5,0"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75"/>
    <col customWidth="1" min="3" max="3" width="8.25"/>
    <col customWidth="1" min="4" max="4" width="17.25"/>
    <col customWidth="1" min="5" max="5" width="22.5"/>
    <col customWidth="1" min="6" max="6" width="7.13"/>
    <col customWidth="1" min="7" max="7" width="7.25"/>
    <col customWidth="1" min="8" max="8" width="35.25"/>
    <col customWidth="1" min="10" max="10" width="10.88"/>
    <col customWidth="1" min="11" max="11" width="27.38"/>
    <col customWidth="1" min="12" max="12" width="11.63"/>
    <col customWidth="1" min="13" max="13" width="45.38"/>
  </cols>
  <sheetData>
    <row r="2">
      <c r="B2" s="174" t="s">
        <v>227</v>
      </c>
      <c r="C2" s="174" t="s">
        <v>195</v>
      </c>
      <c r="D2" s="174" t="s">
        <v>228</v>
      </c>
      <c r="E2" s="174" t="s">
        <v>229</v>
      </c>
      <c r="H2" s="175" t="s">
        <v>230</v>
      </c>
      <c r="I2" s="56"/>
      <c r="K2" s="175" t="s">
        <v>231</v>
      </c>
      <c r="L2" s="55"/>
      <c r="M2" s="56"/>
    </row>
    <row r="3" ht="19.5" customHeight="1">
      <c r="B3" s="176" t="s">
        <v>232</v>
      </c>
      <c r="C3" s="176" t="s">
        <v>233</v>
      </c>
      <c r="D3" s="176" t="s">
        <v>234</v>
      </c>
      <c r="E3" s="176">
        <v>4.0</v>
      </c>
      <c r="H3" s="177" t="s">
        <v>235</v>
      </c>
      <c r="I3" s="177" t="s">
        <v>236</v>
      </c>
      <c r="K3" s="178" t="s">
        <v>237</v>
      </c>
      <c r="L3" s="179">
        <f>(8*I20)/4</f>
        <v>1650</v>
      </c>
      <c r="M3" s="178" t="s">
        <v>238</v>
      </c>
    </row>
    <row r="4">
      <c r="B4" s="176" t="s">
        <v>239</v>
      </c>
      <c r="C4" s="176" t="s">
        <v>233</v>
      </c>
      <c r="D4" s="176" t="s">
        <v>234</v>
      </c>
      <c r="E4" s="176">
        <v>4.0</v>
      </c>
      <c r="H4" s="176" t="s">
        <v>240</v>
      </c>
      <c r="I4" s="176">
        <v>2.0</v>
      </c>
      <c r="K4" s="33"/>
      <c r="L4" s="33"/>
      <c r="M4" s="33"/>
    </row>
    <row r="5">
      <c r="B5" s="176" t="s">
        <v>241</v>
      </c>
      <c r="C5" s="176" t="s">
        <v>242</v>
      </c>
      <c r="D5" s="176" t="s">
        <v>243</v>
      </c>
      <c r="E5" s="176">
        <v>4.0</v>
      </c>
      <c r="H5" s="176" t="s">
        <v>244</v>
      </c>
      <c r="I5" s="176">
        <v>4.0</v>
      </c>
      <c r="K5" s="180" t="s">
        <v>117</v>
      </c>
      <c r="L5" s="181">
        <v>233.0</v>
      </c>
      <c r="M5" s="182"/>
    </row>
    <row r="6">
      <c r="B6" s="176" t="s">
        <v>245</v>
      </c>
      <c r="C6" s="176" t="s">
        <v>246</v>
      </c>
      <c r="D6" s="176" t="s">
        <v>247</v>
      </c>
      <c r="E6" s="176">
        <v>6.0</v>
      </c>
      <c r="H6" s="176" t="s">
        <v>248</v>
      </c>
      <c r="I6" s="176">
        <v>3.0</v>
      </c>
    </row>
    <row r="7">
      <c r="B7" s="176" t="s">
        <v>249</v>
      </c>
      <c r="C7" s="176" t="s">
        <v>246</v>
      </c>
      <c r="D7" s="176" t="s">
        <v>247</v>
      </c>
      <c r="E7" s="176">
        <v>6.0</v>
      </c>
      <c r="H7" s="176" t="s">
        <v>250</v>
      </c>
      <c r="I7" s="176">
        <v>4.0</v>
      </c>
      <c r="K7" s="183" t="s">
        <v>251</v>
      </c>
      <c r="L7" s="55"/>
      <c r="M7" s="56"/>
    </row>
    <row r="8">
      <c r="B8" s="176" t="s">
        <v>252</v>
      </c>
      <c r="C8" s="176" t="s">
        <v>242</v>
      </c>
      <c r="D8" s="176" t="s">
        <v>234</v>
      </c>
      <c r="E8" s="176">
        <v>3.0</v>
      </c>
      <c r="H8" s="176" t="s">
        <v>253</v>
      </c>
      <c r="I8" s="176">
        <v>5.0</v>
      </c>
      <c r="K8" s="183" t="s">
        <v>254</v>
      </c>
      <c r="L8" s="55"/>
      <c r="M8" s="56"/>
    </row>
    <row r="9">
      <c r="B9" s="176" t="s">
        <v>255</v>
      </c>
      <c r="C9" s="176" t="s">
        <v>246</v>
      </c>
      <c r="D9" s="176" t="s">
        <v>243</v>
      </c>
      <c r="E9" s="176">
        <v>4.0</v>
      </c>
      <c r="H9" s="176" t="s">
        <v>256</v>
      </c>
      <c r="I9" s="176">
        <v>5.0</v>
      </c>
      <c r="K9" s="183" t="s">
        <v>257</v>
      </c>
      <c r="L9" s="55"/>
      <c r="M9" s="56"/>
    </row>
    <row r="10">
      <c r="B10" s="176" t="s">
        <v>258</v>
      </c>
      <c r="C10" s="176" t="s">
        <v>246</v>
      </c>
      <c r="D10" s="176" t="s">
        <v>247</v>
      </c>
      <c r="E10" s="176">
        <v>6.0</v>
      </c>
      <c r="H10" s="176" t="s">
        <v>259</v>
      </c>
      <c r="I10" s="176">
        <v>4.0</v>
      </c>
      <c r="K10" s="183" t="s">
        <v>260</v>
      </c>
      <c r="L10" s="55"/>
      <c r="M10" s="56"/>
    </row>
    <row r="11">
      <c r="B11" s="176" t="s">
        <v>261</v>
      </c>
      <c r="C11" s="176" t="s">
        <v>246</v>
      </c>
      <c r="D11" s="176" t="s">
        <v>243</v>
      </c>
      <c r="E11" s="176">
        <v>4.0</v>
      </c>
      <c r="H11" s="176" t="s">
        <v>262</v>
      </c>
      <c r="I11" s="176">
        <v>5.0</v>
      </c>
      <c r="K11" s="182"/>
      <c r="L11" s="182"/>
      <c r="M11" s="182"/>
    </row>
    <row r="12">
      <c r="B12" s="176" t="s">
        <v>263</v>
      </c>
      <c r="C12" s="176" t="s">
        <v>264</v>
      </c>
      <c r="D12" s="176" t="s">
        <v>243</v>
      </c>
      <c r="E12" s="176">
        <v>100.0</v>
      </c>
      <c r="H12" s="176" t="s">
        <v>265</v>
      </c>
      <c r="I12" s="176">
        <v>3.0</v>
      </c>
      <c r="K12" s="182"/>
      <c r="L12" s="182"/>
      <c r="M12" s="182"/>
    </row>
    <row r="13">
      <c r="D13" s="184" t="s">
        <v>266</v>
      </c>
      <c r="E13" s="185">
        <f>SUM(E3:E12)</f>
        <v>141</v>
      </c>
      <c r="H13" s="176" t="s">
        <v>267</v>
      </c>
      <c r="I13" s="176">
        <v>3.0</v>
      </c>
      <c r="K13" s="186" t="s">
        <v>268</v>
      </c>
      <c r="L13" s="4"/>
      <c r="M13" s="5"/>
    </row>
    <row r="14">
      <c r="H14" s="176" t="s">
        <v>269</v>
      </c>
      <c r="I14" s="176">
        <v>1.0</v>
      </c>
      <c r="K14" s="187"/>
      <c r="M14" s="10"/>
    </row>
    <row r="15">
      <c r="H15" s="176" t="s">
        <v>270</v>
      </c>
      <c r="I15" s="176">
        <v>3.0</v>
      </c>
      <c r="K15" s="187"/>
      <c r="M15" s="10"/>
    </row>
    <row r="16">
      <c r="H16" s="176" t="s">
        <v>271</v>
      </c>
      <c r="I16" s="176">
        <v>5.0</v>
      </c>
      <c r="K16" s="187"/>
      <c r="M16" s="10"/>
    </row>
    <row r="17">
      <c r="H17" s="176" t="s">
        <v>272</v>
      </c>
      <c r="I17" s="176">
        <v>5.0</v>
      </c>
      <c r="K17" s="6"/>
      <c r="L17" s="7"/>
      <c r="M17" s="8"/>
    </row>
    <row r="18">
      <c r="H18" s="176" t="s">
        <v>235</v>
      </c>
      <c r="I18" s="188">
        <f>SUM(I4:I17)</f>
        <v>52</v>
      </c>
    </row>
    <row r="20">
      <c r="H20" s="189" t="s">
        <v>273</v>
      </c>
      <c r="I20" s="189">
        <v>825.0</v>
      </c>
      <c r="J20" s="190"/>
      <c r="K20" s="190"/>
      <c r="L20" s="190"/>
      <c r="M20" s="190"/>
      <c r="N20" s="190"/>
    </row>
    <row r="21">
      <c r="H21" s="190"/>
      <c r="I21" s="190"/>
      <c r="J21" s="190"/>
      <c r="N21" s="190"/>
    </row>
    <row r="22">
      <c r="N22" s="190"/>
    </row>
    <row r="23">
      <c r="N23" s="190"/>
    </row>
    <row r="24">
      <c r="H24" s="190"/>
      <c r="I24" s="190"/>
      <c r="J24" s="190"/>
      <c r="N24" s="190"/>
    </row>
    <row r="25">
      <c r="K25" s="190"/>
      <c r="L25" s="190"/>
      <c r="M25" s="190"/>
      <c r="N25" s="190"/>
    </row>
    <row r="26">
      <c r="K26" s="190"/>
      <c r="L26" s="191"/>
      <c r="M26" s="190"/>
      <c r="N26" s="190"/>
    </row>
    <row r="27">
      <c r="K27" s="190"/>
      <c r="L27" s="190"/>
      <c r="M27" s="190"/>
      <c r="N27" s="190"/>
    </row>
    <row r="28">
      <c r="K28" s="190"/>
      <c r="L28" s="190"/>
      <c r="M28" s="190"/>
      <c r="N28" s="190"/>
    </row>
    <row r="29">
      <c r="K29" s="190"/>
      <c r="L29" s="190"/>
      <c r="M29" s="190"/>
      <c r="N29" s="190"/>
    </row>
    <row r="30" ht="24.0" customHeight="1">
      <c r="H30" s="190"/>
      <c r="I30" s="190"/>
      <c r="J30" s="190"/>
      <c r="K30" s="190"/>
      <c r="L30" s="190"/>
      <c r="M30" s="190"/>
      <c r="N30" s="190"/>
    </row>
    <row r="31">
      <c r="C31" s="192"/>
      <c r="H31" s="190"/>
      <c r="I31" s="190"/>
      <c r="J31" s="190"/>
      <c r="K31" s="190"/>
      <c r="L31" s="190"/>
      <c r="M31" s="190"/>
      <c r="N31" s="190"/>
    </row>
    <row r="32">
      <c r="B32" s="192"/>
      <c r="C32" s="192"/>
      <c r="H32" s="190"/>
      <c r="I32" s="190"/>
      <c r="J32" s="190"/>
      <c r="K32" s="190"/>
      <c r="L32" s="190"/>
      <c r="M32" s="190"/>
      <c r="N32" s="190"/>
    </row>
    <row r="33">
      <c r="B33" s="192"/>
      <c r="C33" s="192"/>
    </row>
    <row r="34">
      <c r="B34" s="192"/>
      <c r="C34" s="192"/>
    </row>
    <row r="35">
      <c r="B35" s="192"/>
      <c r="C35" s="192"/>
    </row>
    <row r="36">
      <c r="B36" s="190"/>
      <c r="C36" s="190"/>
    </row>
    <row r="37">
      <c r="B37" s="190"/>
      <c r="C37" s="190"/>
    </row>
    <row r="38">
      <c r="B38" s="190"/>
      <c r="C38" s="190"/>
    </row>
    <row r="39">
      <c r="B39" s="190"/>
      <c r="C39" s="190"/>
    </row>
    <row r="40">
      <c r="B40" s="190"/>
      <c r="C40" s="190"/>
    </row>
    <row r="41">
      <c r="B41" s="190"/>
      <c r="C41" s="190"/>
    </row>
  </sheetData>
  <mergeCells count="10">
    <mergeCell ref="K9:M9"/>
    <mergeCell ref="K10:M10"/>
    <mergeCell ref="K13:M17"/>
    <mergeCell ref="H2:I2"/>
    <mergeCell ref="K2:M2"/>
    <mergeCell ref="K3:K4"/>
    <mergeCell ref="L3:L4"/>
    <mergeCell ref="M3:M4"/>
    <mergeCell ref="K7:M7"/>
    <mergeCell ref="K8:M8"/>
  </mergeCells>
  <drawing r:id="rId1"/>
</worksheet>
</file>