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55279\Desktop\python\criar graficos\"/>
    </mc:Choice>
  </mc:AlternateContent>
  <xr:revisionPtr revIDLastSave="0" documentId="13_ncr:1_{99FEAFB4-5FA5-4BA0-86CD-97C56D3E5784}" xr6:coauthVersionLast="47" xr6:coauthVersionMax="47" xr10:uidLastSave="{00000000-0000-0000-0000-000000000000}"/>
  <bookViews>
    <workbookView xWindow="-120" yWindow="-120" windowWidth="20730" windowHeight="11040" activeTab="1" xr2:uid="{856E53E9-7FF8-4B92-900F-82C699B659B4}"/>
  </bookViews>
  <sheets>
    <sheet name="RESUMO" sheetId="2" r:id="rId1"/>
    <sheet name="BANCO DE DADOS" sheetId="1" r:id="rId2"/>
  </sheets>
  <definedNames>
    <definedName name="_xlnm._FilterDatabase" localSheetId="1" hidden="1">'BANCO DE DADOS'!$A$1:$BN$221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3" i="1" l="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 i="1"/>
  <c r="CD3" i="1"/>
  <c r="CD4" i="1"/>
  <c r="CD5" i="1"/>
  <c r="CD6" i="1"/>
  <c r="CD7" i="1"/>
  <c r="CD8" i="1"/>
  <c r="CD9"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 i="1"/>
  <c r="CC3" i="1"/>
  <c r="CC4" i="1"/>
  <c r="CC5" i="1"/>
  <c r="CC6" i="1"/>
  <c r="CC7" i="1"/>
  <c r="CC8" i="1"/>
  <c r="CC9" i="1"/>
  <c r="CC10" i="1"/>
  <c r="CC11" i="1"/>
  <c r="CC12" i="1"/>
  <c r="CC13" i="1"/>
  <c r="CC14" i="1"/>
  <c r="CC15" i="1"/>
  <c r="CC16" i="1"/>
  <c r="CC17" i="1"/>
  <c r="CC18" i="1"/>
  <c r="CC19" i="1"/>
  <c r="CC20"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 i="1"/>
  <c r="CA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 i="1"/>
  <c r="BZ3"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 i="1"/>
  <c r="BX3" i="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 i="1"/>
  <c r="BW3" i="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2" i="1"/>
  <c r="BO134" i="1"/>
  <c r="BO133" i="1"/>
  <c r="BO131" i="1"/>
  <c r="BO120" i="1"/>
  <c r="BO112" i="1"/>
  <c r="BO110" i="1"/>
  <c r="BO108" i="1"/>
  <c r="BO106" i="1"/>
  <c r="BO102" i="1"/>
  <c r="BO100" i="1"/>
  <c r="BO96" i="1"/>
  <c r="BO94" i="1"/>
  <c r="BO93" i="1"/>
  <c r="BM134" i="1"/>
  <c r="BM133" i="1"/>
  <c r="BM131" i="1"/>
  <c r="BM120" i="1"/>
  <c r="BM112" i="1"/>
  <c r="BM110" i="1"/>
  <c r="BM108" i="1"/>
  <c r="BM106" i="1"/>
  <c r="BM102" i="1"/>
  <c r="BM100" i="1"/>
  <c r="BM96" i="1"/>
  <c r="BM94" i="1"/>
  <c r="BM93" i="1"/>
  <c r="BK134" i="1"/>
  <c r="BK133" i="1"/>
  <c r="BK131" i="1"/>
  <c r="BK120" i="1"/>
  <c r="BK112" i="1"/>
  <c r="BK110" i="1"/>
  <c r="BK108" i="1"/>
  <c r="BK106" i="1"/>
  <c r="BK102" i="1"/>
  <c r="BK100" i="1"/>
  <c r="BK96" i="1"/>
  <c r="BK94" i="1"/>
  <c r="BK93" i="1"/>
  <c r="BI134" i="1"/>
  <c r="BI133" i="1"/>
  <c r="BI131" i="1"/>
  <c r="BI120" i="1"/>
  <c r="BI112" i="1"/>
  <c r="BI110" i="1"/>
  <c r="BI108" i="1"/>
  <c r="BI106" i="1"/>
  <c r="BI102" i="1"/>
  <c r="BI100" i="1"/>
  <c r="BI96" i="1"/>
  <c r="BI94" i="1"/>
  <c r="BI93"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P2" i="1"/>
  <c r="BN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 i="1"/>
  <c r="BH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 i="1"/>
  <c r="B4" i="2"/>
  <c r="B2" i="2"/>
  <c r="B3" i="2"/>
  <c r="F3" i="2"/>
  <c r="B17" i="2" l="1"/>
  <c r="F8" i="2"/>
  <c r="G8" i="2" s="1"/>
  <c r="F10" i="2"/>
  <c r="G10" i="2" s="1"/>
  <c r="F4" i="2"/>
  <c r="G4" i="2" s="1"/>
  <c r="F6" i="2"/>
  <c r="G6" i="2" s="1"/>
  <c r="B14" i="2"/>
  <c r="B20" i="2"/>
  <c r="F9" i="2"/>
  <c r="G9" i="2" s="1"/>
  <c r="B12" i="2"/>
  <c r="B23" i="2"/>
  <c r="F11" i="2"/>
  <c r="G11" i="2" s="1"/>
  <c r="F7" i="2"/>
  <c r="G7" i="2" s="1"/>
  <c r="B13" i="2"/>
  <c r="B11" i="2"/>
  <c r="B8" i="2"/>
  <c r="B15" i="2"/>
  <c r="B19" i="2"/>
  <c r="B10" i="2"/>
  <c r="B18" i="2"/>
  <c r="B21" i="2"/>
  <c r="B22" i="2"/>
  <c r="B9" i="2"/>
  <c r="B16" i="2"/>
  <c r="B5" i="2"/>
  <c r="F12" i="2" l="1"/>
  <c r="G12" i="2" s="1"/>
  <c r="C13" i="2"/>
  <c r="B7" i="2"/>
  <c r="C7" i="2" s="1"/>
  <c r="F5" i="2"/>
  <c r="G5" i="2" s="1"/>
  <c r="B6" i="2"/>
  <c r="C6" i="2" s="1"/>
  <c r="C19" i="2"/>
  <c r="C16" i="2"/>
  <c r="C20" i="2"/>
  <c r="C14" i="2"/>
  <c r="C8" i="2"/>
  <c r="C18" i="2"/>
  <c r="C12" i="2"/>
  <c r="C21" i="2"/>
  <c r="C9" i="2"/>
  <c r="C10" i="2"/>
  <c r="C22" i="2"/>
  <c r="C17" i="2"/>
  <c r="C15" i="2"/>
  <c r="C11"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tc={5311671E-7039-425B-9085-D938180C3710}</author>
  </authors>
  <commentList>
    <comment ref="S1" authorId="0" shapeId="0" xr:uid="{5311671E-7039-425B-9085-D938180C3710}">
      <text>
        <t>[Comentário encadeado]
Sua versão do Excel permite que você leia este comentário encadeado, no entanto, as edições serão removidas se o arquivo for aberto em uma versão mais recente do Excel. Saiba mais: https://go.microsoft.com/fwlink/?linkid=870924
Comentário:
    TRATA-SE DE UMA PRE-ACEITAÇÃO, QUEM VALIDA PROJETO É O SETOR DE PROJETOS DA CLARO</t>
      </text>
    </comment>
  </commentList>
</comments>
</file>

<file path=xl/sharedStrings.xml><?xml version="1.0" encoding="utf-8"?>
<sst xmlns="http://schemas.openxmlformats.org/spreadsheetml/2006/main" count="5387" uniqueCount="638">
  <si>
    <t>RESUMO VISUAL DA PLANILHA DE CONTROLE</t>
  </si>
  <si>
    <t>RESUMO FISCALIZAÇÃO</t>
  </si>
  <si>
    <t>% Relativo ao total</t>
  </si>
  <si>
    <t>Total de valores pagos</t>
  </si>
  <si>
    <r>
      <t xml:space="preserve">Rede em km </t>
    </r>
    <r>
      <rPr>
        <b/>
        <sz val="10"/>
        <color rgb="FFFF0000"/>
        <rFont val="Calibri"/>
        <family val="2"/>
        <scheme val="minor"/>
      </rPr>
      <t>(à construir)</t>
    </r>
  </si>
  <si>
    <t>Total de projetos</t>
  </si>
  <si>
    <r>
      <t xml:space="preserve">Rede em km </t>
    </r>
    <r>
      <rPr>
        <b/>
        <sz val="10"/>
        <color rgb="FFFF0000"/>
        <rFont val="Calibri"/>
        <family val="2"/>
        <scheme val="minor"/>
      </rPr>
      <t>(construido)</t>
    </r>
  </si>
  <si>
    <t>Construido</t>
  </si>
  <si>
    <t>Entroncado</t>
  </si>
  <si>
    <t>Sites Vistoriados</t>
  </si>
  <si>
    <t>Sites com pendência</t>
  </si>
  <si>
    <t>Sites entregue para validação</t>
  </si>
  <si>
    <t>Vistoria com a Operação</t>
  </si>
  <si>
    <t>AS-built recebido</t>
  </si>
  <si>
    <t>Cadastro BOT Telegram</t>
  </si>
  <si>
    <t>AS-built validado</t>
  </si>
  <si>
    <t>TEO - Aceitação</t>
  </si>
  <si>
    <t>Certificação recebida</t>
  </si>
  <si>
    <t>Sites entregues a operação</t>
  </si>
  <si>
    <t>Certificação validada</t>
  </si>
  <si>
    <t>Total de vistorias realizadas</t>
  </si>
  <si>
    <t>Plano de fusão recebido</t>
  </si>
  <si>
    <t>Plano de fusão validado</t>
  </si>
  <si>
    <t>Todos os dados contidos nessa planilha estão baseados nas informações já formalizadas junto a Claro</t>
  </si>
  <si>
    <t>plano de ocupalçao recebido</t>
  </si>
  <si>
    <t>Plano de Ocupação Validado</t>
  </si>
  <si>
    <t>Relatorio fotografico L recebido</t>
  </si>
  <si>
    <t>Relatorio fotografico L validado</t>
  </si>
  <si>
    <t>Relatorio fotografico F recebido</t>
  </si>
  <si>
    <t>Relatorio fotografico F validado</t>
  </si>
  <si>
    <t>Cadastro no GP recebido</t>
  </si>
  <si>
    <t>OT Cadastrada</t>
  </si>
  <si>
    <t>Sites licenciados</t>
  </si>
  <si>
    <t>ENTRONCADO</t>
  </si>
  <si>
    <t>CONSTRUIDO</t>
  </si>
  <si>
    <t>PN</t>
  </si>
  <si>
    <t>PN 60% SERVIÇO</t>
  </si>
  <si>
    <t>DISPONIVEL PARA CONSUMO</t>
  </si>
  <si>
    <t>PAGAMENTO</t>
  </si>
  <si>
    <t>DIFERENÇA</t>
  </si>
  <si>
    <t>MEDIDO</t>
  </si>
  <si>
    <t>Sites entregue</t>
  </si>
  <si>
    <t>SITE</t>
  </si>
  <si>
    <t>Chaves na portaria?</t>
  </si>
  <si>
    <t>STATUS</t>
  </si>
  <si>
    <t>Construção Real</t>
  </si>
  <si>
    <t>Entroncado Real</t>
  </si>
  <si>
    <t>Km á construir</t>
  </si>
  <si>
    <t>Calculo à construir</t>
  </si>
  <si>
    <t>KM REAL</t>
  </si>
  <si>
    <t>META DOC CENTEL</t>
  </si>
  <si>
    <t>DATA ENTREGA</t>
  </si>
  <si>
    <t>Licenciado</t>
  </si>
  <si>
    <t>Inicio licenciamento</t>
  </si>
  <si>
    <t>Vistoria Fiscal</t>
  </si>
  <si>
    <t>Vistoria Fiscal 2</t>
  </si>
  <si>
    <t>Encontrado pendência?</t>
  </si>
  <si>
    <t>Previsto retirada de pendência</t>
  </si>
  <si>
    <t>Vistoria Operação</t>
  </si>
  <si>
    <t>SITES COM COMANDO ESPECIFICO</t>
  </si>
  <si>
    <t>Conclusão</t>
  </si>
  <si>
    <t>OBSERVAÇÕES</t>
  </si>
  <si>
    <t>anel</t>
  </si>
  <si>
    <t>fo externa</t>
  </si>
  <si>
    <t>ESANC06</t>
  </si>
  <si>
    <t>NÃO ENTREGUE</t>
  </si>
  <si>
    <t>NÃO</t>
  </si>
  <si>
    <t>PENDENTE</t>
  </si>
  <si>
    <t>EM APROVAÇÃO</t>
  </si>
  <si>
    <t>-</t>
  </si>
  <si>
    <t>SIM</t>
  </si>
  <si>
    <t>/ESANC06</t>
  </si>
  <si>
    <t>ESSER02-ESVIT91-02</t>
  </si>
  <si>
    <t>ESARZ01</t>
  </si>
  <si>
    <t>N/A</t>
  </si>
  <si>
    <t>/ESARZ01</t>
  </si>
  <si>
    <t>ESARZ08</t>
  </si>
  <si>
    <t>ELTEK, MULTILOCK 303, CHAVE CELPOSTE</t>
  </si>
  <si>
    <t>ENTREGUE</t>
  </si>
  <si>
    <t>VALIDADO</t>
  </si>
  <si>
    <t>OT_ESARZ08_CENTEL</t>
  </si>
  <si>
    <t>/ESARZ08</t>
  </si>
  <si>
    <t>ESCOL02-ESBGD01-01</t>
  </si>
  <si>
    <t>ESBGD02</t>
  </si>
  <si>
    <t>/ESBGD02</t>
  </si>
  <si>
    <t>16/02/23 - Centel irá infomar data de retirada de pendencias, ASBUILT pronto será atualizado na planilha.</t>
  </si>
  <si>
    <t>ESCAR01-ESSER01-01</t>
  </si>
  <si>
    <t>ESCAR10</t>
  </si>
  <si>
    <t>/ESCAR10</t>
  </si>
  <si>
    <t>AUSENCIA DE DOCUMENTOS NA PASTA</t>
  </si>
  <si>
    <t>ESVVE02-ESVVE05-01</t>
  </si>
  <si>
    <t>ESCAR12 - GPON VVE</t>
  </si>
  <si>
    <t>/ESCAR12_GPON</t>
  </si>
  <si>
    <t>LANÇAMENTO ENTRE VVA CAS E CEO NA TERCEIRA PONTE CAIXA DO CABO 144. NECESSARIO ASBUILT CURVAS ETC.</t>
  </si>
  <si>
    <t>ESCAR01-ESSER01-06</t>
  </si>
  <si>
    <t>ESCAR18</t>
  </si>
  <si>
    <t>FINALIZADO</t>
  </si>
  <si>
    <t>/ESCAR18</t>
  </si>
  <si>
    <t>ESCAR01-ESSER01-02</t>
  </si>
  <si>
    <t>ESCAR1R</t>
  </si>
  <si>
    <t>/ESCAR1R</t>
  </si>
  <si>
    <t>RELATORIOS NA PASTA SÃO DO ESCAR44</t>
  </si>
  <si>
    <t>ESCAR01-ESSER01-07</t>
  </si>
  <si>
    <t>ESCAR28</t>
  </si>
  <si>
    <t>/ESCAR28</t>
  </si>
  <si>
    <t>ESCAR29</t>
  </si>
  <si>
    <t>/ESCAR29</t>
  </si>
  <si>
    <t>ESCAR01-ESSER01-09</t>
  </si>
  <si>
    <t>ESCAR34</t>
  </si>
  <si>
    <t>/ESCAR34</t>
  </si>
  <si>
    <t>ESCAR35</t>
  </si>
  <si>
    <t>/ESCAR35</t>
  </si>
  <si>
    <t>SITE NOMEADO NO PROJETO DE AS-BUILT COMO ESCAR30 FAVOR CONFIRMAR SE A FALHA É APENAS O NOME DO SITE E PROVIDENCIAR A CORREÇÃO, DOCUMENTOS AUSENTES NA PASTA</t>
  </si>
  <si>
    <t>ESCAR40</t>
  </si>
  <si>
    <t>/ESCAR40</t>
  </si>
  <si>
    <t>ESCAR41</t>
  </si>
  <si>
    <t>/ESCAR41</t>
  </si>
  <si>
    <t>SITE NOMEADO NO PROJETO DE AS-BUILT COMO ESCARI2 FAVOR CONFIRMAR SE A FALHA É APENAS O NOME DO SITE E PROVIDENCIAR A CORREÇÃO, DOCUMENTOS AUSENTES NA PASTA</t>
  </si>
  <si>
    <t>ESCAR44</t>
  </si>
  <si>
    <t>/ESCAR44</t>
  </si>
  <si>
    <t>ESCAR50</t>
  </si>
  <si>
    <t>ELTEK, MULTILOCK 08, SENHA 4529</t>
  </si>
  <si>
    <t xml:space="preserve">OT - MARS - ANEL ESCAR01-ESSER01-07 </t>
  </si>
  <si>
    <t>/ESCAR50</t>
  </si>
  <si>
    <t>ESCARI2</t>
  </si>
  <si>
    <t>/ESCARI2</t>
  </si>
  <si>
    <t>NÃO FOI POSSIVEL CADASTRAR NO BOT DO TELEGRAM KMZ E PROJETO NÃO CONDIZEM COM O QUE REALMENTE FOI CONSTRUIDO</t>
  </si>
  <si>
    <t>ESCIT81-02</t>
  </si>
  <si>
    <t>ESCIT17</t>
  </si>
  <si>
    <t>/ESCIT17</t>
  </si>
  <si>
    <t>ESCIT81-ESITMR2-01</t>
  </si>
  <si>
    <t>ESCIT1R</t>
  </si>
  <si>
    <t>ELTEK, GRADIL SEM CADEADO</t>
  </si>
  <si>
    <t xml:space="preserve">OT_NODB_ESCIT1R_CENTEL
</t>
  </si>
  <si>
    <t>/ESCIT1R</t>
  </si>
  <si>
    <t>ESCIT25</t>
  </si>
  <si>
    <t>/ESCIT25</t>
  </si>
  <si>
    <t>ESCIT81-01</t>
  </si>
  <si>
    <t>ESCIT26</t>
  </si>
  <si>
    <t>/ESCIT26</t>
  </si>
  <si>
    <t>ESCIT28</t>
  </si>
  <si>
    <t>/ESCIT28</t>
  </si>
  <si>
    <t>ESCOL02-02</t>
  </si>
  <si>
    <t>ESCOL02</t>
  </si>
  <si>
    <t>/ESCOL02</t>
  </si>
  <si>
    <t>NÃO FOI POSSIVEL REALIZAR O CADASTRO NO BOT DO TELEGRAM DEVIDO A FALTA DE INFORMAÇÕES NA PASTA SOBRE O SITE</t>
  </si>
  <si>
    <t>ESCOL07</t>
  </si>
  <si>
    <t>/ESCOL07</t>
  </si>
  <si>
    <t>RELATORIOS NA PASTA SÃO DO ESVVE36</t>
  </si>
  <si>
    <t>ESCOL12</t>
  </si>
  <si>
    <t>/ESCOL12</t>
  </si>
  <si>
    <t>NÃO FOI POSSIVEL REALIZAR O CADASTRO NO BOT DO TELEGRAM DEVIDO AOS KMZ E PROJETOS ENCONTRADOS MOSTRAREM O LOCAL INCORRETO DO SITE. PLANO DE OCUPAÇÃO E FUSÃO REFERENTES AO SITE ESVVE36, CURVAS AUSENTES NA PASTA</t>
  </si>
  <si>
    <t>ESANC01-ESGUPR2-01</t>
  </si>
  <si>
    <t>ESCOW22</t>
  </si>
  <si>
    <t>/ESCOW22</t>
  </si>
  <si>
    <t>ARQUIVO .SOR AUSENTE NA PASTA APENAS FOTO DO WHATTSAP</t>
  </si>
  <si>
    <t>ESEBT04 - GRI</t>
  </si>
  <si>
    <t>/ESEBT04_GRI</t>
  </si>
  <si>
    <t>ESEBT04 - LNS</t>
  </si>
  <si>
    <t>/ESEBT04_LNS</t>
  </si>
  <si>
    <t>ESEBT04 - ACZ</t>
  </si>
  <si>
    <t>/ESEBT04_ACZ</t>
  </si>
  <si>
    <t>ESFUN02</t>
  </si>
  <si>
    <t>/ESFUN02</t>
  </si>
  <si>
    <t>ESSER02-ESVIT91-01</t>
  </si>
  <si>
    <t>ESFUN03</t>
  </si>
  <si>
    <t>/ESFUN03</t>
  </si>
  <si>
    <t>ESDMR02-ESSERR1-01</t>
  </si>
  <si>
    <t>ESFUN04</t>
  </si>
  <si>
    <t>/ESFUN04</t>
  </si>
  <si>
    <t>ESRFG01-ESVVE05-01</t>
  </si>
  <si>
    <t>ESGUP04</t>
  </si>
  <si>
    <t>/ESGUP04</t>
  </si>
  <si>
    <t>CURVAS AUSENTES NA PASTA, RELATORIO DA CLASSE L REFERENTE AO SITE ESCAR34</t>
  </si>
  <si>
    <t>ESANC01-ESGUP1E-01</t>
  </si>
  <si>
    <t>ESGUP05</t>
  </si>
  <si>
    <t>/ESGUP05</t>
  </si>
  <si>
    <t xml:space="preserve">MODELO INDICA DUAS PRANCHAS DE PROJETO E ARQUIVO CONTEM APENAS 1 PRANCHA. PRANCHA INFORMA PROJETO EXECUTIVO. </t>
  </si>
  <si>
    <t>ESGUP1E</t>
  </si>
  <si>
    <t>/ESGUP1E</t>
  </si>
  <si>
    <t>MEAIPE</t>
  </si>
  <si>
    <t>ESGUPR2-ESSOLR2-01</t>
  </si>
  <si>
    <t>ESGUP1R</t>
  </si>
  <si>
    <t>/ESGUP1R</t>
  </si>
  <si>
    <t>ESIBR02</t>
  </si>
  <si>
    <t>/ESIBR02</t>
  </si>
  <si>
    <t>ESMTZ01-ESPIU01-01</t>
  </si>
  <si>
    <t>ESITM10</t>
  </si>
  <si>
    <t>/ESITM10</t>
  </si>
  <si>
    <t>ESITM13</t>
  </si>
  <si>
    <t>/ESITM13</t>
  </si>
  <si>
    <t>ESLIN07-ESLIN02</t>
  </si>
  <si>
    <t>ESLIN07</t>
  </si>
  <si>
    <t>/ESLIN07</t>
  </si>
  <si>
    <t>ESLIN09</t>
  </si>
  <si>
    <t>/ESLIN09</t>
  </si>
  <si>
    <t>ESDMR04-ESVIN01-01</t>
  </si>
  <si>
    <t>ESMFL02</t>
  </si>
  <si>
    <t>OT_NODB_ESMFL02_CENTEL</t>
  </si>
  <si>
    <t>/ESMFL02</t>
  </si>
  <si>
    <t>ESMMSR2 - ESMMS01 X ESAPI01</t>
  </si>
  <si>
    <t>/ESMMSR2</t>
  </si>
  <si>
    <t>ESSER08</t>
  </si>
  <si>
    <t>/ESSER08</t>
  </si>
  <si>
    <t>PROJETOS NA PASTA SÃO PROJETOS EXECUTIVO, NÃO ENCONTRADO AS-BUILT</t>
  </si>
  <si>
    <t>ESSER02-ESVIT17-01</t>
  </si>
  <si>
    <t>ESSER14</t>
  </si>
  <si>
    <t>/ESSER14</t>
  </si>
  <si>
    <t>ESSER40</t>
  </si>
  <si>
    <t>/ESSER40</t>
  </si>
  <si>
    <t>TODOS OS DOCUMENTOS ENCONTRADOS NA PASTA SÃO REFERENTES AO SITE ESSER58</t>
  </si>
  <si>
    <t>ESSER41</t>
  </si>
  <si>
    <t>À CONSTRUIR</t>
  </si>
  <si>
    <t>/ESSER41</t>
  </si>
  <si>
    <t>ESSER02-ESVIT17-05</t>
  </si>
  <si>
    <t>ESSER42</t>
  </si>
  <si>
    <t>/ESSER42</t>
  </si>
  <si>
    <t>ESSER02-ESVIT17-07</t>
  </si>
  <si>
    <t>ESSER43</t>
  </si>
  <si>
    <t>ELTEK, MULTILOCK 50, SENHA 8398</t>
  </si>
  <si>
    <t>OT_NODB_ESSER43_Centel</t>
  </si>
  <si>
    <t>/ESSER43</t>
  </si>
  <si>
    <t>16/02/23 - Houve troca de poste após a implantação e se faz necessario a readequação de rede para submeter a aceitação operacional - Ficou de verificar data de adequação</t>
  </si>
  <si>
    <t>ESSER44</t>
  </si>
  <si>
    <t>/ESSER44</t>
  </si>
  <si>
    <t>ESSER02-ESVIT17-04</t>
  </si>
  <si>
    <t>ESSER45</t>
  </si>
  <si>
    <t>/ESSER45</t>
  </si>
  <si>
    <t>ESSER47</t>
  </si>
  <si>
    <t>ELTEK, MULTILOCK 253, SENHA 3302</t>
  </si>
  <si>
    <t>OT_ESSER47_CENTEL</t>
  </si>
  <si>
    <t>/ESSER47</t>
  </si>
  <si>
    <t>ESSER02-ESVIT17-02</t>
  </si>
  <si>
    <t>ESSER52</t>
  </si>
  <si>
    <t>ELTEK, CR45 OI, MULTILOCK 245, SENHA 2941</t>
  </si>
  <si>
    <t>OT_ESSER52_CENTEL</t>
  </si>
  <si>
    <t>/ESSER52</t>
  </si>
  <si>
    <t>ESSER57</t>
  </si>
  <si>
    <t>ELTEK, MULTILOCK 344, CR50 CLARO</t>
  </si>
  <si>
    <t>OT_NODB_ESSER57_CENTEL</t>
  </si>
  <si>
    <t>/ESSER57</t>
  </si>
  <si>
    <t>PRANCHA DO PROJETO INDICA PROJETO EXECUTIVO E NÃO AS-BUILT, AUSENCIA DE DOCUMENTOS NA PASTA</t>
  </si>
  <si>
    <t>ESSER58</t>
  </si>
  <si>
    <t>/ESSER58</t>
  </si>
  <si>
    <t>ESSER59</t>
  </si>
  <si>
    <t>/ESSER59</t>
  </si>
  <si>
    <t>ESSER60</t>
  </si>
  <si>
    <t>/ESSER60</t>
  </si>
  <si>
    <t>ESSER65</t>
  </si>
  <si>
    <t>/ESSER65</t>
  </si>
  <si>
    <t>ESSJC01 - ESMMS01 X ESAPI01</t>
  </si>
  <si>
    <t>/ESSJC01</t>
  </si>
  <si>
    <t>ESCAR01-ESSER01-05</t>
  </si>
  <si>
    <t>ESVIN06</t>
  </si>
  <si>
    <t>/ESVIN06</t>
  </si>
  <si>
    <t>ESVIT91 - 4</t>
  </si>
  <si>
    <t>ESVIT05 - 5G</t>
  </si>
  <si>
    <t>/ESVIT05</t>
  </si>
  <si>
    <t>ESVIT06 - 5G</t>
  </si>
  <si>
    <t>/ESVIT06</t>
  </si>
  <si>
    <t>ESVIT16-ESVIT17-02</t>
  </si>
  <si>
    <t>ESVIT12</t>
  </si>
  <si>
    <t>/ESVIT12</t>
  </si>
  <si>
    <t>PLANO DE FUSÃO NA PASTA É O MODELO ENVIADO PELA CLARO NÃO PREENCHIDO</t>
  </si>
  <si>
    <t>ESCAR01-ESSER01-08</t>
  </si>
  <si>
    <t>ESVIT13</t>
  </si>
  <si>
    <t>/ESVIT13</t>
  </si>
  <si>
    <t>FALTA NUMERO DE CABO E CEO NO PLANO DE FUSÃO</t>
  </si>
  <si>
    <t>ESVIT24 - 5G</t>
  </si>
  <si>
    <t>/ESVIT24</t>
  </si>
  <si>
    <t>ESVIT32 - 5G</t>
  </si>
  <si>
    <t>/ESVIT32</t>
  </si>
  <si>
    <t>ESVIT37</t>
  </si>
  <si>
    <t>/ESVIT37</t>
  </si>
  <si>
    <t>ESVIT38 - 5G</t>
  </si>
  <si>
    <t>/ESVIT38</t>
  </si>
  <si>
    <t>ESVIT43</t>
  </si>
  <si>
    <t>/ESVIT43</t>
  </si>
  <si>
    <t>ESVIT91-07</t>
  </si>
  <si>
    <t>ESVIT58</t>
  </si>
  <si>
    <t>/ESVIT58</t>
  </si>
  <si>
    <t>ESVIT59</t>
  </si>
  <si>
    <t>/ESVIT59</t>
  </si>
  <si>
    <t>ESVIT63</t>
  </si>
  <si>
    <t>/ESVIT63</t>
  </si>
  <si>
    <t>ESVIT64</t>
  </si>
  <si>
    <t>/ESVIT64</t>
  </si>
  <si>
    <t>ESVIT66</t>
  </si>
  <si>
    <t>/ESVIT66</t>
  </si>
  <si>
    <t>PLANO DE FUSÃO COM PENDENCIA DE NUMERO DE CEO, RELATORIOS COM INFORMAÇÕES DO SITE ESVVE66</t>
  </si>
  <si>
    <t>ESVIT68</t>
  </si>
  <si>
    <t>ELTEK, ROOF TOP</t>
  </si>
  <si>
    <t>OT_NODB_ESVIT68_Centel</t>
  </si>
  <si>
    <t>/ESVIT68</t>
  </si>
  <si>
    <t>ESVIT70</t>
  </si>
  <si>
    <t>/ESVIT70</t>
  </si>
  <si>
    <t>PLANO DE FUSÃO COM PENDENCIA DE NUMERO DA CEO, RELATORIO CLASSE L COM INFORMAÇÕES DE OUTROS SITES</t>
  </si>
  <si>
    <t>ESVIT72</t>
  </si>
  <si>
    <t>/ESVIT72</t>
  </si>
  <si>
    <t>ESVIT73</t>
  </si>
  <si>
    <t>ELTEK, MULTILOCK 107</t>
  </si>
  <si>
    <t xml:space="preserve">OT_ESVIT73_CENTEL </t>
  </si>
  <si>
    <t>/ESVIT73</t>
  </si>
  <si>
    <t>ESVIT91-06</t>
  </si>
  <si>
    <t>ESVIT76</t>
  </si>
  <si>
    <t>/ESVIT76</t>
  </si>
  <si>
    <t> ESSER02-ESVIT17-08</t>
  </si>
  <si>
    <t>ESVIT77</t>
  </si>
  <si>
    <t>/ESVIT77</t>
  </si>
  <si>
    <t>ESVIT80</t>
  </si>
  <si>
    <t>/ESVIT80</t>
  </si>
  <si>
    <t>PLANO DE FUSÃO FALTANDO NUMERO DA CEO, RELATORIOS FOTOGRAFICOS DE OUTRO SITE</t>
  </si>
  <si>
    <t>ESVIT83</t>
  </si>
  <si>
    <t>/ESVIT83</t>
  </si>
  <si>
    <t>ESCAR01-ESSER01-04</t>
  </si>
  <si>
    <t>ESVIT84</t>
  </si>
  <si>
    <t>ELTEK, MULTILOCK 04, SENHA 7628</t>
  </si>
  <si>
    <t>OT_NODB_ESVIT84_CENTEL</t>
  </si>
  <si>
    <t>/ESVIT84</t>
  </si>
  <si>
    <t>ESVIT91-05</t>
  </si>
  <si>
    <t>ESVIT87</t>
  </si>
  <si>
    <t>/ESVIT87</t>
  </si>
  <si>
    <t>ESVIT88</t>
  </si>
  <si>
    <t>/ESVIT88</t>
  </si>
  <si>
    <t>ESVVE05 - GPON VVE</t>
  </si>
  <si>
    <t>/ESVVE05_GPON</t>
  </si>
  <si>
    <t>ESVVE10</t>
  </si>
  <si>
    <t>ELTEK, MULTILOCK 373, SENHA 2704</t>
  </si>
  <si>
    <t>OT_NODB_ESVVE10_CENTEL</t>
  </si>
  <si>
    <t>/ESVVE10</t>
  </si>
  <si>
    <t>ESSOLR2-ESVVE05-01</t>
  </si>
  <si>
    <t>ESVVE11</t>
  </si>
  <si>
    <t>ELTEK, MULTILOCK 85, SENHA 1822</t>
  </si>
  <si>
    <t>OT_NODB_ESVVE11_CENTEL</t>
  </si>
  <si>
    <t>/ESVVE11</t>
  </si>
  <si>
    <t>ESSOLR2-ESVVE5-01</t>
  </si>
  <si>
    <t>ESVVE1I</t>
  </si>
  <si>
    <t>/ESVVE1I</t>
  </si>
  <si>
    <t>ESVVE02-ESVVE05-05</t>
  </si>
  <si>
    <t>ESVVE29</t>
  </si>
  <si>
    <t>ELTEK, PADRÃO OI CR45</t>
  </si>
  <si>
    <t>OT_NODB_ESVVE29_CENTEL</t>
  </si>
  <si>
    <t>/ESVVE29</t>
  </si>
  <si>
    <t>ESVVE02-ESVVE05-04</t>
  </si>
  <si>
    <t>ESVVE34</t>
  </si>
  <si>
    <t>/ESVVE34</t>
  </si>
  <si>
    <t>PLANO DE FUSÃO FALTANDO NUMERO DE CABO E CEO.</t>
  </si>
  <si>
    <t>ESVVE36</t>
  </si>
  <si>
    <t>ELTEK, MULTILOCK 396, PADRÃO CLARO CR50</t>
  </si>
  <si>
    <t>OT_NODB_ESVVE36_Centel</t>
  </si>
  <si>
    <t>/ESVVE36</t>
  </si>
  <si>
    <t>ESVVE46</t>
  </si>
  <si>
    <t>OT_NODB_ESVVE46_Centel</t>
  </si>
  <si>
    <t>/ESVVE46</t>
  </si>
  <si>
    <t>ESVVE47</t>
  </si>
  <si>
    <t>/ESVVE47</t>
  </si>
  <si>
    <t>ESVVE48</t>
  </si>
  <si>
    <t>ELTEK, MULTILOCK 40, PADRÃO CLARO CR50</t>
  </si>
  <si>
    <t>OT_ESVVE48_CENTEL</t>
  </si>
  <si>
    <t>/ESVVE48</t>
  </si>
  <si>
    <t>ESVVE02-ESVVE05-06</t>
  </si>
  <si>
    <t>ESVVE49</t>
  </si>
  <si>
    <t>/ESVVE49</t>
  </si>
  <si>
    <t>ESVVE50</t>
  </si>
  <si>
    <t>/ESVVE50</t>
  </si>
  <si>
    <t>ESVVE51</t>
  </si>
  <si>
    <t>/ESVVE51</t>
  </si>
  <si>
    <t>DGO SEM IDENTIFICAÇÃO. ENCONTRADO APENAS PROJETO EXECUTIVO NA PASTA. PLANO DE FUSÃO NA PASTA É O MODELO ENVIADO PELA CLARO NÃO PREENCHIDO</t>
  </si>
  <si>
    <t>ESVVE52</t>
  </si>
  <si>
    <t>OT_NODB_ESVVE52_CENTEL</t>
  </si>
  <si>
    <t>/ESVVE52</t>
  </si>
  <si>
    <t>ESVVE53</t>
  </si>
  <si>
    <t>/ESVVE53</t>
  </si>
  <si>
    <t>RELATORIOS CLASSE F COM IDENTIFICAÇÃO DO ESVVE36</t>
  </si>
  <si>
    <t>ESVVE55</t>
  </si>
  <si>
    <t>OT_NODB_ESVVE55_Centel</t>
  </si>
  <si>
    <t>/ESVVE55</t>
  </si>
  <si>
    <t>ESVVE56</t>
  </si>
  <si>
    <t>/ESVVE56</t>
  </si>
  <si>
    <t>ESVVE57</t>
  </si>
  <si>
    <t>/ESVVE57</t>
  </si>
  <si>
    <t>ESVVE58</t>
  </si>
  <si>
    <t>/ESVVE58</t>
  </si>
  <si>
    <t>ESVVE59</t>
  </si>
  <si>
    <t>MULTILOCK 464, ELTEK</t>
  </si>
  <si>
    <t>OT_NODB_ESVVE59_CENTEL</t>
  </si>
  <si>
    <t>/ESVVE59</t>
  </si>
  <si>
    <t>ESVVE60</t>
  </si>
  <si>
    <t>/ESVVE60</t>
  </si>
  <si>
    <t>ESVVE61</t>
  </si>
  <si>
    <t>OT_NODB_ESVVE61_CENTEL</t>
  </si>
  <si>
    <t>/ESVVE61</t>
  </si>
  <si>
    <t>ESVVE62</t>
  </si>
  <si>
    <t>/ESVVE62</t>
  </si>
  <si>
    <t>ESVVE63</t>
  </si>
  <si>
    <t>OT_NODB_ESVVE63_CENTEL</t>
  </si>
  <si>
    <t>/ESVVE63</t>
  </si>
  <si>
    <t>ESVVE69</t>
  </si>
  <si>
    <t>/ESVVE69</t>
  </si>
  <si>
    <t>ESVVE71</t>
  </si>
  <si>
    <t>MULTILOCK 88, ATC 342, ELTEK, SENHA 1822</t>
  </si>
  <si>
    <t>OT_ESVVE71_CENTEL</t>
  </si>
  <si>
    <t>/ESVVE71</t>
  </si>
  <si>
    <t>ESVVE73</t>
  </si>
  <si>
    <t>/ESVVE73</t>
  </si>
  <si>
    <t>AS-BUILT SEM DETALHE INTERNO, PRANCHA NOMEADA COMO PROJETO EXECUTIVO, CEO DE ABORDAGEM NO POSTE ERRADO, CEO CORRETA FICA 1 POSTE ANTES DO INDICADO NO PROJETO.</t>
  </si>
  <si>
    <t>ANEL NODE B - VITORIA3</t>
  </si>
  <si>
    <t>/VITORIA3</t>
  </si>
  <si>
    <t>FALTA DETALHE INTERNO, AS-BUILT NÃO INDICA ENTRADA DO CABO EM VTA JM, LADO DO DETALHE INTERNO EM VTA NSN NOMEADO DE FORMA INCORRETA</t>
  </si>
  <si>
    <t>PROJETO - CABO SUBTERRÂNEO 144F VTA JMX ESVIT91</t>
  </si>
  <si>
    <t>/SUBTERRANEO</t>
  </si>
  <si>
    <t>FALTA DETALHE INTERNO</t>
  </si>
  <si>
    <t>ESCOL02-04</t>
  </si>
  <si>
    <t>ESCOL11</t>
  </si>
  <si>
    <t>/ESCOL11</t>
  </si>
  <si>
    <t>ESCAR14</t>
  </si>
  <si>
    <t>/ESCAR14</t>
  </si>
  <si>
    <t>ESCIT27</t>
  </si>
  <si>
    <t>/ESCIT27</t>
  </si>
  <si>
    <t>ESCOL10</t>
  </si>
  <si>
    <t>/ESCOL10</t>
  </si>
  <si>
    <t>ESIUN01-ESGCI01-01</t>
  </si>
  <si>
    <t>ESGCI03</t>
  </si>
  <si>
    <t>ELTEK, 346, SENHA 3302</t>
  </si>
  <si>
    <t>OT_NODB_ESGCI03_CENTEL</t>
  </si>
  <si>
    <t>/ESGCI03</t>
  </si>
  <si>
    <t>ESSER48</t>
  </si>
  <si>
    <t>/ESSER48</t>
  </si>
  <si>
    <t>ESSER49</t>
  </si>
  <si>
    <t>/ESSER49</t>
  </si>
  <si>
    <t>ESSMA12</t>
  </si>
  <si>
    <t>/ESSMA12</t>
  </si>
  <si>
    <t>ESVIT57</t>
  </si>
  <si>
    <t>/ESVIT57</t>
  </si>
  <si>
    <t>ESVIT65</t>
  </si>
  <si>
    <t>/ESVIT65</t>
  </si>
  <si>
    <t>ESVIT69</t>
  </si>
  <si>
    <t>/ESVIT69</t>
  </si>
  <si>
    <t>ESVIT74</t>
  </si>
  <si>
    <t>/ESVIT74</t>
  </si>
  <si>
    <t>ESVIT78</t>
  </si>
  <si>
    <t>/ESVIT78</t>
  </si>
  <si>
    <t>ESVIT82</t>
  </si>
  <si>
    <t>/ESVIT82</t>
  </si>
  <si>
    <t>ESCOL14</t>
  </si>
  <si>
    <t>/ESCOL14</t>
  </si>
  <si>
    <t>ESGCI04</t>
  </si>
  <si>
    <t>ELTEK, MULTILOCK 458, SENHA 3302, BLUETOOTH SBA 925349 BR75937-A</t>
  </si>
  <si>
    <t>OT_NODB_ESGCI04_CENTEL</t>
  </si>
  <si>
    <t>/ESGCI04</t>
  </si>
  <si>
    <t>ESSER46</t>
  </si>
  <si>
    <t>/ESSER46</t>
  </si>
  <si>
    <t>ESSER50</t>
  </si>
  <si>
    <t>ELTEK, MULTILOCK 108, BLUETOOTH SBA 925367 BR75703-A</t>
  </si>
  <si>
    <t>OT_NODB_ESSER50_CENTEL</t>
  </si>
  <si>
    <t>/ESSER50</t>
  </si>
  <si>
    <t>ESVIT71</t>
  </si>
  <si>
    <t>ELTEK, MULTILOCK 187, BLUTOOTH SBA 925385 BR75943-A</t>
  </si>
  <si>
    <t>OT_NODB_ESVIT71_CENTEL</t>
  </si>
  <si>
    <t>/ESVIT71</t>
  </si>
  <si>
    <t>ESVIT79</t>
  </si>
  <si>
    <t>/ESVIT79</t>
  </si>
  <si>
    <t>ESGUP21</t>
  </si>
  <si>
    <t>/ESGUP21</t>
  </si>
  <si>
    <t>ESSMA05 - GPON SMA</t>
  </si>
  <si>
    <t>/ESSEMA05</t>
  </si>
  <si>
    <t>ESSMA02 - GPON SMA</t>
  </si>
  <si>
    <t>/ESSMA02</t>
  </si>
  <si>
    <t>ESEBT02 - GPON SMA</t>
  </si>
  <si>
    <t>/ESEBT02_SMA</t>
  </si>
  <si>
    <t>ESCAR30</t>
  </si>
  <si>
    <t>/ESCAR30</t>
  </si>
  <si>
    <t>AS-BUILT FALTA DETALHE INTERNO.</t>
  </si>
  <si>
    <t>ESGUP16</t>
  </si>
  <si>
    <t>/ESGUP16</t>
  </si>
  <si>
    <t>ESLIN17</t>
  </si>
  <si>
    <t>/ESLIN17</t>
  </si>
  <si>
    <t>ESGUP02_001</t>
  </si>
  <si>
    <t>/ESGUP02</t>
  </si>
  <si>
    <t>ESGUP02_002</t>
  </si>
  <si>
    <t>ESGUP02_003</t>
  </si>
  <si>
    <t>ESGUP02_004</t>
  </si>
  <si>
    <t>ESGUP02_005</t>
  </si>
  <si>
    <t>ESGUP02_006</t>
  </si>
  <si>
    <t>ESGUP02_007</t>
  </si>
  <si>
    <t>ESVIT29</t>
  </si>
  <si>
    <t>/ESVIT29</t>
  </si>
  <si>
    <t>ESAFC02</t>
  </si>
  <si>
    <t>/ESAFC02</t>
  </si>
  <si>
    <t>ESARZ09</t>
  </si>
  <si>
    <t>/ESARZ09</t>
  </si>
  <si>
    <t>ESARZI1</t>
  </si>
  <si>
    <t>/ESARZI1</t>
  </si>
  <si>
    <t>ESARZ10</t>
  </si>
  <si>
    <t>/ESARZ10</t>
  </si>
  <si>
    <t>ESARZ11</t>
  </si>
  <si>
    <t>/ESARZ11</t>
  </si>
  <si>
    <t>ESARZ14</t>
  </si>
  <si>
    <t>/ESARZ14</t>
  </si>
  <si>
    <t>ESARZ15</t>
  </si>
  <si>
    <t>/ESARZ15</t>
  </si>
  <si>
    <t>ESCOL18</t>
  </si>
  <si>
    <t>/ESCOL18</t>
  </si>
  <si>
    <t>ESVVE86</t>
  </si>
  <si>
    <t>/ESVVE86</t>
  </si>
  <si>
    <t>ESANC07</t>
  </si>
  <si>
    <t>/ESANC07</t>
  </si>
  <si>
    <t>ESCAR53</t>
  </si>
  <si>
    <t>/ESCAR53</t>
  </si>
  <si>
    <t>ESMFL05</t>
  </si>
  <si>
    <t>/ESMFL05</t>
  </si>
  <si>
    <t>ESVVEI4</t>
  </si>
  <si>
    <t>/ESVVEI4</t>
  </si>
  <si>
    <t>ESVIN08</t>
  </si>
  <si>
    <t>/ESVIN08</t>
  </si>
  <si>
    <t>ESCAR16</t>
  </si>
  <si>
    <t>/ESCAR16</t>
  </si>
  <si>
    <t>ESCAR36</t>
  </si>
  <si>
    <t>/ESCAR36</t>
  </si>
  <si>
    <t>ESCAR49</t>
  </si>
  <si>
    <t>/ESCAR49</t>
  </si>
  <si>
    <t>ESCIT29</t>
  </si>
  <si>
    <t>/ESCIT29</t>
  </si>
  <si>
    <t>ESCOL16</t>
  </si>
  <si>
    <t>/ESCOL16</t>
  </si>
  <si>
    <t>ESSMA16</t>
  </si>
  <si>
    <t>/ESSMA16</t>
  </si>
  <si>
    <t>ESGUP18</t>
  </si>
  <si>
    <t>/ESGUP18</t>
  </si>
  <si>
    <t>ESLIN19</t>
  </si>
  <si>
    <t>/ESLIN19</t>
  </si>
  <si>
    <t>ESLIN20</t>
  </si>
  <si>
    <t>/ESLIN20</t>
  </si>
  <si>
    <t>ESVIT67</t>
  </si>
  <si>
    <t>/ESVIT67</t>
  </si>
  <si>
    <t>ESAVQ02</t>
  </si>
  <si>
    <t>/ESAVQ02</t>
  </si>
  <si>
    <t>ESCCT02</t>
  </si>
  <si>
    <t>/ESCCT02</t>
  </si>
  <si>
    <t>ESCOL17</t>
  </si>
  <si>
    <t>/ESCOL17</t>
  </si>
  <si>
    <t>ESLIN18</t>
  </si>
  <si>
    <t>/ESLIN18</t>
  </si>
  <si>
    <t>ESNVE04</t>
  </si>
  <si>
    <t>/ESNVE04</t>
  </si>
  <si>
    <t>ESSGP03</t>
  </si>
  <si>
    <t>/ESSGP03</t>
  </si>
  <si>
    <t>ESVIT94</t>
  </si>
  <si>
    <t>/ESVIT94</t>
  </si>
  <si>
    <t>ESMFL04</t>
  </si>
  <si>
    <t>/ESMFL04</t>
  </si>
  <si>
    <t>ESMMS02</t>
  </si>
  <si>
    <t>/ESMMS02</t>
  </si>
  <si>
    <t>ESITM14</t>
  </si>
  <si>
    <t>/ESITM14</t>
  </si>
  <si>
    <t>ESPCN02</t>
  </si>
  <si>
    <t>/ESPCN02</t>
  </si>
  <si>
    <t>ESVVE75</t>
  </si>
  <si>
    <t>/ESVVE75</t>
  </si>
  <si>
    <t>ESCOL15</t>
  </si>
  <si>
    <t>CANCELADO</t>
  </si>
  <si>
    <t>ESGCI01 - ESMMS01 X ESAPI01</t>
  </si>
  <si>
    <t>/ESGCI01</t>
  </si>
  <si>
    <t>ESJRM01 - ESMMS01 X ESAPI01</t>
  </si>
  <si>
    <t>/ESJRM01</t>
  </si>
  <si>
    <t>ESSER03</t>
  </si>
  <si>
    <t>/ESSER03</t>
  </si>
  <si>
    <t>ESSER51</t>
  </si>
  <si>
    <t>/ESSER51</t>
  </si>
  <si>
    <t>ESVVE45</t>
  </si>
  <si>
    <t>/ESVVE45</t>
  </si>
  <si>
    <t>ESVVE68</t>
  </si>
  <si>
    <t>/ESVVE68</t>
  </si>
  <si>
    <t>ESVVE54</t>
  </si>
  <si>
    <t>/ESVVE54</t>
  </si>
  <si>
    <t>ANEL NODE B - VILA VELHA</t>
  </si>
  <si>
    <t>GUARAPARI -CX PEROCÃO - CX PADARIA</t>
  </si>
  <si>
    <t>ANEL CONTORNO</t>
  </si>
  <si>
    <t>PROJETO - ANEL SERRA 72F</t>
  </si>
  <si>
    <t>ESSER61</t>
  </si>
  <si>
    <t>/ESSER61</t>
  </si>
  <si>
    <t>ESCOL02-03</t>
  </si>
  <si>
    <t>PROJETO - ESMRW01 X ESCOL02</t>
  </si>
  <si>
    <t>ESALG02 - ESMMS01 X ESAPI01</t>
  </si>
  <si>
    <t>/ESALG02</t>
  </si>
  <si>
    <t>ESALR01 - ESMMS01 X ESAPI01</t>
  </si>
  <si>
    <t>/ESALR01</t>
  </si>
  <si>
    <t>ESARZ01 - ANEL</t>
  </si>
  <si>
    <t>/ESARZ01_ANEL</t>
  </si>
  <si>
    <t>PROJETO - ESMMS01 X ESAPI01</t>
  </si>
  <si>
    <t>ESCOW22 2023</t>
  </si>
  <si>
    <t>ANEL METROPOLITANO GV</t>
  </si>
  <si>
    <t>Vistoria enviada por   e-mail dia</t>
  </si>
  <si>
    <t>Pendência retirada?</t>
  </si>
  <si>
    <t>REPROVADO</t>
  </si>
  <si>
    <t>Certificação reprovada, fo01 bypass em conector 0,813, fo04 emenda a 121,3m 0,244 OT limita conector a a 0,7 e emenda a 0.15 necessario correção., PLANO DE OCUPAÇÃO REPROVADO DEVIDO A CALCULO INCORRETO DE DB/KM</t>
  </si>
  <si>
    <t>OT_NODB_ESCAR28_Centel</t>
  </si>
  <si>
    <t>Certificação reprovada, fo02 com atenuação de 1,88 na ceo de abordagem, fo03 com atenuação de 2,33 na ceo de abordagem, fo04 com reflexão &gt;=-18.8 na ceo de abordagem. Plano de ocupação reprovado devido a reprova da certificação vai ser necessario adequar as correções feitas na certificação.</t>
  </si>
  <si>
    <t>ASBUILT REPROVADO DEVIDO A DETALHE INTERNO COM MARCAÇÃO DE BULSOLA EM CIMA DO DESENHO. CERTIFICAÇÃO REPROVADA. CURVAS NA PASTA NÃO ESTÃO DEVIDAMENTE NOMEADAS PARA QUE HAJA COMPREENSÃO DE QUAL FIBRA FOI MEDIDA, ENCONTRADO ATENUAÇÃO DE 0,76 EM UMA DAS FIBRAS NA PASTA DENTRO DO TRECHO DE LANÇAMENTO DO CABO NOVO. PLANO DE OCUPAÇÃO REPROVADO DEVIDO A NECESSIDADE DE CORREÇÃO NA CERTIFICAÇÃO, RELATORIO FOTOGRAFICO F REPROVADO, IMAGEM QUE INDICA DGO INSTALADO MOSTRA UM GABINETE SEM DGO.</t>
  </si>
  <si>
    <t>OT_NODB_ESITM10_CENTEL</t>
  </si>
  <si>
    <t>OT_NODB_ESITM13_CENTEL</t>
  </si>
  <si>
    <t>ASBUILT ENVIADO É DO SITE ESITM10 E NÃO DO ESITM13. CERTIFICAÇÃO NA PASTA SEM AS CURVAS DO TRECHO ENTRONCADO, APENAS ENCONTRADO CURVAS DO COTO. PLANO DE OCUPAÇÃO REPROVADO DEVIDO A FALTA DE CURVAS PARA COMPROVAR A VERACIDADE DAS INFORMAÇÕES CONTIDAS NO DOCUMENTO.</t>
  </si>
  <si>
    <t>OT_NODB_ESSER40_CENTEL</t>
  </si>
  <si>
    <t>certificação reprovada devido fibras 3,4 validadas ok, fibras 1 e 2 com atenuação no conector de saida necessário refazer a medição. Plano de ocupação reprovado devido as curvas das fibras 1 e 2</t>
  </si>
  <si>
    <t>OT_NODB_ESSER44_CENTEL</t>
  </si>
  <si>
    <t>CURVA DA FO 01 INDICA CORDÃO DE LANÇAMENTO DE 62 METROS E ATENUAÇÃO DE 5DB NO CONECTOR. FAVOR REFAZER A CURVA E INDICAR O TAMANHO CORRETO DO CORDÃO DE LANÇAMENTO, PLANO DE FUSÃO COM CEO DE ABORDAGEM NÃO NUMERADA, NUMERO PRESENTE NO ASBUILT. PLANO DE OCUPAÇÃO REPROVADO DEVIDO A CERTIFICAÇÃO. rELATORIO FOTOGRAFICO L REPROVADO, FOTO DA BTS MOSTRA BTS VIVO.</t>
  </si>
  <si>
    <t>OT_NODB_ESSER45_Centel</t>
  </si>
  <si>
    <t>REPROVADO CERTIFICAÇÃO DEVIDO A ATENUAÇÃO E REFLEXÃO NA SAIDA DO OTDR, FAVOR REFAZER A CURVA. FAVOR ENVIAR APENAS AS CURVAS DEFINITIVAS, ENVIANDO VARIOS ARQUIVOS DIFICULTA A VALIDAÇÃO. FAVOR ENVIAR KIT DE LIMPEZA PARA EVITAR RETRABALHO.</t>
  </si>
  <si>
    <t>OT_ESSER60_CENTEL</t>
  </si>
  <si>
    <t>RECEBIDO EMAIL DE SITE ENTREGUE POREM A DOCUMENTAÇÃO NÃO CONSTA NO REPOSITORIO INDICADO PELA CENTEL PARA ENTREGA DAS DOCUMENTAÇÕES.</t>
  </si>
  <si>
    <t>REPROVADO PLANO DE OCUPAÇÃO DEVIDO A DB/KM ACIMA DO PERMITIDO, SEM CURVA DE REFERENCIA PARA DELIMITAR COMPRIMENTO DO COTO E ASSIM CONSEGUIR VALIDAR O PLANO DE OCUPAÇÃO COM OS VALORES DE DB/KM ATUAIS.</t>
  </si>
  <si>
    <t>OT_NODB_ESVIT13_CENTEL</t>
  </si>
  <si>
    <t>CURVAS MARCADAS COMO ENTRONCADO A FO01 NÃO ESTÁ COM A MEDIDA REAL DO FIM DE FIBRA OU A CURVA FOI REALIZADA COM UM LOOP, NECESSÁRIO REFAZER CURVA, PLANO DE OCUPAÇÃO REPROVADO DEVIDO A CURVA INCORRETA DA FO01</t>
  </si>
  <si>
    <t>OT_NODB_ESVIT37_CENTEL</t>
  </si>
  <si>
    <t>OT_NODB_ESVIT64_CENTEL</t>
  </si>
  <si>
    <t>OT_NODB_ESVIT66_CENTEL</t>
  </si>
  <si>
    <t>NÃO ENCONTRADO NA PASTA O PROJETO CARIMBADO PELA EDP CONFORME CONSTA LICENCIAMENTO APROVADO NO EMAIL.</t>
  </si>
  <si>
    <t>CERTIFICAÇÃO REPROVADA, CURVAS NÃO MOSTRAM FIM DE FIBRA CORRETO, NECESSARIO REFAZER. PLANO DE OCUPAÇÃO REPROVADO DEVIDO A INCONSISTENCIA NA CERTIFICAÇÃO.</t>
  </si>
  <si>
    <t>PLANO DE OCUPAÇÃO NÃO COMPLETAMENTE PREENCHIDO, CURVA PARA PREENCHIMENTO ESTÁ NA PASTA DE CERTIFICAÇÃO.</t>
  </si>
  <si>
    <t>DESENHO DO ASBUILT, CABO PROJETADO PASSA 1 LANCE APÓS A CAIXA DE ABORDAGEM NO DESENHO, VERIFICAR O QUE ESTÁ INCORRETO O LANÇAMENTO OU O DESENHO. PLANO DE OCUPAÇÃO REPROVADO, CERTIFICAÇÕES CONTEM AS CURVAS DAS FIBRAS ATIVAS E O PLANO DE OCUPAÇÃO NÃO FOI COMPLETAMENTE PREENCHIDO. RELATORIO FOTOGRAFICO L REPROVADO APONTA CEO DE ABORDAGEM EM LOCAL DIFERENTE DO ASBUILT. RELATORIO FOTOGRAFICO F REPROVADO APONTA CEO DE ABORDAGEM EM LOCAL DIFERENTE DO ASBUILT</t>
  </si>
  <si>
    <t>FAVOR REMOVER DA PASTA RELATORIO FOTOGRAFICO DE LANÇAMENTO ONDE CABO FOI REMOVIDO, É DESNECESSARIO A PASTA DE DOCUMENTAÇÃO E ENTREGA, MANTER APENAS O RELATORIO DO CIRCUITO QUE FOI ENTREGUE.</t>
  </si>
  <si>
    <t>ASBUILT REPROVADO DEVIDO A CABO PROJETADO ESTAR PASSANDO DA CEO DE ABORDAGEM, FAVOR VERIFICAR SE ERRO É DE PROJETO OU DE CONSTRUÇÃO. CERTIFICAÇÃO REPROVADA, NECESSÁRIO ENTREGA DE ARQUIVO EM .SOR E MEDIÇÕES REALIZADAS Wavelength 1310 nm QUANDO O PADRÃO DE ENTREGA PARA PREENCHIMENTO É 1550, CURVAS 1310 DEVEM SER ANEXADAS MAS NÃO DEVEM SER UTILIZADAS PARA PREENCHIMENTO DAS DOCUMENTAÇÕES. PLANO DE OCUPAÇÃO REPROVADO DEVIDO A CERTIFICAÇÃO. RELATORIO FOTOGRAFICO F NÃO CONDIZ COM A ATIVIDADE DE ENTRONCAMENTO REALIZADA, POSSIVELMENTE A CONFUSÃO FOI GERADA POIS O MESMO TECNICO QUE FEZ O ENTRONCAMENTO ESTAVA NA ATIVIDADE DE FORMATAÇÃO DO ANEL DE MEIA LUA PRA CIMA DE VILA VELHA. FAVOR ELIMINAR DA PASTA ARQUIVOS QUE NÃO CONDIZEM COM O QUE ESTÁ SENDO ENTREGUE.</t>
  </si>
  <si>
    <t>NÃO SOLICITADO</t>
  </si>
  <si>
    <t>PLANO DE OCUPAÇÃO NÃO COMPLETAMENTE PREENCHIDO, CURVA PARA PREENCHIMENTO ESTÁ NA PASTA DE CERTIFICAÇÃO. CENTEL INFORMA LICENCIAMENTO NÃO SOLICITADO DEVIDO A SER APENAS 1 POSTE EM SEGUNDA OCUPAÇÃO.</t>
  </si>
  <si>
    <t>CERTIFICAÇÃO REPROVADA DEVIDO CURVAS APENAS EM 1310, FAVOR REFAZER, PLANO DE OCUPAÇÃO PREENCHIDO COM CURVAS EM 1310. FAVOR REMOVER DA PASTA ARQUVOS QUE NÃO CONDIZEM COM A ENTREGA REALIZADA.</t>
  </si>
  <si>
    <t>CERTIFICAÇÃO REPROVADA, ENCONTRADO NA PASTA APENAS CURVAS DO COTO LANÇADO E NÃO DO TRECHO ENTRONCADO. PLANO DE OCUPAÇÃO REPROVADO DEVIDO A NÃO ENCONTRAR CURVAS QUE CORROBOREM O QUE ESTÁ ESCRITO NO PLANO DE OCUPAÇÃO.</t>
  </si>
  <si>
    <t>VALIDADO CERTIFICAÇÃO COM ATENUAÇÃO DE 0.24 A 188M NA CAIXA QUE LIGA O CABO DE ACESSO AO CABO DROP NA FIBRA 02, NO ATO DO ENTRONCAMENTO FOI TENTADO BAIXAR SEM SUCESSO. AUTORIZADO PELO FISCAL MATEUS.</t>
  </si>
  <si>
    <t>CERTIFICAÇÃO REPROVADA DEVIDO A CURVA DA FO 04 NÃO INDICA O FIM DE FIBRA REAL. FAVOR REFAZER, PLANO DE OCUPAÇÃO REPROVADO DEVIDO A CERTIFICAÇÃO.</t>
  </si>
  <si>
    <t>ASBUILT REPROVADO DEVIDO A SITE HOLDER NÃO CORRETAMENTE PREENCHIDO. CERTIFICAÇÃO REPROVADA, CERTIFICAÇÃO NA PASTA TRATA DA ABORDAGEM PROVISORIA, ABORDAGEM DEFINITIVA JÁ FOI REALIZADA FAVOR CORRIGIR NA PASTA. PLANO DE OCUPAÇÃO REPROVADO DEVIDO A TRATAR DA ABORDAGEM PROVISORIA. PLANO DE FUSÃO REPROVADO DEVIDO A TRATAR DA ABORDAGEM PROVISORIA. RELATORIO FOTOGRAFICO F REPROVADO POR CONTER IMAGENS DA ABORDAGEM PROVISORIA NA IDENTIFICAÇÃO DO DGO.</t>
  </si>
  <si>
    <t>OT_NODB_ESCOL11_Centel</t>
  </si>
  <si>
    <t>PLANO DE FUSÃO REPROVADO, FALTA NUMERO DA CAIXA DE ABORDAGEN.</t>
  </si>
  <si>
    <t>OT_NODB_ESVIT59_CENTEL</t>
  </si>
  <si>
    <t>CERTIFICAÇÃO REPROVADA DEVIDO A ATENUAÇÃO DE 5 DB NA CEO DE EBORDAGEM FO04. VERIFICAR TAMBEM NA FO04 REFLEXÃO APONTADA A 29M PODENDO SER ESTA NO PIGTAIL CONSIDERANDO QUE O OTDR NÃO DESCONTOU O CORDÃO DE LANÇAMENTO. PLANO DE OCUPAÇÃO REPROVADO DEVIDO A CERTIFICAÇÃO.</t>
  </si>
  <si>
    <t>OT_NODB_ESSER59_CENTEL</t>
  </si>
  <si>
    <t>OT_NODB_ESCAR18_CENTEL</t>
  </si>
  <si>
    <t>VISTORIADO</t>
  </si>
  <si>
    <t>Fiscalizado</t>
  </si>
  <si>
    <t>APROVADO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</si>
</sst>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R$&quot;\ #,##0.00"/>
    <numFmt numFmtId="166" formatCode="dd/mm/yy;@"/>
    <numFmt numFmtId="167" formatCode="[$-416]mmm\-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rgb="FFFFFFFF"/>
      <name val="Calibri"/>
      <family val="2"/>
      <scheme val="minor"/>
    </font>
    <font>
      <sz val="10"/>
      <name val="Calibri"/>
      <family val="2"/>
      <scheme val="minor"/>
    </font>
    <font>
      <sz val="10"/>
      <color theme="1"/>
      <name val="Calibri"/>
      <family val="2"/>
      <scheme val="minor"/>
    </font>
    <font>
      <sz val="10"/>
      <color rgb="FF333333"/>
      <name val="Verdana"/>
      <family val="2"/>
    </font>
    <font>
      <sz val="10"/>
      <color rgb="FF000000"/>
      <name val="Calibri"/>
      <family val="2"/>
    </font>
    <font>
      <sz val="10"/>
      <color theme="1"/>
      <name val="Calibri"/>
      <family val="2"/>
    </font>
    <font>
      <sz val="10"/>
      <color rgb="FFFF0000"/>
      <name val="Calibri"/>
      <family val="2"/>
      <scheme val="minor"/>
    </font>
    <font>
      <sz val="10"/>
      <color rgb="FF000000"/>
      <name val="Verdana"/>
      <family val="2"/>
    </font>
    <font>
      <b/>
      <sz val="10"/>
      <color theme="1"/>
      <name val="Calibri"/>
      <family val="2"/>
      <scheme val="minor"/>
    </font>
    <font>
      <b/>
      <sz val="10"/>
      <color rgb="FFFF0000"/>
      <name val="Calibri"/>
      <family val="2"/>
      <scheme val="minor"/>
    </font>
    <font>
      <sz val="22"/>
      <color rgb="FFFF0000"/>
      <name val="Calibri"/>
      <family val="2"/>
      <scheme val="minor"/>
    </font>
    <font>
      <sz val="9"/>
      <color rgb="FF000000"/>
      <name val="Calibri"/>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0070C0"/>
        <bgColor indexed="64"/>
      </patternFill>
    </fill>
    <fill>
      <patternFill patternType="solid">
        <fgColor theme="4"/>
        <bgColor indexed="64"/>
      </patternFill>
    </fill>
    <fill>
      <patternFill patternType="solid">
        <fgColor rgb="FFFFFFFF"/>
        <bgColor indexed="64"/>
      </patternFill>
    </fill>
    <fill>
      <patternFill patternType="solid">
        <fgColor rgb="FFD9EBF5"/>
        <bgColor indexed="64"/>
      </patternFill>
    </fill>
    <fill>
      <patternFill patternType="solid">
        <fgColor theme="6"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333333"/>
      </left>
      <right style="medium">
        <color rgb="FF333333"/>
      </right>
      <top style="medium">
        <color rgb="FF333333"/>
      </top>
      <bottom style="medium">
        <color rgb="FF333333"/>
      </bottom>
      <diagonal/>
    </border>
    <border>
      <left style="medium">
        <color rgb="FFEEF8FF"/>
      </left>
      <right style="medium">
        <color rgb="FFDDDDDD"/>
      </right>
      <top/>
      <bottom style="medium">
        <color rgb="FFCCCCCC"/>
      </bottom>
      <diagonal/>
    </border>
    <border>
      <left style="thin">
        <color indexed="64"/>
      </left>
      <right style="thin">
        <color indexed="64"/>
      </right>
      <top/>
      <bottom/>
      <diagonal/>
    </border>
  </borders>
  <cellStyleXfs count="2">
    <xf numFmtId="0" fontId="0" fillId="0" borderId="0"/>
    <xf numFmtId="0" fontId="1" fillId="2" borderId="0" applyNumberFormat="0" applyBorder="0" applyAlignment="0" applyProtection="0"/>
  </cellStyleXfs>
  <cellXfs count="41">
    <xf numFmtId="0" fontId="0" fillId="0" borderId="0" xfId="0"/>
    <xf numFmtId="0" fontId="0" fillId="0" borderId="0" xfId="0" applyAlignment="1">
      <alignment horizontal="center"/>
    </xf>
    <xf numFmtId="14" fontId="3" fillId="4" borderId="1" xfId="0" applyNumberFormat="1"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0" fontId="0" fillId="3" borderId="1" xfId="0" applyFill="1" applyBorder="1" applyAlignment="1">
      <alignment horizontal="center" vertical="center"/>
    </xf>
    <xf numFmtId="0" fontId="4" fillId="0" borderId="2" xfId="0" applyFont="1" applyBorder="1" applyAlignment="1">
      <alignment horizontal="center" vertical="center"/>
    </xf>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5" fillId="0" borderId="1" xfId="0" applyFont="1" applyBorder="1"/>
    <xf numFmtId="166" fontId="5" fillId="0" borderId="1" xfId="0" applyNumberFormat="1" applyFont="1" applyBorder="1"/>
    <xf numFmtId="0" fontId="5" fillId="0" borderId="1" xfId="0" applyFont="1" applyBorder="1" applyAlignment="1">
      <alignment horizontal="center"/>
    </xf>
    <xf numFmtId="0" fontId="5" fillId="0" borderId="3" xfId="0" applyFont="1" applyBorder="1"/>
    <xf numFmtId="0" fontId="6" fillId="0" borderId="0" xfId="0" applyFont="1"/>
    <xf numFmtId="0" fontId="5" fillId="0" borderId="0" xfId="0" applyFont="1"/>
    <xf numFmtId="164" fontId="7"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0" fontId="9" fillId="0" borderId="2" xfId="0" applyFont="1" applyBorder="1" applyAlignment="1">
      <alignment horizontal="center" vertical="center"/>
    </xf>
    <xf numFmtId="164" fontId="5" fillId="0" borderId="1" xfId="0" applyNumberFormat="1" applyFont="1" applyBorder="1" applyAlignment="1">
      <alignment horizontal="center" vertical="center"/>
    </xf>
    <xf numFmtId="0" fontId="6" fillId="6" borderId="4" xfId="0" applyFont="1" applyFill="1" applyBorder="1" applyAlignment="1">
      <alignment vertical="center"/>
    </xf>
    <xf numFmtId="0" fontId="10" fillId="7" borderId="5" xfId="0" applyFont="1" applyFill="1" applyBorder="1" applyAlignment="1">
      <alignment horizontal="left" vertical="top"/>
    </xf>
    <xf numFmtId="14" fontId="5" fillId="0" borderId="1" xfId="0" applyNumberFormat="1" applyFont="1" applyBorder="1"/>
    <xf numFmtId="165"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xf numFmtId="0" fontId="11" fillId="8" borderId="1" xfId="0" applyFont="1" applyFill="1" applyBorder="1" applyAlignment="1">
      <alignment horizontal="center"/>
    </xf>
    <xf numFmtId="165" fontId="12" fillId="8" borderId="1" xfId="0" applyNumberFormat="1" applyFont="1" applyFill="1" applyBorder="1"/>
    <xf numFmtId="164" fontId="12" fillId="8" borderId="1" xfId="0" applyNumberFormat="1" applyFont="1" applyFill="1" applyBorder="1"/>
    <xf numFmtId="0" fontId="12" fillId="8" borderId="1" xfId="0" applyFont="1" applyFill="1" applyBorder="1"/>
    <xf numFmtId="0" fontId="2" fillId="2" borderId="1" xfId="1" applyNumberFormat="1" applyFont="1" applyBorder="1" applyAlignment="1">
      <alignment horizontal="center" vertical="center"/>
    </xf>
    <xf numFmtId="9" fontId="2" fillId="2" borderId="1" xfId="1" applyNumberFormat="1" applyFont="1" applyBorder="1" applyAlignment="1">
      <alignment horizontal="center" vertical="center"/>
    </xf>
    <xf numFmtId="0" fontId="2" fillId="2" borderId="1" xfId="1" applyFont="1" applyBorder="1" applyAlignment="1">
      <alignment horizontal="center" vertical="center"/>
    </xf>
    <xf numFmtId="167" fontId="5" fillId="0" borderId="1" xfId="0" applyNumberFormat="1" applyFont="1" applyBorder="1" applyAlignment="1">
      <alignment horizontal="center" vertical="center"/>
    </xf>
    <xf numFmtId="0" fontId="14" fillId="0" borderId="0" xfId="0" applyFont="1"/>
    <xf numFmtId="0" fontId="0" fillId="0" borderId="1" xfId="0" applyBorder="1" applyAlignment="1">
      <alignment horizontal="center"/>
    </xf>
    <xf numFmtId="0" fontId="11" fillId="8" borderId="1" xfId="0" applyFont="1" applyFill="1" applyBorder="1" applyAlignment="1">
      <alignment horizontal="center" vertical="center"/>
    </xf>
    <xf numFmtId="0" fontId="0" fillId="0" borderId="1" xfId="0" applyBorder="1" applyAlignment="1">
      <alignment horizontal="center" vertical="center"/>
    </xf>
    <xf numFmtId="0" fontId="13" fillId="9" borderId="0" xfId="0" applyFont="1" applyFill="1" applyAlignment="1">
      <alignment horizontal="center" vertical="center" wrapText="1"/>
    </xf>
  </cellXfs>
  <cellStyles count="2">
    <cellStyle name="20% - Ênfase1" xfId="1" builtinId="30"/>
    <cellStyle name="Normal" xfId="0" builtinId="0"/>
  </cellStyles>
  <dxfs count="2">
    <dxf>
      <font>
        <color rgb="FF9C0006"/>
      </font>
      <fill>
        <patternFill>
          <bgColor rgb="FFFFC7CE"/>
        </patternFill>
      </fill>
    </dxf>
    <dxf>
      <font>
        <b/>
        <i val="0"/>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teus Lucas" id="{D142D1CA-6E84-476C-8384-D27FCD656B74}" userId="S::mateus@0dw6b.onmicrosoft.com::0858618d-f818-4535-83e7-ba684063e6b1"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3-03-28T18:58:42.33" personId="{D142D1CA-6E84-476C-8384-D27FCD656B74}" id="{5311671E-7039-425B-9085-D938180C3710}">
    <text>TRATA-SE DE UMA PRE-ACEITAÇÃO, QUEM VALIDA PROJETO É O SETOR DE PROJETOS DA CLARO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4905-8491-47AC-8D35-FAE7E689493C}">
  <dimension ref="A1:G23"/>
  <sheetViews>
    <sheetView workbookViewId="0">
      <selection activeCell="H12" sqref="H12"/>
    </sheetView>
  </sheetViews>
  <sheetFormatPr defaultRowHeight="15" x14ac:dyDescent="0.25"/>
  <cols>
    <col min="1" max="1" width="28.140625" bestFit="1" customWidth="1"/>
    <col min="2" max="3" width="25.7109375" customWidth="1"/>
    <col min="4" max="4" width="5" customWidth="1"/>
    <col min="5" max="5" width="28.140625" customWidth="1"/>
    <col min="6" max="6" width="25.42578125" customWidth="1"/>
    <col min="7" max="7" width="25.7109375" customWidth="1"/>
  </cols>
  <sheetData>
    <row r="1" spans="1:7" x14ac:dyDescent="0.25">
      <c r="A1" s="37" t="s">
        <v>0</v>
      </c>
      <c r="B1" s="37"/>
      <c r="C1" s="37"/>
      <c r="E1" s="39" t="s">
        <v>1</v>
      </c>
      <c r="F1" s="39"/>
      <c r="G1" s="38" t="s">
        <v>2</v>
      </c>
    </row>
    <row r="2" spans="1:7" ht="13.5" customHeight="1" x14ac:dyDescent="0.25">
      <c r="A2" s="28" t="s">
        <v>3</v>
      </c>
      <c r="B2" s="29" t="e">
        <f>'BANCO DE DADOS'!#REF!</f>
        <v>#REF!</v>
      </c>
      <c r="C2" s="38" t="s">
        <v>2</v>
      </c>
      <c r="E2" s="39"/>
      <c r="F2" s="39"/>
      <c r="G2" s="38"/>
    </row>
    <row r="3" spans="1:7" ht="13.5" customHeight="1" x14ac:dyDescent="0.25">
      <c r="A3" s="28" t="s">
        <v>4</v>
      </c>
      <c r="B3" s="30" t="e">
        <f>'BANCO DE DADOS'!#REF!</f>
        <v>#REF!</v>
      </c>
      <c r="C3" s="38"/>
      <c r="E3" s="28" t="s">
        <v>5</v>
      </c>
      <c r="F3" s="32" t="e">
        <f>'BANCO DE DADOS'!#REF!</f>
        <v>#REF!</v>
      </c>
      <c r="G3" s="33">
        <v>1</v>
      </c>
    </row>
    <row r="4" spans="1:7" ht="13.5" customHeight="1" x14ac:dyDescent="0.25">
      <c r="A4" s="28" t="s">
        <v>6</v>
      </c>
      <c r="B4" s="31" t="e">
        <f>'BANCO DE DADOS'!#REF!</f>
        <v>#REF!</v>
      </c>
      <c r="C4" s="38"/>
      <c r="E4" s="28" t="s">
        <v>7</v>
      </c>
      <c r="F4" s="32" t="e">
        <f>'BANCO DE DADOS'!#REF!</f>
        <v>#REF!</v>
      </c>
      <c r="G4" s="33" t="e">
        <f>F4/F3</f>
        <v>#REF!</v>
      </c>
    </row>
    <row r="5" spans="1:7" ht="13.5" customHeight="1" x14ac:dyDescent="0.25">
      <c r="A5" s="28" t="s">
        <v>5</v>
      </c>
      <c r="B5" s="32" t="e">
        <f>'BANCO DE DADOS'!#REF!</f>
        <v>#REF!</v>
      </c>
      <c r="C5" s="33">
        <v>1</v>
      </c>
      <c r="E5" s="28" t="s">
        <v>8</v>
      </c>
      <c r="F5" s="32" t="e">
        <f>'BANCO DE DADOS'!#REF!</f>
        <v>#REF!</v>
      </c>
      <c r="G5" s="33" t="e">
        <f>F5/F3</f>
        <v>#REF!</v>
      </c>
    </row>
    <row r="6" spans="1:7" ht="13.5" customHeight="1" x14ac:dyDescent="0.25">
      <c r="A6" s="28" t="s">
        <v>7</v>
      </c>
      <c r="B6" s="32" t="e">
        <f>'BANCO DE DADOS'!#REF!</f>
        <v>#REF!</v>
      </c>
      <c r="C6" s="33" t="e">
        <f>B6/B5</f>
        <v>#REF!</v>
      </c>
      <c r="E6" s="28" t="s">
        <v>9</v>
      </c>
      <c r="F6" s="32" t="e">
        <f>'BANCO DE DADOS'!#REF!</f>
        <v>#REF!</v>
      </c>
      <c r="G6" s="33" t="e">
        <f>F6/F3</f>
        <v>#REF!</v>
      </c>
    </row>
    <row r="7" spans="1:7" ht="13.5" customHeight="1" x14ac:dyDescent="0.25">
      <c r="A7" s="28" t="s">
        <v>8</v>
      </c>
      <c r="B7" s="32" t="e">
        <f>'BANCO DE DADOS'!#REF!</f>
        <v>#REF!</v>
      </c>
      <c r="C7" s="33" t="e">
        <f>B7/B5</f>
        <v>#REF!</v>
      </c>
      <c r="E7" s="28" t="s">
        <v>10</v>
      </c>
      <c r="F7" s="32" t="e">
        <f>'BANCO DE DADOS'!#REF!</f>
        <v>#REF!</v>
      </c>
      <c r="G7" s="33" t="e">
        <f>F7/F3</f>
        <v>#REF!</v>
      </c>
    </row>
    <row r="8" spans="1:7" ht="13.5" customHeight="1" x14ac:dyDescent="0.25">
      <c r="A8" s="28" t="s">
        <v>11</v>
      </c>
      <c r="B8" s="32" t="e">
        <f>'BANCO DE DADOS'!#REF!</f>
        <v>#REF!</v>
      </c>
      <c r="C8" s="33" t="e">
        <f>B8/B5</f>
        <v>#REF!</v>
      </c>
      <c r="E8" s="28" t="s">
        <v>12</v>
      </c>
      <c r="F8" s="32" t="e">
        <f>'BANCO DE DADOS'!#REF!</f>
        <v>#REF!</v>
      </c>
      <c r="G8" s="33" t="e">
        <f>F8/F3</f>
        <v>#REF!</v>
      </c>
    </row>
    <row r="9" spans="1:7" ht="13.5" customHeight="1" x14ac:dyDescent="0.25">
      <c r="A9" s="28" t="s">
        <v>13</v>
      </c>
      <c r="B9" s="32" t="e">
        <f>'BANCO DE DADOS'!#REF!</f>
        <v>#REF!</v>
      </c>
      <c r="C9" s="33" t="e">
        <f>B9/B5</f>
        <v>#REF!</v>
      </c>
      <c r="E9" s="28" t="s">
        <v>14</v>
      </c>
      <c r="F9" s="32" t="e">
        <f>'BANCO DE DADOS'!#REF!</f>
        <v>#REF!</v>
      </c>
      <c r="G9" s="33" t="e">
        <f>F9/F3</f>
        <v>#REF!</v>
      </c>
    </row>
    <row r="10" spans="1:7" ht="13.5" customHeight="1" x14ac:dyDescent="0.25">
      <c r="A10" s="28" t="s">
        <v>15</v>
      </c>
      <c r="B10" s="32" t="e">
        <f>'BANCO DE DADOS'!#REF!</f>
        <v>#REF!</v>
      </c>
      <c r="C10" s="33" t="e">
        <f>B10/B5</f>
        <v>#REF!</v>
      </c>
      <c r="E10" s="28" t="s">
        <v>16</v>
      </c>
      <c r="F10" s="32" t="e">
        <f>'BANCO DE DADOS'!#REF!</f>
        <v>#REF!</v>
      </c>
      <c r="G10" s="33" t="e">
        <f>F10/F3</f>
        <v>#REF!</v>
      </c>
    </row>
    <row r="11" spans="1:7" ht="13.5" customHeight="1" x14ac:dyDescent="0.25">
      <c r="A11" s="28" t="s">
        <v>17</v>
      </c>
      <c r="B11" s="32" t="e">
        <f>'BANCO DE DADOS'!#REF!</f>
        <v>#REF!</v>
      </c>
      <c r="C11" s="33" t="e">
        <f>B11/B5</f>
        <v>#REF!</v>
      </c>
      <c r="E11" s="28" t="s">
        <v>18</v>
      </c>
      <c r="F11" s="32" t="e">
        <f>'BANCO DE DADOS'!#REF!</f>
        <v>#REF!</v>
      </c>
      <c r="G11" s="33" t="e">
        <f>F11/F3</f>
        <v>#REF!</v>
      </c>
    </row>
    <row r="12" spans="1:7" ht="13.5" customHeight="1" x14ac:dyDescent="0.25">
      <c r="A12" s="28" t="s">
        <v>19</v>
      </c>
      <c r="B12" s="32" t="e">
        <f>'BANCO DE DADOS'!#REF!</f>
        <v>#REF!</v>
      </c>
      <c r="C12" s="33" t="e">
        <f>B12/B5</f>
        <v>#REF!</v>
      </c>
      <c r="E12" s="28" t="s">
        <v>20</v>
      </c>
      <c r="F12" s="34" t="e">
        <f>'BANCO DE DADOS'!#REF!+'BANCO DE DADOS'!#REF!</f>
        <v>#REF!</v>
      </c>
      <c r="G12" s="33" t="e">
        <f>F12/F4</f>
        <v>#REF!</v>
      </c>
    </row>
    <row r="13" spans="1:7" ht="13.5" customHeight="1" x14ac:dyDescent="0.25">
      <c r="A13" s="28" t="s">
        <v>21</v>
      </c>
      <c r="B13" s="32" t="e">
        <f>'BANCO DE DADOS'!#REF!</f>
        <v>#REF!</v>
      </c>
      <c r="C13" s="33" t="e">
        <f>B13/B5</f>
        <v>#REF!</v>
      </c>
    </row>
    <row r="14" spans="1:7" ht="13.5" customHeight="1" x14ac:dyDescent="0.25">
      <c r="A14" s="28" t="s">
        <v>22</v>
      </c>
      <c r="B14" s="32" t="e">
        <f>'BANCO DE DADOS'!#REF!</f>
        <v>#REF!</v>
      </c>
      <c r="C14" s="33" t="e">
        <f>B14/B5</f>
        <v>#REF!</v>
      </c>
      <c r="E14" s="40" t="s">
        <v>23</v>
      </c>
      <c r="F14" s="40"/>
      <c r="G14" s="40"/>
    </row>
    <row r="15" spans="1:7" ht="13.5" customHeight="1" x14ac:dyDescent="0.25">
      <c r="A15" s="28" t="s">
        <v>24</v>
      </c>
      <c r="B15" s="32" t="e">
        <f>'BANCO DE DADOS'!#REF!</f>
        <v>#REF!</v>
      </c>
      <c r="C15" s="33" t="e">
        <f>B15/B5</f>
        <v>#REF!</v>
      </c>
      <c r="E15" s="40"/>
      <c r="F15" s="40"/>
      <c r="G15" s="40"/>
    </row>
    <row r="16" spans="1:7" ht="13.5" customHeight="1" x14ac:dyDescent="0.25">
      <c r="A16" s="28" t="s">
        <v>25</v>
      </c>
      <c r="B16" s="32" t="e">
        <f>'BANCO DE DADOS'!#REF!</f>
        <v>#REF!</v>
      </c>
      <c r="C16" s="33" t="e">
        <f>B16/B5</f>
        <v>#REF!</v>
      </c>
      <c r="E16" s="40"/>
      <c r="F16" s="40"/>
      <c r="G16" s="40"/>
    </row>
    <row r="17" spans="1:7" ht="13.5" customHeight="1" x14ac:dyDescent="0.25">
      <c r="A17" s="28" t="s">
        <v>26</v>
      </c>
      <c r="B17" s="32" t="e">
        <f>'BANCO DE DADOS'!#REF!</f>
        <v>#REF!</v>
      </c>
      <c r="C17" s="33" t="e">
        <f>B17/B5</f>
        <v>#REF!</v>
      </c>
      <c r="E17" s="40"/>
      <c r="F17" s="40"/>
      <c r="G17" s="40"/>
    </row>
    <row r="18" spans="1:7" ht="13.5" customHeight="1" x14ac:dyDescent="0.25">
      <c r="A18" s="28" t="s">
        <v>27</v>
      </c>
      <c r="B18" s="32" t="e">
        <f>'BANCO DE DADOS'!#REF!</f>
        <v>#REF!</v>
      </c>
      <c r="C18" s="33" t="e">
        <f>B18/B5</f>
        <v>#REF!</v>
      </c>
      <c r="E18" s="40"/>
      <c r="F18" s="40"/>
      <c r="G18" s="40"/>
    </row>
    <row r="19" spans="1:7" ht="13.5" customHeight="1" x14ac:dyDescent="0.25">
      <c r="A19" s="28" t="s">
        <v>28</v>
      </c>
      <c r="B19" s="32" t="e">
        <f>'BANCO DE DADOS'!#REF!</f>
        <v>#REF!</v>
      </c>
      <c r="C19" s="33" t="e">
        <f>B19/B5</f>
        <v>#REF!</v>
      </c>
      <c r="E19" s="40"/>
      <c r="F19" s="40"/>
      <c r="G19" s="40"/>
    </row>
    <row r="20" spans="1:7" ht="13.5" customHeight="1" x14ac:dyDescent="0.25">
      <c r="A20" s="28" t="s">
        <v>29</v>
      </c>
      <c r="B20" s="32" t="e">
        <f>'BANCO DE DADOS'!#REF!</f>
        <v>#REF!</v>
      </c>
      <c r="C20" s="33" t="e">
        <f>B20/B5</f>
        <v>#REF!</v>
      </c>
      <c r="E20" s="40"/>
      <c r="F20" s="40"/>
      <c r="G20" s="40"/>
    </row>
    <row r="21" spans="1:7" ht="13.5" customHeight="1" x14ac:dyDescent="0.25">
      <c r="A21" s="28" t="s">
        <v>30</v>
      </c>
      <c r="B21" s="32" t="e">
        <f>'BANCO DE DADOS'!#REF!</f>
        <v>#REF!</v>
      </c>
      <c r="C21" s="33" t="e">
        <f>B21/B5</f>
        <v>#REF!</v>
      </c>
    </row>
    <row r="22" spans="1:7" ht="13.5" customHeight="1" x14ac:dyDescent="0.25">
      <c r="A22" s="28" t="s">
        <v>31</v>
      </c>
      <c r="B22" s="32" t="e">
        <f>'BANCO DE DADOS'!#REF!</f>
        <v>#REF!</v>
      </c>
      <c r="C22" s="33" t="e">
        <f>B22/B5</f>
        <v>#REF!</v>
      </c>
    </row>
    <row r="23" spans="1:7" ht="13.5" customHeight="1" x14ac:dyDescent="0.25">
      <c r="A23" s="28" t="s">
        <v>32</v>
      </c>
      <c r="B23" s="32" t="e">
        <f>'BANCO DE DADOS'!#REF!</f>
        <v>#REF!</v>
      </c>
      <c r="C23" s="33" t="e">
        <f>B23/B5</f>
        <v>#REF!</v>
      </c>
    </row>
  </sheetData>
  <mergeCells count="5">
    <mergeCell ref="A1:C1"/>
    <mergeCell ref="C2:C4"/>
    <mergeCell ref="E1:F2"/>
    <mergeCell ref="G1:G2"/>
    <mergeCell ref="E14:G20"/>
  </mergeCells>
  <conditionalFormatting sqref="B5:B23">
    <cfRule type="dataBar" priority="16">
      <dataBar>
        <cfvo type="min"/>
        <cfvo type="max"/>
        <color rgb="FF008AEF"/>
      </dataBar>
      <extLst>
        <ext xmlns:x14="http://schemas.microsoft.com/office/spreadsheetml/2009/9/main" uri="{B025F937-C7B1-47D3-B67F-A62EFF666E3E}">
          <x14:id>{68B20CE2-24C1-4A4F-85B9-BCE2D3C49AA7}</x14:id>
        </ext>
      </extLst>
    </cfRule>
  </conditionalFormatting>
  <conditionalFormatting sqref="C5:C23">
    <cfRule type="dataBar" priority="18">
      <dataBar>
        <cfvo type="min"/>
        <cfvo type="max"/>
        <color rgb="FF008AEF"/>
      </dataBar>
      <extLst>
        <ext xmlns:x14="http://schemas.microsoft.com/office/spreadsheetml/2009/9/main" uri="{B025F937-C7B1-47D3-B67F-A62EFF666E3E}">
          <x14:id>{E7501354-4CFA-411F-B6C5-2DA132389261}</x14:id>
        </ext>
      </extLst>
    </cfRule>
  </conditionalFormatting>
  <conditionalFormatting sqref="E12">
    <cfRule type="dataBar" priority="3">
      <dataBar>
        <cfvo type="min"/>
        <cfvo type="max"/>
        <color rgb="FF638EC6"/>
      </dataBar>
      <extLst>
        <ext xmlns:x14="http://schemas.microsoft.com/office/spreadsheetml/2009/9/main" uri="{B025F937-C7B1-47D3-B67F-A62EFF666E3E}">
          <x14:id>{7E5D15B2-7FB1-4C47-97BF-7690DCA7CB7D}</x14:id>
        </ext>
      </extLst>
    </cfRule>
  </conditionalFormatting>
  <conditionalFormatting sqref="E6:G11 F3:G5">
    <cfRule type="dataBar" priority="8">
      <dataBar>
        <cfvo type="min"/>
        <cfvo type="max"/>
        <color rgb="FF638EC6"/>
      </dataBar>
      <extLst>
        <ext xmlns:x14="http://schemas.microsoft.com/office/spreadsheetml/2009/9/main" uri="{B025F937-C7B1-47D3-B67F-A62EFF666E3E}">
          <x14:id>{78B03355-8F77-4A48-932E-635BFAEAA2B5}</x14:id>
        </ext>
      </extLst>
    </cfRule>
  </conditionalFormatting>
  <conditionalFormatting sqref="F3">
    <cfRule type="dataBar" priority="11">
      <dataBar>
        <cfvo type="min"/>
        <cfvo type="max"/>
        <color rgb="FF008AEF"/>
      </dataBar>
      <extLst>
        <ext xmlns:x14="http://schemas.microsoft.com/office/spreadsheetml/2009/9/main" uri="{B025F937-C7B1-47D3-B67F-A62EFF666E3E}">
          <x14:id>{8E720B33-2313-42FF-8124-D7BB6CC91728}</x14:id>
        </ext>
      </extLst>
    </cfRule>
  </conditionalFormatting>
  <conditionalFormatting sqref="F3:F11">
    <cfRule type="dataBar" priority="1">
      <dataBar>
        <cfvo type="min"/>
        <cfvo type="max"/>
        <color rgb="FF008AEF"/>
      </dataBar>
      <extLst>
        <ext xmlns:x14="http://schemas.microsoft.com/office/spreadsheetml/2009/9/main" uri="{B025F937-C7B1-47D3-B67F-A62EFF666E3E}">
          <x14:id>{550CE8B6-E275-4199-B2BC-2E9EA0103A08}</x14:id>
        </ext>
      </extLst>
    </cfRule>
  </conditionalFormatting>
  <conditionalFormatting sqref="F4:F6">
    <cfRule type="dataBar" priority="12">
      <dataBar>
        <cfvo type="min"/>
        <cfvo type="max"/>
        <color rgb="FF008AEF"/>
      </dataBar>
      <extLst>
        <ext xmlns:x14="http://schemas.microsoft.com/office/spreadsheetml/2009/9/main" uri="{B025F937-C7B1-47D3-B67F-A62EFF666E3E}">
          <x14:id>{8DEFBB07-EE29-4663-ADDF-3D2B91EF1F4F}</x14:id>
        </ext>
      </extLst>
    </cfRule>
  </conditionalFormatting>
  <conditionalFormatting sqref="F7:F11">
    <cfRule type="dataBar" priority="19">
      <dataBar>
        <cfvo type="min"/>
        <cfvo type="max"/>
        <color rgb="FF008AEF"/>
      </dataBar>
      <extLst>
        <ext xmlns:x14="http://schemas.microsoft.com/office/spreadsheetml/2009/9/main" uri="{B025F937-C7B1-47D3-B67F-A62EFF666E3E}">
          <x14:id>{99B79E33-9A90-4745-A07C-00FDCD5CBC23}</x14:id>
        </ext>
      </extLst>
    </cfRule>
  </conditionalFormatting>
  <conditionalFormatting sqref="G3:G6">
    <cfRule type="dataBar" priority="13">
      <dataBar>
        <cfvo type="min"/>
        <cfvo type="max"/>
        <color rgb="FF008AEF"/>
      </dataBar>
      <extLst>
        <ext xmlns:x14="http://schemas.microsoft.com/office/spreadsheetml/2009/9/main" uri="{B025F937-C7B1-47D3-B67F-A62EFF666E3E}">
          <x14:id>{2C351128-690D-44A4-B1DE-E93FC0BCB364}</x14:id>
        </ext>
      </extLst>
    </cfRule>
  </conditionalFormatting>
  <conditionalFormatting sqref="G3:G11">
    <cfRule type="dataBar" priority="4">
      <dataBar>
        <cfvo type="min"/>
        <cfvo type="max"/>
        <color rgb="FF008AEF"/>
      </dataBar>
      <extLst>
        <ext xmlns:x14="http://schemas.microsoft.com/office/spreadsheetml/2009/9/main" uri="{B025F937-C7B1-47D3-B67F-A62EFF666E3E}">
          <x14:id>{A0F3294B-EF17-439C-A4B7-0F67C6F872C9}</x14:id>
        </ext>
      </extLst>
    </cfRule>
  </conditionalFormatting>
  <conditionalFormatting sqref="G7:G11">
    <cfRule type="dataBar" priority="22">
      <dataBar>
        <cfvo type="min"/>
        <cfvo type="max"/>
        <color rgb="FF008AEF"/>
      </dataBar>
      <extLst>
        <ext xmlns:x14="http://schemas.microsoft.com/office/spreadsheetml/2009/9/main" uri="{B025F937-C7B1-47D3-B67F-A62EFF666E3E}">
          <x14:id>{8F21E040-10A9-44EE-982D-1D076D54ABB9}</x14:id>
        </ext>
      </extLst>
    </cfRule>
  </conditionalFormatting>
  <pageMargins left="0.511811024" right="0.511811024" top="0.78740157499999996" bottom="0.78740157499999996" header="0.31496062000000002" footer="0.31496062000000002"/>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68B20CE2-24C1-4A4F-85B9-BCE2D3C49AA7}">
            <x14:dataBar minLength="0" maxLength="100" border="1" negativeBarBorderColorSameAsPositive="0">
              <x14:cfvo type="autoMin"/>
              <x14:cfvo type="autoMax"/>
              <x14:borderColor rgb="FF008AEF"/>
              <x14:negativeFillColor rgb="FFFF0000"/>
              <x14:negativeBorderColor rgb="FFFF0000"/>
              <x14:axisColor rgb="FF000000"/>
            </x14:dataBar>
          </x14:cfRule>
          <xm:sqref>B5:B23</xm:sqref>
        </x14:conditionalFormatting>
        <x14:conditionalFormatting xmlns:xm="http://schemas.microsoft.com/office/excel/2006/main">
          <x14:cfRule type="dataBar" id="{E7501354-4CFA-411F-B6C5-2DA132389261}">
            <x14:dataBar minLength="0" maxLength="100" border="1" negativeBarBorderColorSameAsPositive="0">
              <x14:cfvo type="autoMin"/>
              <x14:cfvo type="autoMax"/>
              <x14:borderColor rgb="FF008AEF"/>
              <x14:negativeFillColor rgb="FFFF0000"/>
              <x14:negativeBorderColor rgb="FFFF0000"/>
              <x14:axisColor rgb="FF000000"/>
            </x14:dataBar>
          </x14:cfRule>
          <xm:sqref>C5:C23</xm:sqref>
        </x14:conditionalFormatting>
        <x14:conditionalFormatting xmlns:xm="http://schemas.microsoft.com/office/excel/2006/main">
          <x14:cfRule type="dataBar" id="{7E5D15B2-7FB1-4C47-97BF-7690DCA7CB7D}">
            <x14:dataBar minLength="0" maxLength="100" border="1" negativeBarBorderColorSameAsPositive="0">
              <x14:cfvo type="autoMin"/>
              <x14:cfvo type="autoMax"/>
              <x14:borderColor rgb="FF638EC6"/>
              <x14:negativeFillColor rgb="FFFF0000"/>
              <x14:negativeBorderColor rgb="FFFF0000"/>
              <x14:axisColor rgb="FF000000"/>
            </x14:dataBar>
          </x14:cfRule>
          <xm:sqref>E12</xm:sqref>
        </x14:conditionalFormatting>
        <x14:conditionalFormatting xmlns:xm="http://schemas.microsoft.com/office/excel/2006/main">
          <x14:cfRule type="dataBar" id="{78B03355-8F77-4A48-932E-635BFAEAA2B5}">
            <x14:dataBar minLength="0" maxLength="100" border="1" negativeBarBorderColorSameAsPositive="0">
              <x14:cfvo type="autoMin"/>
              <x14:cfvo type="autoMax"/>
              <x14:borderColor rgb="FF638EC6"/>
              <x14:negativeFillColor rgb="FFFF0000"/>
              <x14:negativeBorderColor rgb="FFFF0000"/>
              <x14:axisColor rgb="FF000000"/>
            </x14:dataBar>
          </x14:cfRule>
          <xm:sqref>E6:G11 F3:G5</xm:sqref>
        </x14:conditionalFormatting>
        <x14:conditionalFormatting xmlns:xm="http://schemas.microsoft.com/office/excel/2006/main">
          <x14:cfRule type="dataBar" id="{8E720B33-2313-42FF-8124-D7BB6CC91728}">
            <x14:dataBar minLength="0" maxLength="100" border="1" negativeBarBorderColorSameAsPositive="0">
              <x14:cfvo type="autoMin"/>
              <x14:cfvo type="autoMax"/>
              <x14:borderColor rgb="FF008AEF"/>
              <x14:negativeFillColor rgb="FFFF0000"/>
              <x14:negativeBorderColor rgb="FFFF0000"/>
              <x14:axisColor rgb="FF000000"/>
            </x14:dataBar>
          </x14:cfRule>
          <xm:sqref>F3</xm:sqref>
        </x14:conditionalFormatting>
        <x14:conditionalFormatting xmlns:xm="http://schemas.microsoft.com/office/excel/2006/main">
          <x14:cfRule type="dataBar" id="{550CE8B6-E275-4199-B2BC-2E9EA0103A08}">
            <x14:dataBar minLength="0" maxLength="100" border="1" negativeBarBorderColorSameAsPositive="0">
              <x14:cfvo type="autoMin"/>
              <x14:cfvo type="autoMax"/>
              <x14:borderColor rgb="FF008AEF"/>
              <x14:negativeFillColor rgb="FFFF0000"/>
              <x14:negativeBorderColor rgb="FFFF0000"/>
              <x14:axisColor rgb="FF000000"/>
            </x14:dataBar>
          </x14:cfRule>
          <xm:sqref>F3:F11</xm:sqref>
        </x14:conditionalFormatting>
        <x14:conditionalFormatting xmlns:xm="http://schemas.microsoft.com/office/excel/2006/main">
          <x14:cfRule type="dataBar" id="{8DEFBB07-EE29-4663-ADDF-3D2B91EF1F4F}">
            <x14:dataBar minLength="0" maxLength="100" border="1" negativeBarBorderColorSameAsPositive="0">
              <x14:cfvo type="autoMin"/>
              <x14:cfvo type="autoMax"/>
              <x14:borderColor rgb="FF008AEF"/>
              <x14:negativeFillColor rgb="FFFF0000"/>
              <x14:negativeBorderColor rgb="FFFF0000"/>
              <x14:axisColor rgb="FF000000"/>
            </x14:dataBar>
          </x14:cfRule>
          <xm:sqref>F4:F6</xm:sqref>
        </x14:conditionalFormatting>
        <x14:conditionalFormatting xmlns:xm="http://schemas.microsoft.com/office/excel/2006/main">
          <x14:cfRule type="dataBar" id="{99B79E33-9A90-4745-A07C-00FDCD5CBC23}">
            <x14:dataBar minLength="0" maxLength="100" border="1" negativeBarBorderColorSameAsPositive="0">
              <x14:cfvo type="autoMin"/>
              <x14:cfvo type="autoMax"/>
              <x14:borderColor rgb="FF008AEF"/>
              <x14:negativeFillColor rgb="FFFF0000"/>
              <x14:negativeBorderColor rgb="FFFF0000"/>
              <x14:axisColor rgb="FF000000"/>
            </x14:dataBar>
          </x14:cfRule>
          <xm:sqref>F7:F11</xm:sqref>
        </x14:conditionalFormatting>
        <x14:conditionalFormatting xmlns:xm="http://schemas.microsoft.com/office/excel/2006/main">
          <x14:cfRule type="dataBar" id="{2C351128-690D-44A4-B1DE-E93FC0BCB364}">
            <x14:dataBar minLength="0" maxLength="100" border="1" negativeBarBorderColorSameAsPositive="0">
              <x14:cfvo type="autoMin"/>
              <x14:cfvo type="autoMax"/>
              <x14:borderColor rgb="FF008AEF"/>
              <x14:negativeFillColor rgb="FFFF0000"/>
              <x14:negativeBorderColor rgb="FFFF0000"/>
              <x14:axisColor rgb="FF000000"/>
            </x14:dataBar>
          </x14:cfRule>
          <xm:sqref>G3:G6</xm:sqref>
        </x14:conditionalFormatting>
        <x14:conditionalFormatting xmlns:xm="http://schemas.microsoft.com/office/excel/2006/main">
          <x14:cfRule type="dataBar" id="{A0F3294B-EF17-439C-A4B7-0F67C6F872C9}">
            <x14:dataBar minLength="0" maxLength="100" border="1" negativeBarBorderColorSameAsPositive="0">
              <x14:cfvo type="autoMin"/>
              <x14:cfvo type="autoMax"/>
              <x14:borderColor rgb="FF008AEF"/>
              <x14:negativeFillColor rgb="FFFF0000"/>
              <x14:negativeBorderColor rgb="FFFF0000"/>
              <x14:axisColor rgb="FF000000"/>
            </x14:dataBar>
          </x14:cfRule>
          <xm:sqref>G3:G11</xm:sqref>
        </x14:conditionalFormatting>
        <x14:conditionalFormatting xmlns:xm="http://schemas.microsoft.com/office/excel/2006/main">
          <x14:cfRule type="dataBar" id="{8F21E040-10A9-44EE-982D-1D076D54ABB9}">
            <x14:dataBar minLength="0" maxLength="100" border="1" negativeBarBorderColorSameAsPositive="0">
              <x14:cfvo type="autoMin"/>
              <x14:cfvo type="autoMax"/>
              <x14:borderColor rgb="FF008AEF"/>
              <x14:negativeFillColor rgb="FFFF0000"/>
              <x14:negativeBorderColor rgb="FFFF0000"/>
              <x14:axisColor rgb="FF000000"/>
            </x14:dataBar>
          </x14:cfRule>
          <xm:sqref>G7:G11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A38B4-7C53-4613-AAB5-F0C73B6D30F8}">
  <sheetPr filterMode="1"/>
  <dimension ref="A1:CD223"/>
  <sheetViews>
    <sheetView tabSelected="1" workbookViewId="0">
      <pane xSplit="1" ySplit="1" topLeftCell="AE89" activePane="bottomRight" state="frozen"/>
      <selection pane="topRight" activeCell="B1" sqref="B1"/>
      <selection pane="bottomLeft" activeCell="A6" sqref="A6"/>
      <selection pane="bottomRight" activeCell="AL133" sqref="AL133"/>
    </sheetView>
  </sheetViews>
  <sheetFormatPr defaultColWidth="15.28515625" defaultRowHeight="15" x14ac:dyDescent="0.25"/>
  <cols>
    <col min="1" max="1" width="15.28515625" customWidth="1"/>
    <col min="2" max="2" width="21.28515625" customWidth="1"/>
    <col min="3" max="3" width="13.7109375" customWidth="1"/>
    <col min="4" max="5" width="18.5703125" customWidth="1"/>
    <col min="6" max="6" width="17.140625" customWidth="1"/>
    <col min="7" max="7" width="13" customWidth="1"/>
    <col min="8" max="8" width="15.42578125" customWidth="1"/>
    <col min="9" max="9" width="18.5703125" customWidth="1"/>
    <col min="10" max="10" width="19.28515625" customWidth="1"/>
    <col min="11" max="11" width="15.42578125" customWidth="1"/>
    <col min="12" max="12" width="14.42578125" customWidth="1"/>
    <col min="13" max="13" width="15.28515625" customWidth="1"/>
    <col min="14" max="14" width="16.42578125" customWidth="1"/>
    <col min="15" max="16" width="15.28515625" customWidth="1"/>
    <col min="17" max="17" width="16.85546875" customWidth="1"/>
    <col min="18" max="18" width="19.140625" customWidth="1"/>
    <col min="19" max="19" width="19.28515625" customWidth="1"/>
    <col min="20" max="20" width="15.140625" customWidth="1"/>
    <col min="21" max="23" width="15.28515625" customWidth="1"/>
    <col min="24" max="24" width="21.28515625" customWidth="1"/>
    <col min="25" max="25" width="21" customWidth="1"/>
    <col min="26" max="29" width="22.28515625" customWidth="1"/>
    <col min="30" max="30" width="17.85546875" customWidth="1"/>
    <col min="31" max="31" width="32" customWidth="1"/>
    <col min="32" max="32" width="14" customWidth="1"/>
    <col min="33" max="33" width="16.7109375" customWidth="1"/>
    <col min="34" max="34" width="17" customWidth="1"/>
    <col min="35" max="37" width="18.5703125" customWidth="1"/>
    <col min="38" max="38" width="14.5703125" style="1" customWidth="1"/>
    <col min="39" max="40" width="19" style="1" customWidth="1"/>
    <col min="41" max="41" width="13.28515625" style="1" customWidth="1"/>
    <col min="42" max="42" width="16.28515625" style="1" customWidth="1"/>
    <col min="43" max="43" width="23" style="1" customWidth="1"/>
    <col min="44" max="44" width="17.85546875" customWidth="1"/>
    <col min="45" max="45" width="13.85546875" customWidth="1"/>
    <col min="46" max="46" width="34.5703125" customWidth="1"/>
  </cols>
  <sheetData>
    <row r="1" spans="1:82" ht="32.25" customHeight="1" x14ac:dyDescent="0.25">
      <c r="A1" s="2" t="s">
        <v>42</v>
      </c>
      <c r="B1" s="2" t="s">
        <v>43</v>
      </c>
      <c r="C1" s="2" t="s">
        <v>44</v>
      </c>
      <c r="D1" s="3" t="s">
        <v>45</v>
      </c>
      <c r="E1" s="3" t="s">
        <v>46</v>
      </c>
      <c r="F1" s="3" t="s">
        <v>47</v>
      </c>
      <c r="G1" s="3" t="s">
        <v>48</v>
      </c>
      <c r="H1" s="3" t="s">
        <v>35</v>
      </c>
      <c r="I1" s="3" t="s">
        <v>36</v>
      </c>
      <c r="J1" s="3" t="s">
        <v>37</v>
      </c>
      <c r="K1" s="3" t="s">
        <v>38</v>
      </c>
      <c r="L1" s="3" t="s">
        <v>39</v>
      </c>
      <c r="M1" s="3" t="s">
        <v>40</v>
      </c>
      <c r="N1" s="3" t="s">
        <v>49</v>
      </c>
      <c r="O1" s="2" t="s">
        <v>50</v>
      </c>
      <c r="P1" s="2" t="s">
        <v>41</v>
      </c>
      <c r="Q1" s="2" t="s">
        <v>51</v>
      </c>
      <c r="R1" s="3" t="s">
        <v>13</v>
      </c>
      <c r="S1" s="3" t="s">
        <v>15</v>
      </c>
      <c r="T1" s="3" t="s">
        <v>17</v>
      </c>
      <c r="U1" s="3" t="s">
        <v>19</v>
      </c>
      <c r="V1" s="3" t="s">
        <v>21</v>
      </c>
      <c r="W1" s="3" t="s">
        <v>22</v>
      </c>
      <c r="X1" s="3" t="s">
        <v>24</v>
      </c>
      <c r="Y1" s="3" t="s">
        <v>25</v>
      </c>
      <c r="Z1" s="3" t="s">
        <v>26</v>
      </c>
      <c r="AA1" s="3" t="s">
        <v>27</v>
      </c>
      <c r="AB1" s="3" t="s">
        <v>28</v>
      </c>
      <c r="AC1" s="3" t="s">
        <v>29</v>
      </c>
      <c r="AD1" s="3" t="s">
        <v>30</v>
      </c>
      <c r="AE1" s="3" t="s">
        <v>31</v>
      </c>
      <c r="AF1" s="3" t="s">
        <v>52</v>
      </c>
      <c r="AG1" s="3" t="s">
        <v>53</v>
      </c>
      <c r="AH1" s="3" t="s">
        <v>54</v>
      </c>
      <c r="AI1" s="3" t="s">
        <v>55</v>
      </c>
      <c r="AJ1" s="3" t="s">
        <v>636</v>
      </c>
      <c r="AK1" s="3" t="s">
        <v>592</v>
      </c>
      <c r="AL1" s="3" t="s">
        <v>56</v>
      </c>
      <c r="AM1" s="3" t="s">
        <v>57</v>
      </c>
      <c r="AN1" s="3" t="s">
        <v>593</v>
      </c>
      <c r="AO1" s="3" t="s">
        <v>58</v>
      </c>
      <c r="AP1" s="3" t="s">
        <v>14</v>
      </c>
      <c r="AQ1" s="3" t="s">
        <v>59</v>
      </c>
      <c r="AR1" s="3" t="s">
        <v>16</v>
      </c>
      <c r="AS1" s="3" t="s">
        <v>60</v>
      </c>
      <c r="AT1" s="4" t="s">
        <v>61</v>
      </c>
      <c r="AU1" t="s">
        <v>62</v>
      </c>
      <c r="AV1" t="s">
        <v>63</v>
      </c>
      <c r="BB1" s="2" t="s">
        <v>44</v>
      </c>
      <c r="BC1" s="3" t="s">
        <v>45</v>
      </c>
      <c r="BD1" s="2" t="s">
        <v>41</v>
      </c>
      <c r="BE1" s="2" t="s">
        <v>51</v>
      </c>
      <c r="BF1" s="3" t="s">
        <v>13</v>
      </c>
      <c r="BG1" s="3" t="s">
        <v>15</v>
      </c>
      <c r="BH1" s="3" t="s">
        <v>17</v>
      </c>
      <c r="BI1" s="3" t="s">
        <v>19</v>
      </c>
      <c r="BJ1" s="3" t="s">
        <v>21</v>
      </c>
      <c r="BK1" s="3" t="s">
        <v>22</v>
      </c>
      <c r="BL1" s="3" t="s">
        <v>24</v>
      </c>
      <c r="BM1" s="3" t="s">
        <v>25</v>
      </c>
      <c r="BN1" s="3" t="s">
        <v>26</v>
      </c>
      <c r="BO1" s="3" t="s">
        <v>27</v>
      </c>
      <c r="BP1" s="3" t="s">
        <v>28</v>
      </c>
      <c r="BQ1" s="3" t="s">
        <v>29</v>
      </c>
      <c r="BR1" s="3" t="s">
        <v>30</v>
      </c>
      <c r="BS1" s="3" t="s">
        <v>31</v>
      </c>
      <c r="BT1" s="3" t="s">
        <v>52</v>
      </c>
      <c r="BU1" s="3" t="s">
        <v>53</v>
      </c>
      <c r="BV1" s="3" t="s">
        <v>54</v>
      </c>
      <c r="BW1" s="3" t="s">
        <v>55</v>
      </c>
      <c r="BX1" s="3" t="s">
        <v>56</v>
      </c>
      <c r="BY1" s="3" t="s">
        <v>57</v>
      </c>
      <c r="BZ1" s="3" t="s">
        <v>58</v>
      </c>
      <c r="CA1" s="3" t="s">
        <v>14</v>
      </c>
      <c r="CB1" s="3" t="s">
        <v>59</v>
      </c>
      <c r="CC1" s="3" t="s">
        <v>16</v>
      </c>
      <c r="CD1" s="3" t="s">
        <v>60</v>
      </c>
    </row>
    <row r="2" spans="1:82" hidden="1" x14ac:dyDescent="0.25">
      <c r="A2" s="5" t="s">
        <v>64</v>
      </c>
      <c r="B2" s="5"/>
      <c r="C2" s="6" t="s">
        <v>33</v>
      </c>
      <c r="D2" s="8">
        <v>44761</v>
      </c>
      <c r="E2" s="8">
        <v>44848</v>
      </c>
      <c r="F2" s="9">
        <v>0.112</v>
      </c>
      <c r="G2" s="9">
        <v>0</v>
      </c>
      <c r="H2" s="10">
        <v>60227.24</v>
      </c>
      <c r="I2" s="10">
        <v>36136.343999999997</v>
      </c>
      <c r="J2" s="10">
        <v>4.0000000008149073E-3</v>
      </c>
      <c r="K2" s="10">
        <v>36136.339999999997</v>
      </c>
      <c r="L2" s="10">
        <v>31481.469999999998</v>
      </c>
      <c r="M2" s="10">
        <v>4654.87</v>
      </c>
      <c r="N2" s="9">
        <v>0.14099999999999999</v>
      </c>
      <c r="O2" s="35"/>
      <c r="P2" s="11" t="s">
        <v>65</v>
      </c>
      <c r="Q2" s="11"/>
      <c r="R2" s="11" t="s">
        <v>66</v>
      </c>
      <c r="S2" s="11" t="s">
        <v>67</v>
      </c>
      <c r="T2" s="11" t="s">
        <v>66</v>
      </c>
      <c r="U2" s="11" t="s">
        <v>67</v>
      </c>
      <c r="V2" s="11" t="s">
        <v>66</v>
      </c>
      <c r="W2" s="11" t="s">
        <v>67</v>
      </c>
      <c r="X2" s="11" t="s">
        <v>66</v>
      </c>
      <c r="Y2" s="11" t="s">
        <v>67</v>
      </c>
      <c r="Z2" s="11" t="s">
        <v>66</v>
      </c>
      <c r="AA2" s="11" t="s">
        <v>67</v>
      </c>
      <c r="AB2" s="11" t="s">
        <v>66</v>
      </c>
      <c r="AC2" s="11" t="s">
        <v>67</v>
      </c>
      <c r="AD2" s="11" t="s">
        <v>66</v>
      </c>
      <c r="AE2" s="11" t="s">
        <v>67</v>
      </c>
      <c r="AF2" s="11" t="s">
        <v>68</v>
      </c>
      <c r="AG2" s="12">
        <v>44879</v>
      </c>
      <c r="AH2" s="12">
        <v>44980</v>
      </c>
      <c r="AI2" s="12"/>
      <c r="AJ2" s="12"/>
      <c r="AK2" s="12"/>
      <c r="AL2" s="13" t="s">
        <v>69</v>
      </c>
      <c r="AM2" s="12"/>
      <c r="AN2" s="12"/>
      <c r="AO2" s="13" t="s">
        <v>67</v>
      </c>
      <c r="AP2" s="13" t="s">
        <v>70</v>
      </c>
      <c r="AQ2" s="13" t="s">
        <v>71</v>
      </c>
      <c r="AR2" s="11" t="s">
        <v>67</v>
      </c>
      <c r="AS2" s="11" t="s">
        <v>67</v>
      </c>
      <c r="AT2" s="14"/>
      <c r="AU2" s="15" t="s">
        <v>72</v>
      </c>
      <c r="AV2" s="16">
        <v>1.2</v>
      </c>
      <c r="BB2">
        <f>IF(C2="ENTRONCADO",1,0)</f>
        <v>1</v>
      </c>
      <c r="BC2">
        <f>IF(C2="CONSTRUIDO",1,0)</f>
        <v>0</v>
      </c>
      <c r="BD2">
        <f>IF(P2="ENTREGUE",1,0)</f>
        <v>0</v>
      </c>
      <c r="BF2">
        <f>IF(R2="SIM",1,0)</f>
        <v>0</v>
      </c>
      <c r="BG2">
        <f>IF(S2="VALIDADO",1,0)</f>
        <v>0</v>
      </c>
      <c r="BH2">
        <f>IF(T2="SIM",1,0)</f>
        <v>0</v>
      </c>
      <c r="BI2">
        <f>IF(U2="VALIDADO",1,0)</f>
        <v>0</v>
      </c>
      <c r="BJ2">
        <f>IF(V2="SIM",1,0)</f>
        <v>0</v>
      </c>
      <c r="BK2">
        <f>IF(W2="VALIDADO",1,0)</f>
        <v>0</v>
      </c>
      <c r="BL2">
        <f>IF(X2="SIM",1,0)</f>
        <v>0</v>
      </c>
      <c r="BM2">
        <f>IF(Y2="VALIDADO",1,0)</f>
        <v>0</v>
      </c>
      <c r="BN2">
        <f>IF(Z2="SIM",1,0)</f>
        <v>0</v>
      </c>
      <c r="BO2">
        <f>IF(AA2="VALIDADO",1,0)</f>
        <v>0</v>
      </c>
      <c r="BP2">
        <f>IF(AB2="SIM",1,0)</f>
        <v>0</v>
      </c>
      <c r="BQ2">
        <f>IF(AC2="VALIDADO",1,0)</f>
        <v>0</v>
      </c>
      <c r="BR2">
        <f>IF(AD2="SIM",1,0)</f>
        <v>0</v>
      </c>
      <c r="BS2">
        <f>IF(AE2&lt;&gt;"PENDENTE",1,0)</f>
        <v>0</v>
      </c>
      <c r="BT2">
        <f>IF(AF2="FINALIZADO",1,0)</f>
        <v>0</v>
      </c>
      <c r="BV2">
        <f>IF(AH2&lt;&gt;"",1,0)</f>
        <v>1</v>
      </c>
      <c r="BW2">
        <f>IF(AI2&lt;&gt;"",1,0)</f>
        <v>0</v>
      </c>
      <c r="BX2">
        <f>IF(AL2="SIM",1,0)</f>
        <v>0</v>
      </c>
      <c r="BZ2">
        <f>IF(AO2&lt;&gt;"PENDENTE",1,0)</f>
        <v>0</v>
      </c>
      <c r="CA2">
        <f>IF(AP2="SIM",1,0)</f>
        <v>1</v>
      </c>
      <c r="CC2">
        <f>IF(AR2="ENTREGUE",1,0)</f>
        <v>0</v>
      </c>
      <c r="CD2">
        <f>IF(AS2="ENTREGUE",1,0)</f>
        <v>0</v>
      </c>
    </row>
    <row r="3" spans="1:82" hidden="1" x14ac:dyDescent="0.25">
      <c r="A3" s="5" t="s">
        <v>73</v>
      </c>
      <c r="B3" s="5"/>
      <c r="C3" s="6" t="s">
        <v>33</v>
      </c>
      <c r="D3" s="8">
        <v>44629</v>
      </c>
      <c r="E3" s="8">
        <v>44651</v>
      </c>
      <c r="F3" s="9">
        <v>0</v>
      </c>
      <c r="G3" s="9">
        <v>0</v>
      </c>
      <c r="H3" s="10">
        <v>267000</v>
      </c>
      <c r="I3" s="10">
        <v>160200</v>
      </c>
      <c r="J3" s="10">
        <v>160200</v>
      </c>
      <c r="K3" s="10">
        <v>0</v>
      </c>
      <c r="L3" s="10">
        <v>0</v>
      </c>
      <c r="M3" s="10">
        <v>0</v>
      </c>
      <c r="N3" s="9">
        <v>0</v>
      </c>
      <c r="O3" s="35"/>
      <c r="P3" s="11" t="s">
        <v>65</v>
      </c>
      <c r="Q3" s="11"/>
      <c r="R3" s="11" t="s">
        <v>66</v>
      </c>
      <c r="S3" s="11" t="s">
        <v>67</v>
      </c>
      <c r="T3" s="11" t="s">
        <v>66</v>
      </c>
      <c r="U3" s="11" t="s">
        <v>67</v>
      </c>
      <c r="V3" s="11" t="s">
        <v>66</v>
      </c>
      <c r="W3" s="11" t="s">
        <v>67</v>
      </c>
      <c r="X3" s="11" t="s">
        <v>66</v>
      </c>
      <c r="Y3" s="11" t="s">
        <v>67</v>
      </c>
      <c r="Z3" s="11" t="s">
        <v>66</v>
      </c>
      <c r="AA3" s="11" t="s">
        <v>67</v>
      </c>
      <c r="AB3" s="11" t="s">
        <v>66</v>
      </c>
      <c r="AC3" s="11" t="s">
        <v>67</v>
      </c>
      <c r="AD3" s="11" t="s">
        <v>66</v>
      </c>
      <c r="AE3" s="11" t="s">
        <v>67</v>
      </c>
      <c r="AF3" s="11" t="s">
        <v>68</v>
      </c>
      <c r="AG3" s="12"/>
      <c r="AH3" s="12"/>
      <c r="AI3" s="12"/>
      <c r="AJ3" s="12"/>
      <c r="AK3" s="12"/>
      <c r="AL3" s="13" t="s">
        <v>69</v>
      </c>
      <c r="AM3" s="12"/>
      <c r="AN3" s="12"/>
      <c r="AO3" s="13" t="s">
        <v>67</v>
      </c>
      <c r="AP3" s="13" t="s">
        <v>67</v>
      </c>
      <c r="AQ3" s="13" t="s">
        <v>75</v>
      </c>
      <c r="AR3" s="11" t="s">
        <v>67</v>
      </c>
      <c r="AS3" s="11" t="s">
        <v>67</v>
      </c>
      <c r="AT3" s="14"/>
      <c r="AU3" s="15" t="s">
        <v>72</v>
      </c>
      <c r="AV3" s="16">
        <v>1.2</v>
      </c>
      <c r="BB3">
        <f t="shared" ref="BB3:BB66" si="0">IF(C3="ENTRONCADO",1,0)</f>
        <v>1</v>
      </c>
      <c r="BC3">
        <f t="shared" ref="BC3:BC66" si="1">IF(C3="CONSTRUIDO",1,0)</f>
        <v>0</v>
      </c>
      <c r="BD3">
        <f t="shared" ref="BD3:BD66" si="2">IF(P3="ENTREGUE",1,0)</f>
        <v>0</v>
      </c>
      <c r="BF3">
        <f t="shared" ref="BF3:BF66" si="3">IF(R3="SIM",1,0)</f>
        <v>0</v>
      </c>
      <c r="BG3">
        <f t="shared" ref="BG3:BG66" si="4">IF(S3="VALIDADO",1,0)</f>
        <v>0</v>
      </c>
      <c r="BH3">
        <f t="shared" ref="BH3:BH66" si="5">IF(V3="SIM",1,0)</f>
        <v>0</v>
      </c>
      <c r="BI3">
        <f t="shared" ref="BI3:BI66" si="6">IF(U3="VALIDADO",1,0)</f>
        <v>0</v>
      </c>
      <c r="BJ3">
        <f t="shared" ref="BJ3:BJ66" si="7">IF(V3="SIM",1,0)</f>
        <v>0</v>
      </c>
      <c r="BK3">
        <f t="shared" ref="BK3:BK66" si="8">IF(W3="VALIDADO",1,0)</f>
        <v>0</v>
      </c>
      <c r="BL3">
        <f t="shared" ref="BL3:BL66" si="9">IF(X3="SIM",1,0)</f>
        <v>0</v>
      </c>
      <c r="BM3">
        <f t="shared" ref="BM3:BM66" si="10">IF(Y3="VALIDADO",1,0)</f>
        <v>0</v>
      </c>
      <c r="BN3">
        <f t="shared" ref="BN3:BN66" si="11">IF(Z3="SIM",1,0)</f>
        <v>0</v>
      </c>
      <c r="BO3">
        <f t="shared" ref="BO3:BO66" si="12">IF(AA3="VALIDADO",1,0)</f>
        <v>0</v>
      </c>
      <c r="BP3">
        <f t="shared" ref="BP3:BP66" si="13">IF(AB3="SIM",1,0)</f>
        <v>0</v>
      </c>
      <c r="BQ3">
        <f t="shared" ref="BQ3:BQ66" si="14">IF(AC3="VALIDADO",1,0)</f>
        <v>0</v>
      </c>
      <c r="BR3">
        <f t="shared" ref="BR3:BR66" si="15">IF(AD3="SIM",1,0)</f>
        <v>0</v>
      </c>
      <c r="BS3">
        <f t="shared" ref="BS3:BS66" si="16">IF(AE3&lt;&gt;"PENDENTE",1,0)</f>
        <v>0</v>
      </c>
      <c r="BT3">
        <f t="shared" ref="BT3:BT66" si="17">IF(AF3="FINALIZADO",1,0)</f>
        <v>0</v>
      </c>
      <c r="BV3">
        <f t="shared" ref="BV3:BV66" si="18">IF(AH3&lt;&gt;"",1,0)</f>
        <v>0</v>
      </c>
      <c r="BW3">
        <f t="shared" ref="BW3:BW66" si="19">IF(AI3&lt;&gt;"",1,0)</f>
        <v>0</v>
      </c>
      <c r="BX3">
        <f t="shared" ref="BX3:BX66" si="20">IF(AL3="SIM",1,0)</f>
        <v>0</v>
      </c>
      <c r="BZ3">
        <f t="shared" ref="BZ3:BZ66" si="21">IF(AO3&lt;&gt;"PENDENTE",1,0)</f>
        <v>0</v>
      </c>
      <c r="CA3">
        <f t="shared" ref="CA3:CA66" si="22">IF(AP3="SIM",1,0)</f>
        <v>0</v>
      </c>
      <c r="CC3">
        <f t="shared" ref="CC3:CC66" si="23">IF(AR3="ENTREGUE",1,0)</f>
        <v>0</v>
      </c>
      <c r="CD3">
        <f t="shared" ref="CD3:CD66" si="24">IF(AS3="ENTREGUE",1,0)</f>
        <v>0</v>
      </c>
    </row>
    <row r="4" spans="1:82" x14ac:dyDescent="0.25">
      <c r="A4" s="5" t="s">
        <v>76</v>
      </c>
      <c r="B4" s="5" t="s">
        <v>77</v>
      </c>
      <c r="C4" s="6" t="s">
        <v>33</v>
      </c>
      <c r="D4" s="8">
        <v>44726</v>
      </c>
      <c r="E4" s="8">
        <v>44494</v>
      </c>
      <c r="F4" s="9">
        <v>1.1499999999999999</v>
      </c>
      <c r="G4" s="9">
        <v>0</v>
      </c>
      <c r="H4" s="10">
        <v>43704.24</v>
      </c>
      <c r="I4" s="10">
        <v>26222.543999999998</v>
      </c>
      <c r="J4" s="10">
        <v>26222.543999999998</v>
      </c>
      <c r="K4" s="10">
        <v>0</v>
      </c>
      <c r="L4" s="10">
        <v>-6379.97</v>
      </c>
      <c r="M4" s="10">
        <v>6379.97</v>
      </c>
      <c r="N4" s="9">
        <v>0.54400000000000004</v>
      </c>
      <c r="O4" s="35">
        <v>44958</v>
      </c>
      <c r="P4" s="11" t="s">
        <v>78</v>
      </c>
      <c r="Q4" s="23">
        <v>44964</v>
      </c>
      <c r="R4" s="11" t="s">
        <v>70</v>
      </c>
      <c r="S4" s="11" t="s">
        <v>79</v>
      </c>
      <c r="T4" s="11" t="s">
        <v>70</v>
      </c>
      <c r="U4" s="11" t="s">
        <v>79</v>
      </c>
      <c r="V4" s="11" t="s">
        <v>70</v>
      </c>
      <c r="W4" s="11" t="s">
        <v>79</v>
      </c>
      <c r="X4" s="11" t="s">
        <v>70</v>
      </c>
      <c r="Y4" s="11" t="s">
        <v>79</v>
      </c>
      <c r="Z4" s="11" t="s">
        <v>70</v>
      </c>
      <c r="AA4" s="11" t="s">
        <v>79</v>
      </c>
      <c r="AB4" s="11" t="s">
        <v>70</v>
      </c>
      <c r="AC4" s="11" t="s">
        <v>79</v>
      </c>
      <c r="AD4" s="11" t="s">
        <v>70</v>
      </c>
      <c r="AE4" s="11" t="s">
        <v>80</v>
      </c>
      <c r="AF4" s="11" t="s">
        <v>68</v>
      </c>
      <c r="AG4" s="12">
        <v>44897</v>
      </c>
      <c r="AH4" s="12"/>
      <c r="AI4" s="12"/>
      <c r="AJ4" s="12" t="s">
        <v>67</v>
      </c>
      <c r="AK4" s="12"/>
      <c r="AL4" s="13" t="s">
        <v>67</v>
      </c>
      <c r="AM4" s="12"/>
      <c r="AN4" s="12"/>
      <c r="AO4" s="13" t="s">
        <v>67</v>
      </c>
      <c r="AP4" s="13" t="s">
        <v>67</v>
      </c>
      <c r="AQ4" s="13" t="s">
        <v>81</v>
      </c>
      <c r="AR4" s="11" t="s">
        <v>67</v>
      </c>
      <c r="AS4" s="11" t="s">
        <v>67</v>
      </c>
      <c r="AT4" s="14"/>
      <c r="AU4" s="15" t="s">
        <v>82</v>
      </c>
      <c r="AV4" s="16">
        <v>9.1</v>
      </c>
      <c r="BB4">
        <f t="shared" si="0"/>
        <v>1</v>
      </c>
      <c r="BC4">
        <f t="shared" si="1"/>
        <v>0</v>
      </c>
      <c r="BD4">
        <f t="shared" si="2"/>
        <v>1</v>
      </c>
      <c r="BF4">
        <f t="shared" si="3"/>
        <v>1</v>
      </c>
      <c r="BG4">
        <f t="shared" si="4"/>
        <v>1</v>
      </c>
      <c r="BH4">
        <f t="shared" si="5"/>
        <v>1</v>
      </c>
      <c r="BI4">
        <f t="shared" si="6"/>
        <v>1</v>
      </c>
      <c r="BJ4">
        <f t="shared" si="7"/>
        <v>1</v>
      </c>
      <c r="BK4">
        <f t="shared" si="8"/>
        <v>1</v>
      </c>
      <c r="BL4">
        <f t="shared" si="9"/>
        <v>1</v>
      </c>
      <c r="BM4">
        <f t="shared" si="10"/>
        <v>1</v>
      </c>
      <c r="BN4">
        <f t="shared" si="11"/>
        <v>1</v>
      </c>
      <c r="BO4">
        <f t="shared" si="12"/>
        <v>1</v>
      </c>
      <c r="BP4">
        <f t="shared" si="13"/>
        <v>1</v>
      </c>
      <c r="BQ4">
        <f t="shared" si="14"/>
        <v>1</v>
      </c>
      <c r="BR4">
        <f t="shared" si="15"/>
        <v>1</v>
      </c>
      <c r="BS4">
        <f t="shared" si="16"/>
        <v>1</v>
      </c>
      <c r="BT4">
        <f t="shared" si="17"/>
        <v>0</v>
      </c>
      <c r="BV4">
        <f t="shared" si="18"/>
        <v>0</v>
      </c>
      <c r="BW4">
        <f t="shared" si="19"/>
        <v>0</v>
      </c>
      <c r="BX4">
        <f t="shared" si="20"/>
        <v>0</v>
      </c>
      <c r="BZ4">
        <f t="shared" si="21"/>
        <v>0</v>
      </c>
      <c r="CA4">
        <f t="shared" si="22"/>
        <v>0</v>
      </c>
      <c r="CC4">
        <f t="shared" si="23"/>
        <v>0</v>
      </c>
      <c r="CD4">
        <f t="shared" si="24"/>
        <v>0</v>
      </c>
    </row>
    <row r="5" spans="1:82" hidden="1" x14ac:dyDescent="0.25">
      <c r="A5" s="5" t="s">
        <v>83</v>
      </c>
      <c r="B5" s="5"/>
      <c r="C5" s="6" t="s">
        <v>33</v>
      </c>
      <c r="D5" s="8">
        <v>44930</v>
      </c>
      <c r="E5" s="8">
        <v>44930</v>
      </c>
      <c r="F5" s="17">
        <v>3.552</v>
      </c>
      <c r="G5" s="9">
        <v>0</v>
      </c>
      <c r="H5" s="10">
        <v>86692.85</v>
      </c>
      <c r="I5" s="10">
        <v>52015.71</v>
      </c>
      <c r="J5" s="10">
        <v>52015.71</v>
      </c>
      <c r="K5" s="10">
        <v>0</v>
      </c>
      <c r="L5" s="10">
        <v>0</v>
      </c>
      <c r="M5" s="10">
        <v>0</v>
      </c>
      <c r="N5" s="17">
        <v>1.5</v>
      </c>
      <c r="O5" s="35"/>
      <c r="P5" s="11" t="s">
        <v>65</v>
      </c>
      <c r="Q5" s="23"/>
      <c r="R5" s="11" t="s">
        <v>66</v>
      </c>
      <c r="S5" s="11" t="s">
        <v>67</v>
      </c>
      <c r="T5" s="11" t="s">
        <v>66</v>
      </c>
      <c r="U5" s="11" t="s">
        <v>67</v>
      </c>
      <c r="V5" s="11" t="s">
        <v>66</v>
      </c>
      <c r="W5" s="11" t="s">
        <v>67</v>
      </c>
      <c r="X5" s="11" t="s">
        <v>66</v>
      </c>
      <c r="Y5" s="11" t="s">
        <v>67</v>
      </c>
      <c r="Z5" s="11" t="s">
        <v>66</v>
      </c>
      <c r="AA5" s="11" t="s">
        <v>67</v>
      </c>
      <c r="AB5" s="11" t="s">
        <v>66</v>
      </c>
      <c r="AC5" s="11" t="s">
        <v>67</v>
      </c>
      <c r="AD5" s="11" t="s">
        <v>66</v>
      </c>
      <c r="AE5" s="11" t="s">
        <v>67</v>
      </c>
      <c r="AF5" s="11" t="s">
        <v>68</v>
      </c>
      <c r="AG5" s="12">
        <v>44894</v>
      </c>
      <c r="AH5" s="12"/>
      <c r="AI5" s="12"/>
      <c r="AJ5" s="12"/>
      <c r="AK5" s="12"/>
      <c r="AL5" s="13" t="s">
        <v>69</v>
      </c>
      <c r="AM5" s="12"/>
      <c r="AN5" s="12"/>
      <c r="AO5" s="13" t="s">
        <v>67</v>
      </c>
      <c r="AP5" s="13" t="s">
        <v>70</v>
      </c>
      <c r="AQ5" s="13" t="s">
        <v>84</v>
      </c>
      <c r="AR5" s="11" t="s">
        <v>67</v>
      </c>
      <c r="AS5" s="11" t="s">
        <v>67</v>
      </c>
      <c r="AT5" s="14" t="s">
        <v>85</v>
      </c>
      <c r="AU5" s="15" t="s">
        <v>86</v>
      </c>
      <c r="AV5" s="16">
        <v>3.4</v>
      </c>
      <c r="BB5">
        <f t="shared" si="0"/>
        <v>1</v>
      </c>
      <c r="BC5">
        <f t="shared" si="1"/>
        <v>0</v>
      </c>
      <c r="BD5">
        <f t="shared" si="2"/>
        <v>0</v>
      </c>
      <c r="BF5">
        <f t="shared" si="3"/>
        <v>0</v>
      </c>
      <c r="BG5">
        <f t="shared" si="4"/>
        <v>0</v>
      </c>
      <c r="BH5">
        <f t="shared" si="5"/>
        <v>0</v>
      </c>
      <c r="BI5">
        <f t="shared" si="6"/>
        <v>0</v>
      </c>
      <c r="BJ5">
        <f t="shared" si="7"/>
        <v>0</v>
      </c>
      <c r="BK5">
        <f t="shared" si="8"/>
        <v>0</v>
      </c>
      <c r="BL5">
        <f t="shared" si="9"/>
        <v>0</v>
      </c>
      <c r="BM5">
        <f t="shared" si="10"/>
        <v>0</v>
      </c>
      <c r="BN5">
        <f t="shared" si="11"/>
        <v>0</v>
      </c>
      <c r="BO5">
        <f t="shared" si="12"/>
        <v>0</v>
      </c>
      <c r="BP5">
        <f t="shared" si="13"/>
        <v>0</v>
      </c>
      <c r="BQ5">
        <f t="shared" si="14"/>
        <v>0</v>
      </c>
      <c r="BR5">
        <f t="shared" si="15"/>
        <v>0</v>
      </c>
      <c r="BS5">
        <f t="shared" si="16"/>
        <v>0</v>
      </c>
      <c r="BT5">
        <f t="shared" si="17"/>
        <v>0</v>
      </c>
      <c r="BV5">
        <f t="shared" si="18"/>
        <v>0</v>
      </c>
      <c r="BW5">
        <f t="shared" si="19"/>
        <v>0</v>
      </c>
      <c r="BX5">
        <f t="shared" si="20"/>
        <v>0</v>
      </c>
      <c r="BZ5">
        <f t="shared" si="21"/>
        <v>0</v>
      </c>
      <c r="CA5">
        <f t="shared" si="22"/>
        <v>1</v>
      </c>
      <c r="CC5">
        <f t="shared" si="23"/>
        <v>0</v>
      </c>
      <c r="CD5">
        <f t="shared" si="24"/>
        <v>0</v>
      </c>
    </row>
    <row r="6" spans="1:82" hidden="1" x14ac:dyDescent="0.25">
      <c r="A6" s="5" t="s">
        <v>87</v>
      </c>
      <c r="B6" s="5"/>
      <c r="C6" s="6" t="s">
        <v>33</v>
      </c>
      <c r="D6" s="8">
        <v>44659</v>
      </c>
      <c r="E6" s="8">
        <v>44861</v>
      </c>
      <c r="F6" s="9">
        <v>0.5</v>
      </c>
      <c r="G6" s="9">
        <v>0</v>
      </c>
      <c r="H6" s="10">
        <v>53322.52</v>
      </c>
      <c r="I6" s="10">
        <v>31993.511999999995</v>
      </c>
      <c r="J6" s="10">
        <v>28465.291999999994</v>
      </c>
      <c r="K6" s="10">
        <v>3528.22</v>
      </c>
      <c r="L6" s="10">
        <v>-1938.1399999999999</v>
      </c>
      <c r="M6" s="10">
        <v>5466.36</v>
      </c>
      <c r="N6" s="9">
        <v>0.5</v>
      </c>
      <c r="O6" s="35"/>
      <c r="P6" s="11" t="s">
        <v>65</v>
      </c>
      <c r="Q6" s="23"/>
      <c r="R6" s="11" t="s">
        <v>66</v>
      </c>
      <c r="S6" s="11" t="s">
        <v>67</v>
      </c>
      <c r="T6" s="11" t="s">
        <v>66</v>
      </c>
      <c r="U6" s="11" t="s">
        <v>67</v>
      </c>
      <c r="V6" s="11" t="s">
        <v>66</v>
      </c>
      <c r="W6" s="11" t="s">
        <v>67</v>
      </c>
      <c r="X6" s="11" t="s">
        <v>66</v>
      </c>
      <c r="Y6" s="11" t="s">
        <v>67</v>
      </c>
      <c r="Z6" s="11" t="s">
        <v>66</v>
      </c>
      <c r="AA6" s="11" t="s">
        <v>67</v>
      </c>
      <c r="AB6" s="11" t="s">
        <v>66</v>
      </c>
      <c r="AC6" s="11" t="s">
        <v>67</v>
      </c>
      <c r="AD6" s="11" t="s">
        <v>66</v>
      </c>
      <c r="AE6" s="11" t="s">
        <v>67</v>
      </c>
      <c r="AF6" s="11" t="s">
        <v>68</v>
      </c>
      <c r="AG6" s="12">
        <v>44678</v>
      </c>
      <c r="AH6" s="12"/>
      <c r="AI6" s="12"/>
      <c r="AJ6" s="12"/>
      <c r="AK6" s="12"/>
      <c r="AL6" s="13" t="s">
        <v>69</v>
      </c>
      <c r="AM6" s="12"/>
      <c r="AN6" s="12"/>
      <c r="AO6" s="13" t="s">
        <v>67</v>
      </c>
      <c r="AP6" s="13" t="s">
        <v>70</v>
      </c>
      <c r="AQ6" s="13" t="s">
        <v>88</v>
      </c>
      <c r="AR6" s="11" t="s">
        <v>67</v>
      </c>
      <c r="AS6" s="11" t="s">
        <v>67</v>
      </c>
      <c r="AT6" s="14" t="s">
        <v>89</v>
      </c>
      <c r="AU6" s="15" t="s">
        <v>90</v>
      </c>
      <c r="AV6" s="16"/>
      <c r="BB6">
        <f t="shared" si="0"/>
        <v>1</v>
      </c>
      <c r="BC6">
        <f t="shared" si="1"/>
        <v>0</v>
      </c>
      <c r="BD6">
        <f t="shared" si="2"/>
        <v>0</v>
      </c>
      <c r="BF6">
        <f t="shared" si="3"/>
        <v>0</v>
      </c>
      <c r="BG6">
        <f t="shared" si="4"/>
        <v>0</v>
      </c>
      <c r="BH6">
        <f t="shared" si="5"/>
        <v>0</v>
      </c>
      <c r="BI6">
        <f t="shared" si="6"/>
        <v>0</v>
      </c>
      <c r="BJ6">
        <f t="shared" si="7"/>
        <v>0</v>
      </c>
      <c r="BK6">
        <f t="shared" si="8"/>
        <v>0</v>
      </c>
      <c r="BL6">
        <f t="shared" si="9"/>
        <v>0</v>
      </c>
      <c r="BM6">
        <f t="shared" si="10"/>
        <v>0</v>
      </c>
      <c r="BN6">
        <f t="shared" si="11"/>
        <v>0</v>
      </c>
      <c r="BO6">
        <f t="shared" si="12"/>
        <v>0</v>
      </c>
      <c r="BP6">
        <f t="shared" si="13"/>
        <v>0</v>
      </c>
      <c r="BQ6">
        <f t="shared" si="14"/>
        <v>0</v>
      </c>
      <c r="BR6">
        <f t="shared" si="15"/>
        <v>0</v>
      </c>
      <c r="BS6">
        <f t="shared" si="16"/>
        <v>0</v>
      </c>
      <c r="BT6">
        <f t="shared" si="17"/>
        <v>0</v>
      </c>
      <c r="BV6">
        <f t="shared" si="18"/>
        <v>0</v>
      </c>
      <c r="BW6">
        <f t="shared" si="19"/>
        <v>0</v>
      </c>
      <c r="BX6">
        <f t="shared" si="20"/>
        <v>0</v>
      </c>
      <c r="BZ6">
        <f t="shared" si="21"/>
        <v>0</v>
      </c>
      <c r="CA6">
        <f t="shared" si="22"/>
        <v>1</v>
      </c>
      <c r="CC6">
        <f t="shared" si="23"/>
        <v>0</v>
      </c>
      <c r="CD6">
        <f t="shared" si="24"/>
        <v>0</v>
      </c>
    </row>
    <row r="7" spans="1:82" hidden="1" x14ac:dyDescent="0.25">
      <c r="A7" s="5" t="s">
        <v>91</v>
      </c>
      <c r="B7" s="5"/>
      <c r="C7" s="6" t="s">
        <v>33</v>
      </c>
      <c r="D7" s="8">
        <v>44719</v>
      </c>
      <c r="E7" s="8">
        <v>44669</v>
      </c>
      <c r="F7" s="9">
        <v>0</v>
      </c>
      <c r="G7" s="9">
        <v>0</v>
      </c>
      <c r="H7" s="10">
        <v>246779.01</v>
      </c>
      <c r="I7" s="10">
        <v>148067.40599999999</v>
      </c>
      <c r="J7" s="10">
        <v>79027.805999999982</v>
      </c>
      <c r="K7" s="10">
        <v>69039.600000000006</v>
      </c>
      <c r="L7" s="10">
        <v>69039.600000000006</v>
      </c>
      <c r="M7" s="10">
        <v>0</v>
      </c>
      <c r="N7" s="9">
        <v>1.3620000000000001</v>
      </c>
      <c r="O7" s="35"/>
      <c r="P7" s="11" t="s">
        <v>65</v>
      </c>
      <c r="Q7" s="23"/>
      <c r="R7" s="11" t="s">
        <v>66</v>
      </c>
      <c r="S7" s="11" t="s">
        <v>67</v>
      </c>
      <c r="T7" s="11" t="s">
        <v>66</v>
      </c>
      <c r="U7" s="11" t="s">
        <v>67</v>
      </c>
      <c r="V7" s="11" t="s">
        <v>66</v>
      </c>
      <c r="W7" s="11" t="s">
        <v>67</v>
      </c>
      <c r="X7" s="11" t="s">
        <v>66</v>
      </c>
      <c r="Y7" s="11" t="s">
        <v>67</v>
      </c>
      <c r="Z7" s="11" t="s">
        <v>66</v>
      </c>
      <c r="AA7" s="11" t="s">
        <v>67</v>
      </c>
      <c r="AB7" s="11" t="s">
        <v>66</v>
      </c>
      <c r="AC7" s="11" t="s">
        <v>67</v>
      </c>
      <c r="AD7" s="11" t="s">
        <v>66</v>
      </c>
      <c r="AE7" s="11" t="s">
        <v>67</v>
      </c>
      <c r="AF7" s="11" t="s">
        <v>68</v>
      </c>
      <c r="AG7" s="12"/>
      <c r="AH7" s="12"/>
      <c r="AI7" s="12"/>
      <c r="AJ7" s="12"/>
      <c r="AK7" s="12"/>
      <c r="AL7" s="13" t="s">
        <v>69</v>
      </c>
      <c r="AM7" s="12"/>
      <c r="AN7" s="12"/>
      <c r="AO7" s="13" t="s">
        <v>67</v>
      </c>
      <c r="AP7" s="13" t="s">
        <v>70</v>
      </c>
      <c r="AQ7" s="13" t="s">
        <v>92</v>
      </c>
      <c r="AR7" s="11" t="s">
        <v>67</v>
      </c>
      <c r="AS7" s="11" t="s">
        <v>67</v>
      </c>
      <c r="AT7" s="14" t="s">
        <v>93</v>
      </c>
      <c r="AU7" s="15" t="s">
        <v>94</v>
      </c>
      <c r="AV7" s="16">
        <v>7.8</v>
      </c>
      <c r="BB7">
        <f t="shared" si="0"/>
        <v>1</v>
      </c>
      <c r="BC7">
        <f t="shared" si="1"/>
        <v>0</v>
      </c>
      <c r="BD7">
        <f t="shared" si="2"/>
        <v>0</v>
      </c>
      <c r="BF7">
        <f t="shared" si="3"/>
        <v>0</v>
      </c>
      <c r="BG7">
        <f t="shared" si="4"/>
        <v>0</v>
      </c>
      <c r="BH7">
        <f t="shared" si="5"/>
        <v>0</v>
      </c>
      <c r="BI7">
        <f t="shared" si="6"/>
        <v>0</v>
      </c>
      <c r="BJ7">
        <f t="shared" si="7"/>
        <v>0</v>
      </c>
      <c r="BK7">
        <f t="shared" si="8"/>
        <v>0</v>
      </c>
      <c r="BL7">
        <f t="shared" si="9"/>
        <v>0</v>
      </c>
      <c r="BM7">
        <f t="shared" si="10"/>
        <v>0</v>
      </c>
      <c r="BN7">
        <f t="shared" si="11"/>
        <v>0</v>
      </c>
      <c r="BO7">
        <f t="shared" si="12"/>
        <v>0</v>
      </c>
      <c r="BP7">
        <f t="shared" si="13"/>
        <v>0</v>
      </c>
      <c r="BQ7">
        <f t="shared" si="14"/>
        <v>0</v>
      </c>
      <c r="BR7">
        <f t="shared" si="15"/>
        <v>0</v>
      </c>
      <c r="BS7">
        <f t="shared" si="16"/>
        <v>0</v>
      </c>
      <c r="BT7">
        <f t="shared" si="17"/>
        <v>0</v>
      </c>
      <c r="BV7">
        <f t="shared" si="18"/>
        <v>0</v>
      </c>
      <c r="BW7">
        <f t="shared" si="19"/>
        <v>0</v>
      </c>
      <c r="BX7">
        <f t="shared" si="20"/>
        <v>0</v>
      </c>
      <c r="BZ7">
        <f t="shared" si="21"/>
        <v>0</v>
      </c>
      <c r="CA7">
        <f t="shared" si="22"/>
        <v>1</v>
      </c>
      <c r="CC7">
        <f t="shared" si="23"/>
        <v>0</v>
      </c>
      <c r="CD7">
        <f t="shared" si="24"/>
        <v>0</v>
      </c>
    </row>
    <row r="8" spans="1:82" x14ac:dyDescent="0.25">
      <c r="A8" s="5" t="s">
        <v>95</v>
      </c>
      <c r="B8" s="5"/>
      <c r="C8" s="6" t="s">
        <v>33</v>
      </c>
      <c r="D8" s="8">
        <v>44911</v>
      </c>
      <c r="E8" s="8">
        <v>44911</v>
      </c>
      <c r="F8" s="9">
        <v>0.105</v>
      </c>
      <c r="G8" s="9">
        <v>0</v>
      </c>
      <c r="H8" s="10">
        <v>49078.86</v>
      </c>
      <c r="I8" s="10">
        <v>29447.315999999999</v>
      </c>
      <c r="J8" s="10">
        <v>29447.315999999999</v>
      </c>
      <c r="K8" s="10">
        <v>0</v>
      </c>
      <c r="L8" s="10">
        <v>0</v>
      </c>
      <c r="M8" s="10">
        <v>0</v>
      </c>
      <c r="N8" s="9">
        <v>0.25</v>
      </c>
      <c r="O8" s="35"/>
      <c r="P8" s="11" t="s">
        <v>78</v>
      </c>
      <c r="Q8" s="23">
        <v>45012</v>
      </c>
      <c r="R8" s="11" t="s">
        <v>70</v>
      </c>
      <c r="S8" s="11" t="s">
        <v>79</v>
      </c>
      <c r="T8" s="11" t="s">
        <v>70</v>
      </c>
      <c r="U8" s="11" t="s">
        <v>79</v>
      </c>
      <c r="V8" s="11" t="s">
        <v>70</v>
      </c>
      <c r="W8" s="11" t="s">
        <v>79</v>
      </c>
      <c r="X8" s="11" t="s">
        <v>70</v>
      </c>
      <c r="Y8" s="11" t="s">
        <v>79</v>
      </c>
      <c r="Z8" s="11" t="s">
        <v>70</v>
      </c>
      <c r="AA8" s="11" t="s">
        <v>79</v>
      </c>
      <c r="AB8" s="11" t="s">
        <v>70</v>
      </c>
      <c r="AC8" s="11" t="s">
        <v>79</v>
      </c>
      <c r="AD8" s="11" t="s">
        <v>70</v>
      </c>
      <c r="AE8" s="11" t="s">
        <v>634</v>
      </c>
      <c r="AF8" s="11" t="s">
        <v>637</v>
      </c>
      <c r="AG8" s="12">
        <v>44671</v>
      </c>
      <c r="AH8" s="12">
        <v>45014</v>
      </c>
      <c r="AI8" s="12"/>
      <c r="AJ8" s="12" t="s">
        <v>635</v>
      </c>
      <c r="AK8" s="12">
        <v>45016</v>
      </c>
      <c r="AL8" s="13" t="s">
        <v>66</v>
      </c>
      <c r="AM8" s="12"/>
      <c r="AN8" s="12"/>
      <c r="AO8" s="13" t="s">
        <v>67</v>
      </c>
      <c r="AP8" s="13" t="s">
        <v>70</v>
      </c>
      <c r="AQ8" s="13" t="s">
        <v>97</v>
      </c>
      <c r="AR8" s="11" t="s">
        <v>67</v>
      </c>
      <c r="AS8" s="11" t="s">
        <v>67</v>
      </c>
      <c r="AT8" s="14" t="s">
        <v>616</v>
      </c>
      <c r="AU8" s="15" t="s">
        <v>98</v>
      </c>
      <c r="AV8" s="16">
        <v>1.2</v>
      </c>
      <c r="BB8">
        <f t="shared" si="0"/>
        <v>1</v>
      </c>
      <c r="BC8">
        <f t="shared" si="1"/>
        <v>0</v>
      </c>
      <c r="BD8">
        <f t="shared" si="2"/>
        <v>1</v>
      </c>
      <c r="BF8">
        <f t="shared" si="3"/>
        <v>1</v>
      </c>
      <c r="BG8">
        <f t="shared" si="4"/>
        <v>1</v>
      </c>
      <c r="BH8">
        <f t="shared" si="5"/>
        <v>1</v>
      </c>
      <c r="BI8">
        <f t="shared" si="6"/>
        <v>1</v>
      </c>
      <c r="BJ8">
        <f t="shared" si="7"/>
        <v>1</v>
      </c>
      <c r="BK8">
        <f t="shared" si="8"/>
        <v>1</v>
      </c>
      <c r="BL8">
        <f t="shared" si="9"/>
        <v>1</v>
      </c>
      <c r="BM8">
        <f t="shared" si="10"/>
        <v>1</v>
      </c>
      <c r="BN8">
        <f t="shared" si="11"/>
        <v>1</v>
      </c>
      <c r="BO8">
        <f t="shared" si="12"/>
        <v>1</v>
      </c>
      <c r="BP8">
        <f t="shared" si="13"/>
        <v>1</v>
      </c>
      <c r="BQ8">
        <f t="shared" si="14"/>
        <v>1</v>
      </c>
      <c r="BR8">
        <f t="shared" si="15"/>
        <v>1</v>
      </c>
      <c r="BS8">
        <f t="shared" si="16"/>
        <v>1</v>
      </c>
      <c r="BT8">
        <f t="shared" si="17"/>
        <v>0</v>
      </c>
      <c r="BV8">
        <f t="shared" si="18"/>
        <v>1</v>
      </c>
      <c r="BW8">
        <f t="shared" si="19"/>
        <v>0</v>
      </c>
      <c r="BX8">
        <f t="shared" si="20"/>
        <v>0</v>
      </c>
      <c r="BZ8">
        <f t="shared" si="21"/>
        <v>0</v>
      </c>
      <c r="CA8">
        <f t="shared" si="22"/>
        <v>1</v>
      </c>
      <c r="CC8">
        <f t="shared" si="23"/>
        <v>0</v>
      </c>
      <c r="CD8">
        <f t="shared" si="24"/>
        <v>0</v>
      </c>
    </row>
    <row r="9" spans="1:82" hidden="1" x14ac:dyDescent="0.25">
      <c r="A9" s="5" t="s">
        <v>99</v>
      </c>
      <c r="B9" s="5"/>
      <c r="C9" s="6" t="s">
        <v>33</v>
      </c>
      <c r="D9" s="8">
        <v>44730</v>
      </c>
      <c r="E9" s="8">
        <v>44847</v>
      </c>
      <c r="F9" s="9">
        <v>0.52</v>
      </c>
      <c r="G9" s="9">
        <v>0</v>
      </c>
      <c r="H9" s="10">
        <v>55172.26</v>
      </c>
      <c r="I9" s="10">
        <v>33103.356</v>
      </c>
      <c r="J9" s="10">
        <v>-4.0000000008149073E-3</v>
      </c>
      <c r="K9" s="10">
        <v>33103.360000000001</v>
      </c>
      <c r="L9" s="10">
        <v>28455.510000000002</v>
      </c>
      <c r="M9" s="10">
        <v>4647.8500000000004</v>
      </c>
      <c r="N9" s="9">
        <v>0.41799999999999998</v>
      </c>
      <c r="O9" s="35"/>
      <c r="P9" s="11" t="s">
        <v>65</v>
      </c>
      <c r="Q9" s="23"/>
      <c r="R9" s="11" t="s">
        <v>66</v>
      </c>
      <c r="S9" s="11" t="s">
        <v>67</v>
      </c>
      <c r="T9" s="11" t="s">
        <v>66</v>
      </c>
      <c r="U9" s="11" t="s">
        <v>67</v>
      </c>
      <c r="V9" s="11" t="s">
        <v>66</v>
      </c>
      <c r="W9" s="11" t="s">
        <v>67</v>
      </c>
      <c r="X9" s="11" t="s">
        <v>66</v>
      </c>
      <c r="Y9" s="11" t="s">
        <v>67</v>
      </c>
      <c r="Z9" s="11" t="s">
        <v>66</v>
      </c>
      <c r="AA9" s="11" t="s">
        <v>67</v>
      </c>
      <c r="AB9" s="11" t="s">
        <v>66</v>
      </c>
      <c r="AC9" s="11" t="s">
        <v>67</v>
      </c>
      <c r="AD9" s="11" t="s">
        <v>66</v>
      </c>
      <c r="AE9" s="11" t="s">
        <v>67</v>
      </c>
      <c r="AF9" s="11" t="s">
        <v>68</v>
      </c>
      <c r="AG9" s="12">
        <v>44831</v>
      </c>
      <c r="AH9" s="12"/>
      <c r="AI9" s="12"/>
      <c r="AJ9" s="12"/>
      <c r="AK9" s="12"/>
      <c r="AL9" s="13" t="s">
        <v>69</v>
      </c>
      <c r="AM9" s="12"/>
      <c r="AN9" s="12"/>
      <c r="AO9" s="13" t="s">
        <v>67</v>
      </c>
      <c r="AP9" s="13" t="s">
        <v>70</v>
      </c>
      <c r="AQ9" s="13" t="s">
        <v>100</v>
      </c>
      <c r="AR9" s="11" t="s">
        <v>67</v>
      </c>
      <c r="AS9" s="11" t="s">
        <v>67</v>
      </c>
      <c r="AT9" s="14" t="s">
        <v>101</v>
      </c>
      <c r="AU9" s="15" t="s">
        <v>102</v>
      </c>
      <c r="AV9" s="16">
        <v>4.7</v>
      </c>
      <c r="BB9">
        <f t="shared" si="0"/>
        <v>1</v>
      </c>
      <c r="BC9">
        <f t="shared" si="1"/>
        <v>0</v>
      </c>
      <c r="BD9">
        <f t="shared" si="2"/>
        <v>0</v>
      </c>
      <c r="BF9">
        <f t="shared" si="3"/>
        <v>0</v>
      </c>
      <c r="BG9">
        <f t="shared" si="4"/>
        <v>0</v>
      </c>
      <c r="BH9">
        <f t="shared" si="5"/>
        <v>0</v>
      </c>
      <c r="BI9">
        <f t="shared" si="6"/>
        <v>0</v>
      </c>
      <c r="BJ9">
        <f t="shared" si="7"/>
        <v>0</v>
      </c>
      <c r="BK9">
        <f t="shared" si="8"/>
        <v>0</v>
      </c>
      <c r="BL9">
        <f t="shared" si="9"/>
        <v>0</v>
      </c>
      <c r="BM9">
        <f t="shared" si="10"/>
        <v>0</v>
      </c>
      <c r="BN9">
        <f t="shared" si="11"/>
        <v>0</v>
      </c>
      <c r="BO9">
        <f t="shared" si="12"/>
        <v>0</v>
      </c>
      <c r="BP9">
        <f t="shared" si="13"/>
        <v>0</v>
      </c>
      <c r="BQ9">
        <f t="shared" si="14"/>
        <v>0</v>
      </c>
      <c r="BR9">
        <f t="shared" si="15"/>
        <v>0</v>
      </c>
      <c r="BS9">
        <f t="shared" si="16"/>
        <v>0</v>
      </c>
      <c r="BT9">
        <f t="shared" si="17"/>
        <v>0</v>
      </c>
      <c r="BV9">
        <f t="shared" si="18"/>
        <v>0</v>
      </c>
      <c r="BW9">
        <f t="shared" si="19"/>
        <v>0</v>
      </c>
      <c r="BX9">
        <f t="shared" si="20"/>
        <v>0</v>
      </c>
      <c r="BZ9">
        <f t="shared" si="21"/>
        <v>0</v>
      </c>
      <c r="CA9">
        <f t="shared" si="22"/>
        <v>1</v>
      </c>
      <c r="CC9">
        <f t="shared" si="23"/>
        <v>0</v>
      </c>
      <c r="CD9">
        <f t="shared" si="24"/>
        <v>0</v>
      </c>
    </row>
    <row r="10" spans="1:82" x14ac:dyDescent="0.25">
      <c r="A10" s="6" t="s">
        <v>103</v>
      </c>
      <c r="B10" s="6"/>
      <c r="C10" s="6" t="s">
        <v>33</v>
      </c>
      <c r="D10" s="8">
        <v>44734</v>
      </c>
      <c r="E10" s="8">
        <v>44873</v>
      </c>
      <c r="F10" s="9">
        <v>0.10100000000000001</v>
      </c>
      <c r="G10" s="9">
        <v>0</v>
      </c>
      <c r="H10" s="10">
        <v>55172.26</v>
      </c>
      <c r="I10" s="10">
        <v>33103.356</v>
      </c>
      <c r="J10" s="10">
        <v>28987.966</v>
      </c>
      <c r="K10" s="10">
        <v>4115.3900000000003</v>
      </c>
      <c r="L10" s="10">
        <v>-2963.5499999999993</v>
      </c>
      <c r="M10" s="10">
        <v>7078.94</v>
      </c>
      <c r="N10" s="9">
        <v>0.21099999999999999</v>
      </c>
      <c r="O10" s="35">
        <v>44986</v>
      </c>
      <c r="P10" s="11" t="s">
        <v>78</v>
      </c>
      <c r="Q10" s="23">
        <v>45005</v>
      </c>
      <c r="R10" s="11" t="s">
        <v>70</v>
      </c>
      <c r="S10" s="11" t="s">
        <v>79</v>
      </c>
      <c r="T10" s="11" t="s">
        <v>70</v>
      </c>
      <c r="U10" s="11" t="s">
        <v>594</v>
      </c>
      <c r="V10" s="11" t="s">
        <v>70</v>
      </c>
      <c r="W10" s="11" t="s">
        <v>79</v>
      </c>
      <c r="X10" s="11" t="s">
        <v>70</v>
      </c>
      <c r="Y10" s="11" t="s">
        <v>594</v>
      </c>
      <c r="Z10" s="11" t="s">
        <v>70</v>
      </c>
      <c r="AA10" s="11" t="s">
        <v>79</v>
      </c>
      <c r="AB10" s="11" t="s">
        <v>70</v>
      </c>
      <c r="AC10" s="11" t="s">
        <v>79</v>
      </c>
      <c r="AD10" s="11" t="s">
        <v>70</v>
      </c>
      <c r="AE10" s="11" t="s">
        <v>596</v>
      </c>
      <c r="AF10" s="11" t="s">
        <v>637</v>
      </c>
      <c r="AG10" s="12">
        <v>44671</v>
      </c>
      <c r="AH10" s="12">
        <v>44964</v>
      </c>
      <c r="AI10" s="12">
        <v>45007</v>
      </c>
      <c r="AJ10" s="12" t="s">
        <v>635</v>
      </c>
      <c r="AK10" s="12">
        <v>45007</v>
      </c>
      <c r="AL10" s="13" t="s">
        <v>66</v>
      </c>
      <c r="AM10" s="12"/>
      <c r="AN10" s="12"/>
      <c r="AO10" s="13" t="s">
        <v>67</v>
      </c>
      <c r="AP10" s="13" t="s">
        <v>70</v>
      </c>
      <c r="AQ10" s="13" t="s">
        <v>104</v>
      </c>
      <c r="AR10" s="11" t="s">
        <v>67</v>
      </c>
      <c r="AS10" s="11" t="s">
        <v>67</v>
      </c>
      <c r="AT10" s="14" t="s">
        <v>595</v>
      </c>
      <c r="AU10" s="15" t="s">
        <v>94</v>
      </c>
      <c r="AV10" s="16">
        <v>7.8</v>
      </c>
      <c r="BB10">
        <f t="shared" si="0"/>
        <v>1</v>
      </c>
      <c r="BC10">
        <f t="shared" si="1"/>
        <v>0</v>
      </c>
      <c r="BD10">
        <f t="shared" si="2"/>
        <v>1</v>
      </c>
      <c r="BF10">
        <f t="shared" si="3"/>
        <v>1</v>
      </c>
      <c r="BG10">
        <f t="shared" si="4"/>
        <v>1</v>
      </c>
      <c r="BH10">
        <f t="shared" si="5"/>
        <v>1</v>
      </c>
      <c r="BI10">
        <f t="shared" si="6"/>
        <v>0</v>
      </c>
      <c r="BJ10">
        <f t="shared" si="7"/>
        <v>1</v>
      </c>
      <c r="BK10">
        <f t="shared" si="8"/>
        <v>1</v>
      </c>
      <c r="BL10">
        <f t="shared" si="9"/>
        <v>1</v>
      </c>
      <c r="BM10">
        <f t="shared" si="10"/>
        <v>0</v>
      </c>
      <c r="BN10">
        <f t="shared" si="11"/>
        <v>1</v>
      </c>
      <c r="BO10">
        <f t="shared" si="12"/>
        <v>1</v>
      </c>
      <c r="BP10">
        <f t="shared" si="13"/>
        <v>1</v>
      </c>
      <c r="BQ10">
        <f t="shared" si="14"/>
        <v>1</v>
      </c>
      <c r="BR10">
        <f t="shared" si="15"/>
        <v>1</v>
      </c>
      <c r="BS10">
        <f t="shared" si="16"/>
        <v>1</v>
      </c>
      <c r="BT10">
        <f t="shared" si="17"/>
        <v>0</v>
      </c>
      <c r="BV10">
        <f t="shared" si="18"/>
        <v>1</v>
      </c>
      <c r="BW10">
        <f t="shared" si="19"/>
        <v>1</v>
      </c>
      <c r="BX10">
        <f t="shared" si="20"/>
        <v>0</v>
      </c>
      <c r="BZ10">
        <f t="shared" si="21"/>
        <v>0</v>
      </c>
      <c r="CA10">
        <f t="shared" si="22"/>
        <v>1</v>
      </c>
      <c r="CC10">
        <f t="shared" si="23"/>
        <v>0</v>
      </c>
      <c r="CD10">
        <f t="shared" si="24"/>
        <v>0</v>
      </c>
    </row>
    <row r="11" spans="1:82" hidden="1" x14ac:dyDescent="0.25">
      <c r="A11" s="5" t="s">
        <v>105</v>
      </c>
      <c r="B11" s="5"/>
      <c r="C11" s="6" t="s">
        <v>33</v>
      </c>
      <c r="D11" s="8">
        <v>44734</v>
      </c>
      <c r="E11" s="8">
        <v>44918</v>
      </c>
      <c r="F11" s="17">
        <v>1.8169999999999999</v>
      </c>
      <c r="G11" s="9">
        <v>0</v>
      </c>
      <c r="H11" s="10">
        <v>112980.01</v>
      </c>
      <c r="I11" s="10">
        <v>67788.005999999994</v>
      </c>
      <c r="J11" s="10">
        <v>67788.005999999994</v>
      </c>
      <c r="K11" s="10">
        <v>0</v>
      </c>
      <c r="L11" s="10">
        <v>0</v>
      </c>
      <c r="M11" s="10">
        <v>0</v>
      </c>
      <c r="N11" s="18">
        <v>2.0910000000000002</v>
      </c>
      <c r="O11" s="35">
        <v>44986</v>
      </c>
      <c r="P11" s="11" t="s">
        <v>65</v>
      </c>
      <c r="Q11" s="11"/>
      <c r="R11" s="11" t="s">
        <v>66</v>
      </c>
      <c r="S11" s="11" t="s">
        <v>67</v>
      </c>
      <c r="T11" s="11" t="s">
        <v>66</v>
      </c>
      <c r="U11" s="11" t="s">
        <v>67</v>
      </c>
      <c r="V11" s="11" t="s">
        <v>66</v>
      </c>
      <c r="W11" s="11" t="s">
        <v>67</v>
      </c>
      <c r="X11" s="11" t="s">
        <v>66</v>
      </c>
      <c r="Y11" s="11" t="s">
        <v>67</v>
      </c>
      <c r="Z11" s="11" t="s">
        <v>66</v>
      </c>
      <c r="AA11" s="11" t="s">
        <v>67</v>
      </c>
      <c r="AB11" s="11" t="s">
        <v>66</v>
      </c>
      <c r="AC11" s="11" t="s">
        <v>67</v>
      </c>
      <c r="AD11" s="11" t="s">
        <v>66</v>
      </c>
      <c r="AE11" s="11" t="s">
        <v>67</v>
      </c>
      <c r="AF11" s="11" t="s">
        <v>68</v>
      </c>
      <c r="AG11" s="12">
        <v>44678</v>
      </c>
      <c r="AH11" s="12"/>
      <c r="AI11" s="12"/>
      <c r="AJ11" s="12"/>
      <c r="AK11" s="12"/>
      <c r="AL11" s="13" t="s">
        <v>69</v>
      </c>
      <c r="AM11" s="12"/>
      <c r="AN11" s="12"/>
      <c r="AO11" s="13" t="s">
        <v>67</v>
      </c>
      <c r="AP11" s="13" t="s">
        <v>70</v>
      </c>
      <c r="AQ11" s="13" t="s">
        <v>106</v>
      </c>
      <c r="AR11" s="11" t="s">
        <v>67</v>
      </c>
      <c r="AS11" s="11" t="s">
        <v>67</v>
      </c>
      <c r="AT11" s="14"/>
      <c r="AU11" s="15" t="s">
        <v>107</v>
      </c>
      <c r="AV11" s="16">
        <v>11.12</v>
      </c>
      <c r="BB11">
        <f t="shared" si="0"/>
        <v>1</v>
      </c>
      <c r="BC11">
        <f t="shared" si="1"/>
        <v>0</v>
      </c>
      <c r="BD11">
        <f t="shared" si="2"/>
        <v>0</v>
      </c>
      <c r="BF11">
        <f t="shared" si="3"/>
        <v>0</v>
      </c>
      <c r="BG11">
        <f t="shared" si="4"/>
        <v>0</v>
      </c>
      <c r="BH11">
        <f t="shared" si="5"/>
        <v>0</v>
      </c>
      <c r="BI11">
        <f t="shared" si="6"/>
        <v>0</v>
      </c>
      <c r="BJ11">
        <f t="shared" si="7"/>
        <v>0</v>
      </c>
      <c r="BK11">
        <f t="shared" si="8"/>
        <v>0</v>
      </c>
      <c r="BL11">
        <f t="shared" si="9"/>
        <v>0</v>
      </c>
      <c r="BM11">
        <f t="shared" si="10"/>
        <v>0</v>
      </c>
      <c r="BN11">
        <f t="shared" si="11"/>
        <v>0</v>
      </c>
      <c r="BO11">
        <f t="shared" si="12"/>
        <v>0</v>
      </c>
      <c r="BP11">
        <f t="shared" si="13"/>
        <v>0</v>
      </c>
      <c r="BQ11">
        <f t="shared" si="14"/>
        <v>0</v>
      </c>
      <c r="BR11">
        <f t="shared" si="15"/>
        <v>0</v>
      </c>
      <c r="BS11">
        <f t="shared" si="16"/>
        <v>0</v>
      </c>
      <c r="BT11">
        <f t="shared" si="17"/>
        <v>0</v>
      </c>
      <c r="BV11">
        <f t="shared" si="18"/>
        <v>0</v>
      </c>
      <c r="BW11">
        <f t="shared" si="19"/>
        <v>0</v>
      </c>
      <c r="BX11">
        <f t="shared" si="20"/>
        <v>0</v>
      </c>
      <c r="BZ11">
        <f t="shared" si="21"/>
        <v>0</v>
      </c>
      <c r="CA11">
        <f t="shared" si="22"/>
        <v>1</v>
      </c>
      <c r="CC11">
        <f t="shared" si="23"/>
        <v>0</v>
      </c>
      <c r="CD11">
        <f t="shared" si="24"/>
        <v>0</v>
      </c>
    </row>
    <row r="12" spans="1:82" hidden="1" x14ac:dyDescent="0.25">
      <c r="A12" s="5" t="s">
        <v>108</v>
      </c>
      <c r="B12" s="5"/>
      <c r="C12" s="6" t="s">
        <v>33</v>
      </c>
      <c r="D12" s="8">
        <v>44733</v>
      </c>
      <c r="E12" s="8">
        <v>44848</v>
      </c>
      <c r="F12" s="9">
        <v>1.2030000000000001</v>
      </c>
      <c r="G12" s="9">
        <v>0</v>
      </c>
      <c r="H12" s="10">
        <v>72933.820000000007</v>
      </c>
      <c r="I12" s="10">
        <v>43760.292000000001</v>
      </c>
      <c r="J12" s="10">
        <v>2.0000000004074536E-3</v>
      </c>
      <c r="K12" s="10">
        <v>43760.29</v>
      </c>
      <c r="L12" s="10">
        <v>8416.9800000000032</v>
      </c>
      <c r="M12" s="10">
        <v>35343.31</v>
      </c>
      <c r="N12" s="9">
        <v>1.6930000000000001</v>
      </c>
      <c r="O12" s="35"/>
      <c r="P12" s="11" t="s">
        <v>65</v>
      </c>
      <c r="Q12" s="11"/>
      <c r="R12" s="11" t="s">
        <v>66</v>
      </c>
      <c r="S12" s="11" t="s">
        <v>67</v>
      </c>
      <c r="T12" s="11" t="s">
        <v>66</v>
      </c>
      <c r="U12" s="11" t="s">
        <v>67</v>
      </c>
      <c r="V12" s="11" t="s">
        <v>66</v>
      </c>
      <c r="W12" s="11" t="s">
        <v>67</v>
      </c>
      <c r="X12" s="11" t="s">
        <v>66</v>
      </c>
      <c r="Y12" s="11" t="s">
        <v>67</v>
      </c>
      <c r="Z12" s="11" t="s">
        <v>66</v>
      </c>
      <c r="AA12" s="11" t="s">
        <v>67</v>
      </c>
      <c r="AB12" s="11" t="s">
        <v>66</v>
      </c>
      <c r="AC12" s="11" t="s">
        <v>67</v>
      </c>
      <c r="AD12" s="11" t="s">
        <v>66</v>
      </c>
      <c r="AE12" s="11" t="s">
        <v>67</v>
      </c>
      <c r="AF12" s="11" t="s">
        <v>68</v>
      </c>
      <c r="AG12" s="12">
        <v>44676</v>
      </c>
      <c r="AH12" s="12">
        <v>44957</v>
      </c>
      <c r="AI12" s="12"/>
      <c r="AJ12" s="12"/>
      <c r="AK12" s="12"/>
      <c r="AL12" s="13" t="s">
        <v>70</v>
      </c>
      <c r="AM12" s="12"/>
      <c r="AN12" s="12"/>
      <c r="AO12" s="13" t="s">
        <v>67</v>
      </c>
      <c r="AP12" s="13" t="s">
        <v>70</v>
      </c>
      <c r="AQ12" s="13" t="s">
        <v>109</v>
      </c>
      <c r="AR12" s="11" t="s">
        <v>67</v>
      </c>
      <c r="AS12" s="11" t="s">
        <v>67</v>
      </c>
      <c r="AT12" s="14" t="s">
        <v>74</v>
      </c>
      <c r="AU12" s="15" t="s">
        <v>102</v>
      </c>
      <c r="AV12" s="16">
        <v>4.7</v>
      </c>
      <c r="BB12">
        <f t="shared" si="0"/>
        <v>1</v>
      </c>
      <c r="BC12">
        <f t="shared" si="1"/>
        <v>0</v>
      </c>
      <c r="BD12">
        <f t="shared" si="2"/>
        <v>0</v>
      </c>
      <c r="BF12">
        <f t="shared" si="3"/>
        <v>0</v>
      </c>
      <c r="BG12">
        <f t="shared" si="4"/>
        <v>0</v>
      </c>
      <c r="BH12">
        <f t="shared" si="5"/>
        <v>0</v>
      </c>
      <c r="BI12">
        <f t="shared" si="6"/>
        <v>0</v>
      </c>
      <c r="BJ12">
        <f t="shared" si="7"/>
        <v>0</v>
      </c>
      <c r="BK12">
        <f t="shared" si="8"/>
        <v>0</v>
      </c>
      <c r="BL12">
        <f t="shared" si="9"/>
        <v>0</v>
      </c>
      <c r="BM12">
        <f t="shared" si="10"/>
        <v>0</v>
      </c>
      <c r="BN12">
        <f t="shared" si="11"/>
        <v>0</v>
      </c>
      <c r="BO12">
        <f t="shared" si="12"/>
        <v>0</v>
      </c>
      <c r="BP12">
        <f t="shared" si="13"/>
        <v>0</v>
      </c>
      <c r="BQ12">
        <f t="shared" si="14"/>
        <v>0</v>
      </c>
      <c r="BR12">
        <f t="shared" si="15"/>
        <v>0</v>
      </c>
      <c r="BS12">
        <f t="shared" si="16"/>
        <v>0</v>
      </c>
      <c r="BT12">
        <f t="shared" si="17"/>
        <v>0</v>
      </c>
      <c r="BV12">
        <f t="shared" si="18"/>
        <v>1</v>
      </c>
      <c r="BW12">
        <f t="shared" si="19"/>
        <v>0</v>
      </c>
      <c r="BX12">
        <f t="shared" si="20"/>
        <v>1</v>
      </c>
      <c r="BZ12">
        <f t="shared" si="21"/>
        <v>0</v>
      </c>
      <c r="CA12">
        <f t="shared" si="22"/>
        <v>1</v>
      </c>
      <c r="CC12">
        <f t="shared" si="23"/>
        <v>0</v>
      </c>
      <c r="CD12">
        <f t="shared" si="24"/>
        <v>0</v>
      </c>
    </row>
    <row r="13" spans="1:82" hidden="1" x14ac:dyDescent="0.25">
      <c r="A13" s="5" t="s">
        <v>110</v>
      </c>
      <c r="B13" s="5"/>
      <c r="C13" s="6" t="s">
        <v>33</v>
      </c>
      <c r="D13" s="8">
        <v>44854</v>
      </c>
      <c r="E13" s="8">
        <v>44855</v>
      </c>
      <c r="F13" s="9">
        <v>1.5489999999999999</v>
      </c>
      <c r="G13" s="9">
        <v>0</v>
      </c>
      <c r="H13" s="10">
        <v>47248.34</v>
      </c>
      <c r="I13" s="10">
        <v>28349.003999999997</v>
      </c>
      <c r="J13" s="10">
        <v>-12636.396000000004</v>
      </c>
      <c r="K13" s="10">
        <v>40985.4</v>
      </c>
      <c r="L13" s="10">
        <v>9781.7200000000012</v>
      </c>
      <c r="M13" s="10">
        <v>31203.68</v>
      </c>
      <c r="N13" s="9">
        <v>0.81</v>
      </c>
      <c r="O13" s="35"/>
      <c r="P13" s="11" t="s">
        <v>65</v>
      </c>
      <c r="Q13" s="11"/>
      <c r="R13" s="11" t="s">
        <v>66</v>
      </c>
      <c r="S13" s="11" t="s">
        <v>67</v>
      </c>
      <c r="T13" s="11" t="s">
        <v>66</v>
      </c>
      <c r="U13" s="11" t="s">
        <v>67</v>
      </c>
      <c r="V13" s="11" t="s">
        <v>66</v>
      </c>
      <c r="W13" s="11" t="s">
        <v>67</v>
      </c>
      <c r="X13" s="11" t="s">
        <v>66</v>
      </c>
      <c r="Y13" s="11" t="s">
        <v>67</v>
      </c>
      <c r="Z13" s="11" t="s">
        <v>66</v>
      </c>
      <c r="AA13" s="11" t="s">
        <v>67</v>
      </c>
      <c r="AB13" s="11" t="s">
        <v>66</v>
      </c>
      <c r="AC13" s="11" t="s">
        <v>67</v>
      </c>
      <c r="AD13" s="11" t="s">
        <v>66</v>
      </c>
      <c r="AE13" s="11" t="s">
        <v>67</v>
      </c>
      <c r="AF13" s="11" t="s">
        <v>68</v>
      </c>
      <c r="AG13" s="12">
        <v>44830</v>
      </c>
      <c r="AH13" s="12"/>
      <c r="AI13" s="12"/>
      <c r="AJ13" s="12"/>
      <c r="AK13" s="12"/>
      <c r="AL13" s="13" t="s">
        <v>69</v>
      </c>
      <c r="AM13" s="12"/>
      <c r="AN13" s="12"/>
      <c r="AO13" s="13" t="s">
        <v>67</v>
      </c>
      <c r="AP13" s="13" t="s">
        <v>70</v>
      </c>
      <c r="AQ13" s="13" t="s">
        <v>111</v>
      </c>
      <c r="AR13" s="11" t="s">
        <v>67</v>
      </c>
      <c r="AS13" s="11" t="s">
        <v>67</v>
      </c>
      <c r="AT13" s="14" t="s">
        <v>112</v>
      </c>
      <c r="AU13" s="15" t="s">
        <v>86</v>
      </c>
      <c r="AV13" s="16">
        <v>3.4</v>
      </c>
      <c r="BB13">
        <f t="shared" si="0"/>
        <v>1</v>
      </c>
      <c r="BC13">
        <f t="shared" si="1"/>
        <v>0</v>
      </c>
      <c r="BD13">
        <f t="shared" si="2"/>
        <v>0</v>
      </c>
      <c r="BF13">
        <f t="shared" si="3"/>
        <v>0</v>
      </c>
      <c r="BG13">
        <f t="shared" si="4"/>
        <v>0</v>
      </c>
      <c r="BH13">
        <f t="shared" si="5"/>
        <v>0</v>
      </c>
      <c r="BI13">
        <f t="shared" si="6"/>
        <v>0</v>
      </c>
      <c r="BJ13">
        <f t="shared" si="7"/>
        <v>0</v>
      </c>
      <c r="BK13">
        <f t="shared" si="8"/>
        <v>0</v>
      </c>
      <c r="BL13">
        <f t="shared" si="9"/>
        <v>0</v>
      </c>
      <c r="BM13">
        <f t="shared" si="10"/>
        <v>0</v>
      </c>
      <c r="BN13">
        <f t="shared" si="11"/>
        <v>0</v>
      </c>
      <c r="BO13">
        <f t="shared" si="12"/>
        <v>0</v>
      </c>
      <c r="BP13">
        <f t="shared" si="13"/>
        <v>0</v>
      </c>
      <c r="BQ13">
        <f t="shared" si="14"/>
        <v>0</v>
      </c>
      <c r="BR13">
        <f t="shared" si="15"/>
        <v>0</v>
      </c>
      <c r="BS13">
        <f t="shared" si="16"/>
        <v>0</v>
      </c>
      <c r="BT13">
        <f t="shared" si="17"/>
        <v>0</v>
      </c>
      <c r="BV13">
        <f t="shared" si="18"/>
        <v>0</v>
      </c>
      <c r="BW13">
        <f t="shared" si="19"/>
        <v>0</v>
      </c>
      <c r="BX13">
        <f t="shared" si="20"/>
        <v>0</v>
      </c>
      <c r="BZ13">
        <f t="shared" si="21"/>
        <v>0</v>
      </c>
      <c r="CA13">
        <f t="shared" si="22"/>
        <v>1</v>
      </c>
      <c r="CC13">
        <f t="shared" si="23"/>
        <v>0</v>
      </c>
      <c r="CD13">
        <f t="shared" si="24"/>
        <v>0</v>
      </c>
    </row>
    <row r="14" spans="1:82" hidden="1" x14ac:dyDescent="0.25">
      <c r="A14" s="5" t="s">
        <v>113</v>
      </c>
      <c r="B14" s="5"/>
      <c r="C14" s="6" t="s">
        <v>33</v>
      </c>
      <c r="D14" s="8">
        <v>44664</v>
      </c>
      <c r="E14" s="8">
        <v>44720</v>
      </c>
      <c r="F14" s="9">
        <v>2.9630000000000001</v>
      </c>
      <c r="G14" s="9">
        <v>0</v>
      </c>
      <c r="H14" s="10">
        <v>74092.59</v>
      </c>
      <c r="I14" s="10">
        <v>44455.553999999996</v>
      </c>
      <c r="J14" s="10">
        <v>3.9999999935389496E-3</v>
      </c>
      <c r="K14" s="10">
        <v>44455.55</v>
      </c>
      <c r="L14" s="10">
        <v>-18369.549999999996</v>
      </c>
      <c r="M14" s="10">
        <v>62825.1</v>
      </c>
      <c r="N14" s="9">
        <v>3.0430000000000001</v>
      </c>
      <c r="O14" s="35"/>
      <c r="P14" s="11" t="s">
        <v>65</v>
      </c>
      <c r="Q14" s="11"/>
      <c r="R14" s="11" t="s">
        <v>66</v>
      </c>
      <c r="S14" s="11" t="s">
        <v>67</v>
      </c>
      <c r="T14" s="11" t="s">
        <v>66</v>
      </c>
      <c r="U14" s="11" t="s">
        <v>67</v>
      </c>
      <c r="V14" s="11" t="s">
        <v>66</v>
      </c>
      <c r="W14" s="11" t="s">
        <v>67</v>
      </c>
      <c r="X14" s="11" t="s">
        <v>66</v>
      </c>
      <c r="Y14" s="11" t="s">
        <v>67</v>
      </c>
      <c r="Z14" s="11" t="s">
        <v>66</v>
      </c>
      <c r="AA14" s="11" t="s">
        <v>67</v>
      </c>
      <c r="AB14" s="11" t="s">
        <v>66</v>
      </c>
      <c r="AC14" s="11" t="s">
        <v>67</v>
      </c>
      <c r="AD14" s="11" t="s">
        <v>66</v>
      </c>
      <c r="AE14" s="11" t="s">
        <v>67</v>
      </c>
      <c r="AF14" s="11" t="s">
        <v>68</v>
      </c>
      <c r="AG14" s="12">
        <v>44746</v>
      </c>
      <c r="AH14" s="12"/>
      <c r="AI14" s="12"/>
      <c r="AJ14" s="12" t="s">
        <v>635</v>
      </c>
      <c r="AK14" s="12"/>
      <c r="AL14" s="13" t="s">
        <v>69</v>
      </c>
      <c r="AM14" s="12"/>
      <c r="AN14" s="12"/>
      <c r="AO14" s="13" t="s">
        <v>67</v>
      </c>
      <c r="AP14" s="13" t="s">
        <v>70</v>
      </c>
      <c r="AQ14" s="13" t="s">
        <v>114</v>
      </c>
      <c r="AR14" s="11" t="s">
        <v>67</v>
      </c>
      <c r="AS14" s="11" t="s">
        <v>67</v>
      </c>
      <c r="AT14" s="14" t="s">
        <v>89</v>
      </c>
      <c r="AU14" s="15" t="s">
        <v>102</v>
      </c>
      <c r="AV14" s="16">
        <v>4.7</v>
      </c>
      <c r="BB14">
        <f t="shared" si="0"/>
        <v>1</v>
      </c>
      <c r="BC14">
        <f t="shared" si="1"/>
        <v>0</v>
      </c>
      <c r="BD14">
        <f t="shared" si="2"/>
        <v>0</v>
      </c>
      <c r="BF14">
        <f t="shared" si="3"/>
        <v>0</v>
      </c>
      <c r="BG14">
        <f t="shared" si="4"/>
        <v>0</v>
      </c>
      <c r="BH14">
        <f t="shared" si="5"/>
        <v>0</v>
      </c>
      <c r="BI14">
        <f t="shared" si="6"/>
        <v>0</v>
      </c>
      <c r="BJ14">
        <f t="shared" si="7"/>
        <v>0</v>
      </c>
      <c r="BK14">
        <f t="shared" si="8"/>
        <v>0</v>
      </c>
      <c r="BL14">
        <f t="shared" si="9"/>
        <v>0</v>
      </c>
      <c r="BM14">
        <f t="shared" si="10"/>
        <v>0</v>
      </c>
      <c r="BN14">
        <f t="shared" si="11"/>
        <v>0</v>
      </c>
      <c r="BO14">
        <f t="shared" si="12"/>
        <v>0</v>
      </c>
      <c r="BP14">
        <f t="shared" si="13"/>
        <v>0</v>
      </c>
      <c r="BQ14">
        <f t="shared" si="14"/>
        <v>0</v>
      </c>
      <c r="BR14">
        <f t="shared" si="15"/>
        <v>0</v>
      </c>
      <c r="BS14">
        <f t="shared" si="16"/>
        <v>0</v>
      </c>
      <c r="BT14">
        <f t="shared" si="17"/>
        <v>0</v>
      </c>
      <c r="BV14">
        <f t="shared" si="18"/>
        <v>0</v>
      </c>
      <c r="BW14">
        <f t="shared" si="19"/>
        <v>0</v>
      </c>
      <c r="BX14">
        <f t="shared" si="20"/>
        <v>0</v>
      </c>
      <c r="BZ14">
        <f t="shared" si="21"/>
        <v>0</v>
      </c>
      <c r="CA14">
        <f t="shared" si="22"/>
        <v>1</v>
      </c>
      <c r="CC14">
        <f t="shared" si="23"/>
        <v>0</v>
      </c>
      <c r="CD14">
        <f t="shared" si="24"/>
        <v>0</v>
      </c>
    </row>
    <row r="15" spans="1:82" hidden="1" x14ac:dyDescent="0.25">
      <c r="A15" s="5" t="s">
        <v>115</v>
      </c>
      <c r="B15" s="5"/>
      <c r="C15" s="6" t="s">
        <v>33</v>
      </c>
      <c r="D15" s="8">
        <v>44659</v>
      </c>
      <c r="E15" s="8">
        <v>44678</v>
      </c>
      <c r="F15" s="9">
        <v>3.0329999999999999</v>
      </c>
      <c r="G15" s="9">
        <v>0</v>
      </c>
      <c r="H15" s="10">
        <v>85463.6</v>
      </c>
      <c r="I15" s="10">
        <v>51278.16</v>
      </c>
      <c r="J15" s="10">
        <v>-7264.0599999999977</v>
      </c>
      <c r="K15" s="10">
        <v>58542.22</v>
      </c>
      <c r="L15" s="10">
        <v>-13418.240000000005</v>
      </c>
      <c r="M15" s="10">
        <v>71960.460000000006</v>
      </c>
      <c r="N15" s="9">
        <v>2.0880000000000001</v>
      </c>
      <c r="O15" s="35"/>
      <c r="P15" s="11" t="s">
        <v>65</v>
      </c>
      <c r="Q15" s="11"/>
      <c r="R15" s="11" t="s">
        <v>66</v>
      </c>
      <c r="S15" s="11" t="s">
        <v>67</v>
      </c>
      <c r="T15" s="11" t="s">
        <v>66</v>
      </c>
      <c r="U15" s="11" t="s">
        <v>67</v>
      </c>
      <c r="V15" s="11" t="s">
        <v>66</v>
      </c>
      <c r="W15" s="11" t="s">
        <v>67</v>
      </c>
      <c r="X15" s="11" t="s">
        <v>66</v>
      </c>
      <c r="Y15" s="11" t="s">
        <v>67</v>
      </c>
      <c r="Z15" s="11" t="s">
        <v>66</v>
      </c>
      <c r="AA15" s="11" t="s">
        <v>67</v>
      </c>
      <c r="AB15" s="11" t="s">
        <v>66</v>
      </c>
      <c r="AC15" s="11" t="s">
        <v>67</v>
      </c>
      <c r="AD15" s="11" t="s">
        <v>66</v>
      </c>
      <c r="AE15" s="11" t="s">
        <v>67</v>
      </c>
      <c r="AF15" s="11" t="s">
        <v>68</v>
      </c>
      <c r="AG15" s="12">
        <v>44586</v>
      </c>
      <c r="AH15" s="12"/>
      <c r="AI15" s="12"/>
      <c r="AJ15" s="12"/>
      <c r="AK15" s="12"/>
      <c r="AL15" s="13" t="s">
        <v>69</v>
      </c>
      <c r="AM15" s="12"/>
      <c r="AN15" s="12"/>
      <c r="AO15" s="13" t="s">
        <v>67</v>
      </c>
      <c r="AP15" s="13" t="s">
        <v>70</v>
      </c>
      <c r="AQ15" s="13" t="s">
        <v>116</v>
      </c>
      <c r="AR15" s="11" t="s">
        <v>67</v>
      </c>
      <c r="AS15" s="11" t="s">
        <v>67</v>
      </c>
      <c r="AT15" s="14" t="s">
        <v>117</v>
      </c>
      <c r="AU15" s="15" t="s">
        <v>102</v>
      </c>
      <c r="AV15" s="16">
        <v>4.7</v>
      </c>
      <c r="BB15">
        <f t="shared" si="0"/>
        <v>1</v>
      </c>
      <c r="BC15">
        <f t="shared" si="1"/>
        <v>0</v>
      </c>
      <c r="BD15">
        <f t="shared" si="2"/>
        <v>0</v>
      </c>
      <c r="BF15">
        <f t="shared" si="3"/>
        <v>0</v>
      </c>
      <c r="BG15">
        <f t="shared" si="4"/>
        <v>0</v>
      </c>
      <c r="BH15">
        <f t="shared" si="5"/>
        <v>0</v>
      </c>
      <c r="BI15">
        <f t="shared" si="6"/>
        <v>0</v>
      </c>
      <c r="BJ15">
        <f t="shared" si="7"/>
        <v>0</v>
      </c>
      <c r="BK15">
        <f t="shared" si="8"/>
        <v>0</v>
      </c>
      <c r="BL15">
        <f t="shared" si="9"/>
        <v>0</v>
      </c>
      <c r="BM15">
        <f t="shared" si="10"/>
        <v>0</v>
      </c>
      <c r="BN15">
        <f t="shared" si="11"/>
        <v>0</v>
      </c>
      <c r="BO15">
        <f t="shared" si="12"/>
        <v>0</v>
      </c>
      <c r="BP15">
        <f t="shared" si="13"/>
        <v>0</v>
      </c>
      <c r="BQ15">
        <f t="shared" si="14"/>
        <v>0</v>
      </c>
      <c r="BR15">
        <f t="shared" si="15"/>
        <v>0</v>
      </c>
      <c r="BS15">
        <f t="shared" si="16"/>
        <v>0</v>
      </c>
      <c r="BT15">
        <f t="shared" si="17"/>
        <v>0</v>
      </c>
      <c r="BV15">
        <f t="shared" si="18"/>
        <v>0</v>
      </c>
      <c r="BW15">
        <f t="shared" si="19"/>
        <v>0</v>
      </c>
      <c r="BX15">
        <f t="shared" si="20"/>
        <v>0</v>
      </c>
      <c r="BZ15">
        <f t="shared" si="21"/>
        <v>0</v>
      </c>
      <c r="CA15">
        <f t="shared" si="22"/>
        <v>1</v>
      </c>
      <c r="CC15">
        <f t="shared" si="23"/>
        <v>0</v>
      </c>
      <c r="CD15">
        <f t="shared" si="24"/>
        <v>0</v>
      </c>
    </row>
    <row r="16" spans="1:82" hidden="1" x14ac:dyDescent="0.25">
      <c r="A16" s="5" t="s">
        <v>118</v>
      </c>
      <c r="B16" s="5"/>
      <c r="C16" s="6" t="s">
        <v>33</v>
      </c>
      <c r="D16" s="8">
        <v>44720</v>
      </c>
      <c r="E16" s="8">
        <v>44775</v>
      </c>
      <c r="F16" s="9">
        <v>0.22</v>
      </c>
      <c r="G16" s="9">
        <v>0</v>
      </c>
      <c r="H16" s="10">
        <v>59652.160000000003</v>
      </c>
      <c r="I16" s="10">
        <v>35791.296000000002</v>
      </c>
      <c r="J16" s="10">
        <v>-15111.833999999995</v>
      </c>
      <c r="K16" s="10">
        <v>50903.13</v>
      </c>
      <c r="L16" s="10">
        <v>50903.13</v>
      </c>
      <c r="M16" s="10">
        <v>0</v>
      </c>
      <c r="N16" s="9">
        <v>0.46300000000000002</v>
      </c>
      <c r="O16" s="35"/>
      <c r="P16" s="11" t="s">
        <v>65</v>
      </c>
      <c r="Q16" s="11"/>
      <c r="R16" s="11" t="s">
        <v>66</v>
      </c>
      <c r="S16" s="11" t="s">
        <v>67</v>
      </c>
      <c r="T16" s="11" t="s">
        <v>66</v>
      </c>
      <c r="U16" s="11" t="s">
        <v>67</v>
      </c>
      <c r="V16" s="11" t="s">
        <v>66</v>
      </c>
      <c r="W16" s="11" t="s">
        <v>67</v>
      </c>
      <c r="X16" s="11" t="s">
        <v>66</v>
      </c>
      <c r="Y16" s="11" t="s">
        <v>67</v>
      </c>
      <c r="Z16" s="11" t="s">
        <v>66</v>
      </c>
      <c r="AA16" s="11" t="s">
        <v>67</v>
      </c>
      <c r="AB16" s="11" t="s">
        <v>66</v>
      </c>
      <c r="AC16" s="11" t="s">
        <v>67</v>
      </c>
      <c r="AD16" s="11" t="s">
        <v>66</v>
      </c>
      <c r="AE16" s="11" t="s">
        <v>67</v>
      </c>
      <c r="AF16" s="11" t="s">
        <v>68</v>
      </c>
      <c r="AG16" s="12">
        <v>44869</v>
      </c>
      <c r="AH16" s="12"/>
      <c r="AI16" s="12"/>
      <c r="AJ16" s="12" t="s">
        <v>635</v>
      </c>
      <c r="AK16" s="12"/>
      <c r="AL16" s="13" t="s">
        <v>69</v>
      </c>
      <c r="AM16" s="12"/>
      <c r="AN16" s="12"/>
      <c r="AO16" s="13" t="s">
        <v>67</v>
      </c>
      <c r="AP16" s="13" t="s">
        <v>70</v>
      </c>
      <c r="AQ16" s="13" t="s">
        <v>119</v>
      </c>
      <c r="AR16" s="11" t="s">
        <v>67</v>
      </c>
      <c r="AS16" s="11" t="s">
        <v>67</v>
      </c>
      <c r="AT16" s="14"/>
      <c r="AU16" s="15" t="s">
        <v>94</v>
      </c>
      <c r="AV16" s="16">
        <v>7.8</v>
      </c>
      <c r="BB16">
        <f t="shared" si="0"/>
        <v>1</v>
      </c>
      <c r="BC16">
        <f t="shared" si="1"/>
        <v>0</v>
      </c>
      <c r="BD16">
        <f t="shared" si="2"/>
        <v>0</v>
      </c>
      <c r="BF16">
        <f t="shared" si="3"/>
        <v>0</v>
      </c>
      <c r="BG16">
        <f t="shared" si="4"/>
        <v>0</v>
      </c>
      <c r="BH16">
        <f t="shared" si="5"/>
        <v>0</v>
      </c>
      <c r="BI16">
        <f t="shared" si="6"/>
        <v>0</v>
      </c>
      <c r="BJ16">
        <f t="shared" si="7"/>
        <v>0</v>
      </c>
      <c r="BK16">
        <f t="shared" si="8"/>
        <v>0</v>
      </c>
      <c r="BL16">
        <f t="shared" si="9"/>
        <v>0</v>
      </c>
      <c r="BM16">
        <f t="shared" si="10"/>
        <v>0</v>
      </c>
      <c r="BN16">
        <f t="shared" si="11"/>
        <v>0</v>
      </c>
      <c r="BO16">
        <f t="shared" si="12"/>
        <v>0</v>
      </c>
      <c r="BP16">
        <f t="shared" si="13"/>
        <v>0</v>
      </c>
      <c r="BQ16">
        <f t="shared" si="14"/>
        <v>0</v>
      </c>
      <c r="BR16">
        <f t="shared" si="15"/>
        <v>0</v>
      </c>
      <c r="BS16">
        <f t="shared" si="16"/>
        <v>0</v>
      </c>
      <c r="BT16">
        <f t="shared" si="17"/>
        <v>0</v>
      </c>
      <c r="BV16">
        <f t="shared" si="18"/>
        <v>0</v>
      </c>
      <c r="BW16">
        <f t="shared" si="19"/>
        <v>0</v>
      </c>
      <c r="BX16">
        <f t="shared" si="20"/>
        <v>0</v>
      </c>
      <c r="BZ16">
        <f t="shared" si="21"/>
        <v>0</v>
      </c>
      <c r="CA16">
        <f t="shared" si="22"/>
        <v>1</v>
      </c>
      <c r="CC16">
        <f t="shared" si="23"/>
        <v>0</v>
      </c>
      <c r="CD16">
        <f t="shared" si="24"/>
        <v>0</v>
      </c>
    </row>
    <row r="17" spans="1:82" x14ac:dyDescent="0.25">
      <c r="A17" s="5" t="s">
        <v>120</v>
      </c>
      <c r="B17" s="5" t="s">
        <v>121</v>
      </c>
      <c r="C17" s="6" t="s">
        <v>33</v>
      </c>
      <c r="D17" s="8">
        <v>44769</v>
      </c>
      <c r="E17" s="8">
        <v>44769</v>
      </c>
      <c r="F17" s="9">
        <v>0.84799999999999998</v>
      </c>
      <c r="G17" s="9">
        <v>0</v>
      </c>
      <c r="H17" s="10">
        <v>58813.46</v>
      </c>
      <c r="I17" s="10">
        <v>35288.076000000001</v>
      </c>
      <c r="J17" s="10">
        <v>129.85599999999977</v>
      </c>
      <c r="K17" s="10">
        <v>35158.22</v>
      </c>
      <c r="L17" s="10">
        <v>-1438.8199999999997</v>
      </c>
      <c r="M17" s="10">
        <v>36597.040000000001</v>
      </c>
      <c r="N17" s="9">
        <v>1.1779999999999999</v>
      </c>
      <c r="O17" s="35">
        <v>44958</v>
      </c>
      <c r="P17" s="11" t="s">
        <v>78</v>
      </c>
      <c r="Q17" s="23">
        <v>44958</v>
      </c>
      <c r="R17" s="11" t="s">
        <v>70</v>
      </c>
      <c r="S17" s="11" t="s">
        <v>79</v>
      </c>
      <c r="T17" s="11" t="s">
        <v>70</v>
      </c>
      <c r="U17" s="11" t="s">
        <v>594</v>
      </c>
      <c r="V17" s="11" t="s">
        <v>70</v>
      </c>
      <c r="W17" s="11" t="s">
        <v>79</v>
      </c>
      <c r="X17" s="11" t="s">
        <v>70</v>
      </c>
      <c r="Y17" s="11" t="s">
        <v>594</v>
      </c>
      <c r="Z17" s="11" t="s">
        <v>70</v>
      </c>
      <c r="AA17" s="11" t="s">
        <v>79</v>
      </c>
      <c r="AB17" s="11" t="s">
        <v>70</v>
      </c>
      <c r="AC17" s="11" t="s">
        <v>79</v>
      </c>
      <c r="AD17" s="11" t="s">
        <v>70</v>
      </c>
      <c r="AE17" s="11" t="s">
        <v>122</v>
      </c>
      <c r="AF17" s="11" t="s">
        <v>68</v>
      </c>
      <c r="AG17" s="12">
        <v>44585</v>
      </c>
      <c r="AH17" s="12">
        <v>44994</v>
      </c>
      <c r="AI17" s="12"/>
      <c r="AJ17" s="12" t="s">
        <v>635</v>
      </c>
      <c r="AK17" s="12">
        <v>44995</v>
      </c>
      <c r="AL17" s="13" t="s">
        <v>70</v>
      </c>
      <c r="AM17" s="12"/>
      <c r="AN17" s="12"/>
      <c r="AO17" s="13" t="s">
        <v>67</v>
      </c>
      <c r="AP17" s="13" t="s">
        <v>67</v>
      </c>
      <c r="AQ17" s="13" t="s">
        <v>123</v>
      </c>
      <c r="AR17" s="11" t="s">
        <v>67</v>
      </c>
      <c r="AS17" s="11" t="s">
        <v>67</v>
      </c>
      <c r="AT17" s="14" t="s">
        <v>597</v>
      </c>
      <c r="AU17" s="15" t="s">
        <v>98</v>
      </c>
      <c r="AV17" s="16">
        <v>1.2</v>
      </c>
      <c r="BB17">
        <f t="shared" si="0"/>
        <v>1</v>
      </c>
      <c r="BC17">
        <f t="shared" si="1"/>
        <v>0</v>
      </c>
      <c r="BD17">
        <f t="shared" si="2"/>
        <v>1</v>
      </c>
      <c r="BF17">
        <f t="shared" si="3"/>
        <v>1</v>
      </c>
      <c r="BG17">
        <f t="shared" si="4"/>
        <v>1</v>
      </c>
      <c r="BH17">
        <f t="shared" si="5"/>
        <v>1</v>
      </c>
      <c r="BI17">
        <f t="shared" si="6"/>
        <v>0</v>
      </c>
      <c r="BJ17">
        <f t="shared" si="7"/>
        <v>1</v>
      </c>
      <c r="BK17">
        <f t="shared" si="8"/>
        <v>1</v>
      </c>
      <c r="BL17">
        <f t="shared" si="9"/>
        <v>1</v>
      </c>
      <c r="BM17">
        <f t="shared" si="10"/>
        <v>0</v>
      </c>
      <c r="BN17">
        <f t="shared" si="11"/>
        <v>1</v>
      </c>
      <c r="BO17">
        <f t="shared" si="12"/>
        <v>1</v>
      </c>
      <c r="BP17">
        <f t="shared" si="13"/>
        <v>1</v>
      </c>
      <c r="BQ17">
        <f t="shared" si="14"/>
        <v>1</v>
      </c>
      <c r="BR17">
        <f t="shared" si="15"/>
        <v>1</v>
      </c>
      <c r="BS17">
        <f t="shared" si="16"/>
        <v>1</v>
      </c>
      <c r="BT17">
        <f t="shared" si="17"/>
        <v>0</v>
      </c>
      <c r="BV17">
        <f t="shared" si="18"/>
        <v>1</v>
      </c>
      <c r="BW17">
        <f t="shared" si="19"/>
        <v>0</v>
      </c>
      <c r="BX17">
        <f t="shared" si="20"/>
        <v>1</v>
      </c>
      <c r="BZ17">
        <f t="shared" si="21"/>
        <v>0</v>
      </c>
      <c r="CA17">
        <f t="shared" si="22"/>
        <v>0</v>
      </c>
      <c r="CC17">
        <f t="shared" si="23"/>
        <v>0</v>
      </c>
      <c r="CD17">
        <f t="shared" si="24"/>
        <v>0</v>
      </c>
    </row>
    <row r="18" spans="1:82" hidden="1" x14ac:dyDescent="0.25">
      <c r="A18" s="5" t="s">
        <v>124</v>
      </c>
      <c r="B18" s="5"/>
      <c r="C18" s="6" t="s">
        <v>33</v>
      </c>
      <c r="D18" s="8">
        <v>44666</v>
      </c>
      <c r="E18" s="8">
        <v>44701</v>
      </c>
      <c r="F18" s="9">
        <v>0.6</v>
      </c>
      <c r="G18" s="9">
        <v>0</v>
      </c>
      <c r="H18" s="10">
        <v>48788.73</v>
      </c>
      <c r="I18" s="10">
        <v>29273.238000000001</v>
      </c>
      <c r="J18" s="10">
        <v>-4975.3619999999974</v>
      </c>
      <c r="K18" s="10">
        <v>34248.6</v>
      </c>
      <c r="L18" s="10">
        <v>34248.6</v>
      </c>
      <c r="M18" s="10">
        <v>0</v>
      </c>
      <c r="N18" s="9">
        <v>0.6</v>
      </c>
      <c r="O18" s="35"/>
      <c r="P18" s="11" t="s">
        <v>65</v>
      </c>
      <c r="Q18" s="23"/>
      <c r="R18" s="11" t="s">
        <v>66</v>
      </c>
      <c r="S18" s="11" t="s">
        <v>67</v>
      </c>
      <c r="T18" s="11" t="s">
        <v>66</v>
      </c>
      <c r="U18" s="11" t="s">
        <v>67</v>
      </c>
      <c r="V18" s="11" t="s">
        <v>66</v>
      </c>
      <c r="W18" s="11" t="s">
        <v>67</v>
      </c>
      <c r="X18" s="11" t="s">
        <v>66</v>
      </c>
      <c r="Y18" s="11" t="s">
        <v>67</v>
      </c>
      <c r="Z18" s="11" t="s">
        <v>66</v>
      </c>
      <c r="AA18" s="11" t="s">
        <v>67</v>
      </c>
      <c r="AB18" s="11" t="s">
        <v>66</v>
      </c>
      <c r="AC18" s="11" t="s">
        <v>67</v>
      </c>
      <c r="AD18" s="11" t="s">
        <v>66</v>
      </c>
      <c r="AE18" s="11" t="s">
        <v>67</v>
      </c>
      <c r="AF18" s="11" t="s">
        <v>68</v>
      </c>
      <c r="AG18" s="12">
        <v>44869</v>
      </c>
      <c r="AH18" s="12"/>
      <c r="AI18" s="12"/>
      <c r="AJ18" s="12"/>
      <c r="AK18" s="12"/>
      <c r="AL18" s="13" t="s">
        <v>69</v>
      </c>
      <c r="AM18" s="12"/>
      <c r="AN18" s="12"/>
      <c r="AO18" s="13" t="s">
        <v>67</v>
      </c>
      <c r="AP18" s="13" t="s">
        <v>67</v>
      </c>
      <c r="AQ18" s="13" t="s">
        <v>125</v>
      </c>
      <c r="AR18" s="11" t="s">
        <v>67</v>
      </c>
      <c r="AS18" s="11" t="s">
        <v>67</v>
      </c>
      <c r="AT18" s="14" t="s">
        <v>126</v>
      </c>
      <c r="AU18" s="15" t="s">
        <v>127</v>
      </c>
      <c r="AV18" s="16">
        <v>5.6</v>
      </c>
      <c r="BB18">
        <f t="shared" si="0"/>
        <v>1</v>
      </c>
      <c r="BC18">
        <f t="shared" si="1"/>
        <v>0</v>
      </c>
      <c r="BD18">
        <f t="shared" si="2"/>
        <v>0</v>
      </c>
      <c r="BF18">
        <f t="shared" si="3"/>
        <v>0</v>
      </c>
      <c r="BG18">
        <f t="shared" si="4"/>
        <v>0</v>
      </c>
      <c r="BH18">
        <f t="shared" si="5"/>
        <v>0</v>
      </c>
      <c r="BI18">
        <f t="shared" si="6"/>
        <v>0</v>
      </c>
      <c r="BJ18">
        <f t="shared" si="7"/>
        <v>0</v>
      </c>
      <c r="BK18">
        <f t="shared" si="8"/>
        <v>0</v>
      </c>
      <c r="BL18">
        <f t="shared" si="9"/>
        <v>0</v>
      </c>
      <c r="BM18">
        <f t="shared" si="10"/>
        <v>0</v>
      </c>
      <c r="BN18">
        <f t="shared" si="11"/>
        <v>0</v>
      </c>
      <c r="BO18">
        <f t="shared" si="12"/>
        <v>0</v>
      </c>
      <c r="BP18">
        <f t="shared" si="13"/>
        <v>0</v>
      </c>
      <c r="BQ18">
        <f t="shared" si="14"/>
        <v>0</v>
      </c>
      <c r="BR18">
        <f t="shared" si="15"/>
        <v>0</v>
      </c>
      <c r="BS18">
        <f t="shared" si="16"/>
        <v>0</v>
      </c>
      <c r="BT18">
        <f t="shared" si="17"/>
        <v>0</v>
      </c>
      <c r="BV18">
        <f t="shared" si="18"/>
        <v>0</v>
      </c>
      <c r="BW18">
        <f t="shared" si="19"/>
        <v>0</v>
      </c>
      <c r="BX18">
        <f t="shared" si="20"/>
        <v>0</v>
      </c>
      <c r="BZ18">
        <f t="shared" si="21"/>
        <v>0</v>
      </c>
      <c r="CA18">
        <f t="shared" si="22"/>
        <v>0</v>
      </c>
      <c r="CC18">
        <f t="shared" si="23"/>
        <v>0</v>
      </c>
      <c r="CD18">
        <f t="shared" si="24"/>
        <v>0</v>
      </c>
    </row>
    <row r="19" spans="1:82" hidden="1" x14ac:dyDescent="0.25">
      <c r="A19" s="5" t="s">
        <v>128</v>
      </c>
      <c r="B19" s="5"/>
      <c r="C19" s="6" t="s">
        <v>33</v>
      </c>
      <c r="D19" s="8">
        <v>44777</v>
      </c>
      <c r="E19" s="8">
        <v>44853</v>
      </c>
      <c r="F19" s="9">
        <v>0.4</v>
      </c>
      <c r="G19" s="9">
        <v>0</v>
      </c>
      <c r="H19" s="10">
        <v>50307.99</v>
      </c>
      <c r="I19" s="10">
        <v>30184.793999999998</v>
      </c>
      <c r="J19" s="10">
        <v>0</v>
      </c>
      <c r="K19" s="10">
        <v>30184.794000000002</v>
      </c>
      <c r="L19" s="10">
        <v>20857.804000000004</v>
      </c>
      <c r="M19" s="10">
        <v>9326.99</v>
      </c>
      <c r="N19" s="9">
        <v>2.0030000000000001</v>
      </c>
      <c r="O19" s="35"/>
      <c r="P19" s="11" t="s">
        <v>65</v>
      </c>
      <c r="Q19" s="23"/>
      <c r="R19" s="11" t="s">
        <v>66</v>
      </c>
      <c r="S19" s="11" t="s">
        <v>67</v>
      </c>
      <c r="T19" s="11" t="s">
        <v>66</v>
      </c>
      <c r="U19" s="11" t="s">
        <v>67</v>
      </c>
      <c r="V19" s="11" t="s">
        <v>66</v>
      </c>
      <c r="W19" s="11" t="s">
        <v>67</v>
      </c>
      <c r="X19" s="11" t="s">
        <v>66</v>
      </c>
      <c r="Y19" s="11" t="s">
        <v>67</v>
      </c>
      <c r="Z19" s="11" t="s">
        <v>66</v>
      </c>
      <c r="AA19" s="11" t="s">
        <v>67</v>
      </c>
      <c r="AB19" s="11" t="s">
        <v>66</v>
      </c>
      <c r="AC19" s="11" t="s">
        <v>67</v>
      </c>
      <c r="AD19" s="11" t="s">
        <v>66</v>
      </c>
      <c r="AE19" s="11" t="s">
        <v>67</v>
      </c>
      <c r="AF19" s="11" t="s">
        <v>68</v>
      </c>
      <c r="AG19" s="12">
        <v>44879</v>
      </c>
      <c r="AH19" s="12">
        <v>44980</v>
      </c>
      <c r="AI19" s="12"/>
      <c r="AJ19" s="12"/>
      <c r="AK19" s="12"/>
      <c r="AL19" s="13" t="s">
        <v>69</v>
      </c>
      <c r="AM19" s="12"/>
      <c r="AN19" s="12"/>
      <c r="AO19" s="13" t="s">
        <v>67</v>
      </c>
      <c r="AP19" s="13" t="s">
        <v>70</v>
      </c>
      <c r="AQ19" s="13" t="s">
        <v>129</v>
      </c>
      <c r="AR19" s="11" t="s">
        <v>67</v>
      </c>
      <c r="AS19" s="11" t="s">
        <v>67</v>
      </c>
      <c r="AT19" s="14" t="s">
        <v>89</v>
      </c>
      <c r="AU19" s="15" t="s">
        <v>130</v>
      </c>
      <c r="AV19" s="16"/>
      <c r="BB19">
        <f t="shared" si="0"/>
        <v>1</v>
      </c>
      <c r="BC19">
        <f t="shared" si="1"/>
        <v>0</v>
      </c>
      <c r="BD19">
        <f t="shared" si="2"/>
        <v>0</v>
      </c>
      <c r="BF19">
        <f t="shared" si="3"/>
        <v>0</v>
      </c>
      <c r="BG19">
        <f t="shared" si="4"/>
        <v>0</v>
      </c>
      <c r="BH19">
        <f t="shared" si="5"/>
        <v>0</v>
      </c>
      <c r="BI19">
        <f t="shared" si="6"/>
        <v>0</v>
      </c>
      <c r="BJ19">
        <f t="shared" si="7"/>
        <v>0</v>
      </c>
      <c r="BK19">
        <f t="shared" si="8"/>
        <v>0</v>
      </c>
      <c r="BL19">
        <f t="shared" si="9"/>
        <v>0</v>
      </c>
      <c r="BM19">
        <f t="shared" si="10"/>
        <v>0</v>
      </c>
      <c r="BN19">
        <f t="shared" si="11"/>
        <v>0</v>
      </c>
      <c r="BO19">
        <f t="shared" si="12"/>
        <v>0</v>
      </c>
      <c r="BP19">
        <f t="shared" si="13"/>
        <v>0</v>
      </c>
      <c r="BQ19">
        <f t="shared" si="14"/>
        <v>0</v>
      </c>
      <c r="BR19">
        <f t="shared" si="15"/>
        <v>0</v>
      </c>
      <c r="BS19">
        <f t="shared" si="16"/>
        <v>0</v>
      </c>
      <c r="BT19">
        <f t="shared" si="17"/>
        <v>0</v>
      </c>
      <c r="BV19">
        <f t="shared" si="18"/>
        <v>1</v>
      </c>
      <c r="BW19">
        <f t="shared" si="19"/>
        <v>0</v>
      </c>
      <c r="BX19">
        <f t="shared" si="20"/>
        <v>0</v>
      </c>
      <c r="BZ19">
        <f t="shared" si="21"/>
        <v>0</v>
      </c>
      <c r="CA19">
        <f t="shared" si="22"/>
        <v>1</v>
      </c>
      <c r="CC19">
        <f t="shared" si="23"/>
        <v>0</v>
      </c>
      <c r="CD19">
        <f t="shared" si="24"/>
        <v>0</v>
      </c>
    </row>
    <row r="20" spans="1:82" x14ac:dyDescent="0.25">
      <c r="A20" s="5" t="s">
        <v>131</v>
      </c>
      <c r="B20" s="5" t="s">
        <v>132</v>
      </c>
      <c r="C20" s="6" t="s">
        <v>33</v>
      </c>
      <c r="D20" s="8">
        <v>44931</v>
      </c>
      <c r="E20" s="8">
        <v>44931</v>
      </c>
      <c r="F20" s="9">
        <v>0.59399999999999997</v>
      </c>
      <c r="G20" s="9">
        <v>0</v>
      </c>
      <c r="H20" s="10">
        <v>56829.84</v>
      </c>
      <c r="I20" s="10">
        <v>34097.903999999995</v>
      </c>
      <c r="J20" s="10">
        <v>34097.903999999995</v>
      </c>
      <c r="K20" s="10">
        <v>0</v>
      </c>
      <c r="L20" s="10">
        <v>0</v>
      </c>
      <c r="M20" s="10">
        <v>0</v>
      </c>
      <c r="N20" s="9">
        <v>0.20499999999999999</v>
      </c>
      <c r="O20" s="35">
        <v>44958</v>
      </c>
      <c r="P20" s="11" t="s">
        <v>78</v>
      </c>
      <c r="Q20" s="23">
        <v>44987</v>
      </c>
      <c r="R20" s="11" t="s">
        <v>70</v>
      </c>
      <c r="S20" s="11" t="s">
        <v>79</v>
      </c>
      <c r="T20" s="11" t="s">
        <v>70</v>
      </c>
      <c r="U20" s="11" t="s">
        <v>79</v>
      </c>
      <c r="V20" s="11" t="s">
        <v>70</v>
      </c>
      <c r="W20" s="11" t="s">
        <v>79</v>
      </c>
      <c r="X20" s="11" t="s">
        <v>70</v>
      </c>
      <c r="Y20" s="11" t="s">
        <v>79</v>
      </c>
      <c r="Z20" s="11" t="s">
        <v>70</v>
      </c>
      <c r="AA20" s="11" t="s">
        <v>79</v>
      </c>
      <c r="AB20" s="11" t="s">
        <v>70</v>
      </c>
      <c r="AC20" s="11" t="s">
        <v>79</v>
      </c>
      <c r="AD20" s="11" t="s">
        <v>70</v>
      </c>
      <c r="AE20" s="11" t="s">
        <v>133</v>
      </c>
      <c r="AF20" s="11" t="s">
        <v>68</v>
      </c>
      <c r="AG20" s="12">
        <v>44872</v>
      </c>
      <c r="AH20" s="12"/>
      <c r="AI20" s="12"/>
      <c r="AJ20" s="12" t="s">
        <v>67</v>
      </c>
      <c r="AK20" s="12"/>
      <c r="AL20" s="13" t="s">
        <v>67</v>
      </c>
      <c r="AM20" s="12"/>
      <c r="AN20" s="12"/>
      <c r="AO20" s="13" t="s">
        <v>67</v>
      </c>
      <c r="AP20" s="13" t="s">
        <v>67</v>
      </c>
      <c r="AQ20" s="13" t="s">
        <v>134</v>
      </c>
      <c r="AR20" s="11" t="s">
        <v>67</v>
      </c>
      <c r="AS20" s="11" t="s">
        <v>67</v>
      </c>
      <c r="AT20" s="14"/>
      <c r="AU20" s="15" t="s">
        <v>127</v>
      </c>
      <c r="AV20" s="16">
        <v>5.6</v>
      </c>
      <c r="BB20">
        <f t="shared" si="0"/>
        <v>1</v>
      </c>
      <c r="BC20">
        <f t="shared" si="1"/>
        <v>0</v>
      </c>
      <c r="BD20">
        <f t="shared" si="2"/>
        <v>1</v>
      </c>
      <c r="BF20">
        <f t="shared" si="3"/>
        <v>1</v>
      </c>
      <c r="BG20">
        <f t="shared" si="4"/>
        <v>1</v>
      </c>
      <c r="BH20">
        <f t="shared" si="5"/>
        <v>1</v>
      </c>
      <c r="BI20">
        <f t="shared" si="6"/>
        <v>1</v>
      </c>
      <c r="BJ20">
        <f t="shared" si="7"/>
        <v>1</v>
      </c>
      <c r="BK20">
        <f t="shared" si="8"/>
        <v>1</v>
      </c>
      <c r="BL20">
        <f t="shared" si="9"/>
        <v>1</v>
      </c>
      <c r="BM20">
        <f t="shared" si="10"/>
        <v>1</v>
      </c>
      <c r="BN20">
        <f t="shared" si="11"/>
        <v>1</v>
      </c>
      <c r="BO20">
        <f t="shared" si="12"/>
        <v>1</v>
      </c>
      <c r="BP20">
        <f t="shared" si="13"/>
        <v>1</v>
      </c>
      <c r="BQ20">
        <f t="shared" si="14"/>
        <v>1</v>
      </c>
      <c r="BR20">
        <f t="shared" si="15"/>
        <v>1</v>
      </c>
      <c r="BS20">
        <f t="shared" si="16"/>
        <v>1</v>
      </c>
      <c r="BT20">
        <f t="shared" si="17"/>
        <v>0</v>
      </c>
      <c r="BV20">
        <f t="shared" si="18"/>
        <v>0</v>
      </c>
      <c r="BW20">
        <f t="shared" si="19"/>
        <v>0</v>
      </c>
      <c r="BX20">
        <f t="shared" si="20"/>
        <v>0</v>
      </c>
      <c r="BZ20">
        <f t="shared" si="21"/>
        <v>0</v>
      </c>
      <c r="CA20">
        <f t="shared" si="22"/>
        <v>0</v>
      </c>
      <c r="CC20">
        <f t="shared" si="23"/>
        <v>0</v>
      </c>
      <c r="CD20">
        <f t="shared" si="24"/>
        <v>0</v>
      </c>
    </row>
    <row r="21" spans="1:82" hidden="1" x14ac:dyDescent="0.25">
      <c r="A21" s="5" t="s">
        <v>135</v>
      </c>
      <c r="B21" s="5"/>
      <c r="C21" s="6" t="s">
        <v>33</v>
      </c>
      <c r="D21" s="8">
        <v>44860</v>
      </c>
      <c r="E21" s="8">
        <v>44863</v>
      </c>
      <c r="F21" s="9">
        <v>0.35</v>
      </c>
      <c r="G21" s="9">
        <v>0</v>
      </c>
      <c r="H21" s="10">
        <v>81190.789999999994</v>
      </c>
      <c r="I21" s="10">
        <v>48714.473999999995</v>
      </c>
      <c r="J21" s="10">
        <v>8721.0039999999935</v>
      </c>
      <c r="K21" s="10">
        <v>39993.47</v>
      </c>
      <c r="L21" s="10">
        <v>39993.47</v>
      </c>
      <c r="M21" s="10">
        <v>0</v>
      </c>
      <c r="N21" s="9">
        <v>2.1880000000000002</v>
      </c>
      <c r="O21" s="35"/>
      <c r="P21" s="11" t="s">
        <v>65</v>
      </c>
      <c r="Q21" s="23"/>
      <c r="R21" s="11" t="s">
        <v>66</v>
      </c>
      <c r="S21" s="11" t="s">
        <v>67</v>
      </c>
      <c r="T21" s="11" t="s">
        <v>66</v>
      </c>
      <c r="U21" s="11" t="s">
        <v>67</v>
      </c>
      <c r="V21" s="11" t="s">
        <v>66</v>
      </c>
      <c r="W21" s="11" t="s">
        <v>67</v>
      </c>
      <c r="X21" s="11" t="s">
        <v>66</v>
      </c>
      <c r="Y21" s="11" t="s">
        <v>67</v>
      </c>
      <c r="Z21" s="11" t="s">
        <v>66</v>
      </c>
      <c r="AA21" s="11" t="s">
        <v>67</v>
      </c>
      <c r="AB21" s="11" t="s">
        <v>66</v>
      </c>
      <c r="AC21" s="11" t="s">
        <v>67</v>
      </c>
      <c r="AD21" s="11" t="s">
        <v>66</v>
      </c>
      <c r="AE21" s="11" t="s">
        <v>67</v>
      </c>
      <c r="AF21" s="11" t="s">
        <v>68</v>
      </c>
      <c r="AG21" s="12">
        <v>44840</v>
      </c>
      <c r="AH21" s="12"/>
      <c r="AI21" s="12"/>
      <c r="AJ21" s="12"/>
      <c r="AK21" s="12"/>
      <c r="AL21" s="13" t="s">
        <v>69</v>
      </c>
      <c r="AM21" s="12"/>
      <c r="AN21" s="12"/>
      <c r="AO21" s="13" t="s">
        <v>67</v>
      </c>
      <c r="AP21" s="13" t="s">
        <v>70</v>
      </c>
      <c r="AQ21" s="13" t="s">
        <v>136</v>
      </c>
      <c r="AR21" s="11" t="s">
        <v>67</v>
      </c>
      <c r="AS21" s="11" t="s">
        <v>67</v>
      </c>
      <c r="AT21" s="14"/>
      <c r="AU21" s="15" t="s">
        <v>137</v>
      </c>
      <c r="AV21" s="16">
        <v>3.4</v>
      </c>
      <c r="BB21">
        <f t="shared" si="0"/>
        <v>1</v>
      </c>
      <c r="BC21">
        <f t="shared" si="1"/>
        <v>0</v>
      </c>
      <c r="BD21">
        <f t="shared" si="2"/>
        <v>0</v>
      </c>
      <c r="BF21">
        <f t="shared" si="3"/>
        <v>0</v>
      </c>
      <c r="BG21">
        <f t="shared" si="4"/>
        <v>0</v>
      </c>
      <c r="BH21">
        <f t="shared" si="5"/>
        <v>0</v>
      </c>
      <c r="BI21">
        <f t="shared" si="6"/>
        <v>0</v>
      </c>
      <c r="BJ21">
        <f t="shared" si="7"/>
        <v>0</v>
      </c>
      <c r="BK21">
        <f t="shared" si="8"/>
        <v>0</v>
      </c>
      <c r="BL21">
        <f t="shared" si="9"/>
        <v>0</v>
      </c>
      <c r="BM21">
        <f t="shared" si="10"/>
        <v>0</v>
      </c>
      <c r="BN21">
        <f t="shared" si="11"/>
        <v>0</v>
      </c>
      <c r="BO21">
        <f t="shared" si="12"/>
        <v>0</v>
      </c>
      <c r="BP21">
        <f t="shared" si="13"/>
        <v>0</v>
      </c>
      <c r="BQ21">
        <f t="shared" si="14"/>
        <v>0</v>
      </c>
      <c r="BR21">
        <f t="shared" si="15"/>
        <v>0</v>
      </c>
      <c r="BS21">
        <f t="shared" si="16"/>
        <v>0</v>
      </c>
      <c r="BT21">
        <f t="shared" si="17"/>
        <v>0</v>
      </c>
      <c r="BV21">
        <f t="shared" si="18"/>
        <v>0</v>
      </c>
      <c r="BW21">
        <f t="shared" si="19"/>
        <v>0</v>
      </c>
      <c r="BX21">
        <f t="shared" si="20"/>
        <v>0</v>
      </c>
      <c r="BZ21">
        <f t="shared" si="21"/>
        <v>0</v>
      </c>
      <c r="CA21">
        <f t="shared" si="22"/>
        <v>1</v>
      </c>
      <c r="CC21">
        <f t="shared" si="23"/>
        <v>0</v>
      </c>
      <c r="CD21">
        <f t="shared" si="24"/>
        <v>0</v>
      </c>
    </row>
    <row r="22" spans="1:82" hidden="1" x14ac:dyDescent="0.25">
      <c r="A22" s="5" t="s">
        <v>138</v>
      </c>
      <c r="B22" s="5"/>
      <c r="C22" s="6" t="s">
        <v>33</v>
      </c>
      <c r="D22" s="8">
        <v>44763</v>
      </c>
      <c r="E22" s="8">
        <v>44897</v>
      </c>
      <c r="F22" s="17">
        <v>0.56000000000000005</v>
      </c>
      <c r="G22" s="9">
        <v>0</v>
      </c>
      <c r="H22" s="10">
        <v>56461.09</v>
      </c>
      <c r="I22" s="10">
        <v>33876.653999999995</v>
      </c>
      <c r="J22" s="10">
        <v>33876.653999999995</v>
      </c>
      <c r="K22" s="10">
        <v>0</v>
      </c>
      <c r="L22" s="10">
        <v>0</v>
      </c>
      <c r="M22" s="10">
        <v>0</v>
      </c>
      <c r="N22" s="18">
        <v>0.33899999999999997</v>
      </c>
      <c r="O22" s="35">
        <v>44986</v>
      </c>
      <c r="P22" s="11" t="s">
        <v>65</v>
      </c>
      <c r="Q22" s="23"/>
      <c r="R22" s="11" t="s">
        <v>66</v>
      </c>
      <c r="S22" s="11" t="s">
        <v>67</v>
      </c>
      <c r="T22" s="11" t="s">
        <v>66</v>
      </c>
      <c r="U22" s="11" t="s">
        <v>67</v>
      </c>
      <c r="V22" s="11" t="s">
        <v>66</v>
      </c>
      <c r="W22" s="11" t="s">
        <v>67</v>
      </c>
      <c r="X22" s="11" t="s">
        <v>66</v>
      </c>
      <c r="Y22" s="11" t="s">
        <v>67</v>
      </c>
      <c r="Z22" s="11" t="s">
        <v>66</v>
      </c>
      <c r="AA22" s="11" t="s">
        <v>67</v>
      </c>
      <c r="AB22" s="11" t="s">
        <v>66</v>
      </c>
      <c r="AC22" s="11" t="s">
        <v>67</v>
      </c>
      <c r="AD22" s="11" t="s">
        <v>66</v>
      </c>
      <c r="AE22" s="11" t="s">
        <v>67</v>
      </c>
      <c r="AF22" s="11" t="s">
        <v>68</v>
      </c>
      <c r="AG22" s="12">
        <v>44872</v>
      </c>
      <c r="AH22" s="12"/>
      <c r="AI22" s="12"/>
      <c r="AJ22" s="12"/>
      <c r="AK22" s="12"/>
      <c r="AL22" s="13" t="s">
        <v>69</v>
      </c>
      <c r="AM22" s="12"/>
      <c r="AN22" s="12"/>
      <c r="AO22" s="13" t="s">
        <v>67</v>
      </c>
      <c r="AP22" s="13" t="s">
        <v>70</v>
      </c>
      <c r="AQ22" s="13" t="s">
        <v>139</v>
      </c>
      <c r="AR22" s="11" t="s">
        <v>67</v>
      </c>
      <c r="AS22" s="11" t="s">
        <v>67</v>
      </c>
      <c r="AT22" s="14"/>
      <c r="AU22" s="15" t="s">
        <v>127</v>
      </c>
      <c r="AV22" s="16">
        <v>5.6</v>
      </c>
      <c r="BB22">
        <f t="shared" si="0"/>
        <v>1</v>
      </c>
      <c r="BC22">
        <f t="shared" si="1"/>
        <v>0</v>
      </c>
      <c r="BD22">
        <f t="shared" si="2"/>
        <v>0</v>
      </c>
      <c r="BF22">
        <f t="shared" si="3"/>
        <v>0</v>
      </c>
      <c r="BG22">
        <f t="shared" si="4"/>
        <v>0</v>
      </c>
      <c r="BH22">
        <f t="shared" si="5"/>
        <v>0</v>
      </c>
      <c r="BI22">
        <f t="shared" si="6"/>
        <v>0</v>
      </c>
      <c r="BJ22">
        <f t="shared" si="7"/>
        <v>0</v>
      </c>
      <c r="BK22">
        <f t="shared" si="8"/>
        <v>0</v>
      </c>
      <c r="BL22">
        <f t="shared" si="9"/>
        <v>0</v>
      </c>
      <c r="BM22">
        <f t="shared" si="10"/>
        <v>0</v>
      </c>
      <c r="BN22">
        <f t="shared" si="11"/>
        <v>0</v>
      </c>
      <c r="BO22">
        <f t="shared" si="12"/>
        <v>0</v>
      </c>
      <c r="BP22">
        <f t="shared" si="13"/>
        <v>0</v>
      </c>
      <c r="BQ22">
        <f t="shared" si="14"/>
        <v>0</v>
      </c>
      <c r="BR22">
        <f t="shared" si="15"/>
        <v>0</v>
      </c>
      <c r="BS22">
        <f t="shared" si="16"/>
        <v>0</v>
      </c>
      <c r="BT22">
        <f t="shared" si="17"/>
        <v>0</v>
      </c>
      <c r="BV22">
        <f t="shared" si="18"/>
        <v>0</v>
      </c>
      <c r="BW22">
        <f t="shared" si="19"/>
        <v>0</v>
      </c>
      <c r="BX22">
        <f t="shared" si="20"/>
        <v>0</v>
      </c>
      <c r="BZ22">
        <f t="shared" si="21"/>
        <v>0</v>
      </c>
      <c r="CA22">
        <f t="shared" si="22"/>
        <v>1</v>
      </c>
      <c r="CC22">
        <f t="shared" si="23"/>
        <v>0</v>
      </c>
      <c r="CD22">
        <f t="shared" si="24"/>
        <v>0</v>
      </c>
    </row>
    <row r="23" spans="1:82" hidden="1" x14ac:dyDescent="0.25">
      <c r="A23" s="5" t="s">
        <v>140</v>
      </c>
      <c r="B23" s="5"/>
      <c r="C23" s="6" t="s">
        <v>33</v>
      </c>
      <c r="D23" s="8">
        <v>44862</v>
      </c>
      <c r="E23" s="8">
        <v>44863</v>
      </c>
      <c r="F23" s="9">
        <v>2.242</v>
      </c>
      <c r="G23" s="9">
        <v>0</v>
      </c>
      <c r="H23" s="10">
        <v>51188.41</v>
      </c>
      <c r="I23" s="10">
        <v>30713.046000000002</v>
      </c>
      <c r="J23" s="10">
        <v>-5445.7039999999979</v>
      </c>
      <c r="K23" s="10">
        <v>36158.75</v>
      </c>
      <c r="L23" s="10">
        <v>-12329.169999999998</v>
      </c>
      <c r="M23" s="10">
        <v>48487.92</v>
      </c>
      <c r="N23" s="9">
        <v>1.34</v>
      </c>
      <c r="O23" s="35"/>
      <c r="P23" s="11" t="s">
        <v>65</v>
      </c>
      <c r="Q23" s="23"/>
      <c r="R23" s="11" t="s">
        <v>66</v>
      </c>
      <c r="S23" s="11" t="s">
        <v>67</v>
      </c>
      <c r="T23" s="11" t="s">
        <v>66</v>
      </c>
      <c r="U23" s="11" t="s">
        <v>67</v>
      </c>
      <c r="V23" s="11" t="s">
        <v>66</v>
      </c>
      <c r="W23" s="11" t="s">
        <v>67</v>
      </c>
      <c r="X23" s="11" t="s">
        <v>66</v>
      </c>
      <c r="Y23" s="11" t="s">
        <v>67</v>
      </c>
      <c r="Z23" s="11" t="s">
        <v>66</v>
      </c>
      <c r="AA23" s="11" t="s">
        <v>67</v>
      </c>
      <c r="AB23" s="11" t="s">
        <v>66</v>
      </c>
      <c r="AC23" s="11" t="s">
        <v>67</v>
      </c>
      <c r="AD23" s="11" t="s">
        <v>66</v>
      </c>
      <c r="AE23" s="11" t="s">
        <v>67</v>
      </c>
      <c r="AF23" s="11" t="s">
        <v>68</v>
      </c>
      <c r="AG23" s="12">
        <v>44840</v>
      </c>
      <c r="AH23" s="12"/>
      <c r="AI23" s="12"/>
      <c r="AJ23" s="12" t="s">
        <v>635</v>
      </c>
      <c r="AK23" s="12"/>
      <c r="AL23" s="13" t="s">
        <v>69</v>
      </c>
      <c r="AM23" s="12"/>
      <c r="AN23" s="12"/>
      <c r="AO23" s="13" t="s">
        <v>67</v>
      </c>
      <c r="AP23" s="13" t="s">
        <v>70</v>
      </c>
      <c r="AQ23" s="13" t="s">
        <v>141</v>
      </c>
      <c r="AR23" s="11" t="s">
        <v>67</v>
      </c>
      <c r="AS23" s="11" t="s">
        <v>67</v>
      </c>
      <c r="AT23" s="14" t="s">
        <v>89</v>
      </c>
      <c r="AU23" s="15" t="s">
        <v>142</v>
      </c>
      <c r="AV23" s="16">
        <v>4.5999999999999996</v>
      </c>
      <c r="BB23">
        <f t="shared" si="0"/>
        <v>1</v>
      </c>
      <c r="BC23">
        <f t="shared" si="1"/>
        <v>0</v>
      </c>
      <c r="BD23">
        <f t="shared" si="2"/>
        <v>0</v>
      </c>
      <c r="BF23">
        <f t="shared" si="3"/>
        <v>0</v>
      </c>
      <c r="BG23">
        <f t="shared" si="4"/>
        <v>0</v>
      </c>
      <c r="BH23">
        <f t="shared" si="5"/>
        <v>0</v>
      </c>
      <c r="BI23">
        <f t="shared" si="6"/>
        <v>0</v>
      </c>
      <c r="BJ23">
        <f t="shared" si="7"/>
        <v>0</v>
      </c>
      <c r="BK23">
        <f t="shared" si="8"/>
        <v>0</v>
      </c>
      <c r="BL23">
        <f t="shared" si="9"/>
        <v>0</v>
      </c>
      <c r="BM23">
        <f t="shared" si="10"/>
        <v>0</v>
      </c>
      <c r="BN23">
        <f t="shared" si="11"/>
        <v>0</v>
      </c>
      <c r="BO23">
        <f t="shared" si="12"/>
        <v>0</v>
      </c>
      <c r="BP23">
        <f t="shared" si="13"/>
        <v>0</v>
      </c>
      <c r="BQ23">
        <f t="shared" si="14"/>
        <v>0</v>
      </c>
      <c r="BR23">
        <f t="shared" si="15"/>
        <v>0</v>
      </c>
      <c r="BS23">
        <f t="shared" si="16"/>
        <v>0</v>
      </c>
      <c r="BT23">
        <f t="shared" si="17"/>
        <v>0</v>
      </c>
      <c r="BV23">
        <f t="shared" si="18"/>
        <v>0</v>
      </c>
      <c r="BW23">
        <f t="shared" si="19"/>
        <v>0</v>
      </c>
      <c r="BX23">
        <f t="shared" si="20"/>
        <v>0</v>
      </c>
      <c r="BZ23">
        <f t="shared" si="21"/>
        <v>0</v>
      </c>
      <c r="CA23">
        <f t="shared" si="22"/>
        <v>1</v>
      </c>
      <c r="CC23">
        <f t="shared" si="23"/>
        <v>0</v>
      </c>
      <c r="CD23">
        <f t="shared" si="24"/>
        <v>0</v>
      </c>
    </row>
    <row r="24" spans="1:82" hidden="1" x14ac:dyDescent="0.25">
      <c r="A24" s="5" t="s">
        <v>143</v>
      </c>
      <c r="B24" s="5"/>
      <c r="C24" s="6" t="s">
        <v>33</v>
      </c>
      <c r="D24" s="8">
        <v>44719</v>
      </c>
      <c r="E24" s="8">
        <v>44341</v>
      </c>
      <c r="F24" s="9">
        <v>0</v>
      </c>
      <c r="G24" s="9">
        <v>0</v>
      </c>
      <c r="H24" s="10">
        <v>271930.15000000002</v>
      </c>
      <c r="I24" s="10">
        <v>163158.09</v>
      </c>
      <c r="J24" s="10">
        <v>163158.09</v>
      </c>
      <c r="K24" s="10">
        <v>0</v>
      </c>
      <c r="L24" s="10">
        <v>0</v>
      </c>
      <c r="M24" s="10">
        <v>0</v>
      </c>
      <c r="N24" s="9">
        <v>0</v>
      </c>
      <c r="O24" s="35"/>
      <c r="P24" s="11" t="s">
        <v>65</v>
      </c>
      <c r="Q24" s="23"/>
      <c r="R24" s="11" t="s">
        <v>66</v>
      </c>
      <c r="S24" s="11" t="s">
        <v>67</v>
      </c>
      <c r="T24" s="11" t="s">
        <v>66</v>
      </c>
      <c r="U24" s="11" t="s">
        <v>67</v>
      </c>
      <c r="V24" s="11" t="s">
        <v>66</v>
      </c>
      <c r="W24" s="11" t="s">
        <v>67</v>
      </c>
      <c r="X24" s="11" t="s">
        <v>66</v>
      </c>
      <c r="Y24" s="11" t="s">
        <v>67</v>
      </c>
      <c r="Z24" s="11" t="s">
        <v>66</v>
      </c>
      <c r="AA24" s="11" t="s">
        <v>67</v>
      </c>
      <c r="AB24" s="11" t="s">
        <v>66</v>
      </c>
      <c r="AC24" s="11" t="s">
        <v>67</v>
      </c>
      <c r="AD24" s="11" t="s">
        <v>66</v>
      </c>
      <c r="AE24" s="11" t="s">
        <v>67</v>
      </c>
      <c r="AF24" s="11" t="s">
        <v>68</v>
      </c>
      <c r="AG24" s="12"/>
      <c r="AH24" s="12"/>
      <c r="AI24" s="12"/>
      <c r="AJ24" s="12"/>
      <c r="AK24" s="12"/>
      <c r="AL24" s="13" t="s">
        <v>69</v>
      </c>
      <c r="AM24" s="12"/>
      <c r="AN24" s="12"/>
      <c r="AO24" s="13" t="s">
        <v>67</v>
      </c>
      <c r="AP24" s="13" t="s">
        <v>67</v>
      </c>
      <c r="AQ24" s="13" t="s">
        <v>144</v>
      </c>
      <c r="AR24" s="11" t="s">
        <v>67</v>
      </c>
      <c r="AS24" s="11" t="s">
        <v>67</v>
      </c>
      <c r="AT24" s="14" t="s">
        <v>145</v>
      </c>
      <c r="AU24" s="15" t="s">
        <v>142</v>
      </c>
      <c r="AV24" s="16">
        <v>4.5999999999999996</v>
      </c>
      <c r="BB24">
        <f t="shared" si="0"/>
        <v>1</v>
      </c>
      <c r="BC24">
        <f t="shared" si="1"/>
        <v>0</v>
      </c>
      <c r="BD24">
        <f t="shared" si="2"/>
        <v>0</v>
      </c>
      <c r="BF24">
        <f t="shared" si="3"/>
        <v>0</v>
      </c>
      <c r="BG24">
        <f t="shared" si="4"/>
        <v>0</v>
      </c>
      <c r="BH24">
        <f t="shared" si="5"/>
        <v>0</v>
      </c>
      <c r="BI24">
        <f t="shared" si="6"/>
        <v>0</v>
      </c>
      <c r="BJ24">
        <f t="shared" si="7"/>
        <v>0</v>
      </c>
      <c r="BK24">
        <f t="shared" si="8"/>
        <v>0</v>
      </c>
      <c r="BL24">
        <f t="shared" si="9"/>
        <v>0</v>
      </c>
      <c r="BM24">
        <f t="shared" si="10"/>
        <v>0</v>
      </c>
      <c r="BN24">
        <f t="shared" si="11"/>
        <v>0</v>
      </c>
      <c r="BO24">
        <f t="shared" si="12"/>
        <v>0</v>
      </c>
      <c r="BP24">
        <f t="shared" si="13"/>
        <v>0</v>
      </c>
      <c r="BQ24">
        <f t="shared" si="14"/>
        <v>0</v>
      </c>
      <c r="BR24">
        <f t="shared" si="15"/>
        <v>0</v>
      </c>
      <c r="BS24">
        <f t="shared" si="16"/>
        <v>0</v>
      </c>
      <c r="BT24">
        <f t="shared" si="17"/>
        <v>0</v>
      </c>
      <c r="BV24">
        <f t="shared" si="18"/>
        <v>0</v>
      </c>
      <c r="BW24">
        <f t="shared" si="19"/>
        <v>0</v>
      </c>
      <c r="BX24">
        <f t="shared" si="20"/>
        <v>0</v>
      </c>
      <c r="BZ24">
        <f t="shared" si="21"/>
        <v>0</v>
      </c>
      <c r="CA24">
        <f t="shared" si="22"/>
        <v>0</v>
      </c>
      <c r="CC24">
        <f t="shared" si="23"/>
        <v>0</v>
      </c>
      <c r="CD24">
        <f t="shared" si="24"/>
        <v>0</v>
      </c>
    </row>
    <row r="25" spans="1:82" hidden="1" x14ac:dyDescent="0.25">
      <c r="A25" s="5" t="s">
        <v>146</v>
      </c>
      <c r="B25" s="5"/>
      <c r="C25" s="6" t="s">
        <v>33</v>
      </c>
      <c r="D25" s="8">
        <v>44789</v>
      </c>
      <c r="E25" s="8">
        <v>44861</v>
      </c>
      <c r="F25" s="17">
        <v>0</v>
      </c>
      <c r="G25" s="9">
        <v>0</v>
      </c>
      <c r="H25" s="10">
        <v>49845.56</v>
      </c>
      <c r="I25" s="10">
        <v>29907.335999999996</v>
      </c>
      <c r="J25" s="10">
        <v>-4.0000000044528861E-3</v>
      </c>
      <c r="K25" s="10">
        <v>29907.34</v>
      </c>
      <c r="L25" s="10">
        <v>29907.34</v>
      </c>
      <c r="M25" s="10">
        <v>0</v>
      </c>
      <c r="N25" s="18">
        <v>0.126</v>
      </c>
      <c r="O25" s="35"/>
      <c r="P25" s="11" t="s">
        <v>65</v>
      </c>
      <c r="Q25" s="23"/>
      <c r="R25" s="11" t="s">
        <v>66</v>
      </c>
      <c r="S25" s="11" t="s">
        <v>67</v>
      </c>
      <c r="T25" s="11" t="s">
        <v>66</v>
      </c>
      <c r="U25" s="11" t="s">
        <v>67</v>
      </c>
      <c r="V25" s="11" t="s">
        <v>66</v>
      </c>
      <c r="W25" s="11" t="s">
        <v>67</v>
      </c>
      <c r="X25" s="11" t="s">
        <v>66</v>
      </c>
      <c r="Y25" s="11" t="s">
        <v>67</v>
      </c>
      <c r="Z25" s="11" t="s">
        <v>66</v>
      </c>
      <c r="AA25" s="11" t="s">
        <v>67</v>
      </c>
      <c r="AB25" s="11" t="s">
        <v>66</v>
      </c>
      <c r="AC25" s="11" t="s">
        <v>67</v>
      </c>
      <c r="AD25" s="11" t="s">
        <v>66</v>
      </c>
      <c r="AE25" s="11" t="s">
        <v>67</v>
      </c>
      <c r="AF25" s="11" t="s">
        <v>68</v>
      </c>
      <c r="AG25" s="12"/>
      <c r="AH25" s="12"/>
      <c r="AI25" s="12"/>
      <c r="AJ25" s="12"/>
      <c r="AK25" s="12"/>
      <c r="AL25" s="13" t="s">
        <v>69</v>
      </c>
      <c r="AM25" s="12"/>
      <c r="AN25" s="12"/>
      <c r="AO25" s="13" t="s">
        <v>67</v>
      </c>
      <c r="AP25" s="13" t="s">
        <v>70</v>
      </c>
      <c r="AQ25" s="13" t="s">
        <v>147</v>
      </c>
      <c r="AR25" s="11" t="s">
        <v>67</v>
      </c>
      <c r="AS25" s="11" t="s">
        <v>67</v>
      </c>
      <c r="AT25" s="14" t="s">
        <v>148</v>
      </c>
      <c r="AU25" s="15" t="s">
        <v>142</v>
      </c>
      <c r="AV25" s="16">
        <v>4.5999999999999996</v>
      </c>
      <c r="BB25">
        <f t="shared" si="0"/>
        <v>1</v>
      </c>
      <c r="BC25">
        <f t="shared" si="1"/>
        <v>0</v>
      </c>
      <c r="BD25">
        <f t="shared" si="2"/>
        <v>0</v>
      </c>
      <c r="BF25">
        <f t="shared" si="3"/>
        <v>0</v>
      </c>
      <c r="BG25">
        <f t="shared" si="4"/>
        <v>0</v>
      </c>
      <c r="BH25">
        <f t="shared" si="5"/>
        <v>0</v>
      </c>
      <c r="BI25">
        <f t="shared" si="6"/>
        <v>0</v>
      </c>
      <c r="BJ25">
        <f t="shared" si="7"/>
        <v>0</v>
      </c>
      <c r="BK25">
        <f t="shared" si="8"/>
        <v>0</v>
      </c>
      <c r="BL25">
        <f t="shared" si="9"/>
        <v>0</v>
      </c>
      <c r="BM25">
        <f t="shared" si="10"/>
        <v>0</v>
      </c>
      <c r="BN25">
        <f t="shared" si="11"/>
        <v>0</v>
      </c>
      <c r="BO25">
        <f t="shared" si="12"/>
        <v>0</v>
      </c>
      <c r="BP25">
        <f t="shared" si="13"/>
        <v>0</v>
      </c>
      <c r="BQ25">
        <f t="shared" si="14"/>
        <v>0</v>
      </c>
      <c r="BR25">
        <f t="shared" si="15"/>
        <v>0</v>
      </c>
      <c r="BS25">
        <f t="shared" si="16"/>
        <v>0</v>
      </c>
      <c r="BT25">
        <f t="shared" si="17"/>
        <v>0</v>
      </c>
      <c r="BV25">
        <f t="shared" si="18"/>
        <v>0</v>
      </c>
      <c r="BW25">
        <f t="shared" si="19"/>
        <v>0</v>
      </c>
      <c r="BX25">
        <f t="shared" si="20"/>
        <v>0</v>
      </c>
      <c r="BZ25">
        <f t="shared" si="21"/>
        <v>0</v>
      </c>
      <c r="CA25">
        <f t="shared" si="22"/>
        <v>1</v>
      </c>
      <c r="CC25">
        <f t="shared" si="23"/>
        <v>0</v>
      </c>
      <c r="CD25">
        <f t="shared" si="24"/>
        <v>0</v>
      </c>
    </row>
    <row r="26" spans="1:82" hidden="1" x14ac:dyDescent="0.25">
      <c r="A26" s="5" t="s">
        <v>149</v>
      </c>
      <c r="B26" s="5"/>
      <c r="C26" s="6" t="s">
        <v>33</v>
      </c>
      <c r="D26" s="8">
        <v>44782</v>
      </c>
      <c r="E26" s="8">
        <v>44838</v>
      </c>
      <c r="F26" s="9">
        <v>1.855</v>
      </c>
      <c r="G26" s="9">
        <v>0</v>
      </c>
      <c r="H26" s="10">
        <v>30923.8</v>
      </c>
      <c r="I26" s="10">
        <v>18554.28</v>
      </c>
      <c r="J26" s="10">
        <v>0</v>
      </c>
      <c r="K26" s="10">
        <v>18554.28</v>
      </c>
      <c r="L26" s="10">
        <v>-33620.71</v>
      </c>
      <c r="M26" s="10">
        <v>52174.99</v>
      </c>
      <c r="N26" s="9">
        <v>2.032</v>
      </c>
      <c r="O26" s="35"/>
      <c r="P26" s="11" t="s">
        <v>65</v>
      </c>
      <c r="Q26" s="23"/>
      <c r="R26" s="11" t="s">
        <v>66</v>
      </c>
      <c r="S26" s="11" t="s">
        <v>67</v>
      </c>
      <c r="T26" s="11" t="s">
        <v>66</v>
      </c>
      <c r="U26" s="11" t="s">
        <v>67</v>
      </c>
      <c r="V26" s="11" t="s">
        <v>66</v>
      </c>
      <c r="W26" s="11" t="s">
        <v>67</v>
      </c>
      <c r="X26" s="11" t="s">
        <v>66</v>
      </c>
      <c r="Y26" s="11" t="s">
        <v>67</v>
      </c>
      <c r="Z26" s="11" t="s">
        <v>66</v>
      </c>
      <c r="AA26" s="11" t="s">
        <v>67</v>
      </c>
      <c r="AB26" s="11" t="s">
        <v>66</v>
      </c>
      <c r="AC26" s="11" t="s">
        <v>67</v>
      </c>
      <c r="AD26" s="11" t="s">
        <v>66</v>
      </c>
      <c r="AE26" s="11" t="s">
        <v>67</v>
      </c>
      <c r="AF26" s="11" t="s">
        <v>96</v>
      </c>
      <c r="AG26" s="12">
        <v>44718</v>
      </c>
      <c r="AH26" s="12">
        <v>44981</v>
      </c>
      <c r="AI26" s="12"/>
      <c r="AJ26" s="12" t="s">
        <v>67</v>
      </c>
      <c r="AK26" s="12"/>
      <c r="AL26" s="13" t="s">
        <v>69</v>
      </c>
      <c r="AM26" s="12"/>
      <c r="AN26" s="12"/>
      <c r="AO26" s="13" t="s">
        <v>67</v>
      </c>
      <c r="AP26" s="13" t="s">
        <v>67</v>
      </c>
      <c r="AQ26" s="13" t="s">
        <v>150</v>
      </c>
      <c r="AR26" s="11" t="s">
        <v>67</v>
      </c>
      <c r="AS26" s="11" t="s">
        <v>67</v>
      </c>
      <c r="AT26" s="14" t="s">
        <v>151</v>
      </c>
      <c r="AU26" s="15" t="s">
        <v>152</v>
      </c>
      <c r="AV26" s="16"/>
      <c r="BB26">
        <f t="shared" si="0"/>
        <v>1</v>
      </c>
      <c r="BC26">
        <f t="shared" si="1"/>
        <v>0</v>
      </c>
      <c r="BD26">
        <f t="shared" si="2"/>
        <v>0</v>
      </c>
      <c r="BF26">
        <f t="shared" si="3"/>
        <v>0</v>
      </c>
      <c r="BG26">
        <f t="shared" si="4"/>
        <v>0</v>
      </c>
      <c r="BH26">
        <f t="shared" si="5"/>
        <v>0</v>
      </c>
      <c r="BI26">
        <f t="shared" si="6"/>
        <v>0</v>
      </c>
      <c r="BJ26">
        <f t="shared" si="7"/>
        <v>0</v>
      </c>
      <c r="BK26">
        <f t="shared" si="8"/>
        <v>0</v>
      </c>
      <c r="BL26">
        <f t="shared" si="9"/>
        <v>0</v>
      </c>
      <c r="BM26">
        <f t="shared" si="10"/>
        <v>0</v>
      </c>
      <c r="BN26">
        <f t="shared" si="11"/>
        <v>0</v>
      </c>
      <c r="BO26">
        <f t="shared" si="12"/>
        <v>0</v>
      </c>
      <c r="BP26">
        <f t="shared" si="13"/>
        <v>0</v>
      </c>
      <c r="BQ26">
        <f t="shared" si="14"/>
        <v>0</v>
      </c>
      <c r="BR26">
        <f t="shared" si="15"/>
        <v>0</v>
      </c>
      <c r="BS26">
        <f t="shared" si="16"/>
        <v>0</v>
      </c>
      <c r="BT26">
        <f t="shared" si="17"/>
        <v>1</v>
      </c>
      <c r="BV26">
        <f t="shared" si="18"/>
        <v>1</v>
      </c>
      <c r="BW26">
        <f t="shared" si="19"/>
        <v>0</v>
      </c>
      <c r="BX26">
        <f t="shared" si="20"/>
        <v>0</v>
      </c>
      <c r="BZ26">
        <f t="shared" si="21"/>
        <v>0</v>
      </c>
      <c r="CA26">
        <f t="shared" si="22"/>
        <v>0</v>
      </c>
      <c r="CC26">
        <f t="shared" si="23"/>
        <v>0</v>
      </c>
      <c r="CD26">
        <f t="shared" si="24"/>
        <v>0</v>
      </c>
    </row>
    <row r="27" spans="1:82" hidden="1" x14ac:dyDescent="0.25">
      <c r="A27" s="19" t="s">
        <v>153</v>
      </c>
      <c r="B27" s="19"/>
      <c r="C27" s="6" t="s">
        <v>33</v>
      </c>
      <c r="D27" s="8"/>
      <c r="E27" s="8">
        <v>44552</v>
      </c>
      <c r="F27" s="17">
        <v>0.78900000000000003</v>
      </c>
      <c r="G27" s="9">
        <v>0</v>
      </c>
      <c r="H27" s="10">
        <v>5000</v>
      </c>
      <c r="I27" s="10">
        <v>3000</v>
      </c>
      <c r="J27" s="10">
        <v>3000</v>
      </c>
      <c r="K27" s="10">
        <v>0</v>
      </c>
      <c r="L27" s="10">
        <v>0</v>
      </c>
      <c r="M27" s="10">
        <v>0</v>
      </c>
      <c r="N27" s="18">
        <v>0.65500000000000003</v>
      </c>
      <c r="O27" s="35"/>
      <c r="P27" s="11" t="s">
        <v>65</v>
      </c>
      <c r="Q27" s="23"/>
      <c r="R27" s="11" t="s">
        <v>66</v>
      </c>
      <c r="S27" s="11" t="s">
        <v>67</v>
      </c>
      <c r="T27" s="11" t="s">
        <v>66</v>
      </c>
      <c r="U27" s="11" t="s">
        <v>67</v>
      </c>
      <c r="V27" s="11" t="s">
        <v>66</v>
      </c>
      <c r="W27" s="11" t="s">
        <v>67</v>
      </c>
      <c r="X27" s="11" t="s">
        <v>66</v>
      </c>
      <c r="Y27" s="11" t="s">
        <v>67</v>
      </c>
      <c r="Z27" s="11" t="s">
        <v>66</v>
      </c>
      <c r="AA27" s="11" t="s">
        <v>67</v>
      </c>
      <c r="AB27" s="11" t="s">
        <v>66</v>
      </c>
      <c r="AC27" s="11" t="s">
        <v>67</v>
      </c>
      <c r="AD27" s="11" t="s">
        <v>66</v>
      </c>
      <c r="AE27" s="11" t="s">
        <v>67</v>
      </c>
      <c r="AF27" s="11" t="s">
        <v>68</v>
      </c>
      <c r="AG27" s="12"/>
      <c r="AH27" s="12"/>
      <c r="AI27" s="12"/>
      <c r="AJ27" s="12"/>
      <c r="AK27" s="12"/>
      <c r="AL27" s="13" t="s">
        <v>74</v>
      </c>
      <c r="AM27" s="12"/>
      <c r="AN27" s="12"/>
      <c r="AO27" s="13" t="s">
        <v>67</v>
      </c>
      <c r="AP27" s="13" t="s">
        <v>70</v>
      </c>
      <c r="AQ27" s="13" t="s">
        <v>154</v>
      </c>
      <c r="AR27" s="11" t="s">
        <v>67</v>
      </c>
      <c r="AS27" s="11" t="s">
        <v>67</v>
      </c>
      <c r="AT27" s="14" t="s">
        <v>155</v>
      </c>
      <c r="AU27" s="16"/>
      <c r="AV27" s="16"/>
      <c r="BB27">
        <f t="shared" si="0"/>
        <v>1</v>
      </c>
      <c r="BC27">
        <f t="shared" si="1"/>
        <v>0</v>
      </c>
      <c r="BD27">
        <f t="shared" si="2"/>
        <v>0</v>
      </c>
      <c r="BF27">
        <f t="shared" si="3"/>
        <v>0</v>
      </c>
      <c r="BG27">
        <f t="shared" si="4"/>
        <v>0</v>
      </c>
      <c r="BH27">
        <f t="shared" si="5"/>
        <v>0</v>
      </c>
      <c r="BI27">
        <f t="shared" si="6"/>
        <v>0</v>
      </c>
      <c r="BJ27">
        <f t="shared" si="7"/>
        <v>0</v>
      </c>
      <c r="BK27">
        <f t="shared" si="8"/>
        <v>0</v>
      </c>
      <c r="BL27">
        <f t="shared" si="9"/>
        <v>0</v>
      </c>
      <c r="BM27">
        <f t="shared" si="10"/>
        <v>0</v>
      </c>
      <c r="BN27">
        <f t="shared" si="11"/>
        <v>0</v>
      </c>
      <c r="BO27">
        <f t="shared" si="12"/>
        <v>0</v>
      </c>
      <c r="BP27">
        <f t="shared" si="13"/>
        <v>0</v>
      </c>
      <c r="BQ27">
        <f t="shared" si="14"/>
        <v>0</v>
      </c>
      <c r="BR27">
        <f t="shared" si="15"/>
        <v>0</v>
      </c>
      <c r="BS27">
        <f t="shared" si="16"/>
        <v>0</v>
      </c>
      <c r="BT27">
        <f t="shared" si="17"/>
        <v>0</v>
      </c>
      <c r="BV27">
        <f t="shared" si="18"/>
        <v>0</v>
      </c>
      <c r="BW27">
        <f t="shared" si="19"/>
        <v>0</v>
      </c>
      <c r="BX27">
        <f t="shared" si="20"/>
        <v>0</v>
      </c>
      <c r="BZ27">
        <f t="shared" si="21"/>
        <v>0</v>
      </c>
      <c r="CA27">
        <f t="shared" si="22"/>
        <v>1</v>
      </c>
      <c r="CC27">
        <f t="shared" si="23"/>
        <v>0</v>
      </c>
      <c r="CD27">
        <f t="shared" si="24"/>
        <v>0</v>
      </c>
    </row>
    <row r="28" spans="1:82" hidden="1" x14ac:dyDescent="0.25">
      <c r="A28" s="5" t="s">
        <v>156</v>
      </c>
      <c r="B28" s="5"/>
      <c r="C28" s="6" t="s">
        <v>33</v>
      </c>
      <c r="D28" s="8">
        <v>44719</v>
      </c>
      <c r="E28" s="8">
        <v>44579</v>
      </c>
      <c r="F28" s="9">
        <v>0</v>
      </c>
      <c r="G28" s="9">
        <v>0</v>
      </c>
      <c r="H28" s="10">
        <v>0</v>
      </c>
      <c r="I28" s="10">
        <v>0</v>
      </c>
      <c r="J28" s="10">
        <v>-7114.78</v>
      </c>
      <c r="K28" s="10">
        <v>7114.78</v>
      </c>
      <c r="L28" s="10">
        <v>7114.78</v>
      </c>
      <c r="M28" s="10">
        <v>0</v>
      </c>
      <c r="N28" s="9">
        <v>0</v>
      </c>
      <c r="O28" s="35"/>
      <c r="P28" s="11" t="s">
        <v>65</v>
      </c>
      <c r="Q28" s="23"/>
      <c r="R28" s="11" t="s">
        <v>66</v>
      </c>
      <c r="S28" s="11" t="s">
        <v>67</v>
      </c>
      <c r="T28" s="11" t="s">
        <v>66</v>
      </c>
      <c r="U28" s="11" t="s">
        <v>67</v>
      </c>
      <c r="V28" s="11" t="s">
        <v>66</v>
      </c>
      <c r="W28" s="11" t="s">
        <v>67</v>
      </c>
      <c r="X28" s="11" t="s">
        <v>66</v>
      </c>
      <c r="Y28" s="11" t="s">
        <v>67</v>
      </c>
      <c r="Z28" s="11" t="s">
        <v>66</v>
      </c>
      <c r="AA28" s="11" t="s">
        <v>67</v>
      </c>
      <c r="AB28" s="11" t="s">
        <v>66</v>
      </c>
      <c r="AC28" s="11" t="s">
        <v>67</v>
      </c>
      <c r="AD28" s="11" t="s">
        <v>66</v>
      </c>
      <c r="AE28" s="11" t="s">
        <v>67</v>
      </c>
      <c r="AF28" s="11" t="s">
        <v>68</v>
      </c>
      <c r="AG28" s="12"/>
      <c r="AH28" s="12"/>
      <c r="AI28" s="12"/>
      <c r="AJ28" s="12"/>
      <c r="AK28" s="12"/>
      <c r="AL28" s="13" t="s">
        <v>69</v>
      </c>
      <c r="AM28" s="12"/>
      <c r="AN28" s="12"/>
      <c r="AO28" s="13" t="s">
        <v>67</v>
      </c>
      <c r="AP28" s="13" t="s">
        <v>67</v>
      </c>
      <c r="AQ28" s="13" t="s">
        <v>157</v>
      </c>
      <c r="AR28" s="11" t="s">
        <v>67</v>
      </c>
      <c r="AS28" s="11" t="s">
        <v>67</v>
      </c>
      <c r="AT28" s="14"/>
      <c r="AU28" s="16"/>
      <c r="AV28" s="16"/>
      <c r="BB28">
        <f t="shared" si="0"/>
        <v>1</v>
      </c>
      <c r="BC28">
        <f t="shared" si="1"/>
        <v>0</v>
      </c>
      <c r="BD28">
        <f t="shared" si="2"/>
        <v>0</v>
      </c>
      <c r="BF28">
        <f t="shared" si="3"/>
        <v>0</v>
      </c>
      <c r="BG28">
        <f t="shared" si="4"/>
        <v>0</v>
      </c>
      <c r="BH28">
        <f t="shared" si="5"/>
        <v>0</v>
      </c>
      <c r="BI28">
        <f t="shared" si="6"/>
        <v>0</v>
      </c>
      <c r="BJ28">
        <f t="shared" si="7"/>
        <v>0</v>
      </c>
      <c r="BK28">
        <f t="shared" si="8"/>
        <v>0</v>
      </c>
      <c r="BL28">
        <f t="shared" si="9"/>
        <v>0</v>
      </c>
      <c r="BM28">
        <f t="shared" si="10"/>
        <v>0</v>
      </c>
      <c r="BN28">
        <f t="shared" si="11"/>
        <v>0</v>
      </c>
      <c r="BO28">
        <f t="shared" si="12"/>
        <v>0</v>
      </c>
      <c r="BP28">
        <f t="shared" si="13"/>
        <v>0</v>
      </c>
      <c r="BQ28">
        <f t="shared" si="14"/>
        <v>0</v>
      </c>
      <c r="BR28">
        <f t="shared" si="15"/>
        <v>0</v>
      </c>
      <c r="BS28">
        <f t="shared" si="16"/>
        <v>0</v>
      </c>
      <c r="BT28">
        <f t="shared" si="17"/>
        <v>0</v>
      </c>
      <c r="BV28">
        <f t="shared" si="18"/>
        <v>0</v>
      </c>
      <c r="BW28">
        <f t="shared" si="19"/>
        <v>0</v>
      </c>
      <c r="BX28">
        <f t="shared" si="20"/>
        <v>0</v>
      </c>
      <c r="BZ28">
        <f t="shared" si="21"/>
        <v>0</v>
      </c>
      <c r="CA28">
        <f t="shared" si="22"/>
        <v>0</v>
      </c>
      <c r="CC28">
        <f t="shared" si="23"/>
        <v>0</v>
      </c>
      <c r="CD28">
        <f t="shared" si="24"/>
        <v>0</v>
      </c>
    </row>
    <row r="29" spans="1:82" hidden="1" x14ac:dyDescent="0.25">
      <c r="A29" s="5" t="s">
        <v>158</v>
      </c>
      <c r="B29" s="5"/>
      <c r="C29" s="6" t="s">
        <v>33</v>
      </c>
      <c r="D29" s="8">
        <v>44671</v>
      </c>
      <c r="E29" s="8">
        <v>44677</v>
      </c>
      <c r="F29" s="9">
        <v>1.3779999999999999</v>
      </c>
      <c r="G29" s="9">
        <v>0</v>
      </c>
      <c r="H29" s="10">
        <v>0</v>
      </c>
      <c r="I29" s="10">
        <v>0</v>
      </c>
      <c r="J29" s="10">
        <v>-121813.64</v>
      </c>
      <c r="K29" s="10">
        <v>121813.64</v>
      </c>
      <c r="L29" s="10">
        <v>121813.64</v>
      </c>
      <c r="M29" s="10">
        <v>0</v>
      </c>
      <c r="N29" s="9">
        <v>1.5</v>
      </c>
      <c r="O29" s="35"/>
      <c r="P29" s="11" t="s">
        <v>65</v>
      </c>
      <c r="Q29" s="23"/>
      <c r="R29" s="11" t="s">
        <v>66</v>
      </c>
      <c r="S29" s="11" t="s">
        <v>67</v>
      </c>
      <c r="T29" s="11" t="s">
        <v>66</v>
      </c>
      <c r="U29" s="11" t="s">
        <v>67</v>
      </c>
      <c r="V29" s="11" t="s">
        <v>66</v>
      </c>
      <c r="W29" s="11" t="s">
        <v>67</v>
      </c>
      <c r="X29" s="11" t="s">
        <v>66</v>
      </c>
      <c r="Y29" s="11" t="s">
        <v>67</v>
      </c>
      <c r="Z29" s="11" t="s">
        <v>66</v>
      </c>
      <c r="AA29" s="11" t="s">
        <v>67</v>
      </c>
      <c r="AB29" s="11" t="s">
        <v>66</v>
      </c>
      <c r="AC29" s="11" t="s">
        <v>67</v>
      </c>
      <c r="AD29" s="11" t="s">
        <v>66</v>
      </c>
      <c r="AE29" s="11" t="s">
        <v>67</v>
      </c>
      <c r="AF29" s="11" t="s">
        <v>68</v>
      </c>
      <c r="AG29" s="12"/>
      <c r="AH29" s="12"/>
      <c r="AI29" s="12"/>
      <c r="AJ29" s="12"/>
      <c r="AK29" s="12"/>
      <c r="AL29" s="13" t="s">
        <v>69</v>
      </c>
      <c r="AM29" s="12"/>
      <c r="AN29" s="12"/>
      <c r="AO29" s="13" t="s">
        <v>67</v>
      </c>
      <c r="AP29" s="13" t="s">
        <v>67</v>
      </c>
      <c r="AQ29" s="13" t="s">
        <v>159</v>
      </c>
      <c r="AR29" s="11" t="s">
        <v>67</v>
      </c>
      <c r="AS29" s="11" t="s">
        <v>67</v>
      </c>
      <c r="AT29" s="14"/>
      <c r="AU29" s="16"/>
      <c r="AV29" s="16"/>
      <c r="BB29">
        <f t="shared" si="0"/>
        <v>1</v>
      </c>
      <c r="BC29">
        <f t="shared" si="1"/>
        <v>0</v>
      </c>
      <c r="BD29">
        <f t="shared" si="2"/>
        <v>0</v>
      </c>
      <c r="BF29">
        <f t="shared" si="3"/>
        <v>0</v>
      </c>
      <c r="BG29">
        <f t="shared" si="4"/>
        <v>0</v>
      </c>
      <c r="BH29">
        <f t="shared" si="5"/>
        <v>0</v>
      </c>
      <c r="BI29">
        <f t="shared" si="6"/>
        <v>0</v>
      </c>
      <c r="BJ29">
        <f t="shared" si="7"/>
        <v>0</v>
      </c>
      <c r="BK29">
        <f t="shared" si="8"/>
        <v>0</v>
      </c>
      <c r="BL29">
        <f t="shared" si="9"/>
        <v>0</v>
      </c>
      <c r="BM29">
        <f t="shared" si="10"/>
        <v>0</v>
      </c>
      <c r="BN29">
        <f t="shared" si="11"/>
        <v>0</v>
      </c>
      <c r="BO29">
        <f t="shared" si="12"/>
        <v>0</v>
      </c>
      <c r="BP29">
        <f t="shared" si="13"/>
        <v>0</v>
      </c>
      <c r="BQ29">
        <f t="shared" si="14"/>
        <v>0</v>
      </c>
      <c r="BR29">
        <f t="shared" si="15"/>
        <v>0</v>
      </c>
      <c r="BS29">
        <f t="shared" si="16"/>
        <v>0</v>
      </c>
      <c r="BT29">
        <f t="shared" si="17"/>
        <v>0</v>
      </c>
      <c r="BV29">
        <f t="shared" si="18"/>
        <v>0</v>
      </c>
      <c r="BW29">
        <f t="shared" si="19"/>
        <v>0</v>
      </c>
      <c r="BX29">
        <f t="shared" si="20"/>
        <v>0</v>
      </c>
      <c r="BZ29">
        <f t="shared" si="21"/>
        <v>0</v>
      </c>
      <c r="CA29">
        <f t="shared" si="22"/>
        <v>0</v>
      </c>
      <c r="CC29">
        <f t="shared" si="23"/>
        <v>0</v>
      </c>
      <c r="CD29">
        <f t="shared" si="24"/>
        <v>0</v>
      </c>
    </row>
    <row r="30" spans="1:82" hidden="1" x14ac:dyDescent="0.25">
      <c r="A30" s="5" t="s">
        <v>160</v>
      </c>
      <c r="B30" s="5"/>
      <c r="C30" s="6" t="s">
        <v>33</v>
      </c>
      <c r="D30" s="8">
        <v>44629</v>
      </c>
      <c r="E30" s="8">
        <v>44645</v>
      </c>
      <c r="F30" s="9">
        <v>0</v>
      </c>
      <c r="G30" s="9">
        <v>0</v>
      </c>
      <c r="H30" s="10">
        <v>0</v>
      </c>
      <c r="I30" s="10">
        <v>0</v>
      </c>
      <c r="J30" s="10">
        <v>-4852.7299999999996</v>
      </c>
      <c r="K30" s="10">
        <v>4852.7299999999996</v>
      </c>
      <c r="L30" s="10">
        <v>4852.7299999999996</v>
      </c>
      <c r="M30" s="10">
        <v>0</v>
      </c>
      <c r="N30" s="9">
        <v>0</v>
      </c>
      <c r="O30" s="35"/>
      <c r="P30" s="11" t="s">
        <v>65</v>
      </c>
      <c r="Q30" s="23"/>
      <c r="R30" s="11" t="s">
        <v>66</v>
      </c>
      <c r="S30" s="11" t="s">
        <v>67</v>
      </c>
      <c r="T30" s="11" t="s">
        <v>66</v>
      </c>
      <c r="U30" s="11" t="s">
        <v>67</v>
      </c>
      <c r="V30" s="11" t="s">
        <v>66</v>
      </c>
      <c r="W30" s="11" t="s">
        <v>67</v>
      </c>
      <c r="X30" s="11" t="s">
        <v>66</v>
      </c>
      <c r="Y30" s="11" t="s">
        <v>67</v>
      </c>
      <c r="Z30" s="11" t="s">
        <v>66</v>
      </c>
      <c r="AA30" s="11" t="s">
        <v>67</v>
      </c>
      <c r="AB30" s="11" t="s">
        <v>66</v>
      </c>
      <c r="AC30" s="11" t="s">
        <v>67</v>
      </c>
      <c r="AD30" s="11" t="s">
        <v>66</v>
      </c>
      <c r="AE30" s="11" t="s">
        <v>67</v>
      </c>
      <c r="AF30" s="11" t="s">
        <v>68</v>
      </c>
      <c r="AG30" s="12"/>
      <c r="AH30" s="12"/>
      <c r="AI30" s="12"/>
      <c r="AJ30" s="12"/>
      <c r="AK30" s="12"/>
      <c r="AL30" s="13" t="s">
        <v>69</v>
      </c>
      <c r="AM30" s="12"/>
      <c r="AN30" s="12"/>
      <c r="AO30" s="13" t="s">
        <v>67</v>
      </c>
      <c r="AP30" s="13" t="s">
        <v>70</v>
      </c>
      <c r="AQ30" s="13" t="s">
        <v>161</v>
      </c>
      <c r="AR30" s="11" t="s">
        <v>67</v>
      </c>
      <c r="AS30" s="11" t="s">
        <v>67</v>
      </c>
      <c r="AT30" s="14"/>
      <c r="AU30" s="15" t="s">
        <v>72</v>
      </c>
      <c r="AV30" s="16">
        <v>1.2</v>
      </c>
      <c r="BB30">
        <f t="shared" si="0"/>
        <v>1</v>
      </c>
      <c r="BC30">
        <f t="shared" si="1"/>
        <v>0</v>
      </c>
      <c r="BD30">
        <f t="shared" si="2"/>
        <v>0</v>
      </c>
      <c r="BF30">
        <f t="shared" si="3"/>
        <v>0</v>
      </c>
      <c r="BG30">
        <f t="shared" si="4"/>
        <v>0</v>
      </c>
      <c r="BH30">
        <f t="shared" si="5"/>
        <v>0</v>
      </c>
      <c r="BI30">
        <f t="shared" si="6"/>
        <v>0</v>
      </c>
      <c r="BJ30">
        <f t="shared" si="7"/>
        <v>0</v>
      </c>
      <c r="BK30">
        <f t="shared" si="8"/>
        <v>0</v>
      </c>
      <c r="BL30">
        <f t="shared" si="9"/>
        <v>0</v>
      </c>
      <c r="BM30">
        <f t="shared" si="10"/>
        <v>0</v>
      </c>
      <c r="BN30">
        <f t="shared" si="11"/>
        <v>0</v>
      </c>
      <c r="BO30">
        <f t="shared" si="12"/>
        <v>0</v>
      </c>
      <c r="BP30">
        <f t="shared" si="13"/>
        <v>0</v>
      </c>
      <c r="BQ30">
        <f t="shared" si="14"/>
        <v>0</v>
      </c>
      <c r="BR30">
        <f t="shared" si="15"/>
        <v>0</v>
      </c>
      <c r="BS30">
        <f t="shared" si="16"/>
        <v>0</v>
      </c>
      <c r="BT30">
        <f t="shared" si="17"/>
        <v>0</v>
      </c>
      <c r="BV30">
        <f t="shared" si="18"/>
        <v>0</v>
      </c>
      <c r="BW30">
        <f t="shared" si="19"/>
        <v>0</v>
      </c>
      <c r="BX30">
        <f t="shared" si="20"/>
        <v>0</v>
      </c>
      <c r="BZ30">
        <f t="shared" si="21"/>
        <v>0</v>
      </c>
      <c r="CA30">
        <f t="shared" si="22"/>
        <v>1</v>
      </c>
      <c r="CC30">
        <f t="shared" si="23"/>
        <v>0</v>
      </c>
      <c r="CD30">
        <f t="shared" si="24"/>
        <v>0</v>
      </c>
    </row>
    <row r="31" spans="1:82" hidden="1" x14ac:dyDescent="0.25">
      <c r="A31" s="5" t="s">
        <v>162</v>
      </c>
      <c r="B31" s="5"/>
      <c r="C31" s="6" t="s">
        <v>33</v>
      </c>
      <c r="D31" s="8">
        <v>44768</v>
      </c>
      <c r="E31" s="8">
        <v>44916</v>
      </c>
      <c r="F31" s="17">
        <v>0</v>
      </c>
      <c r="G31" s="9">
        <v>0</v>
      </c>
      <c r="H31" s="10">
        <v>36926.03</v>
      </c>
      <c r="I31" s="10">
        <v>22155.617999999999</v>
      </c>
      <c r="J31" s="10">
        <v>22155.617999999999</v>
      </c>
      <c r="K31" s="10">
        <v>0</v>
      </c>
      <c r="L31" s="10">
        <v>0</v>
      </c>
      <c r="M31" s="10">
        <v>0</v>
      </c>
      <c r="N31" s="18">
        <v>0.6</v>
      </c>
      <c r="O31" s="35">
        <v>44986</v>
      </c>
      <c r="P31" s="11" t="s">
        <v>65</v>
      </c>
      <c r="Q31" s="23"/>
      <c r="R31" s="11" t="s">
        <v>66</v>
      </c>
      <c r="S31" s="11" t="s">
        <v>67</v>
      </c>
      <c r="T31" s="11" t="s">
        <v>66</v>
      </c>
      <c r="U31" s="11" t="s">
        <v>67</v>
      </c>
      <c r="V31" s="11" t="s">
        <v>66</v>
      </c>
      <c r="W31" s="11" t="s">
        <v>67</v>
      </c>
      <c r="X31" s="11" t="s">
        <v>66</v>
      </c>
      <c r="Y31" s="11" t="s">
        <v>67</v>
      </c>
      <c r="Z31" s="11" t="s">
        <v>66</v>
      </c>
      <c r="AA31" s="11" t="s">
        <v>67</v>
      </c>
      <c r="AB31" s="11" t="s">
        <v>66</v>
      </c>
      <c r="AC31" s="11" t="s">
        <v>67</v>
      </c>
      <c r="AD31" s="11" t="s">
        <v>66</v>
      </c>
      <c r="AE31" s="11" t="s">
        <v>67</v>
      </c>
      <c r="AF31" s="11" t="s">
        <v>68</v>
      </c>
      <c r="AG31" s="12">
        <v>44873</v>
      </c>
      <c r="AH31" s="12"/>
      <c r="AI31" s="12"/>
      <c r="AJ31" s="12"/>
      <c r="AK31" s="12"/>
      <c r="AL31" s="13" t="s">
        <v>69</v>
      </c>
      <c r="AM31" s="12"/>
      <c r="AN31" s="12"/>
      <c r="AO31" s="13" t="s">
        <v>67</v>
      </c>
      <c r="AP31" s="13" t="s">
        <v>70</v>
      </c>
      <c r="AQ31" s="13" t="s">
        <v>163</v>
      </c>
      <c r="AR31" s="11" t="s">
        <v>67</v>
      </c>
      <c r="AS31" s="11" t="s">
        <v>67</v>
      </c>
      <c r="AT31" s="14"/>
      <c r="AU31" s="15" t="s">
        <v>164</v>
      </c>
      <c r="AV31" s="16">
        <v>7.8</v>
      </c>
      <c r="BB31">
        <f t="shared" si="0"/>
        <v>1</v>
      </c>
      <c r="BC31">
        <f t="shared" si="1"/>
        <v>0</v>
      </c>
      <c r="BD31">
        <f t="shared" si="2"/>
        <v>0</v>
      </c>
      <c r="BF31">
        <f t="shared" si="3"/>
        <v>0</v>
      </c>
      <c r="BG31">
        <f t="shared" si="4"/>
        <v>0</v>
      </c>
      <c r="BH31">
        <f t="shared" si="5"/>
        <v>0</v>
      </c>
      <c r="BI31">
        <f t="shared" si="6"/>
        <v>0</v>
      </c>
      <c r="BJ31">
        <f t="shared" si="7"/>
        <v>0</v>
      </c>
      <c r="BK31">
        <f t="shared" si="8"/>
        <v>0</v>
      </c>
      <c r="BL31">
        <f t="shared" si="9"/>
        <v>0</v>
      </c>
      <c r="BM31">
        <f t="shared" si="10"/>
        <v>0</v>
      </c>
      <c r="BN31">
        <f t="shared" si="11"/>
        <v>0</v>
      </c>
      <c r="BO31">
        <f t="shared" si="12"/>
        <v>0</v>
      </c>
      <c r="BP31">
        <f t="shared" si="13"/>
        <v>0</v>
      </c>
      <c r="BQ31">
        <f t="shared" si="14"/>
        <v>0</v>
      </c>
      <c r="BR31">
        <f t="shared" si="15"/>
        <v>0</v>
      </c>
      <c r="BS31">
        <f t="shared" si="16"/>
        <v>0</v>
      </c>
      <c r="BT31">
        <f t="shared" si="17"/>
        <v>0</v>
      </c>
      <c r="BV31">
        <f t="shared" si="18"/>
        <v>0</v>
      </c>
      <c r="BW31">
        <f t="shared" si="19"/>
        <v>0</v>
      </c>
      <c r="BX31">
        <f t="shared" si="20"/>
        <v>0</v>
      </c>
      <c r="BZ31">
        <f t="shared" si="21"/>
        <v>0</v>
      </c>
      <c r="CA31">
        <f t="shared" si="22"/>
        <v>1</v>
      </c>
      <c r="CC31">
        <f t="shared" si="23"/>
        <v>0</v>
      </c>
      <c r="CD31">
        <f t="shared" si="24"/>
        <v>0</v>
      </c>
    </row>
    <row r="32" spans="1:82" hidden="1" x14ac:dyDescent="0.25">
      <c r="A32" s="5" t="s">
        <v>165</v>
      </c>
      <c r="B32" s="5"/>
      <c r="C32" s="6" t="s">
        <v>33</v>
      </c>
      <c r="D32" s="8">
        <v>44761</v>
      </c>
      <c r="E32" s="8">
        <v>44890</v>
      </c>
      <c r="F32" s="9">
        <v>0.08</v>
      </c>
      <c r="G32" s="9">
        <v>0</v>
      </c>
      <c r="H32" s="10">
        <v>52394.02</v>
      </c>
      <c r="I32" s="10">
        <v>31436.411999999997</v>
      </c>
      <c r="J32" s="10">
        <v>1.9999999967694748E-3</v>
      </c>
      <c r="K32" s="10">
        <v>31436.41</v>
      </c>
      <c r="L32" s="10">
        <v>27437.32</v>
      </c>
      <c r="M32" s="10">
        <v>3999.09</v>
      </c>
      <c r="N32" s="9">
        <v>0.27700000000000002</v>
      </c>
      <c r="O32" s="35">
        <v>44986</v>
      </c>
      <c r="P32" s="11" t="s">
        <v>65</v>
      </c>
      <c r="Q32" s="23"/>
      <c r="R32" s="11" t="s">
        <v>66</v>
      </c>
      <c r="S32" s="11" t="s">
        <v>67</v>
      </c>
      <c r="T32" s="11" t="s">
        <v>66</v>
      </c>
      <c r="U32" s="11" t="s">
        <v>67</v>
      </c>
      <c r="V32" s="11" t="s">
        <v>66</v>
      </c>
      <c r="W32" s="11" t="s">
        <v>67</v>
      </c>
      <c r="X32" s="11" t="s">
        <v>66</v>
      </c>
      <c r="Y32" s="11" t="s">
        <v>67</v>
      </c>
      <c r="Z32" s="11" t="s">
        <v>66</v>
      </c>
      <c r="AA32" s="11" t="s">
        <v>67</v>
      </c>
      <c r="AB32" s="11" t="s">
        <v>66</v>
      </c>
      <c r="AC32" s="11" t="s">
        <v>67</v>
      </c>
      <c r="AD32" s="11" t="s">
        <v>66</v>
      </c>
      <c r="AE32" s="11" t="s">
        <v>67</v>
      </c>
      <c r="AF32" s="11" t="s">
        <v>68</v>
      </c>
      <c r="AG32" s="12">
        <v>44872</v>
      </c>
      <c r="AH32" s="12"/>
      <c r="AI32" s="12"/>
      <c r="AJ32" s="12"/>
      <c r="AK32" s="12"/>
      <c r="AL32" s="13" t="s">
        <v>69</v>
      </c>
      <c r="AM32" s="12"/>
      <c r="AN32" s="12"/>
      <c r="AO32" s="13" t="s">
        <v>67</v>
      </c>
      <c r="AP32" s="13" t="s">
        <v>70</v>
      </c>
      <c r="AQ32" s="13" t="s">
        <v>166</v>
      </c>
      <c r="AR32" s="11" t="s">
        <v>67</v>
      </c>
      <c r="AS32" s="11" t="s">
        <v>67</v>
      </c>
      <c r="AT32" s="14" t="s">
        <v>89</v>
      </c>
      <c r="AU32" s="15" t="s">
        <v>167</v>
      </c>
      <c r="AV32" s="16">
        <v>1.2</v>
      </c>
      <c r="BB32">
        <f t="shared" si="0"/>
        <v>1</v>
      </c>
      <c r="BC32">
        <f t="shared" si="1"/>
        <v>0</v>
      </c>
      <c r="BD32">
        <f t="shared" si="2"/>
        <v>0</v>
      </c>
      <c r="BF32">
        <f t="shared" si="3"/>
        <v>0</v>
      </c>
      <c r="BG32">
        <f t="shared" si="4"/>
        <v>0</v>
      </c>
      <c r="BH32">
        <f t="shared" si="5"/>
        <v>0</v>
      </c>
      <c r="BI32">
        <f t="shared" si="6"/>
        <v>0</v>
      </c>
      <c r="BJ32">
        <f t="shared" si="7"/>
        <v>0</v>
      </c>
      <c r="BK32">
        <f t="shared" si="8"/>
        <v>0</v>
      </c>
      <c r="BL32">
        <f t="shared" si="9"/>
        <v>0</v>
      </c>
      <c r="BM32">
        <f t="shared" si="10"/>
        <v>0</v>
      </c>
      <c r="BN32">
        <f t="shared" si="11"/>
        <v>0</v>
      </c>
      <c r="BO32">
        <f t="shared" si="12"/>
        <v>0</v>
      </c>
      <c r="BP32">
        <f t="shared" si="13"/>
        <v>0</v>
      </c>
      <c r="BQ32">
        <f t="shared" si="14"/>
        <v>0</v>
      </c>
      <c r="BR32">
        <f t="shared" si="15"/>
        <v>0</v>
      </c>
      <c r="BS32">
        <f t="shared" si="16"/>
        <v>0</v>
      </c>
      <c r="BT32">
        <f t="shared" si="17"/>
        <v>0</v>
      </c>
      <c r="BV32">
        <f t="shared" si="18"/>
        <v>0</v>
      </c>
      <c r="BW32">
        <f t="shared" si="19"/>
        <v>0</v>
      </c>
      <c r="BX32">
        <f t="shared" si="20"/>
        <v>0</v>
      </c>
      <c r="BZ32">
        <f t="shared" si="21"/>
        <v>0</v>
      </c>
      <c r="CA32">
        <f t="shared" si="22"/>
        <v>1</v>
      </c>
      <c r="CC32">
        <f t="shared" si="23"/>
        <v>0</v>
      </c>
      <c r="CD32">
        <f t="shared" si="24"/>
        <v>0</v>
      </c>
    </row>
    <row r="33" spans="1:82" hidden="1" x14ac:dyDescent="0.25">
      <c r="A33" s="5" t="s">
        <v>168</v>
      </c>
      <c r="B33" s="5"/>
      <c r="C33" s="6" t="s">
        <v>33</v>
      </c>
      <c r="D33" s="8">
        <v>44761</v>
      </c>
      <c r="E33" s="8">
        <v>44890</v>
      </c>
      <c r="F33" s="9">
        <v>5.2999999999999999E-2</v>
      </c>
      <c r="G33" s="9">
        <v>0</v>
      </c>
      <c r="H33" s="10">
        <v>48307.78</v>
      </c>
      <c r="I33" s="10">
        <v>28984.667999999998</v>
      </c>
      <c r="J33" s="10">
        <v>28984.667999999998</v>
      </c>
      <c r="K33" s="10">
        <v>0</v>
      </c>
      <c r="L33" s="10">
        <v>0</v>
      </c>
      <c r="M33" s="10">
        <v>0</v>
      </c>
      <c r="N33" s="9">
        <v>0.15</v>
      </c>
      <c r="O33" s="35"/>
      <c r="P33" s="11" t="s">
        <v>65</v>
      </c>
      <c r="Q33" s="23"/>
      <c r="R33" s="11" t="s">
        <v>66</v>
      </c>
      <c r="S33" s="11" t="s">
        <v>67</v>
      </c>
      <c r="T33" s="11" t="s">
        <v>66</v>
      </c>
      <c r="U33" s="11" t="s">
        <v>67</v>
      </c>
      <c r="V33" s="11" t="s">
        <v>66</v>
      </c>
      <c r="W33" s="11" t="s">
        <v>67</v>
      </c>
      <c r="X33" s="11" t="s">
        <v>66</v>
      </c>
      <c r="Y33" s="11" t="s">
        <v>67</v>
      </c>
      <c r="Z33" s="11" t="s">
        <v>66</v>
      </c>
      <c r="AA33" s="11" t="s">
        <v>67</v>
      </c>
      <c r="AB33" s="11" t="s">
        <v>66</v>
      </c>
      <c r="AC33" s="11" t="s">
        <v>67</v>
      </c>
      <c r="AD33" s="11" t="s">
        <v>66</v>
      </c>
      <c r="AE33" s="11" t="s">
        <v>67</v>
      </c>
      <c r="AF33" s="11" t="s">
        <v>68</v>
      </c>
      <c r="AG33" s="12">
        <v>44872</v>
      </c>
      <c r="AH33" s="12"/>
      <c r="AI33" s="12"/>
      <c r="AJ33" s="12"/>
      <c r="AK33" s="12"/>
      <c r="AL33" s="13" t="s">
        <v>69</v>
      </c>
      <c r="AM33" s="12"/>
      <c r="AN33" s="12"/>
      <c r="AO33" s="13" t="s">
        <v>67</v>
      </c>
      <c r="AP33" s="13" t="s">
        <v>70</v>
      </c>
      <c r="AQ33" s="13" t="s">
        <v>169</v>
      </c>
      <c r="AR33" s="11" t="s">
        <v>67</v>
      </c>
      <c r="AS33" s="11" t="s">
        <v>67</v>
      </c>
      <c r="AT33" s="14"/>
      <c r="AU33" s="15" t="s">
        <v>170</v>
      </c>
      <c r="AV33" s="16">
        <v>1.2</v>
      </c>
      <c r="BB33">
        <f t="shared" si="0"/>
        <v>1</v>
      </c>
      <c r="BC33">
        <f t="shared" si="1"/>
        <v>0</v>
      </c>
      <c r="BD33">
        <f t="shared" si="2"/>
        <v>0</v>
      </c>
      <c r="BF33">
        <f t="shared" si="3"/>
        <v>0</v>
      </c>
      <c r="BG33">
        <f t="shared" si="4"/>
        <v>0</v>
      </c>
      <c r="BH33">
        <f t="shared" si="5"/>
        <v>0</v>
      </c>
      <c r="BI33">
        <f t="shared" si="6"/>
        <v>0</v>
      </c>
      <c r="BJ33">
        <f t="shared" si="7"/>
        <v>0</v>
      </c>
      <c r="BK33">
        <f t="shared" si="8"/>
        <v>0</v>
      </c>
      <c r="BL33">
        <f t="shared" si="9"/>
        <v>0</v>
      </c>
      <c r="BM33">
        <f t="shared" si="10"/>
        <v>0</v>
      </c>
      <c r="BN33">
        <f t="shared" si="11"/>
        <v>0</v>
      </c>
      <c r="BO33">
        <f t="shared" si="12"/>
        <v>0</v>
      </c>
      <c r="BP33">
        <f t="shared" si="13"/>
        <v>0</v>
      </c>
      <c r="BQ33">
        <f t="shared" si="14"/>
        <v>0</v>
      </c>
      <c r="BR33">
        <f t="shared" si="15"/>
        <v>0</v>
      </c>
      <c r="BS33">
        <f t="shared" si="16"/>
        <v>0</v>
      </c>
      <c r="BT33">
        <f t="shared" si="17"/>
        <v>0</v>
      </c>
      <c r="BV33">
        <f t="shared" si="18"/>
        <v>0</v>
      </c>
      <c r="BW33">
        <f t="shared" si="19"/>
        <v>0</v>
      </c>
      <c r="BX33">
        <f t="shared" si="20"/>
        <v>0</v>
      </c>
      <c r="BZ33">
        <f t="shared" si="21"/>
        <v>0</v>
      </c>
      <c r="CA33">
        <f t="shared" si="22"/>
        <v>1</v>
      </c>
      <c r="CC33">
        <f t="shared" si="23"/>
        <v>0</v>
      </c>
      <c r="CD33">
        <f t="shared" si="24"/>
        <v>0</v>
      </c>
    </row>
    <row r="34" spans="1:82" hidden="1" x14ac:dyDescent="0.25">
      <c r="A34" s="5" t="s">
        <v>171</v>
      </c>
      <c r="B34" s="5"/>
      <c r="C34" s="6" t="s">
        <v>33</v>
      </c>
      <c r="D34" s="8">
        <v>44761</v>
      </c>
      <c r="E34" s="8">
        <v>44859</v>
      </c>
      <c r="F34" s="9">
        <v>0.48</v>
      </c>
      <c r="G34" s="9">
        <v>0</v>
      </c>
      <c r="H34" s="10">
        <v>53484.53</v>
      </c>
      <c r="I34" s="10">
        <v>32090.717999999997</v>
      </c>
      <c r="J34" s="10">
        <v>-2.0000000040454324E-3</v>
      </c>
      <c r="K34" s="10">
        <v>32090.720000000001</v>
      </c>
      <c r="L34" s="10">
        <v>24997.690000000002</v>
      </c>
      <c r="M34" s="10">
        <v>7093.03</v>
      </c>
      <c r="N34" s="9">
        <v>0.502</v>
      </c>
      <c r="O34" s="35"/>
      <c r="P34" s="11" t="s">
        <v>65</v>
      </c>
      <c r="Q34" s="23"/>
      <c r="R34" s="11" t="s">
        <v>66</v>
      </c>
      <c r="S34" s="11" t="s">
        <v>67</v>
      </c>
      <c r="T34" s="11" t="s">
        <v>66</v>
      </c>
      <c r="U34" s="11" t="s">
        <v>67</v>
      </c>
      <c r="V34" s="11" t="s">
        <v>66</v>
      </c>
      <c r="W34" s="11" t="s">
        <v>67</v>
      </c>
      <c r="X34" s="11" t="s">
        <v>66</v>
      </c>
      <c r="Y34" s="11" t="s">
        <v>67</v>
      </c>
      <c r="Z34" s="11" t="s">
        <v>66</v>
      </c>
      <c r="AA34" s="11" t="s">
        <v>67</v>
      </c>
      <c r="AB34" s="11" t="s">
        <v>66</v>
      </c>
      <c r="AC34" s="11" t="s">
        <v>67</v>
      </c>
      <c r="AD34" s="11" t="s">
        <v>66</v>
      </c>
      <c r="AE34" s="11" t="s">
        <v>67</v>
      </c>
      <c r="AF34" s="11" t="s">
        <v>68</v>
      </c>
      <c r="AG34" s="12">
        <v>44873</v>
      </c>
      <c r="AH34" s="12"/>
      <c r="AI34" s="12"/>
      <c r="AJ34" s="12"/>
      <c r="AK34" s="12"/>
      <c r="AL34" s="13" t="s">
        <v>69</v>
      </c>
      <c r="AM34" s="12"/>
      <c r="AN34" s="12"/>
      <c r="AO34" s="13" t="s">
        <v>67</v>
      </c>
      <c r="AP34" s="13" t="s">
        <v>70</v>
      </c>
      <c r="AQ34" s="13" t="s">
        <v>172</v>
      </c>
      <c r="AR34" s="11" t="s">
        <v>67</v>
      </c>
      <c r="AS34" s="11" t="s">
        <v>67</v>
      </c>
      <c r="AT34" s="14" t="s">
        <v>173</v>
      </c>
      <c r="AU34" s="15" t="s">
        <v>174</v>
      </c>
      <c r="AV34" s="16">
        <v>7.8</v>
      </c>
      <c r="BB34">
        <f t="shared" si="0"/>
        <v>1</v>
      </c>
      <c r="BC34">
        <f t="shared" si="1"/>
        <v>0</v>
      </c>
      <c r="BD34">
        <f t="shared" si="2"/>
        <v>0</v>
      </c>
      <c r="BF34">
        <f t="shared" si="3"/>
        <v>0</v>
      </c>
      <c r="BG34">
        <f t="shared" si="4"/>
        <v>0</v>
      </c>
      <c r="BH34">
        <f t="shared" si="5"/>
        <v>0</v>
      </c>
      <c r="BI34">
        <f t="shared" si="6"/>
        <v>0</v>
      </c>
      <c r="BJ34">
        <f t="shared" si="7"/>
        <v>0</v>
      </c>
      <c r="BK34">
        <f t="shared" si="8"/>
        <v>0</v>
      </c>
      <c r="BL34">
        <f t="shared" si="9"/>
        <v>0</v>
      </c>
      <c r="BM34">
        <f t="shared" si="10"/>
        <v>0</v>
      </c>
      <c r="BN34">
        <f t="shared" si="11"/>
        <v>0</v>
      </c>
      <c r="BO34">
        <f t="shared" si="12"/>
        <v>0</v>
      </c>
      <c r="BP34">
        <f t="shared" si="13"/>
        <v>0</v>
      </c>
      <c r="BQ34">
        <f t="shared" si="14"/>
        <v>0</v>
      </c>
      <c r="BR34">
        <f t="shared" si="15"/>
        <v>0</v>
      </c>
      <c r="BS34">
        <f t="shared" si="16"/>
        <v>0</v>
      </c>
      <c r="BT34">
        <f t="shared" si="17"/>
        <v>0</v>
      </c>
      <c r="BV34">
        <f t="shared" si="18"/>
        <v>0</v>
      </c>
      <c r="BW34">
        <f t="shared" si="19"/>
        <v>0</v>
      </c>
      <c r="BX34">
        <f t="shared" si="20"/>
        <v>0</v>
      </c>
      <c r="BZ34">
        <f t="shared" si="21"/>
        <v>0</v>
      </c>
      <c r="CA34">
        <f t="shared" si="22"/>
        <v>1</v>
      </c>
      <c r="CC34">
        <f t="shared" si="23"/>
        <v>0</v>
      </c>
      <c r="CD34">
        <f t="shared" si="24"/>
        <v>0</v>
      </c>
    </row>
    <row r="35" spans="1:82" hidden="1" x14ac:dyDescent="0.25">
      <c r="A35" s="5" t="s">
        <v>175</v>
      </c>
      <c r="B35" s="5"/>
      <c r="C35" s="6" t="s">
        <v>33</v>
      </c>
      <c r="D35" s="8">
        <v>44662</v>
      </c>
      <c r="E35" s="8">
        <v>44768</v>
      </c>
      <c r="F35" s="9">
        <v>3.0569999999999999</v>
      </c>
      <c r="G35" s="9">
        <v>0</v>
      </c>
      <c r="H35" s="10">
        <v>61719</v>
      </c>
      <c r="I35" s="10">
        <v>37031.4</v>
      </c>
      <c r="J35" s="10">
        <v>-4119.0799999999945</v>
      </c>
      <c r="K35" s="10">
        <v>41150.479999999996</v>
      </c>
      <c r="L35" s="10">
        <v>-29853.180000000008</v>
      </c>
      <c r="M35" s="10">
        <v>71003.66</v>
      </c>
      <c r="N35" s="9">
        <v>3.7370000000000001</v>
      </c>
      <c r="O35" s="35"/>
      <c r="P35" s="11" t="s">
        <v>65</v>
      </c>
      <c r="Q35" s="23"/>
      <c r="R35" s="11" t="s">
        <v>66</v>
      </c>
      <c r="S35" s="11" t="s">
        <v>67</v>
      </c>
      <c r="T35" s="11" t="s">
        <v>66</v>
      </c>
      <c r="U35" s="11" t="s">
        <v>67</v>
      </c>
      <c r="V35" s="11" t="s">
        <v>66</v>
      </c>
      <c r="W35" s="11" t="s">
        <v>67</v>
      </c>
      <c r="X35" s="11" t="s">
        <v>66</v>
      </c>
      <c r="Y35" s="11" t="s">
        <v>67</v>
      </c>
      <c r="Z35" s="11" t="s">
        <v>66</v>
      </c>
      <c r="AA35" s="11" t="s">
        <v>67</v>
      </c>
      <c r="AB35" s="11" t="s">
        <v>66</v>
      </c>
      <c r="AC35" s="11" t="s">
        <v>67</v>
      </c>
      <c r="AD35" s="11" t="s">
        <v>66</v>
      </c>
      <c r="AE35" s="11" t="s">
        <v>67</v>
      </c>
      <c r="AF35" s="11" t="s">
        <v>68</v>
      </c>
      <c r="AG35" s="12">
        <v>44732</v>
      </c>
      <c r="AH35" s="12"/>
      <c r="AI35" s="12"/>
      <c r="AJ35" s="12"/>
      <c r="AK35" s="12"/>
      <c r="AL35" s="13" t="s">
        <v>69</v>
      </c>
      <c r="AM35" s="12"/>
      <c r="AN35" s="12"/>
      <c r="AO35" s="13" t="s">
        <v>67</v>
      </c>
      <c r="AP35" s="13" t="s">
        <v>67</v>
      </c>
      <c r="AQ35" s="13" t="s">
        <v>176</v>
      </c>
      <c r="AR35" s="11" t="s">
        <v>67</v>
      </c>
      <c r="AS35" s="11" t="s">
        <v>67</v>
      </c>
      <c r="AT35" s="14" t="s">
        <v>177</v>
      </c>
      <c r="AU35" s="16"/>
      <c r="AV35" s="16"/>
      <c r="BB35">
        <f t="shared" si="0"/>
        <v>1</v>
      </c>
      <c r="BC35">
        <f t="shared" si="1"/>
        <v>0</v>
      </c>
      <c r="BD35">
        <f t="shared" si="2"/>
        <v>0</v>
      </c>
      <c r="BF35">
        <f t="shared" si="3"/>
        <v>0</v>
      </c>
      <c r="BG35">
        <f t="shared" si="4"/>
        <v>0</v>
      </c>
      <c r="BH35">
        <f t="shared" si="5"/>
        <v>0</v>
      </c>
      <c r="BI35">
        <f t="shared" si="6"/>
        <v>0</v>
      </c>
      <c r="BJ35">
        <f t="shared" si="7"/>
        <v>0</v>
      </c>
      <c r="BK35">
        <f t="shared" si="8"/>
        <v>0</v>
      </c>
      <c r="BL35">
        <f t="shared" si="9"/>
        <v>0</v>
      </c>
      <c r="BM35">
        <f t="shared" si="10"/>
        <v>0</v>
      </c>
      <c r="BN35">
        <f t="shared" si="11"/>
        <v>0</v>
      </c>
      <c r="BO35">
        <f t="shared" si="12"/>
        <v>0</v>
      </c>
      <c r="BP35">
        <f t="shared" si="13"/>
        <v>0</v>
      </c>
      <c r="BQ35">
        <f t="shared" si="14"/>
        <v>0</v>
      </c>
      <c r="BR35">
        <f t="shared" si="15"/>
        <v>0</v>
      </c>
      <c r="BS35">
        <f t="shared" si="16"/>
        <v>0</v>
      </c>
      <c r="BT35">
        <f t="shared" si="17"/>
        <v>0</v>
      </c>
      <c r="BV35">
        <f t="shared" si="18"/>
        <v>0</v>
      </c>
      <c r="BW35">
        <f t="shared" si="19"/>
        <v>0</v>
      </c>
      <c r="BX35">
        <f t="shared" si="20"/>
        <v>0</v>
      </c>
      <c r="BZ35">
        <f t="shared" si="21"/>
        <v>0</v>
      </c>
      <c r="CA35">
        <f t="shared" si="22"/>
        <v>0</v>
      </c>
      <c r="CC35">
        <f t="shared" si="23"/>
        <v>0</v>
      </c>
      <c r="CD35">
        <f t="shared" si="24"/>
        <v>0</v>
      </c>
    </row>
    <row r="36" spans="1:82" hidden="1" x14ac:dyDescent="0.25">
      <c r="A36" s="5" t="s">
        <v>178</v>
      </c>
      <c r="B36" s="5"/>
      <c r="C36" s="6" t="s">
        <v>33</v>
      </c>
      <c r="D36" s="8">
        <v>44664</v>
      </c>
      <c r="E36" s="8">
        <v>44680</v>
      </c>
      <c r="F36" s="17">
        <v>1.3</v>
      </c>
      <c r="G36" s="9">
        <v>0</v>
      </c>
      <c r="H36" s="10">
        <v>267000</v>
      </c>
      <c r="I36" s="10">
        <v>160200</v>
      </c>
      <c r="J36" s="10">
        <v>-46211.709999999992</v>
      </c>
      <c r="K36" s="10">
        <v>206411.71</v>
      </c>
      <c r="L36" s="10">
        <v>206411.71</v>
      </c>
      <c r="M36" s="10">
        <v>0</v>
      </c>
      <c r="N36" s="20">
        <v>3.48</v>
      </c>
      <c r="O36" s="35"/>
      <c r="P36" s="11" t="s">
        <v>65</v>
      </c>
      <c r="Q36" s="23"/>
      <c r="R36" s="11" t="s">
        <v>66</v>
      </c>
      <c r="S36" s="11" t="s">
        <v>67</v>
      </c>
      <c r="T36" s="11" t="s">
        <v>66</v>
      </c>
      <c r="U36" s="11" t="s">
        <v>67</v>
      </c>
      <c r="V36" s="11" t="s">
        <v>66</v>
      </c>
      <c r="W36" s="11" t="s">
        <v>67</v>
      </c>
      <c r="X36" s="11" t="s">
        <v>66</v>
      </c>
      <c r="Y36" s="11" t="s">
        <v>67</v>
      </c>
      <c r="Z36" s="11" t="s">
        <v>66</v>
      </c>
      <c r="AA36" s="11" t="s">
        <v>67</v>
      </c>
      <c r="AB36" s="11" t="s">
        <v>66</v>
      </c>
      <c r="AC36" s="11" t="s">
        <v>67</v>
      </c>
      <c r="AD36" s="11" t="s">
        <v>66</v>
      </c>
      <c r="AE36" s="11" t="s">
        <v>67</v>
      </c>
      <c r="AF36" s="11" t="s">
        <v>68</v>
      </c>
      <c r="AG36" s="12"/>
      <c r="AH36" s="12"/>
      <c r="AI36" s="12"/>
      <c r="AJ36" s="12"/>
      <c r="AK36" s="12"/>
      <c r="AL36" s="13" t="s">
        <v>69</v>
      </c>
      <c r="AM36" s="12"/>
      <c r="AN36" s="12"/>
      <c r="AO36" s="13" t="s">
        <v>67</v>
      </c>
      <c r="AP36" s="13" t="s">
        <v>67</v>
      </c>
      <c r="AQ36" s="13" t="s">
        <v>179</v>
      </c>
      <c r="AR36" s="11" t="s">
        <v>67</v>
      </c>
      <c r="AS36" s="11" t="s">
        <v>67</v>
      </c>
      <c r="AT36" s="14" t="s">
        <v>180</v>
      </c>
      <c r="AU36" s="15" t="s">
        <v>181</v>
      </c>
      <c r="AV36" s="16">
        <v>7.8</v>
      </c>
      <c r="BB36">
        <f t="shared" si="0"/>
        <v>1</v>
      </c>
      <c r="BC36">
        <f t="shared" si="1"/>
        <v>0</v>
      </c>
      <c r="BD36">
        <f t="shared" si="2"/>
        <v>0</v>
      </c>
      <c r="BF36">
        <f t="shared" si="3"/>
        <v>0</v>
      </c>
      <c r="BG36">
        <f t="shared" si="4"/>
        <v>0</v>
      </c>
      <c r="BH36">
        <f t="shared" si="5"/>
        <v>0</v>
      </c>
      <c r="BI36">
        <f t="shared" si="6"/>
        <v>0</v>
      </c>
      <c r="BJ36">
        <f t="shared" si="7"/>
        <v>0</v>
      </c>
      <c r="BK36">
        <f t="shared" si="8"/>
        <v>0</v>
      </c>
      <c r="BL36">
        <f t="shared" si="9"/>
        <v>0</v>
      </c>
      <c r="BM36">
        <f t="shared" si="10"/>
        <v>0</v>
      </c>
      <c r="BN36">
        <f t="shared" si="11"/>
        <v>0</v>
      </c>
      <c r="BO36">
        <f t="shared" si="12"/>
        <v>0</v>
      </c>
      <c r="BP36">
        <f t="shared" si="13"/>
        <v>0</v>
      </c>
      <c r="BQ36">
        <f t="shared" si="14"/>
        <v>0</v>
      </c>
      <c r="BR36">
        <f t="shared" si="15"/>
        <v>0</v>
      </c>
      <c r="BS36">
        <f t="shared" si="16"/>
        <v>0</v>
      </c>
      <c r="BT36">
        <f t="shared" si="17"/>
        <v>0</v>
      </c>
      <c r="BV36">
        <f t="shared" si="18"/>
        <v>0</v>
      </c>
      <c r="BW36">
        <f t="shared" si="19"/>
        <v>0</v>
      </c>
      <c r="BX36">
        <f t="shared" si="20"/>
        <v>0</v>
      </c>
      <c r="BZ36">
        <f t="shared" si="21"/>
        <v>0</v>
      </c>
      <c r="CA36">
        <f t="shared" si="22"/>
        <v>0</v>
      </c>
      <c r="CC36">
        <f t="shared" si="23"/>
        <v>0</v>
      </c>
      <c r="CD36">
        <f t="shared" si="24"/>
        <v>0</v>
      </c>
    </row>
    <row r="37" spans="1:82" hidden="1" x14ac:dyDescent="0.25">
      <c r="A37" s="5" t="s">
        <v>182</v>
      </c>
      <c r="B37" s="5"/>
      <c r="C37" s="6" t="s">
        <v>33</v>
      </c>
      <c r="D37" s="8">
        <v>44725</v>
      </c>
      <c r="E37" s="8">
        <v>44852</v>
      </c>
      <c r="F37" s="9">
        <v>0.17899999999999999</v>
      </c>
      <c r="G37" s="9">
        <v>0</v>
      </c>
      <c r="H37" s="10">
        <v>43633.4</v>
      </c>
      <c r="I37" s="10">
        <v>26180.04</v>
      </c>
      <c r="J37" s="10">
        <v>0</v>
      </c>
      <c r="K37" s="10">
        <v>26180.04</v>
      </c>
      <c r="L37" s="10">
        <v>21195.61</v>
      </c>
      <c r="M37" s="10">
        <v>4984.43</v>
      </c>
      <c r="N37" s="9">
        <v>0.17899999999999999</v>
      </c>
      <c r="O37" s="35"/>
      <c r="P37" s="11" t="s">
        <v>65</v>
      </c>
      <c r="Q37" s="23"/>
      <c r="R37" s="11" t="s">
        <v>66</v>
      </c>
      <c r="S37" s="11" t="s">
        <v>67</v>
      </c>
      <c r="T37" s="11" t="s">
        <v>66</v>
      </c>
      <c r="U37" s="11" t="s">
        <v>67</v>
      </c>
      <c r="V37" s="11" t="s">
        <v>66</v>
      </c>
      <c r="W37" s="11" t="s">
        <v>67</v>
      </c>
      <c r="X37" s="11" t="s">
        <v>66</v>
      </c>
      <c r="Y37" s="11" t="s">
        <v>67</v>
      </c>
      <c r="Z37" s="11" t="s">
        <v>66</v>
      </c>
      <c r="AA37" s="11" t="s">
        <v>67</v>
      </c>
      <c r="AB37" s="11" t="s">
        <v>66</v>
      </c>
      <c r="AC37" s="11" t="s">
        <v>67</v>
      </c>
      <c r="AD37" s="11" t="s">
        <v>66</v>
      </c>
      <c r="AE37" s="11" t="s">
        <v>67</v>
      </c>
      <c r="AF37" s="11" t="s">
        <v>68</v>
      </c>
      <c r="AG37" s="12">
        <v>44629</v>
      </c>
      <c r="AH37" s="12"/>
      <c r="AI37" s="12"/>
      <c r="AJ37" s="12"/>
      <c r="AK37" s="12"/>
      <c r="AL37" s="13" t="s">
        <v>69</v>
      </c>
      <c r="AM37" s="12"/>
      <c r="AN37" s="12"/>
      <c r="AO37" s="13" t="s">
        <v>67</v>
      </c>
      <c r="AP37" s="13" t="s">
        <v>67</v>
      </c>
      <c r="AQ37" s="13" t="s">
        <v>183</v>
      </c>
      <c r="AR37" s="11" t="s">
        <v>67</v>
      </c>
      <c r="AS37" s="11" t="s">
        <v>67</v>
      </c>
      <c r="AT37" s="14" t="s">
        <v>89</v>
      </c>
      <c r="AU37" s="15" t="s">
        <v>164</v>
      </c>
      <c r="AV37" s="16">
        <v>7.8</v>
      </c>
      <c r="BB37">
        <f t="shared" si="0"/>
        <v>1</v>
      </c>
      <c r="BC37">
        <f t="shared" si="1"/>
        <v>0</v>
      </c>
      <c r="BD37">
        <f t="shared" si="2"/>
        <v>0</v>
      </c>
      <c r="BF37">
        <f t="shared" si="3"/>
        <v>0</v>
      </c>
      <c r="BG37">
        <f t="shared" si="4"/>
        <v>0</v>
      </c>
      <c r="BH37">
        <f t="shared" si="5"/>
        <v>0</v>
      </c>
      <c r="BI37">
        <f t="shared" si="6"/>
        <v>0</v>
      </c>
      <c r="BJ37">
        <f t="shared" si="7"/>
        <v>0</v>
      </c>
      <c r="BK37">
        <f t="shared" si="8"/>
        <v>0</v>
      </c>
      <c r="BL37">
        <f t="shared" si="9"/>
        <v>0</v>
      </c>
      <c r="BM37">
        <f t="shared" si="10"/>
        <v>0</v>
      </c>
      <c r="BN37">
        <f t="shared" si="11"/>
        <v>0</v>
      </c>
      <c r="BO37">
        <f t="shared" si="12"/>
        <v>0</v>
      </c>
      <c r="BP37">
        <f t="shared" si="13"/>
        <v>0</v>
      </c>
      <c r="BQ37">
        <f t="shared" si="14"/>
        <v>0</v>
      </c>
      <c r="BR37">
        <f t="shared" si="15"/>
        <v>0</v>
      </c>
      <c r="BS37">
        <f t="shared" si="16"/>
        <v>0</v>
      </c>
      <c r="BT37">
        <f t="shared" si="17"/>
        <v>0</v>
      </c>
      <c r="BV37">
        <f t="shared" si="18"/>
        <v>0</v>
      </c>
      <c r="BW37">
        <f t="shared" si="19"/>
        <v>0</v>
      </c>
      <c r="BX37">
        <f t="shared" si="20"/>
        <v>0</v>
      </c>
      <c r="BZ37">
        <f t="shared" si="21"/>
        <v>0</v>
      </c>
      <c r="CA37">
        <f t="shared" si="22"/>
        <v>0</v>
      </c>
      <c r="CC37">
        <f t="shared" si="23"/>
        <v>0</v>
      </c>
      <c r="CD37">
        <f t="shared" si="24"/>
        <v>0</v>
      </c>
    </row>
    <row r="38" spans="1:82" hidden="1" x14ac:dyDescent="0.25">
      <c r="A38" s="5" t="s">
        <v>184</v>
      </c>
      <c r="B38" s="5"/>
      <c r="C38" s="6" t="s">
        <v>33</v>
      </c>
      <c r="D38" s="8">
        <v>44761</v>
      </c>
      <c r="E38" s="8">
        <v>44924</v>
      </c>
      <c r="F38" s="17">
        <v>0.14699999999999999</v>
      </c>
      <c r="G38" s="9">
        <v>0</v>
      </c>
      <c r="H38" s="10">
        <v>48930.57</v>
      </c>
      <c r="I38" s="10">
        <v>29358.342000000001</v>
      </c>
      <c r="J38" s="10">
        <v>29358.342000000001</v>
      </c>
      <c r="K38" s="10">
        <v>0</v>
      </c>
      <c r="L38" s="10">
        <v>0</v>
      </c>
      <c r="M38" s="10">
        <v>0</v>
      </c>
      <c r="N38" s="18">
        <v>0.28599999999999998</v>
      </c>
      <c r="O38" s="35"/>
      <c r="P38" s="11" t="s">
        <v>65</v>
      </c>
      <c r="Q38" s="23"/>
      <c r="R38" s="11" t="s">
        <v>66</v>
      </c>
      <c r="S38" s="11" t="s">
        <v>67</v>
      </c>
      <c r="T38" s="11" t="s">
        <v>66</v>
      </c>
      <c r="U38" s="11" t="s">
        <v>67</v>
      </c>
      <c r="V38" s="11" t="s">
        <v>66</v>
      </c>
      <c r="W38" s="11" t="s">
        <v>67</v>
      </c>
      <c r="X38" s="11" t="s">
        <v>66</v>
      </c>
      <c r="Y38" s="11" t="s">
        <v>67</v>
      </c>
      <c r="Z38" s="11" t="s">
        <v>66</v>
      </c>
      <c r="AA38" s="11" t="s">
        <v>67</v>
      </c>
      <c r="AB38" s="11" t="s">
        <v>66</v>
      </c>
      <c r="AC38" s="11" t="s">
        <v>67</v>
      </c>
      <c r="AD38" s="11" t="s">
        <v>66</v>
      </c>
      <c r="AE38" s="11" t="s">
        <v>67</v>
      </c>
      <c r="AF38" s="11" t="s">
        <v>68</v>
      </c>
      <c r="AG38" s="12">
        <v>44909</v>
      </c>
      <c r="AH38" s="12"/>
      <c r="AI38" s="12"/>
      <c r="AJ38" s="12"/>
      <c r="AK38" s="12"/>
      <c r="AL38" s="13" t="s">
        <v>69</v>
      </c>
      <c r="AM38" s="12"/>
      <c r="AN38" s="12"/>
      <c r="AO38" s="13" t="s">
        <v>67</v>
      </c>
      <c r="AP38" s="13" t="s">
        <v>67</v>
      </c>
      <c r="AQ38" s="13" t="s">
        <v>185</v>
      </c>
      <c r="AR38" s="11" t="s">
        <v>67</v>
      </c>
      <c r="AS38" s="11" t="s">
        <v>67</v>
      </c>
      <c r="AT38" s="14"/>
      <c r="AU38" s="15" t="s">
        <v>186</v>
      </c>
      <c r="AV38" s="16">
        <v>3.4</v>
      </c>
      <c r="BB38">
        <f t="shared" si="0"/>
        <v>1</v>
      </c>
      <c r="BC38">
        <f t="shared" si="1"/>
        <v>0</v>
      </c>
      <c r="BD38">
        <f t="shared" si="2"/>
        <v>0</v>
      </c>
      <c r="BF38">
        <f t="shared" si="3"/>
        <v>0</v>
      </c>
      <c r="BG38">
        <f t="shared" si="4"/>
        <v>0</v>
      </c>
      <c r="BH38">
        <f t="shared" si="5"/>
        <v>0</v>
      </c>
      <c r="BI38">
        <f t="shared" si="6"/>
        <v>0</v>
      </c>
      <c r="BJ38">
        <f t="shared" si="7"/>
        <v>0</v>
      </c>
      <c r="BK38">
        <f t="shared" si="8"/>
        <v>0</v>
      </c>
      <c r="BL38">
        <f t="shared" si="9"/>
        <v>0</v>
      </c>
      <c r="BM38">
        <f t="shared" si="10"/>
        <v>0</v>
      </c>
      <c r="BN38">
        <f t="shared" si="11"/>
        <v>0</v>
      </c>
      <c r="BO38">
        <f t="shared" si="12"/>
        <v>0</v>
      </c>
      <c r="BP38">
        <f t="shared" si="13"/>
        <v>0</v>
      </c>
      <c r="BQ38">
        <f t="shared" si="14"/>
        <v>0</v>
      </c>
      <c r="BR38">
        <f t="shared" si="15"/>
        <v>0</v>
      </c>
      <c r="BS38">
        <f t="shared" si="16"/>
        <v>0</v>
      </c>
      <c r="BT38">
        <f t="shared" si="17"/>
        <v>0</v>
      </c>
      <c r="BV38">
        <f t="shared" si="18"/>
        <v>0</v>
      </c>
      <c r="BW38">
        <f t="shared" si="19"/>
        <v>0</v>
      </c>
      <c r="BX38">
        <f t="shared" si="20"/>
        <v>0</v>
      </c>
      <c r="BZ38">
        <f t="shared" si="21"/>
        <v>0</v>
      </c>
      <c r="CA38">
        <f t="shared" si="22"/>
        <v>0</v>
      </c>
      <c r="CC38">
        <f t="shared" si="23"/>
        <v>0</v>
      </c>
      <c r="CD38">
        <f t="shared" si="24"/>
        <v>0</v>
      </c>
    </row>
    <row r="39" spans="1:82" x14ac:dyDescent="0.25">
      <c r="A39" s="5" t="s">
        <v>187</v>
      </c>
      <c r="B39" s="5"/>
      <c r="C39" s="6" t="s">
        <v>33</v>
      </c>
      <c r="D39" s="8">
        <v>44734</v>
      </c>
      <c r="E39" s="8">
        <v>44733</v>
      </c>
      <c r="F39" s="9">
        <v>0.65</v>
      </c>
      <c r="G39" s="9">
        <v>0</v>
      </c>
      <c r="H39" s="10">
        <v>19785.59</v>
      </c>
      <c r="I39" s="10">
        <v>11871.353999999999</v>
      </c>
      <c r="J39" s="10">
        <v>-7255.3160000000025</v>
      </c>
      <c r="K39" s="10">
        <v>19126.670000000002</v>
      </c>
      <c r="L39" s="10">
        <v>14444.04</v>
      </c>
      <c r="M39" s="10">
        <v>4682.63</v>
      </c>
      <c r="N39" s="9">
        <v>0.39600000000000002</v>
      </c>
      <c r="O39" s="35"/>
      <c r="P39" s="11" t="s">
        <v>78</v>
      </c>
      <c r="Q39" s="23">
        <v>45007</v>
      </c>
      <c r="R39" s="11" t="s">
        <v>70</v>
      </c>
      <c r="S39" s="11" t="s">
        <v>594</v>
      </c>
      <c r="T39" s="11" t="s">
        <v>70</v>
      </c>
      <c r="U39" s="11" t="s">
        <v>594</v>
      </c>
      <c r="V39" s="11" t="s">
        <v>70</v>
      </c>
      <c r="W39" s="11" t="s">
        <v>79</v>
      </c>
      <c r="X39" s="11" t="s">
        <v>70</v>
      </c>
      <c r="Y39" s="11" t="s">
        <v>594</v>
      </c>
      <c r="Z39" s="11" t="s">
        <v>70</v>
      </c>
      <c r="AA39" s="11" t="s">
        <v>79</v>
      </c>
      <c r="AB39" s="11" t="s">
        <v>70</v>
      </c>
      <c r="AC39" s="11" t="s">
        <v>594</v>
      </c>
      <c r="AD39" s="11" t="s">
        <v>70</v>
      </c>
      <c r="AE39" s="11" t="s">
        <v>599</v>
      </c>
      <c r="AF39" s="11" t="s">
        <v>68</v>
      </c>
      <c r="AG39" s="12">
        <v>44873</v>
      </c>
      <c r="AH39" s="12"/>
      <c r="AI39" s="12"/>
      <c r="AJ39" s="12" t="s">
        <v>67</v>
      </c>
      <c r="AK39" s="12"/>
      <c r="AL39" s="13" t="s">
        <v>67</v>
      </c>
      <c r="AM39" s="12"/>
      <c r="AN39" s="12"/>
      <c r="AO39" s="13" t="s">
        <v>67</v>
      </c>
      <c r="AP39" s="13" t="s">
        <v>67</v>
      </c>
      <c r="AQ39" s="13" t="s">
        <v>188</v>
      </c>
      <c r="AR39" s="11" t="s">
        <v>67</v>
      </c>
      <c r="AS39" s="11" t="s">
        <v>67</v>
      </c>
      <c r="AT39" s="14" t="s">
        <v>598</v>
      </c>
      <c r="AU39" s="15" t="s">
        <v>186</v>
      </c>
      <c r="AV39" s="16">
        <v>3.4</v>
      </c>
      <c r="BB39">
        <f t="shared" si="0"/>
        <v>1</v>
      </c>
      <c r="BC39">
        <f t="shared" si="1"/>
        <v>0</v>
      </c>
      <c r="BD39">
        <f t="shared" si="2"/>
        <v>1</v>
      </c>
      <c r="BF39">
        <f t="shared" si="3"/>
        <v>1</v>
      </c>
      <c r="BG39">
        <f t="shared" si="4"/>
        <v>0</v>
      </c>
      <c r="BH39">
        <f t="shared" si="5"/>
        <v>1</v>
      </c>
      <c r="BI39">
        <f t="shared" si="6"/>
        <v>0</v>
      </c>
      <c r="BJ39">
        <f t="shared" si="7"/>
        <v>1</v>
      </c>
      <c r="BK39">
        <f t="shared" si="8"/>
        <v>1</v>
      </c>
      <c r="BL39">
        <f t="shared" si="9"/>
        <v>1</v>
      </c>
      <c r="BM39">
        <f t="shared" si="10"/>
        <v>0</v>
      </c>
      <c r="BN39">
        <f t="shared" si="11"/>
        <v>1</v>
      </c>
      <c r="BO39">
        <f t="shared" si="12"/>
        <v>1</v>
      </c>
      <c r="BP39">
        <f t="shared" si="13"/>
        <v>1</v>
      </c>
      <c r="BQ39">
        <f t="shared" si="14"/>
        <v>0</v>
      </c>
      <c r="BR39">
        <f t="shared" si="15"/>
        <v>1</v>
      </c>
      <c r="BS39">
        <f t="shared" si="16"/>
        <v>1</v>
      </c>
      <c r="BT39">
        <f t="shared" si="17"/>
        <v>0</v>
      </c>
      <c r="BV39">
        <f t="shared" si="18"/>
        <v>0</v>
      </c>
      <c r="BW39">
        <f t="shared" si="19"/>
        <v>0</v>
      </c>
      <c r="BX39">
        <f t="shared" si="20"/>
        <v>0</v>
      </c>
      <c r="BZ39">
        <f t="shared" si="21"/>
        <v>0</v>
      </c>
      <c r="CA39">
        <f t="shared" si="22"/>
        <v>0</v>
      </c>
      <c r="CC39">
        <f t="shared" si="23"/>
        <v>0</v>
      </c>
      <c r="CD39">
        <f t="shared" si="24"/>
        <v>0</v>
      </c>
    </row>
    <row r="40" spans="1:82" x14ac:dyDescent="0.25">
      <c r="A40" s="5" t="s">
        <v>189</v>
      </c>
      <c r="B40" s="5"/>
      <c r="C40" s="6" t="s">
        <v>33</v>
      </c>
      <c r="D40" s="8">
        <v>44737</v>
      </c>
      <c r="E40" s="8">
        <v>44917</v>
      </c>
      <c r="F40" s="17">
        <v>0.40100000000000002</v>
      </c>
      <c r="G40" s="9">
        <v>0</v>
      </c>
      <c r="H40" s="10">
        <v>51055.87</v>
      </c>
      <c r="I40" s="10">
        <v>30633.522000000001</v>
      </c>
      <c r="J40" s="10">
        <v>30633.522000000001</v>
      </c>
      <c r="K40" s="10">
        <v>0</v>
      </c>
      <c r="L40" s="10">
        <v>0</v>
      </c>
      <c r="M40" s="10">
        <v>0</v>
      </c>
      <c r="N40" s="20">
        <v>0.52200000000000002</v>
      </c>
      <c r="O40" s="35"/>
      <c r="P40" s="11" t="s">
        <v>78</v>
      </c>
      <c r="Q40" s="23">
        <v>45009</v>
      </c>
      <c r="R40" s="11" t="s">
        <v>70</v>
      </c>
      <c r="S40" s="11" t="s">
        <v>594</v>
      </c>
      <c r="T40" s="11" t="s">
        <v>70</v>
      </c>
      <c r="U40" s="11" t="s">
        <v>594</v>
      </c>
      <c r="V40" s="11" t="s">
        <v>70</v>
      </c>
      <c r="W40" s="11" t="s">
        <v>79</v>
      </c>
      <c r="X40" s="11" t="s">
        <v>70</v>
      </c>
      <c r="Y40" s="11" t="s">
        <v>594</v>
      </c>
      <c r="Z40" s="11" t="s">
        <v>70</v>
      </c>
      <c r="AA40" s="11" t="s">
        <v>79</v>
      </c>
      <c r="AB40" s="11" t="s">
        <v>70</v>
      </c>
      <c r="AC40" s="11" t="s">
        <v>79</v>
      </c>
      <c r="AD40" s="11" t="s">
        <v>70</v>
      </c>
      <c r="AE40" s="11" t="s">
        <v>600</v>
      </c>
      <c r="AF40" s="11" t="s">
        <v>68</v>
      </c>
      <c r="AG40" s="12">
        <v>44873</v>
      </c>
      <c r="AH40" s="12"/>
      <c r="AI40" s="12"/>
      <c r="AJ40" s="12" t="s">
        <v>67</v>
      </c>
      <c r="AK40" s="12"/>
      <c r="AL40" s="13" t="s">
        <v>67</v>
      </c>
      <c r="AM40" s="12"/>
      <c r="AN40" s="12"/>
      <c r="AO40" s="13" t="s">
        <v>67</v>
      </c>
      <c r="AP40" s="13" t="s">
        <v>67</v>
      </c>
      <c r="AQ40" s="13" t="s">
        <v>190</v>
      </c>
      <c r="AR40" s="11" t="s">
        <v>67</v>
      </c>
      <c r="AS40" s="11" t="s">
        <v>67</v>
      </c>
      <c r="AT40" s="14" t="s">
        <v>601</v>
      </c>
      <c r="AU40" s="15" t="s">
        <v>191</v>
      </c>
      <c r="AV40" s="16"/>
      <c r="BB40">
        <f t="shared" si="0"/>
        <v>1</v>
      </c>
      <c r="BC40">
        <f t="shared" si="1"/>
        <v>0</v>
      </c>
      <c r="BD40">
        <f t="shared" si="2"/>
        <v>1</v>
      </c>
      <c r="BF40">
        <f t="shared" si="3"/>
        <v>1</v>
      </c>
      <c r="BG40">
        <f t="shared" si="4"/>
        <v>0</v>
      </c>
      <c r="BH40">
        <f t="shared" si="5"/>
        <v>1</v>
      </c>
      <c r="BI40">
        <f t="shared" si="6"/>
        <v>0</v>
      </c>
      <c r="BJ40">
        <f t="shared" si="7"/>
        <v>1</v>
      </c>
      <c r="BK40">
        <f t="shared" si="8"/>
        <v>1</v>
      </c>
      <c r="BL40">
        <f t="shared" si="9"/>
        <v>1</v>
      </c>
      <c r="BM40">
        <f t="shared" si="10"/>
        <v>0</v>
      </c>
      <c r="BN40">
        <f t="shared" si="11"/>
        <v>1</v>
      </c>
      <c r="BO40">
        <f t="shared" si="12"/>
        <v>1</v>
      </c>
      <c r="BP40">
        <f t="shared" si="13"/>
        <v>1</v>
      </c>
      <c r="BQ40">
        <f t="shared" si="14"/>
        <v>1</v>
      </c>
      <c r="BR40">
        <f t="shared" si="15"/>
        <v>1</v>
      </c>
      <c r="BS40">
        <f t="shared" si="16"/>
        <v>1</v>
      </c>
      <c r="BT40">
        <f t="shared" si="17"/>
        <v>0</v>
      </c>
      <c r="BV40">
        <f t="shared" si="18"/>
        <v>0</v>
      </c>
      <c r="BW40">
        <f t="shared" si="19"/>
        <v>0</v>
      </c>
      <c r="BX40">
        <f t="shared" si="20"/>
        <v>0</v>
      </c>
      <c r="BZ40">
        <f t="shared" si="21"/>
        <v>0</v>
      </c>
      <c r="CA40">
        <f t="shared" si="22"/>
        <v>0</v>
      </c>
      <c r="CC40">
        <f t="shared" si="23"/>
        <v>0</v>
      </c>
      <c r="CD40">
        <f t="shared" si="24"/>
        <v>0</v>
      </c>
    </row>
    <row r="41" spans="1:82" hidden="1" x14ac:dyDescent="0.25">
      <c r="A41" s="5" t="s">
        <v>192</v>
      </c>
      <c r="B41" s="5"/>
      <c r="C41" s="6" t="s">
        <v>33</v>
      </c>
      <c r="D41" s="8">
        <v>44566</v>
      </c>
      <c r="E41" s="8">
        <v>44680</v>
      </c>
      <c r="F41" s="9">
        <v>0</v>
      </c>
      <c r="G41" s="9">
        <v>0</v>
      </c>
      <c r="H41" s="10">
        <v>51783.45</v>
      </c>
      <c r="I41" s="10">
        <v>31070.069999999996</v>
      </c>
      <c r="J41" s="10">
        <v>-13367.280000000002</v>
      </c>
      <c r="K41" s="10">
        <v>44437.35</v>
      </c>
      <c r="L41" s="10">
        <v>44437.35</v>
      </c>
      <c r="M41" s="10">
        <v>0</v>
      </c>
      <c r="N41" s="9">
        <v>0</v>
      </c>
      <c r="O41" s="35"/>
      <c r="P41" s="11" t="s">
        <v>65</v>
      </c>
      <c r="Q41" s="23"/>
      <c r="R41" s="11" t="s">
        <v>66</v>
      </c>
      <c r="S41" s="11" t="s">
        <v>67</v>
      </c>
      <c r="T41" s="11" t="s">
        <v>66</v>
      </c>
      <c r="U41" s="11" t="s">
        <v>67</v>
      </c>
      <c r="V41" s="11" t="s">
        <v>66</v>
      </c>
      <c r="W41" s="11" t="s">
        <v>67</v>
      </c>
      <c r="X41" s="11" t="s">
        <v>66</v>
      </c>
      <c r="Y41" s="11" t="s">
        <v>67</v>
      </c>
      <c r="Z41" s="11" t="s">
        <v>66</v>
      </c>
      <c r="AA41" s="11" t="s">
        <v>67</v>
      </c>
      <c r="AB41" s="11" t="s">
        <v>66</v>
      </c>
      <c r="AC41" s="11" t="s">
        <v>67</v>
      </c>
      <c r="AD41" s="11" t="s">
        <v>66</v>
      </c>
      <c r="AE41" s="11" t="s">
        <v>67</v>
      </c>
      <c r="AF41" s="11" t="s">
        <v>68</v>
      </c>
      <c r="AG41" s="12"/>
      <c r="AH41" s="12"/>
      <c r="AI41" s="12"/>
      <c r="AJ41" s="12"/>
      <c r="AK41" s="12"/>
      <c r="AL41" s="13" t="s">
        <v>69</v>
      </c>
      <c r="AM41" s="12"/>
      <c r="AN41" s="12"/>
      <c r="AO41" s="13" t="s">
        <v>67</v>
      </c>
      <c r="AP41" s="13" t="s">
        <v>67</v>
      </c>
      <c r="AQ41" s="13" t="s">
        <v>193</v>
      </c>
      <c r="AR41" s="11" t="s">
        <v>67</v>
      </c>
      <c r="AS41" s="11" t="s">
        <v>67</v>
      </c>
      <c r="AT41" s="14"/>
      <c r="AU41" s="16"/>
      <c r="AV41" s="16"/>
      <c r="BB41">
        <f t="shared" si="0"/>
        <v>1</v>
      </c>
      <c r="BC41">
        <f t="shared" si="1"/>
        <v>0</v>
      </c>
      <c r="BD41">
        <f t="shared" si="2"/>
        <v>0</v>
      </c>
      <c r="BF41">
        <f t="shared" si="3"/>
        <v>0</v>
      </c>
      <c r="BG41">
        <f t="shared" si="4"/>
        <v>0</v>
      </c>
      <c r="BH41">
        <f t="shared" si="5"/>
        <v>0</v>
      </c>
      <c r="BI41">
        <f t="shared" si="6"/>
        <v>0</v>
      </c>
      <c r="BJ41">
        <f t="shared" si="7"/>
        <v>0</v>
      </c>
      <c r="BK41">
        <f t="shared" si="8"/>
        <v>0</v>
      </c>
      <c r="BL41">
        <f t="shared" si="9"/>
        <v>0</v>
      </c>
      <c r="BM41">
        <f t="shared" si="10"/>
        <v>0</v>
      </c>
      <c r="BN41">
        <f t="shared" si="11"/>
        <v>0</v>
      </c>
      <c r="BO41">
        <f t="shared" si="12"/>
        <v>0</v>
      </c>
      <c r="BP41">
        <f t="shared" si="13"/>
        <v>0</v>
      </c>
      <c r="BQ41">
        <f t="shared" si="14"/>
        <v>0</v>
      </c>
      <c r="BR41">
        <f t="shared" si="15"/>
        <v>0</v>
      </c>
      <c r="BS41">
        <f t="shared" si="16"/>
        <v>0</v>
      </c>
      <c r="BT41">
        <f t="shared" si="17"/>
        <v>0</v>
      </c>
      <c r="BV41">
        <f t="shared" si="18"/>
        <v>0</v>
      </c>
      <c r="BW41">
        <f t="shared" si="19"/>
        <v>0</v>
      </c>
      <c r="BX41">
        <f t="shared" si="20"/>
        <v>0</v>
      </c>
      <c r="BZ41">
        <f t="shared" si="21"/>
        <v>0</v>
      </c>
      <c r="CA41">
        <f t="shared" si="22"/>
        <v>0</v>
      </c>
      <c r="CC41">
        <f t="shared" si="23"/>
        <v>0</v>
      </c>
      <c r="CD41">
        <f t="shared" si="24"/>
        <v>0</v>
      </c>
    </row>
    <row r="42" spans="1:82" hidden="1" x14ac:dyDescent="0.25">
      <c r="A42" s="5" t="s">
        <v>194</v>
      </c>
      <c r="B42" s="5"/>
      <c r="C42" s="6" t="s">
        <v>33</v>
      </c>
      <c r="D42" s="8">
        <v>44671</v>
      </c>
      <c r="E42" s="8">
        <v>44669</v>
      </c>
      <c r="F42" s="9">
        <v>0</v>
      </c>
      <c r="G42" s="9">
        <v>0</v>
      </c>
      <c r="H42" s="10">
        <v>267000</v>
      </c>
      <c r="I42" s="10">
        <v>160200</v>
      </c>
      <c r="J42" s="10">
        <v>-91058.91</v>
      </c>
      <c r="K42" s="10">
        <v>251258.91</v>
      </c>
      <c r="L42" s="10">
        <v>251258.91</v>
      </c>
      <c r="M42" s="10">
        <v>0</v>
      </c>
      <c r="N42" s="9">
        <v>1.5</v>
      </c>
      <c r="O42" s="35"/>
      <c r="P42" s="11" t="s">
        <v>65</v>
      </c>
      <c r="Q42" s="23"/>
      <c r="R42" s="11" t="s">
        <v>66</v>
      </c>
      <c r="S42" s="11" t="s">
        <v>67</v>
      </c>
      <c r="T42" s="11" t="s">
        <v>66</v>
      </c>
      <c r="U42" s="11" t="s">
        <v>67</v>
      </c>
      <c r="V42" s="11" t="s">
        <v>66</v>
      </c>
      <c r="W42" s="11" t="s">
        <v>67</v>
      </c>
      <c r="X42" s="11" t="s">
        <v>66</v>
      </c>
      <c r="Y42" s="11" t="s">
        <v>67</v>
      </c>
      <c r="Z42" s="11" t="s">
        <v>66</v>
      </c>
      <c r="AA42" s="11" t="s">
        <v>67</v>
      </c>
      <c r="AB42" s="11" t="s">
        <v>66</v>
      </c>
      <c r="AC42" s="11" t="s">
        <v>67</v>
      </c>
      <c r="AD42" s="11" t="s">
        <v>66</v>
      </c>
      <c r="AE42" s="11" t="s">
        <v>67</v>
      </c>
      <c r="AF42" s="11" t="s">
        <v>68</v>
      </c>
      <c r="AG42" s="12">
        <v>44474</v>
      </c>
      <c r="AH42" s="12"/>
      <c r="AI42" s="12"/>
      <c r="AJ42" s="12"/>
      <c r="AK42" s="12"/>
      <c r="AL42" s="13" t="s">
        <v>69</v>
      </c>
      <c r="AM42" s="12"/>
      <c r="AN42" s="12"/>
      <c r="AO42" s="13" t="s">
        <v>67</v>
      </c>
      <c r="AP42" s="13" t="s">
        <v>67</v>
      </c>
      <c r="AQ42" s="13" t="s">
        <v>195</v>
      </c>
      <c r="AR42" s="11" t="s">
        <v>67</v>
      </c>
      <c r="AS42" s="11" t="s">
        <v>67</v>
      </c>
      <c r="AT42" s="14"/>
      <c r="AU42" s="15" t="s">
        <v>196</v>
      </c>
      <c r="AV42" s="16">
        <v>2.2999999999999998</v>
      </c>
      <c r="BB42">
        <f t="shared" si="0"/>
        <v>1</v>
      </c>
      <c r="BC42">
        <f t="shared" si="1"/>
        <v>0</v>
      </c>
      <c r="BD42">
        <f t="shared" si="2"/>
        <v>0</v>
      </c>
      <c r="BF42">
        <f t="shared" si="3"/>
        <v>0</v>
      </c>
      <c r="BG42">
        <f t="shared" si="4"/>
        <v>0</v>
      </c>
      <c r="BH42">
        <f t="shared" si="5"/>
        <v>0</v>
      </c>
      <c r="BI42">
        <f t="shared" si="6"/>
        <v>0</v>
      </c>
      <c r="BJ42">
        <f t="shared" si="7"/>
        <v>0</v>
      </c>
      <c r="BK42">
        <f t="shared" si="8"/>
        <v>0</v>
      </c>
      <c r="BL42">
        <f t="shared" si="9"/>
        <v>0</v>
      </c>
      <c r="BM42">
        <f t="shared" si="10"/>
        <v>0</v>
      </c>
      <c r="BN42">
        <f t="shared" si="11"/>
        <v>0</v>
      </c>
      <c r="BO42">
        <f t="shared" si="12"/>
        <v>0</v>
      </c>
      <c r="BP42">
        <f t="shared" si="13"/>
        <v>0</v>
      </c>
      <c r="BQ42">
        <f t="shared" si="14"/>
        <v>0</v>
      </c>
      <c r="BR42">
        <f t="shared" si="15"/>
        <v>0</v>
      </c>
      <c r="BS42">
        <f t="shared" si="16"/>
        <v>0</v>
      </c>
      <c r="BT42">
        <f t="shared" si="17"/>
        <v>0</v>
      </c>
      <c r="BV42">
        <f t="shared" si="18"/>
        <v>0</v>
      </c>
      <c r="BW42">
        <f t="shared" si="19"/>
        <v>0</v>
      </c>
      <c r="BX42">
        <f t="shared" si="20"/>
        <v>0</v>
      </c>
      <c r="BZ42">
        <f t="shared" si="21"/>
        <v>0</v>
      </c>
      <c r="CA42">
        <f t="shared" si="22"/>
        <v>0</v>
      </c>
      <c r="CC42">
        <f t="shared" si="23"/>
        <v>0</v>
      </c>
      <c r="CD42">
        <f t="shared" si="24"/>
        <v>0</v>
      </c>
    </row>
    <row r="43" spans="1:82" x14ac:dyDescent="0.25">
      <c r="A43" s="5" t="s">
        <v>197</v>
      </c>
      <c r="B43" s="5" t="s">
        <v>66</v>
      </c>
      <c r="C43" s="6" t="s">
        <v>33</v>
      </c>
      <c r="D43" s="8">
        <v>44733</v>
      </c>
      <c r="E43" s="8">
        <v>44935</v>
      </c>
      <c r="F43" s="17">
        <v>0.6</v>
      </c>
      <c r="G43" s="9">
        <v>0</v>
      </c>
      <c r="H43" s="10">
        <v>58529.42</v>
      </c>
      <c r="I43" s="10">
        <v>35117.651999999995</v>
      </c>
      <c r="J43" s="10">
        <v>35117.651999999995</v>
      </c>
      <c r="K43" s="10">
        <v>0</v>
      </c>
      <c r="L43" s="10">
        <v>0</v>
      </c>
      <c r="M43" s="10">
        <v>0</v>
      </c>
      <c r="N43" s="18">
        <v>0.45</v>
      </c>
      <c r="O43" s="35">
        <v>44958</v>
      </c>
      <c r="P43" s="11" t="s">
        <v>78</v>
      </c>
      <c r="Q43" s="23">
        <v>44984</v>
      </c>
      <c r="R43" s="11" t="s">
        <v>70</v>
      </c>
      <c r="S43" s="11" t="s">
        <v>79</v>
      </c>
      <c r="T43" s="11" t="s">
        <v>70</v>
      </c>
      <c r="U43" s="11" t="s">
        <v>79</v>
      </c>
      <c r="V43" s="11" t="s">
        <v>70</v>
      </c>
      <c r="W43" s="11" t="s">
        <v>79</v>
      </c>
      <c r="X43" s="11" t="s">
        <v>70</v>
      </c>
      <c r="Y43" s="11" t="s">
        <v>79</v>
      </c>
      <c r="Z43" s="11" t="s">
        <v>70</v>
      </c>
      <c r="AA43" s="11" t="s">
        <v>79</v>
      </c>
      <c r="AB43" s="11" t="s">
        <v>70</v>
      </c>
      <c r="AC43" s="11" t="s">
        <v>79</v>
      </c>
      <c r="AD43" s="11" t="s">
        <v>70</v>
      </c>
      <c r="AE43" s="11" t="s">
        <v>198</v>
      </c>
      <c r="AF43" s="11" t="s">
        <v>68</v>
      </c>
      <c r="AG43" s="12">
        <v>44874</v>
      </c>
      <c r="AH43" s="12">
        <v>44994</v>
      </c>
      <c r="AI43" s="12"/>
      <c r="AJ43" s="12" t="s">
        <v>635</v>
      </c>
      <c r="AK43" s="12">
        <v>44995</v>
      </c>
      <c r="AL43" s="13" t="s">
        <v>70</v>
      </c>
      <c r="AM43" s="12"/>
      <c r="AN43" s="12"/>
      <c r="AO43" s="13" t="s">
        <v>67</v>
      </c>
      <c r="AP43" s="13" t="s">
        <v>67</v>
      </c>
      <c r="AQ43" s="13" t="s">
        <v>199</v>
      </c>
      <c r="AR43" s="11" t="s">
        <v>67</v>
      </c>
      <c r="AS43" s="11" t="s">
        <v>67</v>
      </c>
      <c r="AT43" s="14"/>
      <c r="AU43" s="16"/>
      <c r="AV43" s="16"/>
      <c r="BB43">
        <f t="shared" si="0"/>
        <v>1</v>
      </c>
      <c r="BC43">
        <f t="shared" si="1"/>
        <v>0</v>
      </c>
      <c r="BD43">
        <f t="shared" si="2"/>
        <v>1</v>
      </c>
      <c r="BF43">
        <f t="shared" si="3"/>
        <v>1</v>
      </c>
      <c r="BG43">
        <f t="shared" si="4"/>
        <v>1</v>
      </c>
      <c r="BH43">
        <f t="shared" si="5"/>
        <v>1</v>
      </c>
      <c r="BI43">
        <f t="shared" si="6"/>
        <v>1</v>
      </c>
      <c r="BJ43">
        <f t="shared" si="7"/>
        <v>1</v>
      </c>
      <c r="BK43">
        <f t="shared" si="8"/>
        <v>1</v>
      </c>
      <c r="BL43">
        <f t="shared" si="9"/>
        <v>1</v>
      </c>
      <c r="BM43">
        <f t="shared" si="10"/>
        <v>1</v>
      </c>
      <c r="BN43">
        <f t="shared" si="11"/>
        <v>1</v>
      </c>
      <c r="BO43">
        <f t="shared" si="12"/>
        <v>1</v>
      </c>
      <c r="BP43">
        <f t="shared" si="13"/>
        <v>1</v>
      </c>
      <c r="BQ43">
        <f t="shared" si="14"/>
        <v>1</v>
      </c>
      <c r="BR43">
        <f t="shared" si="15"/>
        <v>1</v>
      </c>
      <c r="BS43">
        <f t="shared" si="16"/>
        <v>1</v>
      </c>
      <c r="BT43">
        <f t="shared" si="17"/>
        <v>0</v>
      </c>
      <c r="BV43">
        <f t="shared" si="18"/>
        <v>1</v>
      </c>
      <c r="BW43">
        <f t="shared" si="19"/>
        <v>0</v>
      </c>
      <c r="BX43">
        <f t="shared" si="20"/>
        <v>1</v>
      </c>
      <c r="BZ43">
        <f t="shared" si="21"/>
        <v>0</v>
      </c>
      <c r="CA43">
        <f t="shared" si="22"/>
        <v>0</v>
      </c>
      <c r="CC43">
        <f t="shared" si="23"/>
        <v>0</v>
      </c>
      <c r="CD43">
        <f t="shared" si="24"/>
        <v>0</v>
      </c>
    </row>
    <row r="44" spans="1:82" hidden="1" x14ac:dyDescent="0.25">
      <c r="A44" s="5" t="s">
        <v>200</v>
      </c>
      <c r="B44" s="5"/>
      <c r="C44" s="6" t="s">
        <v>33</v>
      </c>
      <c r="D44" s="8"/>
      <c r="E44" s="8">
        <v>44649</v>
      </c>
      <c r="F44" s="9">
        <v>0</v>
      </c>
      <c r="G44" s="9">
        <v>0</v>
      </c>
      <c r="H44" s="10">
        <v>478414.71</v>
      </c>
      <c r="I44" s="10">
        <v>287048.826</v>
      </c>
      <c r="J44" s="10">
        <v>-189851.174</v>
      </c>
      <c r="K44" s="10">
        <v>476900</v>
      </c>
      <c r="L44" s="10">
        <v>476900</v>
      </c>
      <c r="M44" s="10">
        <v>0</v>
      </c>
      <c r="N44" s="9">
        <v>0</v>
      </c>
      <c r="O44" s="35"/>
      <c r="P44" s="11" t="s">
        <v>65</v>
      </c>
      <c r="Q44" s="23"/>
      <c r="R44" s="11" t="s">
        <v>66</v>
      </c>
      <c r="S44" s="11" t="s">
        <v>67</v>
      </c>
      <c r="T44" s="11" t="s">
        <v>66</v>
      </c>
      <c r="U44" s="11" t="s">
        <v>67</v>
      </c>
      <c r="V44" s="11" t="s">
        <v>66</v>
      </c>
      <c r="W44" s="11" t="s">
        <v>67</v>
      </c>
      <c r="X44" s="11" t="s">
        <v>66</v>
      </c>
      <c r="Y44" s="11" t="s">
        <v>67</v>
      </c>
      <c r="Z44" s="11" t="s">
        <v>66</v>
      </c>
      <c r="AA44" s="11" t="s">
        <v>67</v>
      </c>
      <c r="AB44" s="11" t="s">
        <v>66</v>
      </c>
      <c r="AC44" s="11" t="s">
        <v>67</v>
      </c>
      <c r="AD44" s="11" t="s">
        <v>66</v>
      </c>
      <c r="AE44" s="11" t="s">
        <v>67</v>
      </c>
      <c r="AF44" s="11" t="s">
        <v>68</v>
      </c>
      <c r="AG44" s="12"/>
      <c r="AH44" s="12"/>
      <c r="AI44" s="12"/>
      <c r="AJ44" s="12"/>
      <c r="AK44" s="12"/>
      <c r="AL44" s="13" t="s">
        <v>74</v>
      </c>
      <c r="AM44" s="12"/>
      <c r="AN44" s="12"/>
      <c r="AO44" s="13" t="s">
        <v>67</v>
      </c>
      <c r="AP44" s="13" t="s">
        <v>67</v>
      </c>
      <c r="AQ44" s="13" t="s">
        <v>201</v>
      </c>
      <c r="AR44" s="11" t="s">
        <v>67</v>
      </c>
      <c r="AS44" s="11" t="s">
        <v>67</v>
      </c>
      <c r="AT44" s="14"/>
      <c r="AU44" s="15" t="s">
        <v>72</v>
      </c>
      <c r="AV44" s="16">
        <v>1.2</v>
      </c>
      <c r="BB44">
        <f t="shared" si="0"/>
        <v>1</v>
      </c>
      <c r="BC44">
        <f t="shared" si="1"/>
        <v>0</v>
      </c>
      <c r="BD44">
        <f t="shared" si="2"/>
        <v>0</v>
      </c>
      <c r="BF44">
        <f t="shared" si="3"/>
        <v>0</v>
      </c>
      <c r="BG44">
        <f t="shared" si="4"/>
        <v>0</v>
      </c>
      <c r="BH44">
        <f t="shared" si="5"/>
        <v>0</v>
      </c>
      <c r="BI44">
        <f t="shared" si="6"/>
        <v>0</v>
      </c>
      <c r="BJ44">
        <f t="shared" si="7"/>
        <v>0</v>
      </c>
      <c r="BK44">
        <f t="shared" si="8"/>
        <v>0</v>
      </c>
      <c r="BL44">
        <f t="shared" si="9"/>
        <v>0</v>
      </c>
      <c r="BM44">
        <f t="shared" si="10"/>
        <v>0</v>
      </c>
      <c r="BN44">
        <f t="shared" si="11"/>
        <v>0</v>
      </c>
      <c r="BO44">
        <f t="shared" si="12"/>
        <v>0</v>
      </c>
      <c r="BP44">
        <f t="shared" si="13"/>
        <v>0</v>
      </c>
      <c r="BQ44">
        <f t="shared" si="14"/>
        <v>0</v>
      </c>
      <c r="BR44">
        <f t="shared" si="15"/>
        <v>0</v>
      </c>
      <c r="BS44">
        <f t="shared" si="16"/>
        <v>0</v>
      </c>
      <c r="BT44">
        <f t="shared" si="17"/>
        <v>0</v>
      </c>
      <c r="BV44">
        <f t="shared" si="18"/>
        <v>0</v>
      </c>
      <c r="BW44">
        <f t="shared" si="19"/>
        <v>0</v>
      </c>
      <c r="BX44">
        <f t="shared" si="20"/>
        <v>0</v>
      </c>
      <c r="BZ44">
        <f t="shared" si="21"/>
        <v>0</v>
      </c>
      <c r="CA44">
        <f t="shared" si="22"/>
        <v>0</v>
      </c>
      <c r="CC44">
        <f t="shared" si="23"/>
        <v>0</v>
      </c>
      <c r="CD44">
        <f t="shared" si="24"/>
        <v>0</v>
      </c>
    </row>
    <row r="45" spans="1:82" hidden="1" x14ac:dyDescent="0.25">
      <c r="A45" s="5" t="s">
        <v>202</v>
      </c>
      <c r="B45" s="5"/>
      <c r="C45" s="6" t="s">
        <v>33</v>
      </c>
      <c r="D45" s="8">
        <v>44658</v>
      </c>
      <c r="E45" s="8">
        <v>44789</v>
      </c>
      <c r="F45" s="9">
        <v>0.3</v>
      </c>
      <c r="G45" s="9">
        <v>0</v>
      </c>
      <c r="H45" s="10">
        <v>102288.5</v>
      </c>
      <c r="I45" s="10">
        <v>61373.1</v>
      </c>
      <c r="J45" s="10">
        <v>15696.419999999998</v>
      </c>
      <c r="K45" s="10">
        <v>45676.68</v>
      </c>
      <c r="L45" s="10">
        <v>45676.68</v>
      </c>
      <c r="M45" s="10">
        <v>0</v>
      </c>
      <c r="N45" s="9">
        <v>0.7</v>
      </c>
      <c r="O45" s="35"/>
      <c r="P45" s="11" t="s">
        <v>65</v>
      </c>
      <c r="Q45" s="23"/>
      <c r="R45" s="11" t="s">
        <v>66</v>
      </c>
      <c r="S45" s="11" t="s">
        <v>67</v>
      </c>
      <c r="T45" s="11" t="s">
        <v>66</v>
      </c>
      <c r="U45" s="11" t="s">
        <v>67</v>
      </c>
      <c r="V45" s="11" t="s">
        <v>66</v>
      </c>
      <c r="W45" s="11" t="s">
        <v>67</v>
      </c>
      <c r="X45" s="11" t="s">
        <v>66</v>
      </c>
      <c r="Y45" s="11" t="s">
        <v>67</v>
      </c>
      <c r="Z45" s="11" t="s">
        <v>66</v>
      </c>
      <c r="AA45" s="11" t="s">
        <v>67</v>
      </c>
      <c r="AB45" s="11" t="s">
        <v>66</v>
      </c>
      <c r="AC45" s="11" t="s">
        <v>67</v>
      </c>
      <c r="AD45" s="11" t="s">
        <v>66</v>
      </c>
      <c r="AE45" s="11" t="s">
        <v>67</v>
      </c>
      <c r="AF45" s="11" t="s">
        <v>68</v>
      </c>
      <c r="AG45" s="12">
        <v>44866</v>
      </c>
      <c r="AH45" s="12"/>
      <c r="AI45" s="12"/>
      <c r="AJ45" s="12" t="s">
        <v>67</v>
      </c>
      <c r="AK45" s="12"/>
      <c r="AL45" s="13" t="s">
        <v>69</v>
      </c>
      <c r="AM45" s="12"/>
      <c r="AN45" s="12"/>
      <c r="AO45" s="13" t="s">
        <v>67</v>
      </c>
      <c r="AP45" s="13" t="s">
        <v>67</v>
      </c>
      <c r="AQ45" s="13" t="s">
        <v>203</v>
      </c>
      <c r="AR45" s="11" t="s">
        <v>67</v>
      </c>
      <c r="AS45" s="11" t="s">
        <v>67</v>
      </c>
      <c r="AT45" s="14" t="s">
        <v>204</v>
      </c>
      <c r="AU45" s="15" t="s">
        <v>205</v>
      </c>
      <c r="AV45" s="16">
        <v>3.4</v>
      </c>
      <c r="BB45">
        <f t="shared" si="0"/>
        <v>1</v>
      </c>
      <c r="BC45">
        <f t="shared" si="1"/>
        <v>0</v>
      </c>
      <c r="BD45">
        <f t="shared" si="2"/>
        <v>0</v>
      </c>
      <c r="BF45">
        <f t="shared" si="3"/>
        <v>0</v>
      </c>
      <c r="BG45">
        <f t="shared" si="4"/>
        <v>0</v>
      </c>
      <c r="BH45">
        <f t="shared" si="5"/>
        <v>0</v>
      </c>
      <c r="BI45">
        <f t="shared" si="6"/>
        <v>0</v>
      </c>
      <c r="BJ45">
        <f t="shared" si="7"/>
        <v>0</v>
      </c>
      <c r="BK45">
        <f t="shared" si="8"/>
        <v>0</v>
      </c>
      <c r="BL45">
        <f t="shared" si="9"/>
        <v>0</v>
      </c>
      <c r="BM45">
        <f t="shared" si="10"/>
        <v>0</v>
      </c>
      <c r="BN45">
        <f t="shared" si="11"/>
        <v>0</v>
      </c>
      <c r="BO45">
        <f t="shared" si="12"/>
        <v>0</v>
      </c>
      <c r="BP45">
        <f t="shared" si="13"/>
        <v>0</v>
      </c>
      <c r="BQ45">
        <f t="shared" si="14"/>
        <v>0</v>
      </c>
      <c r="BR45">
        <f t="shared" si="15"/>
        <v>0</v>
      </c>
      <c r="BS45">
        <f t="shared" si="16"/>
        <v>0</v>
      </c>
      <c r="BT45">
        <f t="shared" si="17"/>
        <v>0</v>
      </c>
      <c r="BV45">
        <f t="shared" si="18"/>
        <v>0</v>
      </c>
      <c r="BW45">
        <f t="shared" si="19"/>
        <v>0</v>
      </c>
      <c r="BX45">
        <f t="shared" si="20"/>
        <v>0</v>
      </c>
      <c r="BZ45">
        <f t="shared" si="21"/>
        <v>0</v>
      </c>
      <c r="CA45">
        <f t="shared" si="22"/>
        <v>0</v>
      </c>
      <c r="CC45">
        <f t="shared" si="23"/>
        <v>0</v>
      </c>
      <c r="CD45">
        <f t="shared" si="24"/>
        <v>0</v>
      </c>
    </row>
    <row r="46" spans="1:82" hidden="1" x14ac:dyDescent="0.25">
      <c r="A46" s="5" t="s">
        <v>206</v>
      </c>
      <c r="B46" s="5"/>
      <c r="C46" s="6" t="s">
        <v>33</v>
      </c>
      <c r="D46" s="8">
        <v>44764</v>
      </c>
      <c r="E46" s="8">
        <v>44863</v>
      </c>
      <c r="F46" s="9">
        <v>1.6639999999999999</v>
      </c>
      <c r="G46" s="9">
        <v>0</v>
      </c>
      <c r="H46" s="10">
        <v>58177.120000000003</v>
      </c>
      <c r="I46" s="10">
        <v>34906.271999999997</v>
      </c>
      <c r="J46" s="10">
        <v>2.0000000004074536E-3</v>
      </c>
      <c r="K46" s="10">
        <v>34906.269999999997</v>
      </c>
      <c r="L46" s="10">
        <v>17251.259999999998</v>
      </c>
      <c r="M46" s="10">
        <v>17655.009999999998</v>
      </c>
      <c r="N46" s="9">
        <v>1.135</v>
      </c>
      <c r="O46" s="35"/>
      <c r="P46" s="11" t="s">
        <v>65</v>
      </c>
      <c r="Q46" s="23"/>
      <c r="R46" s="11" t="s">
        <v>66</v>
      </c>
      <c r="S46" s="11" t="s">
        <v>67</v>
      </c>
      <c r="T46" s="11" t="s">
        <v>66</v>
      </c>
      <c r="U46" s="11" t="s">
        <v>67</v>
      </c>
      <c r="V46" s="11" t="s">
        <v>66</v>
      </c>
      <c r="W46" s="11" t="s">
        <v>67</v>
      </c>
      <c r="X46" s="11" t="s">
        <v>66</v>
      </c>
      <c r="Y46" s="11" t="s">
        <v>67</v>
      </c>
      <c r="Z46" s="11" t="s">
        <v>66</v>
      </c>
      <c r="AA46" s="11" t="s">
        <v>67</v>
      </c>
      <c r="AB46" s="11" t="s">
        <v>66</v>
      </c>
      <c r="AC46" s="11" t="s">
        <v>67</v>
      </c>
      <c r="AD46" s="11" t="s">
        <v>66</v>
      </c>
      <c r="AE46" s="11" t="s">
        <v>67</v>
      </c>
      <c r="AF46" s="11" t="s">
        <v>68</v>
      </c>
      <c r="AG46" s="12">
        <v>44658</v>
      </c>
      <c r="AH46" s="12"/>
      <c r="AI46" s="12"/>
      <c r="AJ46" s="12" t="s">
        <v>67</v>
      </c>
      <c r="AK46" s="12"/>
      <c r="AL46" s="13" t="s">
        <v>69</v>
      </c>
      <c r="AM46" s="12"/>
      <c r="AN46" s="12"/>
      <c r="AO46" s="13" t="s">
        <v>67</v>
      </c>
      <c r="AP46" s="13" t="s">
        <v>67</v>
      </c>
      <c r="AQ46" s="13" t="s">
        <v>207</v>
      </c>
      <c r="AR46" s="11" t="s">
        <v>67</v>
      </c>
      <c r="AS46" s="11" t="s">
        <v>67</v>
      </c>
      <c r="AT46" s="14" t="s">
        <v>89</v>
      </c>
      <c r="AU46" s="15" t="s">
        <v>205</v>
      </c>
      <c r="AV46" s="16">
        <v>3.4</v>
      </c>
      <c r="BB46">
        <f t="shared" si="0"/>
        <v>1</v>
      </c>
      <c r="BC46">
        <f t="shared" si="1"/>
        <v>0</v>
      </c>
      <c r="BD46">
        <f t="shared" si="2"/>
        <v>0</v>
      </c>
      <c r="BF46">
        <f t="shared" si="3"/>
        <v>0</v>
      </c>
      <c r="BG46">
        <f t="shared" si="4"/>
        <v>0</v>
      </c>
      <c r="BH46">
        <f t="shared" si="5"/>
        <v>0</v>
      </c>
      <c r="BI46">
        <f t="shared" si="6"/>
        <v>0</v>
      </c>
      <c r="BJ46">
        <f t="shared" si="7"/>
        <v>0</v>
      </c>
      <c r="BK46">
        <f t="shared" si="8"/>
        <v>0</v>
      </c>
      <c r="BL46">
        <f t="shared" si="9"/>
        <v>0</v>
      </c>
      <c r="BM46">
        <f t="shared" si="10"/>
        <v>0</v>
      </c>
      <c r="BN46">
        <f t="shared" si="11"/>
        <v>0</v>
      </c>
      <c r="BO46">
        <f t="shared" si="12"/>
        <v>0</v>
      </c>
      <c r="BP46">
        <f t="shared" si="13"/>
        <v>0</v>
      </c>
      <c r="BQ46">
        <f t="shared" si="14"/>
        <v>0</v>
      </c>
      <c r="BR46">
        <f t="shared" si="15"/>
        <v>0</v>
      </c>
      <c r="BS46">
        <f t="shared" si="16"/>
        <v>0</v>
      </c>
      <c r="BT46">
        <f t="shared" si="17"/>
        <v>0</v>
      </c>
      <c r="BV46">
        <f t="shared" si="18"/>
        <v>0</v>
      </c>
      <c r="BW46">
        <f t="shared" si="19"/>
        <v>0</v>
      </c>
      <c r="BX46">
        <f t="shared" si="20"/>
        <v>0</v>
      </c>
      <c r="BZ46">
        <f t="shared" si="21"/>
        <v>0</v>
      </c>
      <c r="CA46">
        <f t="shared" si="22"/>
        <v>0</v>
      </c>
      <c r="CC46">
        <f t="shared" si="23"/>
        <v>0</v>
      </c>
      <c r="CD46">
        <f t="shared" si="24"/>
        <v>0</v>
      </c>
    </row>
    <row r="47" spans="1:82" x14ac:dyDescent="0.25">
      <c r="A47" s="6" t="s">
        <v>208</v>
      </c>
      <c r="B47" s="6"/>
      <c r="C47" s="6" t="s">
        <v>33</v>
      </c>
      <c r="D47" s="8">
        <v>44730</v>
      </c>
      <c r="E47" s="8">
        <v>44875</v>
      </c>
      <c r="F47" s="9">
        <v>0.6</v>
      </c>
      <c r="G47" s="9">
        <v>0</v>
      </c>
      <c r="H47" s="10">
        <v>57138.92</v>
      </c>
      <c r="I47" s="10">
        <v>34283.351999999999</v>
      </c>
      <c r="J47" s="10">
        <v>28796.081999999999</v>
      </c>
      <c r="K47" s="10">
        <v>5487.27</v>
      </c>
      <c r="L47" s="10">
        <v>-11631.04</v>
      </c>
      <c r="M47" s="10">
        <v>17118.310000000001</v>
      </c>
      <c r="N47" s="9">
        <v>0.84899999999999998</v>
      </c>
      <c r="O47" s="35">
        <v>44986</v>
      </c>
      <c r="P47" s="11" t="s">
        <v>78</v>
      </c>
      <c r="Q47" s="23">
        <v>45006</v>
      </c>
      <c r="R47" s="11" t="s">
        <v>70</v>
      </c>
      <c r="S47" s="11" t="s">
        <v>79</v>
      </c>
      <c r="T47" s="11" t="s">
        <v>70</v>
      </c>
      <c r="U47" s="11" t="s">
        <v>79</v>
      </c>
      <c r="V47" s="11" t="s">
        <v>70</v>
      </c>
      <c r="W47" s="11" t="s">
        <v>79</v>
      </c>
      <c r="X47" s="11" t="s">
        <v>70</v>
      </c>
      <c r="Y47" s="11" t="s">
        <v>79</v>
      </c>
      <c r="Z47" s="11" t="s">
        <v>70</v>
      </c>
      <c r="AA47" s="11" t="s">
        <v>79</v>
      </c>
      <c r="AB47" s="11" t="s">
        <v>70</v>
      </c>
      <c r="AC47" s="11" t="s">
        <v>79</v>
      </c>
      <c r="AD47" s="11" t="s">
        <v>70</v>
      </c>
      <c r="AE47" s="11" t="s">
        <v>602</v>
      </c>
      <c r="AF47" s="11" t="s">
        <v>637</v>
      </c>
      <c r="AG47" s="12">
        <v>44663</v>
      </c>
      <c r="AH47" s="12">
        <v>44957</v>
      </c>
      <c r="AI47" s="12">
        <v>45006</v>
      </c>
      <c r="AJ47" s="12" t="s">
        <v>635</v>
      </c>
      <c r="AK47" s="12"/>
      <c r="AL47" s="13" t="s">
        <v>70</v>
      </c>
      <c r="AM47" s="12"/>
      <c r="AN47" s="12"/>
      <c r="AO47" s="13" t="s">
        <v>67</v>
      </c>
      <c r="AP47" s="13" t="s">
        <v>67</v>
      </c>
      <c r="AQ47" s="13" t="s">
        <v>209</v>
      </c>
      <c r="AR47" s="11" t="s">
        <v>67</v>
      </c>
      <c r="AS47" s="11" t="s">
        <v>67</v>
      </c>
      <c r="AT47" s="14" t="s">
        <v>210</v>
      </c>
      <c r="AU47" s="16"/>
      <c r="AV47" s="16"/>
      <c r="BB47">
        <f t="shared" si="0"/>
        <v>1</v>
      </c>
      <c r="BC47">
        <f t="shared" si="1"/>
        <v>0</v>
      </c>
      <c r="BD47">
        <f t="shared" si="2"/>
        <v>1</v>
      </c>
      <c r="BF47">
        <f t="shared" si="3"/>
        <v>1</v>
      </c>
      <c r="BG47">
        <f t="shared" si="4"/>
        <v>1</v>
      </c>
      <c r="BH47">
        <f t="shared" si="5"/>
        <v>1</v>
      </c>
      <c r="BI47">
        <f t="shared" si="6"/>
        <v>1</v>
      </c>
      <c r="BJ47">
        <f t="shared" si="7"/>
        <v>1</v>
      </c>
      <c r="BK47">
        <f t="shared" si="8"/>
        <v>1</v>
      </c>
      <c r="BL47">
        <f t="shared" si="9"/>
        <v>1</v>
      </c>
      <c r="BM47">
        <f t="shared" si="10"/>
        <v>1</v>
      </c>
      <c r="BN47">
        <f t="shared" si="11"/>
        <v>1</v>
      </c>
      <c r="BO47">
        <f t="shared" si="12"/>
        <v>1</v>
      </c>
      <c r="BP47">
        <f t="shared" si="13"/>
        <v>1</v>
      </c>
      <c r="BQ47">
        <f t="shared" si="14"/>
        <v>1</v>
      </c>
      <c r="BR47">
        <f t="shared" si="15"/>
        <v>1</v>
      </c>
      <c r="BS47">
        <f t="shared" si="16"/>
        <v>1</v>
      </c>
      <c r="BT47">
        <f t="shared" si="17"/>
        <v>0</v>
      </c>
      <c r="BV47">
        <f t="shared" si="18"/>
        <v>1</v>
      </c>
      <c r="BW47">
        <f t="shared" si="19"/>
        <v>1</v>
      </c>
      <c r="BX47">
        <f t="shared" si="20"/>
        <v>1</v>
      </c>
      <c r="BZ47">
        <f t="shared" si="21"/>
        <v>0</v>
      </c>
      <c r="CA47">
        <f t="shared" si="22"/>
        <v>0</v>
      </c>
      <c r="CC47">
        <f t="shared" si="23"/>
        <v>0</v>
      </c>
      <c r="CD47">
        <f t="shared" si="24"/>
        <v>0</v>
      </c>
    </row>
    <row r="48" spans="1:82" hidden="1" x14ac:dyDescent="0.25">
      <c r="A48" s="5" t="s">
        <v>211</v>
      </c>
      <c r="B48" s="5"/>
      <c r="C48" s="6" t="s">
        <v>212</v>
      </c>
      <c r="D48" s="8">
        <v>44939</v>
      </c>
      <c r="E48" s="8">
        <v>44660</v>
      </c>
      <c r="F48" s="17">
        <v>0.2</v>
      </c>
      <c r="G48" s="9">
        <v>0.2</v>
      </c>
      <c r="H48" s="10">
        <v>67757.149999999994</v>
      </c>
      <c r="I48" s="10">
        <v>40654.289999999994</v>
      </c>
      <c r="J48" s="10">
        <v>0</v>
      </c>
      <c r="K48" s="10">
        <v>40654.29</v>
      </c>
      <c r="L48" s="10">
        <v>40654.29</v>
      </c>
      <c r="M48" s="10">
        <v>0</v>
      </c>
      <c r="N48" s="18">
        <v>0.22199999999999998</v>
      </c>
      <c r="O48" s="35"/>
      <c r="P48" s="11" t="s">
        <v>65</v>
      </c>
      <c r="Q48" s="23"/>
      <c r="R48" s="11" t="s">
        <v>66</v>
      </c>
      <c r="S48" s="11" t="s">
        <v>67</v>
      </c>
      <c r="T48" s="11" t="s">
        <v>66</v>
      </c>
      <c r="U48" s="11" t="s">
        <v>67</v>
      </c>
      <c r="V48" s="11" t="s">
        <v>66</v>
      </c>
      <c r="W48" s="11" t="s">
        <v>67</v>
      </c>
      <c r="X48" s="11" t="s">
        <v>66</v>
      </c>
      <c r="Y48" s="11" t="s">
        <v>67</v>
      </c>
      <c r="Z48" s="11" t="s">
        <v>66</v>
      </c>
      <c r="AA48" s="11" t="s">
        <v>67</v>
      </c>
      <c r="AB48" s="11" t="s">
        <v>66</v>
      </c>
      <c r="AC48" s="11" t="s">
        <v>67</v>
      </c>
      <c r="AD48" s="11" t="s">
        <v>66</v>
      </c>
      <c r="AE48" s="11" t="s">
        <v>67</v>
      </c>
      <c r="AF48" s="11" t="s">
        <v>68</v>
      </c>
      <c r="AG48" s="12">
        <v>44862</v>
      </c>
      <c r="AH48" s="12"/>
      <c r="AI48" s="12"/>
      <c r="AJ48" s="12"/>
      <c r="AK48" s="12"/>
      <c r="AL48" s="13" t="s">
        <v>69</v>
      </c>
      <c r="AM48" s="12"/>
      <c r="AN48" s="12"/>
      <c r="AO48" s="13" t="s">
        <v>67</v>
      </c>
      <c r="AP48" s="13" t="s">
        <v>67</v>
      </c>
      <c r="AQ48" s="13" t="s">
        <v>213</v>
      </c>
      <c r="AR48" s="11" t="s">
        <v>67</v>
      </c>
      <c r="AS48" s="11" t="s">
        <v>67</v>
      </c>
      <c r="AT48" s="14"/>
      <c r="AU48" s="15" t="s">
        <v>214</v>
      </c>
      <c r="AV48" s="16">
        <v>3.4</v>
      </c>
      <c r="BB48">
        <f t="shared" si="0"/>
        <v>0</v>
      </c>
      <c r="BC48">
        <f t="shared" si="1"/>
        <v>0</v>
      </c>
      <c r="BD48">
        <f t="shared" si="2"/>
        <v>0</v>
      </c>
      <c r="BF48">
        <f t="shared" si="3"/>
        <v>0</v>
      </c>
      <c r="BG48">
        <f t="shared" si="4"/>
        <v>0</v>
      </c>
      <c r="BH48">
        <f t="shared" si="5"/>
        <v>0</v>
      </c>
      <c r="BI48">
        <f t="shared" si="6"/>
        <v>0</v>
      </c>
      <c r="BJ48">
        <f t="shared" si="7"/>
        <v>0</v>
      </c>
      <c r="BK48">
        <f t="shared" si="8"/>
        <v>0</v>
      </c>
      <c r="BL48">
        <f t="shared" si="9"/>
        <v>0</v>
      </c>
      <c r="BM48">
        <f t="shared" si="10"/>
        <v>0</v>
      </c>
      <c r="BN48">
        <f t="shared" si="11"/>
        <v>0</v>
      </c>
      <c r="BO48">
        <f t="shared" si="12"/>
        <v>0</v>
      </c>
      <c r="BP48">
        <f t="shared" si="13"/>
        <v>0</v>
      </c>
      <c r="BQ48">
        <f t="shared" si="14"/>
        <v>0</v>
      </c>
      <c r="BR48">
        <f t="shared" si="15"/>
        <v>0</v>
      </c>
      <c r="BS48">
        <f t="shared" si="16"/>
        <v>0</v>
      </c>
      <c r="BT48">
        <f t="shared" si="17"/>
        <v>0</v>
      </c>
      <c r="BV48">
        <f t="shared" si="18"/>
        <v>0</v>
      </c>
      <c r="BW48">
        <f t="shared" si="19"/>
        <v>0</v>
      </c>
      <c r="BX48">
        <f t="shared" si="20"/>
        <v>0</v>
      </c>
      <c r="BZ48">
        <f t="shared" si="21"/>
        <v>0</v>
      </c>
      <c r="CA48">
        <f t="shared" si="22"/>
        <v>0</v>
      </c>
      <c r="CC48">
        <f t="shared" si="23"/>
        <v>0</v>
      </c>
      <c r="CD48">
        <f t="shared" si="24"/>
        <v>0</v>
      </c>
    </row>
    <row r="49" spans="1:82" hidden="1" x14ac:dyDescent="0.25">
      <c r="A49" s="5" t="s">
        <v>215</v>
      </c>
      <c r="B49" s="5"/>
      <c r="C49" s="6" t="s">
        <v>33</v>
      </c>
      <c r="D49" s="8">
        <v>44911</v>
      </c>
      <c r="E49" s="8">
        <v>44911</v>
      </c>
      <c r="F49" s="9">
        <v>0.9</v>
      </c>
      <c r="G49" s="9">
        <v>0</v>
      </c>
      <c r="H49" s="10">
        <v>56371.25</v>
      </c>
      <c r="I49" s="10">
        <v>33822.75</v>
      </c>
      <c r="J49" s="10">
        <v>25062.510000000002</v>
      </c>
      <c r="K49" s="10">
        <v>8760.24</v>
      </c>
      <c r="L49" s="10">
        <v>8760.24</v>
      </c>
      <c r="M49" s="10">
        <v>0</v>
      </c>
      <c r="N49" s="9">
        <v>0.94099999999999995</v>
      </c>
      <c r="O49" s="35"/>
      <c r="P49" s="11" t="s">
        <v>65</v>
      </c>
      <c r="Q49" s="23"/>
      <c r="R49" s="11" t="s">
        <v>66</v>
      </c>
      <c r="S49" s="11" t="s">
        <v>67</v>
      </c>
      <c r="T49" s="11" t="s">
        <v>66</v>
      </c>
      <c r="U49" s="11" t="s">
        <v>67</v>
      </c>
      <c r="V49" s="11" t="s">
        <v>66</v>
      </c>
      <c r="W49" s="11" t="s">
        <v>67</v>
      </c>
      <c r="X49" s="11" t="s">
        <v>66</v>
      </c>
      <c r="Y49" s="11" t="s">
        <v>67</v>
      </c>
      <c r="Z49" s="11" t="s">
        <v>66</v>
      </c>
      <c r="AA49" s="11" t="s">
        <v>67</v>
      </c>
      <c r="AB49" s="11" t="s">
        <v>66</v>
      </c>
      <c r="AC49" s="11" t="s">
        <v>67</v>
      </c>
      <c r="AD49" s="11" t="s">
        <v>66</v>
      </c>
      <c r="AE49" s="11" t="s">
        <v>67</v>
      </c>
      <c r="AF49" s="11" t="s">
        <v>68</v>
      </c>
      <c r="AG49" s="12">
        <v>44664</v>
      </c>
      <c r="AH49" s="12"/>
      <c r="AI49" s="12"/>
      <c r="AJ49" s="12" t="s">
        <v>635</v>
      </c>
      <c r="AK49" s="12"/>
      <c r="AL49" s="13" t="s">
        <v>69</v>
      </c>
      <c r="AM49" s="12"/>
      <c r="AN49" s="12"/>
      <c r="AO49" s="13" t="s">
        <v>67</v>
      </c>
      <c r="AP49" s="13" t="s">
        <v>67</v>
      </c>
      <c r="AQ49" s="13" t="s">
        <v>216</v>
      </c>
      <c r="AR49" s="11" t="s">
        <v>67</v>
      </c>
      <c r="AS49" s="11" t="s">
        <v>67</v>
      </c>
      <c r="AT49" s="14" t="s">
        <v>89</v>
      </c>
      <c r="AU49" s="15" t="s">
        <v>217</v>
      </c>
      <c r="AV49" s="16">
        <v>3.4</v>
      </c>
      <c r="BB49">
        <f t="shared" si="0"/>
        <v>1</v>
      </c>
      <c r="BC49">
        <f t="shared" si="1"/>
        <v>0</v>
      </c>
      <c r="BD49">
        <f t="shared" si="2"/>
        <v>0</v>
      </c>
      <c r="BF49">
        <f t="shared" si="3"/>
        <v>0</v>
      </c>
      <c r="BG49">
        <f t="shared" si="4"/>
        <v>0</v>
      </c>
      <c r="BH49">
        <f t="shared" si="5"/>
        <v>0</v>
      </c>
      <c r="BI49">
        <f t="shared" si="6"/>
        <v>0</v>
      </c>
      <c r="BJ49">
        <f t="shared" si="7"/>
        <v>0</v>
      </c>
      <c r="BK49">
        <f t="shared" si="8"/>
        <v>0</v>
      </c>
      <c r="BL49">
        <f t="shared" si="9"/>
        <v>0</v>
      </c>
      <c r="BM49">
        <f t="shared" si="10"/>
        <v>0</v>
      </c>
      <c r="BN49">
        <f t="shared" si="11"/>
        <v>0</v>
      </c>
      <c r="BO49">
        <f t="shared" si="12"/>
        <v>0</v>
      </c>
      <c r="BP49">
        <f t="shared" si="13"/>
        <v>0</v>
      </c>
      <c r="BQ49">
        <f t="shared" si="14"/>
        <v>0</v>
      </c>
      <c r="BR49">
        <f t="shared" si="15"/>
        <v>0</v>
      </c>
      <c r="BS49">
        <f t="shared" si="16"/>
        <v>0</v>
      </c>
      <c r="BT49">
        <f t="shared" si="17"/>
        <v>0</v>
      </c>
      <c r="BV49">
        <f t="shared" si="18"/>
        <v>0</v>
      </c>
      <c r="BW49">
        <f t="shared" si="19"/>
        <v>0</v>
      </c>
      <c r="BX49">
        <f t="shared" si="20"/>
        <v>0</v>
      </c>
      <c r="BZ49">
        <f t="shared" si="21"/>
        <v>0</v>
      </c>
      <c r="CA49">
        <f t="shared" si="22"/>
        <v>0</v>
      </c>
      <c r="CC49">
        <f t="shared" si="23"/>
        <v>0</v>
      </c>
      <c r="CD49">
        <f t="shared" si="24"/>
        <v>0</v>
      </c>
    </row>
    <row r="50" spans="1:82" x14ac:dyDescent="0.25">
      <c r="A50" s="5" t="s">
        <v>218</v>
      </c>
      <c r="B50" s="5" t="s">
        <v>219</v>
      </c>
      <c r="C50" s="6" t="s">
        <v>33</v>
      </c>
      <c r="D50" s="8">
        <v>44731</v>
      </c>
      <c r="E50" s="8">
        <v>44833</v>
      </c>
      <c r="F50" s="9">
        <v>0.83499999999999996</v>
      </c>
      <c r="G50" s="9">
        <v>0</v>
      </c>
      <c r="H50" s="10">
        <v>58764.85</v>
      </c>
      <c r="I50" s="10">
        <v>35258.909999999996</v>
      </c>
      <c r="J50" s="10">
        <v>0</v>
      </c>
      <c r="K50" s="10">
        <v>35258.910000000003</v>
      </c>
      <c r="L50" s="10">
        <v>26256.58</v>
      </c>
      <c r="M50" s="10">
        <v>9002.33</v>
      </c>
      <c r="N50" s="9">
        <v>0.83899999999999997</v>
      </c>
      <c r="O50" s="35">
        <v>44958</v>
      </c>
      <c r="P50" s="11" t="s">
        <v>78</v>
      </c>
      <c r="Q50" s="23">
        <v>44988</v>
      </c>
      <c r="R50" s="11" t="s">
        <v>70</v>
      </c>
      <c r="S50" s="11" t="s">
        <v>79</v>
      </c>
      <c r="T50" s="11" t="s">
        <v>70</v>
      </c>
      <c r="U50" s="11" t="s">
        <v>79</v>
      </c>
      <c r="V50" s="11" t="s">
        <v>70</v>
      </c>
      <c r="W50" s="11" t="s">
        <v>79</v>
      </c>
      <c r="X50" s="11" t="s">
        <v>70</v>
      </c>
      <c r="Y50" s="11" t="s">
        <v>79</v>
      </c>
      <c r="Z50" s="11" t="s">
        <v>70</v>
      </c>
      <c r="AA50" s="11" t="s">
        <v>79</v>
      </c>
      <c r="AB50" s="11" t="s">
        <v>70</v>
      </c>
      <c r="AC50" s="11" t="s">
        <v>79</v>
      </c>
      <c r="AD50" s="11" t="s">
        <v>70</v>
      </c>
      <c r="AE50" s="11" t="s">
        <v>220</v>
      </c>
      <c r="AF50" s="11" t="s">
        <v>68</v>
      </c>
      <c r="AG50" s="12">
        <v>44742</v>
      </c>
      <c r="AH50" s="12">
        <v>44957</v>
      </c>
      <c r="AI50" s="12">
        <v>44991</v>
      </c>
      <c r="AJ50" s="12" t="s">
        <v>635</v>
      </c>
      <c r="AK50" s="12">
        <v>44991</v>
      </c>
      <c r="AL50" s="13" t="s">
        <v>66</v>
      </c>
      <c r="AM50" s="12"/>
      <c r="AN50" s="12"/>
      <c r="AO50" s="13" t="s">
        <v>67</v>
      </c>
      <c r="AP50" s="13" t="s">
        <v>67</v>
      </c>
      <c r="AQ50" s="13" t="s">
        <v>221</v>
      </c>
      <c r="AR50" s="11" t="s">
        <v>67</v>
      </c>
      <c r="AS50" s="11" t="s">
        <v>67</v>
      </c>
      <c r="AT50" s="14" t="s">
        <v>222</v>
      </c>
      <c r="AU50" s="15" t="s">
        <v>205</v>
      </c>
      <c r="AV50" s="16">
        <v>3.4</v>
      </c>
      <c r="BB50">
        <f t="shared" si="0"/>
        <v>1</v>
      </c>
      <c r="BC50">
        <f t="shared" si="1"/>
        <v>0</v>
      </c>
      <c r="BD50">
        <f t="shared" si="2"/>
        <v>1</v>
      </c>
      <c r="BF50">
        <f t="shared" si="3"/>
        <v>1</v>
      </c>
      <c r="BG50">
        <f t="shared" si="4"/>
        <v>1</v>
      </c>
      <c r="BH50">
        <f t="shared" si="5"/>
        <v>1</v>
      </c>
      <c r="BI50">
        <f t="shared" si="6"/>
        <v>1</v>
      </c>
      <c r="BJ50">
        <f t="shared" si="7"/>
        <v>1</v>
      </c>
      <c r="BK50">
        <f t="shared" si="8"/>
        <v>1</v>
      </c>
      <c r="BL50">
        <f t="shared" si="9"/>
        <v>1</v>
      </c>
      <c r="BM50">
        <f t="shared" si="10"/>
        <v>1</v>
      </c>
      <c r="BN50">
        <f t="shared" si="11"/>
        <v>1</v>
      </c>
      <c r="BO50">
        <f t="shared" si="12"/>
        <v>1</v>
      </c>
      <c r="BP50">
        <f t="shared" si="13"/>
        <v>1</v>
      </c>
      <c r="BQ50">
        <f t="shared" si="14"/>
        <v>1</v>
      </c>
      <c r="BR50">
        <f t="shared" si="15"/>
        <v>1</v>
      </c>
      <c r="BS50">
        <f t="shared" si="16"/>
        <v>1</v>
      </c>
      <c r="BT50">
        <f t="shared" si="17"/>
        <v>0</v>
      </c>
      <c r="BV50">
        <f t="shared" si="18"/>
        <v>1</v>
      </c>
      <c r="BW50">
        <f t="shared" si="19"/>
        <v>1</v>
      </c>
      <c r="BX50">
        <f t="shared" si="20"/>
        <v>0</v>
      </c>
      <c r="BZ50">
        <f t="shared" si="21"/>
        <v>0</v>
      </c>
      <c r="CA50">
        <f t="shared" si="22"/>
        <v>0</v>
      </c>
      <c r="CC50">
        <f t="shared" si="23"/>
        <v>0</v>
      </c>
      <c r="CD50">
        <f t="shared" si="24"/>
        <v>0</v>
      </c>
    </row>
    <row r="51" spans="1:82" x14ac:dyDescent="0.25">
      <c r="A51" s="6" t="s">
        <v>223</v>
      </c>
      <c r="B51" s="6"/>
      <c r="C51" s="6" t="s">
        <v>33</v>
      </c>
      <c r="D51" s="8">
        <v>44728</v>
      </c>
      <c r="E51" s="8">
        <v>44849</v>
      </c>
      <c r="F51" s="9">
        <v>0.7</v>
      </c>
      <c r="G51" s="9">
        <v>0</v>
      </c>
      <c r="H51" s="10">
        <v>56513.56</v>
      </c>
      <c r="I51" s="10">
        <v>33908.135999999999</v>
      </c>
      <c r="J51" s="10">
        <v>29500.485999999997</v>
      </c>
      <c r="K51" s="10">
        <v>4407.6499999999996</v>
      </c>
      <c r="L51" s="10">
        <v>4407.6499999999996</v>
      </c>
      <c r="M51" s="10">
        <v>0</v>
      </c>
      <c r="N51" s="9">
        <v>0.65500000000000003</v>
      </c>
      <c r="O51" s="35">
        <v>44986</v>
      </c>
      <c r="P51" s="11" t="s">
        <v>78</v>
      </c>
      <c r="Q51" s="23">
        <v>45005</v>
      </c>
      <c r="R51" s="11" t="s">
        <v>70</v>
      </c>
      <c r="S51" s="11" t="s">
        <v>79</v>
      </c>
      <c r="T51" s="11" t="s">
        <v>70</v>
      </c>
      <c r="U51" s="11" t="s">
        <v>594</v>
      </c>
      <c r="V51" s="11" t="s">
        <v>70</v>
      </c>
      <c r="W51" s="11" t="s">
        <v>79</v>
      </c>
      <c r="X51" s="11" t="s">
        <v>70</v>
      </c>
      <c r="Y51" s="11" t="s">
        <v>594</v>
      </c>
      <c r="Z51" s="11" t="s">
        <v>70</v>
      </c>
      <c r="AA51" s="11" t="s">
        <v>79</v>
      </c>
      <c r="AB51" s="11" t="s">
        <v>70</v>
      </c>
      <c r="AC51" s="11" t="s">
        <v>79</v>
      </c>
      <c r="AD51" s="11" t="s">
        <v>70</v>
      </c>
      <c r="AE51" s="11" t="s">
        <v>604</v>
      </c>
      <c r="AF51" s="11" t="s">
        <v>68</v>
      </c>
      <c r="AG51" s="12">
        <v>44718</v>
      </c>
      <c r="AH51" s="12">
        <v>44965</v>
      </c>
      <c r="AI51" s="12">
        <v>45007</v>
      </c>
      <c r="AJ51" s="12" t="s">
        <v>635</v>
      </c>
      <c r="AK51" s="12"/>
      <c r="AL51" s="13" t="s">
        <v>70</v>
      </c>
      <c r="AM51" s="12"/>
      <c r="AN51" s="12"/>
      <c r="AO51" s="13" t="s">
        <v>67</v>
      </c>
      <c r="AP51" s="13" t="s">
        <v>67</v>
      </c>
      <c r="AQ51" s="13" t="s">
        <v>224</v>
      </c>
      <c r="AR51" s="11" t="s">
        <v>67</v>
      </c>
      <c r="AS51" s="11" t="s">
        <v>67</v>
      </c>
      <c r="AT51" s="14" t="s">
        <v>603</v>
      </c>
      <c r="AU51" s="15" t="s">
        <v>225</v>
      </c>
      <c r="AV51" s="16">
        <v>3.4</v>
      </c>
      <c r="BB51">
        <f t="shared" si="0"/>
        <v>1</v>
      </c>
      <c r="BC51">
        <f t="shared" si="1"/>
        <v>0</v>
      </c>
      <c r="BD51">
        <f t="shared" si="2"/>
        <v>1</v>
      </c>
      <c r="BF51">
        <f t="shared" si="3"/>
        <v>1</v>
      </c>
      <c r="BG51">
        <f t="shared" si="4"/>
        <v>1</v>
      </c>
      <c r="BH51">
        <f t="shared" si="5"/>
        <v>1</v>
      </c>
      <c r="BI51">
        <f t="shared" si="6"/>
        <v>0</v>
      </c>
      <c r="BJ51">
        <f t="shared" si="7"/>
        <v>1</v>
      </c>
      <c r="BK51">
        <f t="shared" si="8"/>
        <v>1</v>
      </c>
      <c r="BL51">
        <f t="shared" si="9"/>
        <v>1</v>
      </c>
      <c r="BM51">
        <f t="shared" si="10"/>
        <v>0</v>
      </c>
      <c r="BN51">
        <f t="shared" si="11"/>
        <v>1</v>
      </c>
      <c r="BO51">
        <f t="shared" si="12"/>
        <v>1</v>
      </c>
      <c r="BP51">
        <f t="shared" si="13"/>
        <v>1</v>
      </c>
      <c r="BQ51">
        <f t="shared" si="14"/>
        <v>1</v>
      </c>
      <c r="BR51">
        <f t="shared" si="15"/>
        <v>1</v>
      </c>
      <c r="BS51">
        <f t="shared" si="16"/>
        <v>1</v>
      </c>
      <c r="BT51">
        <f t="shared" si="17"/>
        <v>0</v>
      </c>
      <c r="BV51">
        <f t="shared" si="18"/>
        <v>1</v>
      </c>
      <c r="BW51">
        <f t="shared" si="19"/>
        <v>1</v>
      </c>
      <c r="BX51">
        <f t="shared" si="20"/>
        <v>1</v>
      </c>
      <c r="BZ51">
        <f t="shared" si="21"/>
        <v>0</v>
      </c>
      <c r="CA51">
        <f t="shared" si="22"/>
        <v>0</v>
      </c>
      <c r="CC51">
        <f t="shared" si="23"/>
        <v>0</v>
      </c>
      <c r="CD51">
        <f t="shared" si="24"/>
        <v>0</v>
      </c>
    </row>
    <row r="52" spans="1:82" x14ac:dyDescent="0.25">
      <c r="A52" s="6" t="s">
        <v>226</v>
      </c>
      <c r="B52" s="6"/>
      <c r="C52" s="6" t="s">
        <v>33</v>
      </c>
      <c r="D52" s="8">
        <v>44727</v>
      </c>
      <c r="E52" s="8">
        <v>44834</v>
      </c>
      <c r="F52" s="9">
        <v>0.45</v>
      </c>
      <c r="G52" s="9">
        <v>0</v>
      </c>
      <c r="H52" s="10">
        <v>51206.35</v>
      </c>
      <c r="I52" s="10">
        <v>30723.809999999998</v>
      </c>
      <c r="J52" s="10">
        <v>27288.489999999998</v>
      </c>
      <c r="K52" s="10">
        <v>3435.32</v>
      </c>
      <c r="L52" s="10">
        <v>3435.32</v>
      </c>
      <c r="M52" s="10">
        <v>0</v>
      </c>
      <c r="N52" s="9">
        <v>0.66</v>
      </c>
      <c r="O52" s="35">
        <v>44986</v>
      </c>
      <c r="P52" s="11" t="s">
        <v>78</v>
      </c>
      <c r="Q52" s="23">
        <v>45006</v>
      </c>
      <c r="R52" s="11" t="s">
        <v>70</v>
      </c>
      <c r="S52" s="11" t="s">
        <v>79</v>
      </c>
      <c r="T52" s="11" t="s">
        <v>70</v>
      </c>
      <c r="U52" s="11" t="s">
        <v>594</v>
      </c>
      <c r="V52" s="11" t="s">
        <v>70</v>
      </c>
      <c r="W52" s="11" t="s">
        <v>594</v>
      </c>
      <c r="X52" s="11" t="s">
        <v>70</v>
      </c>
      <c r="Y52" s="11" t="s">
        <v>594</v>
      </c>
      <c r="Z52" s="11" t="s">
        <v>70</v>
      </c>
      <c r="AA52" s="11" t="s">
        <v>594</v>
      </c>
      <c r="AB52" s="11" t="s">
        <v>70</v>
      </c>
      <c r="AC52" s="11" t="s">
        <v>79</v>
      </c>
      <c r="AD52" s="11" t="s">
        <v>70</v>
      </c>
      <c r="AE52" s="11" t="s">
        <v>606</v>
      </c>
      <c r="AF52" s="11" t="s">
        <v>68</v>
      </c>
      <c r="AG52" s="12">
        <v>44862</v>
      </c>
      <c r="AH52" s="12">
        <v>45007</v>
      </c>
      <c r="AI52" s="12"/>
      <c r="AJ52" s="12" t="s">
        <v>635</v>
      </c>
      <c r="AK52" s="12">
        <v>45007</v>
      </c>
      <c r="AL52" s="13" t="s">
        <v>70</v>
      </c>
      <c r="AM52" s="12"/>
      <c r="AN52" s="12"/>
      <c r="AO52" s="13" t="s">
        <v>67</v>
      </c>
      <c r="AP52" s="13" t="s">
        <v>67</v>
      </c>
      <c r="AQ52" s="13" t="s">
        <v>227</v>
      </c>
      <c r="AR52" s="11" t="s">
        <v>67</v>
      </c>
      <c r="AS52" s="11" t="s">
        <v>67</v>
      </c>
      <c r="AT52" s="14" t="s">
        <v>605</v>
      </c>
      <c r="AU52" s="15" t="s">
        <v>164</v>
      </c>
      <c r="AV52" s="16">
        <v>5.6</v>
      </c>
      <c r="BB52">
        <f t="shared" si="0"/>
        <v>1</v>
      </c>
      <c r="BC52">
        <f t="shared" si="1"/>
        <v>0</v>
      </c>
      <c r="BD52">
        <f t="shared" si="2"/>
        <v>1</v>
      </c>
      <c r="BF52">
        <f t="shared" si="3"/>
        <v>1</v>
      </c>
      <c r="BG52">
        <f t="shared" si="4"/>
        <v>1</v>
      </c>
      <c r="BH52">
        <f t="shared" si="5"/>
        <v>1</v>
      </c>
      <c r="BI52">
        <f t="shared" si="6"/>
        <v>0</v>
      </c>
      <c r="BJ52">
        <f t="shared" si="7"/>
        <v>1</v>
      </c>
      <c r="BK52">
        <f t="shared" si="8"/>
        <v>0</v>
      </c>
      <c r="BL52">
        <f t="shared" si="9"/>
        <v>1</v>
      </c>
      <c r="BM52">
        <f t="shared" si="10"/>
        <v>0</v>
      </c>
      <c r="BN52">
        <f t="shared" si="11"/>
        <v>1</v>
      </c>
      <c r="BO52">
        <f t="shared" si="12"/>
        <v>0</v>
      </c>
      <c r="BP52">
        <f t="shared" si="13"/>
        <v>1</v>
      </c>
      <c r="BQ52">
        <f t="shared" si="14"/>
        <v>1</v>
      </c>
      <c r="BR52">
        <f t="shared" si="15"/>
        <v>1</v>
      </c>
      <c r="BS52">
        <f t="shared" si="16"/>
        <v>1</v>
      </c>
      <c r="BT52">
        <f t="shared" si="17"/>
        <v>0</v>
      </c>
      <c r="BV52">
        <f t="shared" si="18"/>
        <v>1</v>
      </c>
      <c r="BW52">
        <f t="shared" si="19"/>
        <v>0</v>
      </c>
      <c r="BX52">
        <f t="shared" si="20"/>
        <v>1</v>
      </c>
      <c r="BZ52">
        <f t="shared" si="21"/>
        <v>0</v>
      </c>
      <c r="CA52">
        <f t="shared" si="22"/>
        <v>0</v>
      </c>
      <c r="CC52">
        <f t="shared" si="23"/>
        <v>0</v>
      </c>
      <c r="CD52">
        <f t="shared" si="24"/>
        <v>0</v>
      </c>
    </row>
    <row r="53" spans="1:82" x14ac:dyDescent="0.25">
      <c r="A53" s="5" t="s">
        <v>228</v>
      </c>
      <c r="B53" s="5" t="s">
        <v>229</v>
      </c>
      <c r="C53" s="6" t="s">
        <v>33</v>
      </c>
      <c r="D53" s="8">
        <v>44727</v>
      </c>
      <c r="E53" s="8">
        <v>44804</v>
      </c>
      <c r="F53" s="9">
        <v>0.35</v>
      </c>
      <c r="G53" s="9">
        <v>0</v>
      </c>
      <c r="H53" s="10">
        <v>50474.32</v>
      </c>
      <c r="I53" s="10">
        <v>30284.591999999997</v>
      </c>
      <c r="J53" s="10">
        <v>1.9999999967694748E-3</v>
      </c>
      <c r="K53" s="10">
        <v>30284.59</v>
      </c>
      <c r="L53" s="10">
        <v>25458.080000000002</v>
      </c>
      <c r="M53" s="10">
        <v>4826.51</v>
      </c>
      <c r="N53" s="9">
        <v>0.29399999999999998</v>
      </c>
      <c r="O53" s="35">
        <v>44958</v>
      </c>
      <c r="P53" s="11" t="s">
        <v>78</v>
      </c>
      <c r="Q53" s="23">
        <v>44987</v>
      </c>
      <c r="R53" s="11" t="s">
        <v>70</v>
      </c>
      <c r="S53" s="11" t="s">
        <v>79</v>
      </c>
      <c r="T53" s="11" t="s">
        <v>70</v>
      </c>
      <c r="U53" s="11" t="s">
        <v>79</v>
      </c>
      <c r="V53" s="11" t="s">
        <v>70</v>
      </c>
      <c r="W53" s="11" t="s">
        <v>79</v>
      </c>
      <c r="X53" s="11" t="s">
        <v>70</v>
      </c>
      <c r="Y53" s="11" t="s">
        <v>79</v>
      </c>
      <c r="Z53" s="11" t="s">
        <v>70</v>
      </c>
      <c r="AA53" s="11" t="s">
        <v>79</v>
      </c>
      <c r="AB53" s="11" t="s">
        <v>70</v>
      </c>
      <c r="AC53" s="11" t="s">
        <v>79</v>
      </c>
      <c r="AD53" s="11" t="s">
        <v>70</v>
      </c>
      <c r="AE53" s="11" t="s">
        <v>230</v>
      </c>
      <c r="AF53" s="11" t="s">
        <v>68</v>
      </c>
      <c r="AG53" s="12">
        <v>44862</v>
      </c>
      <c r="AH53" s="12">
        <v>44959</v>
      </c>
      <c r="AI53" s="12">
        <v>44991</v>
      </c>
      <c r="AJ53" s="12" t="s">
        <v>635</v>
      </c>
      <c r="AK53" s="12">
        <v>44991</v>
      </c>
      <c r="AL53" s="13" t="s">
        <v>66</v>
      </c>
      <c r="AM53" s="12"/>
      <c r="AN53" s="12"/>
      <c r="AO53" s="13" t="s">
        <v>67</v>
      </c>
      <c r="AP53" s="13" t="s">
        <v>67</v>
      </c>
      <c r="AQ53" s="13" t="s">
        <v>231</v>
      </c>
      <c r="AR53" s="11" t="s">
        <v>67</v>
      </c>
      <c r="AS53" s="11" t="s">
        <v>67</v>
      </c>
      <c r="AT53" s="14"/>
      <c r="AU53" s="15" t="s">
        <v>232</v>
      </c>
      <c r="AV53" s="16"/>
      <c r="BB53">
        <f t="shared" si="0"/>
        <v>1</v>
      </c>
      <c r="BC53">
        <f t="shared" si="1"/>
        <v>0</v>
      </c>
      <c r="BD53">
        <f t="shared" si="2"/>
        <v>1</v>
      </c>
      <c r="BF53">
        <f t="shared" si="3"/>
        <v>1</v>
      </c>
      <c r="BG53">
        <f t="shared" si="4"/>
        <v>1</v>
      </c>
      <c r="BH53">
        <f t="shared" si="5"/>
        <v>1</v>
      </c>
      <c r="BI53">
        <f t="shared" si="6"/>
        <v>1</v>
      </c>
      <c r="BJ53">
        <f t="shared" si="7"/>
        <v>1</v>
      </c>
      <c r="BK53">
        <f t="shared" si="8"/>
        <v>1</v>
      </c>
      <c r="BL53">
        <f t="shared" si="9"/>
        <v>1</v>
      </c>
      <c r="BM53">
        <f t="shared" si="10"/>
        <v>1</v>
      </c>
      <c r="BN53">
        <f t="shared" si="11"/>
        <v>1</v>
      </c>
      <c r="BO53">
        <f t="shared" si="12"/>
        <v>1</v>
      </c>
      <c r="BP53">
        <f t="shared" si="13"/>
        <v>1</v>
      </c>
      <c r="BQ53">
        <f t="shared" si="14"/>
        <v>1</v>
      </c>
      <c r="BR53">
        <f t="shared" si="15"/>
        <v>1</v>
      </c>
      <c r="BS53">
        <f t="shared" si="16"/>
        <v>1</v>
      </c>
      <c r="BT53">
        <f t="shared" si="17"/>
        <v>0</v>
      </c>
      <c r="BV53">
        <f t="shared" si="18"/>
        <v>1</v>
      </c>
      <c r="BW53">
        <f t="shared" si="19"/>
        <v>1</v>
      </c>
      <c r="BX53">
        <f t="shared" si="20"/>
        <v>0</v>
      </c>
      <c r="BZ53">
        <f t="shared" si="21"/>
        <v>0</v>
      </c>
      <c r="CA53">
        <f t="shared" si="22"/>
        <v>0</v>
      </c>
      <c r="CC53">
        <f t="shared" si="23"/>
        <v>0</v>
      </c>
      <c r="CD53">
        <f t="shared" si="24"/>
        <v>0</v>
      </c>
    </row>
    <row r="54" spans="1:82" ht="15.75" thickBot="1" x14ac:dyDescent="0.3">
      <c r="A54" s="5" t="s">
        <v>233</v>
      </c>
      <c r="B54" s="5" t="s">
        <v>234</v>
      </c>
      <c r="C54" s="6" t="s">
        <v>33</v>
      </c>
      <c r="D54" s="8">
        <v>44938</v>
      </c>
      <c r="E54" s="8">
        <v>44553</v>
      </c>
      <c r="F54" s="9">
        <v>0.5</v>
      </c>
      <c r="G54" s="9">
        <v>0</v>
      </c>
      <c r="H54" s="10">
        <v>118800</v>
      </c>
      <c r="I54" s="10">
        <v>71280</v>
      </c>
      <c r="J54" s="10">
        <v>0</v>
      </c>
      <c r="K54" s="10">
        <v>71280</v>
      </c>
      <c r="L54" s="10">
        <v>28128.379999999997</v>
      </c>
      <c r="M54" s="10">
        <v>43151.62</v>
      </c>
      <c r="N54" s="9">
        <v>5.6310000000000002</v>
      </c>
      <c r="O54" s="35">
        <v>44958</v>
      </c>
      <c r="P54" s="11" t="s">
        <v>78</v>
      </c>
      <c r="Q54" s="23">
        <v>44959</v>
      </c>
      <c r="R54" s="11" t="s">
        <v>70</v>
      </c>
      <c r="S54" s="11" t="s">
        <v>79</v>
      </c>
      <c r="T54" s="11" t="s">
        <v>70</v>
      </c>
      <c r="U54" s="11" t="s">
        <v>594</v>
      </c>
      <c r="V54" s="11" t="s">
        <v>70</v>
      </c>
      <c r="W54" s="11" t="s">
        <v>67</v>
      </c>
      <c r="X54" s="11" t="s">
        <v>70</v>
      </c>
      <c r="Y54" s="11" t="s">
        <v>594</v>
      </c>
      <c r="Z54" s="11" t="s">
        <v>70</v>
      </c>
      <c r="AA54" s="11" t="s">
        <v>79</v>
      </c>
      <c r="AB54" s="11" t="s">
        <v>70</v>
      </c>
      <c r="AC54" s="11" t="s">
        <v>79</v>
      </c>
      <c r="AD54" s="11" t="s">
        <v>70</v>
      </c>
      <c r="AE54" s="11" t="s">
        <v>235</v>
      </c>
      <c r="AF54" s="11" t="s">
        <v>68</v>
      </c>
      <c r="AG54" s="12">
        <v>44545</v>
      </c>
      <c r="AH54" s="12">
        <v>44957</v>
      </c>
      <c r="AI54" s="12">
        <v>44991</v>
      </c>
      <c r="AJ54" s="12" t="s">
        <v>635</v>
      </c>
      <c r="AK54" s="12">
        <v>44991</v>
      </c>
      <c r="AL54" s="13" t="s">
        <v>70</v>
      </c>
      <c r="AM54" s="12"/>
      <c r="AN54" s="12"/>
      <c r="AO54" s="13" t="s">
        <v>67</v>
      </c>
      <c r="AP54" s="13" t="s">
        <v>67</v>
      </c>
      <c r="AQ54" s="13" t="s">
        <v>236</v>
      </c>
      <c r="AR54" s="11" t="s">
        <v>67</v>
      </c>
      <c r="AS54" s="11" t="s">
        <v>67</v>
      </c>
      <c r="AT54" s="14" t="s">
        <v>607</v>
      </c>
      <c r="AU54" s="15" t="s">
        <v>214</v>
      </c>
      <c r="AV54" s="16">
        <v>3.4</v>
      </c>
      <c r="BB54">
        <f t="shared" si="0"/>
        <v>1</v>
      </c>
      <c r="BC54">
        <f t="shared" si="1"/>
        <v>0</v>
      </c>
      <c r="BD54">
        <f t="shared" si="2"/>
        <v>1</v>
      </c>
      <c r="BF54">
        <f t="shared" si="3"/>
        <v>1</v>
      </c>
      <c r="BG54">
        <f t="shared" si="4"/>
        <v>1</v>
      </c>
      <c r="BH54">
        <f t="shared" si="5"/>
        <v>1</v>
      </c>
      <c r="BI54">
        <f t="shared" si="6"/>
        <v>0</v>
      </c>
      <c r="BJ54">
        <f t="shared" si="7"/>
        <v>1</v>
      </c>
      <c r="BK54">
        <f t="shared" si="8"/>
        <v>0</v>
      </c>
      <c r="BL54">
        <f t="shared" si="9"/>
        <v>1</v>
      </c>
      <c r="BM54">
        <f t="shared" si="10"/>
        <v>0</v>
      </c>
      <c r="BN54">
        <f t="shared" si="11"/>
        <v>1</v>
      </c>
      <c r="BO54">
        <f t="shared" si="12"/>
        <v>1</v>
      </c>
      <c r="BP54">
        <f t="shared" si="13"/>
        <v>1</v>
      </c>
      <c r="BQ54">
        <f t="shared" si="14"/>
        <v>1</v>
      </c>
      <c r="BR54">
        <f t="shared" si="15"/>
        <v>1</v>
      </c>
      <c r="BS54">
        <f t="shared" si="16"/>
        <v>1</v>
      </c>
      <c r="BT54">
        <f t="shared" si="17"/>
        <v>0</v>
      </c>
      <c r="BV54">
        <f t="shared" si="18"/>
        <v>1</v>
      </c>
      <c r="BW54">
        <f t="shared" si="19"/>
        <v>1</v>
      </c>
      <c r="BX54">
        <f t="shared" si="20"/>
        <v>1</v>
      </c>
      <c r="BZ54">
        <f t="shared" si="21"/>
        <v>0</v>
      </c>
      <c r="CA54">
        <f t="shared" si="22"/>
        <v>0</v>
      </c>
      <c r="CC54">
        <f t="shared" si="23"/>
        <v>0</v>
      </c>
      <c r="CD54">
        <f t="shared" si="24"/>
        <v>0</v>
      </c>
    </row>
    <row r="55" spans="1:82" ht="15.75" thickBot="1" x14ac:dyDescent="0.3">
      <c r="A55" s="5" t="s">
        <v>237</v>
      </c>
      <c r="B55" s="5" t="s">
        <v>238</v>
      </c>
      <c r="C55" s="6" t="s">
        <v>33</v>
      </c>
      <c r="D55" s="8">
        <v>44484</v>
      </c>
      <c r="E55" s="8">
        <v>44560</v>
      </c>
      <c r="F55" s="9">
        <v>0.67</v>
      </c>
      <c r="G55" s="9">
        <v>0</v>
      </c>
      <c r="H55" s="10">
        <v>28044.25</v>
      </c>
      <c r="I55" s="10">
        <v>16826.55</v>
      </c>
      <c r="J55" s="10">
        <v>-5167.4700000000012</v>
      </c>
      <c r="K55" s="10">
        <v>21994.02</v>
      </c>
      <c r="L55" s="10">
        <v>18893.54</v>
      </c>
      <c r="M55" s="10">
        <v>3100.48</v>
      </c>
      <c r="N55" s="9">
        <v>0.15</v>
      </c>
      <c r="O55" s="35">
        <v>44958</v>
      </c>
      <c r="P55" s="11" t="s">
        <v>78</v>
      </c>
      <c r="Q55" s="23">
        <v>44987</v>
      </c>
      <c r="R55" s="11" t="s">
        <v>70</v>
      </c>
      <c r="S55" s="11" t="s">
        <v>79</v>
      </c>
      <c r="T55" s="11" t="s">
        <v>70</v>
      </c>
      <c r="U55" s="11" t="s">
        <v>79</v>
      </c>
      <c r="V55" s="11" t="s">
        <v>70</v>
      </c>
      <c r="W55" s="11" t="s">
        <v>79</v>
      </c>
      <c r="X55" s="11" t="s">
        <v>70</v>
      </c>
      <c r="Y55" s="11" t="s">
        <v>79</v>
      </c>
      <c r="Z55" s="11" t="s">
        <v>70</v>
      </c>
      <c r="AA55" s="11" t="s">
        <v>79</v>
      </c>
      <c r="AB55" s="11" t="s">
        <v>70</v>
      </c>
      <c r="AC55" s="11" t="s">
        <v>79</v>
      </c>
      <c r="AD55" s="11" t="s">
        <v>70</v>
      </c>
      <c r="AE55" s="11" t="s">
        <v>239</v>
      </c>
      <c r="AF55" s="11" t="s">
        <v>68</v>
      </c>
      <c r="AG55" s="12">
        <v>44868</v>
      </c>
      <c r="AH55" s="12">
        <v>44991</v>
      </c>
      <c r="AI55" s="12"/>
      <c r="AJ55" s="12" t="s">
        <v>635</v>
      </c>
      <c r="AK55" s="12">
        <v>44991</v>
      </c>
      <c r="AL55" s="13" t="s">
        <v>70</v>
      </c>
      <c r="AM55" s="12"/>
      <c r="AN55" s="12"/>
      <c r="AO55" s="13" t="s">
        <v>67</v>
      </c>
      <c r="AP55" s="13" t="s">
        <v>67</v>
      </c>
      <c r="AQ55" s="13" t="s">
        <v>240</v>
      </c>
      <c r="AR55" s="11" t="s">
        <v>67</v>
      </c>
      <c r="AS55" s="11" t="s">
        <v>67</v>
      </c>
      <c r="AT55" s="14" t="s">
        <v>241</v>
      </c>
      <c r="AU55" s="21" t="s">
        <v>225</v>
      </c>
      <c r="AV55" s="16">
        <v>3.4</v>
      </c>
      <c r="BB55">
        <f t="shared" si="0"/>
        <v>1</v>
      </c>
      <c r="BC55">
        <f t="shared" si="1"/>
        <v>0</v>
      </c>
      <c r="BD55">
        <f t="shared" si="2"/>
        <v>1</v>
      </c>
      <c r="BF55">
        <f t="shared" si="3"/>
        <v>1</v>
      </c>
      <c r="BG55">
        <f t="shared" si="4"/>
        <v>1</v>
      </c>
      <c r="BH55">
        <f t="shared" si="5"/>
        <v>1</v>
      </c>
      <c r="BI55">
        <f t="shared" si="6"/>
        <v>1</v>
      </c>
      <c r="BJ55">
        <f t="shared" si="7"/>
        <v>1</v>
      </c>
      <c r="BK55">
        <f t="shared" si="8"/>
        <v>1</v>
      </c>
      <c r="BL55">
        <f t="shared" si="9"/>
        <v>1</v>
      </c>
      <c r="BM55">
        <f t="shared" si="10"/>
        <v>1</v>
      </c>
      <c r="BN55">
        <f t="shared" si="11"/>
        <v>1</v>
      </c>
      <c r="BO55">
        <f t="shared" si="12"/>
        <v>1</v>
      </c>
      <c r="BP55">
        <f t="shared" si="13"/>
        <v>1</v>
      </c>
      <c r="BQ55">
        <f t="shared" si="14"/>
        <v>1</v>
      </c>
      <c r="BR55">
        <f t="shared" si="15"/>
        <v>1</v>
      </c>
      <c r="BS55">
        <f t="shared" si="16"/>
        <v>1</v>
      </c>
      <c r="BT55">
        <f t="shared" si="17"/>
        <v>0</v>
      </c>
      <c r="BV55">
        <f t="shared" si="18"/>
        <v>1</v>
      </c>
      <c r="BW55">
        <f t="shared" si="19"/>
        <v>0</v>
      </c>
      <c r="BX55">
        <f t="shared" si="20"/>
        <v>1</v>
      </c>
      <c r="BZ55">
        <f t="shared" si="21"/>
        <v>0</v>
      </c>
      <c r="CA55">
        <f t="shared" si="22"/>
        <v>0</v>
      </c>
      <c r="CC55">
        <f t="shared" si="23"/>
        <v>0</v>
      </c>
      <c r="CD55">
        <f t="shared" si="24"/>
        <v>0</v>
      </c>
    </row>
    <row r="56" spans="1:82" hidden="1" x14ac:dyDescent="0.25">
      <c r="A56" s="5" t="s">
        <v>242</v>
      </c>
      <c r="B56" s="5"/>
      <c r="C56" s="6" t="s">
        <v>33</v>
      </c>
      <c r="D56" s="8">
        <v>44660</v>
      </c>
      <c r="E56" s="8">
        <v>44722</v>
      </c>
      <c r="F56" s="9">
        <v>2</v>
      </c>
      <c r="G56" s="9">
        <v>0</v>
      </c>
      <c r="H56" s="10">
        <v>47681.75</v>
      </c>
      <c r="I56" s="10">
        <v>28609.05</v>
      </c>
      <c r="J56" s="10">
        <v>0</v>
      </c>
      <c r="K56" s="10">
        <v>28609.05</v>
      </c>
      <c r="L56" s="10">
        <v>-2211.2000000000007</v>
      </c>
      <c r="M56" s="10">
        <v>30820.25</v>
      </c>
      <c r="N56" s="9">
        <v>4.25</v>
      </c>
      <c r="O56" s="35"/>
      <c r="P56" s="11" t="s">
        <v>65</v>
      </c>
      <c r="Q56" s="23"/>
      <c r="R56" s="11" t="s">
        <v>66</v>
      </c>
      <c r="S56" s="11" t="s">
        <v>67</v>
      </c>
      <c r="T56" s="11" t="s">
        <v>66</v>
      </c>
      <c r="U56" s="11" t="s">
        <v>67</v>
      </c>
      <c r="V56" s="11" t="s">
        <v>66</v>
      </c>
      <c r="W56" s="11" t="s">
        <v>67</v>
      </c>
      <c r="X56" s="11" t="s">
        <v>66</v>
      </c>
      <c r="Y56" s="11" t="s">
        <v>67</v>
      </c>
      <c r="Z56" s="11" t="s">
        <v>66</v>
      </c>
      <c r="AA56" s="11" t="s">
        <v>67</v>
      </c>
      <c r="AB56" s="11" t="s">
        <v>66</v>
      </c>
      <c r="AC56" s="11" t="s">
        <v>67</v>
      </c>
      <c r="AD56" s="11" t="s">
        <v>66</v>
      </c>
      <c r="AE56" s="11" t="s">
        <v>67</v>
      </c>
      <c r="AF56" s="11" t="s">
        <v>68</v>
      </c>
      <c r="AG56" s="12">
        <v>44538</v>
      </c>
      <c r="AH56" s="12"/>
      <c r="AI56" s="12"/>
      <c r="AJ56" s="12" t="s">
        <v>635</v>
      </c>
      <c r="AK56" s="12"/>
      <c r="AL56" s="13" t="s">
        <v>69</v>
      </c>
      <c r="AM56" s="12"/>
      <c r="AN56" s="12"/>
      <c r="AO56" s="13" t="s">
        <v>67</v>
      </c>
      <c r="AP56" s="13" t="s">
        <v>67</v>
      </c>
      <c r="AQ56" s="13" t="s">
        <v>243</v>
      </c>
      <c r="AR56" s="11" t="s">
        <v>67</v>
      </c>
      <c r="AS56" s="11" t="s">
        <v>67</v>
      </c>
      <c r="AT56" s="14" t="s">
        <v>74</v>
      </c>
      <c r="AU56" s="15" t="s">
        <v>107</v>
      </c>
      <c r="AV56" s="16">
        <v>11.12</v>
      </c>
      <c r="BB56">
        <f t="shared" si="0"/>
        <v>1</v>
      </c>
      <c r="BC56">
        <f t="shared" si="1"/>
        <v>0</v>
      </c>
      <c r="BD56">
        <f t="shared" si="2"/>
        <v>0</v>
      </c>
      <c r="BF56">
        <f t="shared" si="3"/>
        <v>0</v>
      </c>
      <c r="BG56">
        <f t="shared" si="4"/>
        <v>0</v>
      </c>
      <c r="BH56">
        <f t="shared" si="5"/>
        <v>0</v>
      </c>
      <c r="BI56">
        <f t="shared" si="6"/>
        <v>0</v>
      </c>
      <c r="BJ56">
        <f t="shared" si="7"/>
        <v>0</v>
      </c>
      <c r="BK56">
        <f t="shared" si="8"/>
        <v>0</v>
      </c>
      <c r="BL56">
        <f t="shared" si="9"/>
        <v>0</v>
      </c>
      <c r="BM56">
        <f t="shared" si="10"/>
        <v>0</v>
      </c>
      <c r="BN56">
        <f t="shared" si="11"/>
        <v>0</v>
      </c>
      <c r="BO56">
        <f t="shared" si="12"/>
        <v>0</v>
      </c>
      <c r="BP56">
        <f t="shared" si="13"/>
        <v>0</v>
      </c>
      <c r="BQ56">
        <f t="shared" si="14"/>
        <v>0</v>
      </c>
      <c r="BR56">
        <f t="shared" si="15"/>
        <v>0</v>
      </c>
      <c r="BS56">
        <f t="shared" si="16"/>
        <v>0</v>
      </c>
      <c r="BT56">
        <f t="shared" si="17"/>
        <v>0</v>
      </c>
      <c r="BV56">
        <f t="shared" si="18"/>
        <v>0</v>
      </c>
      <c r="BW56">
        <f t="shared" si="19"/>
        <v>0</v>
      </c>
      <c r="BX56">
        <f t="shared" si="20"/>
        <v>0</v>
      </c>
      <c r="BZ56">
        <f t="shared" si="21"/>
        <v>0</v>
      </c>
      <c r="CA56">
        <f t="shared" si="22"/>
        <v>0</v>
      </c>
      <c r="CC56">
        <f t="shared" si="23"/>
        <v>0</v>
      </c>
      <c r="CD56">
        <f t="shared" si="24"/>
        <v>0</v>
      </c>
    </row>
    <row r="57" spans="1:82" ht="15.75" thickBot="1" x14ac:dyDescent="0.3">
      <c r="A57" s="5" t="s">
        <v>244</v>
      </c>
      <c r="B57" s="5"/>
      <c r="C57" s="6" t="s">
        <v>33</v>
      </c>
      <c r="D57" s="8">
        <v>44731</v>
      </c>
      <c r="E57" s="8">
        <v>44894</v>
      </c>
      <c r="F57" s="9">
        <v>0.55000000000000004</v>
      </c>
      <c r="G57" s="9">
        <v>0</v>
      </c>
      <c r="H57" s="10">
        <v>62147.76</v>
      </c>
      <c r="I57" s="10">
        <v>37288.656000000003</v>
      </c>
      <c r="J57" s="10">
        <v>37288.656000000003</v>
      </c>
      <c r="K57" s="10">
        <v>0</v>
      </c>
      <c r="L57" s="10">
        <v>0</v>
      </c>
      <c r="M57" s="10">
        <v>0</v>
      </c>
      <c r="N57" s="9">
        <v>0.6</v>
      </c>
      <c r="O57" s="35">
        <v>44986</v>
      </c>
      <c r="P57" s="11" t="s">
        <v>78</v>
      </c>
      <c r="Q57" s="23">
        <v>45012</v>
      </c>
      <c r="R57" s="11" t="s">
        <v>70</v>
      </c>
      <c r="S57" s="11" t="s">
        <v>79</v>
      </c>
      <c r="T57" s="11" t="s">
        <v>70</v>
      </c>
      <c r="U57" s="11" t="s">
        <v>594</v>
      </c>
      <c r="V57" s="11" t="s">
        <v>70</v>
      </c>
      <c r="W57" s="11" t="s">
        <v>79</v>
      </c>
      <c r="X57" s="11" t="s">
        <v>70</v>
      </c>
      <c r="Y57" s="11" t="s">
        <v>594</v>
      </c>
      <c r="Z57" s="11" t="s">
        <v>70</v>
      </c>
      <c r="AA57" s="11" t="s">
        <v>79</v>
      </c>
      <c r="AB57" s="11" t="s">
        <v>70</v>
      </c>
      <c r="AC57" s="11" t="s">
        <v>79</v>
      </c>
      <c r="AD57" s="11" t="s">
        <v>70</v>
      </c>
      <c r="AE57" s="11" t="s">
        <v>633</v>
      </c>
      <c r="AF57" s="11" t="s">
        <v>68</v>
      </c>
      <c r="AG57" s="12">
        <v>44862</v>
      </c>
      <c r="AH57" s="12">
        <v>45014</v>
      </c>
      <c r="AI57" s="12"/>
      <c r="AJ57" s="12" t="s">
        <v>635</v>
      </c>
      <c r="AK57" s="12">
        <v>45016</v>
      </c>
      <c r="AL57" s="13" t="s">
        <v>70</v>
      </c>
      <c r="AM57" s="12"/>
      <c r="AN57" s="12"/>
      <c r="AO57" s="13" t="s">
        <v>67</v>
      </c>
      <c r="AP57" s="13" t="s">
        <v>67</v>
      </c>
      <c r="AQ57" s="13" t="s">
        <v>245</v>
      </c>
      <c r="AR57" s="11" t="s">
        <v>67</v>
      </c>
      <c r="AS57" s="11" t="s">
        <v>67</v>
      </c>
      <c r="AT57" s="14" t="s">
        <v>632</v>
      </c>
      <c r="AU57" s="15" t="s">
        <v>217</v>
      </c>
      <c r="AV57" s="16">
        <v>3.4</v>
      </c>
      <c r="BB57">
        <f t="shared" si="0"/>
        <v>1</v>
      </c>
      <c r="BC57">
        <f t="shared" si="1"/>
        <v>0</v>
      </c>
      <c r="BD57">
        <f t="shared" si="2"/>
        <v>1</v>
      </c>
      <c r="BF57">
        <f t="shared" si="3"/>
        <v>1</v>
      </c>
      <c r="BG57">
        <f t="shared" si="4"/>
        <v>1</v>
      </c>
      <c r="BH57">
        <f t="shared" si="5"/>
        <v>1</v>
      </c>
      <c r="BI57">
        <f t="shared" si="6"/>
        <v>0</v>
      </c>
      <c r="BJ57">
        <f t="shared" si="7"/>
        <v>1</v>
      </c>
      <c r="BK57">
        <f t="shared" si="8"/>
        <v>1</v>
      </c>
      <c r="BL57">
        <f t="shared" si="9"/>
        <v>1</v>
      </c>
      <c r="BM57">
        <f t="shared" si="10"/>
        <v>0</v>
      </c>
      <c r="BN57">
        <f t="shared" si="11"/>
        <v>1</v>
      </c>
      <c r="BO57">
        <f t="shared" si="12"/>
        <v>1</v>
      </c>
      <c r="BP57">
        <f t="shared" si="13"/>
        <v>1</v>
      </c>
      <c r="BQ57">
        <f t="shared" si="14"/>
        <v>1</v>
      </c>
      <c r="BR57">
        <f t="shared" si="15"/>
        <v>1</v>
      </c>
      <c r="BS57">
        <f t="shared" si="16"/>
        <v>1</v>
      </c>
      <c r="BT57">
        <f t="shared" si="17"/>
        <v>0</v>
      </c>
      <c r="BV57">
        <f t="shared" si="18"/>
        <v>1</v>
      </c>
      <c r="BW57">
        <f t="shared" si="19"/>
        <v>0</v>
      </c>
      <c r="BX57">
        <f t="shared" si="20"/>
        <v>1</v>
      </c>
      <c r="BZ57">
        <f t="shared" si="21"/>
        <v>0</v>
      </c>
      <c r="CA57">
        <f t="shared" si="22"/>
        <v>0</v>
      </c>
      <c r="CC57">
        <f t="shared" si="23"/>
        <v>0</v>
      </c>
      <c r="CD57">
        <f t="shared" si="24"/>
        <v>0</v>
      </c>
    </row>
    <row r="58" spans="1:82" ht="15.75" thickBot="1" x14ac:dyDescent="0.3">
      <c r="A58" s="6" t="s">
        <v>246</v>
      </c>
      <c r="B58" s="6"/>
      <c r="C58" s="6" t="s">
        <v>33</v>
      </c>
      <c r="D58" s="8">
        <v>44730</v>
      </c>
      <c r="E58" s="8">
        <v>44806</v>
      </c>
      <c r="F58" s="9">
        <v>0.2</v>
      </c>
      <c r="G58" s="9">
        <v>0</v>
      </c>
      <c r="H58" s="10">
        <v>56058.76</v>
      </c>
      <c r="I58" s="10">
        <v>33635.256000000001</v>
      </c>
      <c r="J58" s="10">
        <v>30524.376</v>
      </c>
      <c r="K58" s="10">
        <v>3110.88</v>
      </c>
      <c r="L58" s="10">
        <v>-923.77999999999975</v>
      </c>
      <c r="M58" s="10">
        <v>4034.66</v>
      </c>
      <c r="N58" s="9">
        <v>0.183</v>
      </c>
      <c r="O58" s="35">
        <v>44986</v>
      </c>
      <c r="P58" s="11" t="s">
        <v>78</v>
      </c>
      <c r="Q58" s="23">
        <v>45006</v>
      </c>
      <c r="R58" s="11" t="s">
        <v>66</v>
      </c>
      <c r="S58" s="11" t="s">
        <v>67</v>
      </c>
      <c r="T58" s="11" t="s">
        <v>66</v>
      </c>
      <c r="U58" s="11" t="s">
        <v>67</v>
      </c>
      <c r="V58" s="11" t="s">
        <v>66</v>
      </c>
      <c r="W58" s="11" t="s">
        <v>67</v>
      </c>
      <c r="X58" s="11" t="s">
        <v>66</v>
      </c>
      <c r="Y58" s="11" t="s">
        <v>67</v>
      </c>
      <c r="Z58" s="11" t="s">
        <v>66</v>
      </c>
      <c r="AA58" s="11" t="s">
        <v>67</v>
      </c>
      <c r="AB58" s="11" t="s">
        <v>66</v>
      </c>
      <c r="AC58" s="11" t="s">
        <v>67</v>
      </c>
      <c r="AD58" s="11" t="s">
        <v>70</v>
      </c>
      <c r="AE58" s="11" t="s">
        <v>608</v>
      </c>
      <c r="AF58" s="11" t="s">
        <v>68</v>
      </c>
      <c r="AG58" s="12">
        <v>44865</v>
      </c>
      <c r="AH58" s="12">
        <v>45006</v>
      </c>
      <c r="AI58" s="12"/>
      <c r="AJ58" s="12" t="s">
        <v>635</v>
      </c>
      <c r="AK58" s="12">
        <v>45006</v>
      </c>
      <c r="AL58" s="13" t="s">
        <v>70</v>
      </c>
      <c r="AM58" s="12"/>
      <c r="AN58" s="12"/>
      <c r="AO58" s="13" t="s">
        <v>67</v>
      </c>
      <c r="AP58" s="13" t="s">
        <v>67</v>
      </c>
      <c r="AQ58" s="13" t="s">
        <v>247</v>
      </c>
      <c r="AR58" s="11" t="s">
        <v>67</v>
      </c>
      <c r="AS58" s="11" t="s">
        <v>67</v>
      </c>
      <c r="AT58" s="14" t="s">
        <v>609</v>
      </c>
      <c r="AU58" s="21" t="s">
        <v>225</v>
      </c>
      <c r="AV58" s="16">
        <v>3.4</v>
      </c>
      <c r="BB58">
        <f t="shared" si="0"/>
        <v>1</v>
      </c>
      <c r="BC58">
        <f t="shared" si="1"/>
        <v>0</v>
      </c>
      <c r="BD58">
        <f t="shared" si="2"/>
        <v>1</v>
      </c>
      <c r="BF58">
        <f t="shared" si="3"/>
        <v>0</v>
      </c>
      <c r="BG58">
        <f t="shared" si="4"/>
        <v>0</v>
      </c>
      <c r="BH58">
        <f t="shared" si="5"/>
        <v>0</v>
      </c>
      <c r="BI58">
        <f t="shared" si="6"/>
        <v>0</v>
      </c>
      <c r="BJ58">
        <f t="shared" si="7"/>
        <v>0</v>
      </c>
      <c r="BK58">
        <f t="shared" si="8"/>
        <v>0</v>
      </c>
      <c r="BL58">
        <f t="shared" si="9"/>
        <v>0</v>
      </c>
      <c r="BM58">
        <f t="shared" si="10"/>
        <v>0</v>
      </c>
      <c r="BN58">
        <f t="shared" si="11"/>
        <v>0</v>
      </c>
      <c r="BO58">
        <f t="shared" si="12"/>
        <v>0</v>
      </c>
      <c r="BP58">
        <f t="shared" si="13"/>
        <v>0</v>
      </c>
      <c r="BQ58">
        <f t="shared" si="14"/>
        <v>0</v>
      </c>
      <c r="BR58">
        <f t="shared" si="15"/>
        <v>1</v>
      </c>
      <c r="BS58">
        <f t="shared" si="16"/>
        <v>1</v>
      </c>
      <c r="BT58">
        <f t="shared" si="17"/>
        <v>0</v>
      </c>
      <c r="BV58">
        <f t="shared" si="18"/>
        <v>1</v>
      </c>
      <c r="BW58">
        <f t="shared" si="19"/>
        <v>0</v>
      </c>
      <c r="BX58">
        <f t="shared" si="20"/>
        <v>1</v>
      </c>
      <c r="BZ58">
        <f t="shared" si="21"/>
        <v>0</v>
      </c>
      <c r="CA58">
        <f t="shared" si="22"/>
        <v>0</v>
      </c>
      <c r="CC58">
        <f t="shared" si="23"/>
        <v>0</v>
      </c>
      <c r="CD58">
        <f t="shared" si="24"/>
        <v>0</v>
      </c>
    </row>
    <row r="59" spans="1:82" hidden="1" x14ac:dyDescent="0.25">
      <c r="A59" s="5" t="s">
        <v>248</v>
      </c>
      <c r="B59" s="5"/>
      <c r="C59" s="6" t="s">
        <v>33</v>
      </c>
      <c r="D59" s="8">
        <v>44662</v>
      </c>
      <c r="E59" s="8">
        <v>44673</v>
      </c>
      <c r="F59" s="9">
        <v>0.2</v>
      </c>
      <c r="G59" s="9">
        <v>0</v>
      </c>
      <c r="H59" s="10">
        <v>51158.1</v>
      </c>
      <c r="I59" s="10">
        <v>30694.859999999997</v>
      </c>
      <c r="J59" s="10">
        <v>-10720.790000000005</v>
      </c>
      <c r="K59" s="10">
        <v>41415.65</v>
      </c>
      <c r="L59" s="10">
        <v>41415.65</v>
      </c>
      <c r="M59" s="10">
        <v>0</v>
      </c>
      <c r="N59" s="9">
        <v>2.4500000000000002</v>
      </c>
      <c r="O59" s="35"/>
      <c r="P59" s="11" t="s">
        <v>65</v>
      </c>
      <c r="Q59" s="23"/>
      <c r="R59" s="11" t="s">
        <v>66</v>
      </c>
      <c r="S59" s="11" t="s">
        <v>67</v>
      </c>
      <c r="T59" s="11" t="s">
        <v>66</v>
      </c>
      <c r="U59" s="11" t="s">
        <v>67</v>
      </c>
      <c r="V59" s="11" t="s">
        <v>66</v>
      </c>
      <c r="W59" s="11" t="s">
        <v>67</v>
      </c>
      <c r="X59" s="11" t="s">
        <v>66</v>
      </c>
      <c r="Y59" s="11" t="s">
        <v>67</v>
      </c>
      <c r="Z59" s="11" t="s">
        <v>66</v>
      </c>
      <c r="AA59" s="11" t="s">
        <v>67</v>
      </c>
      <c r="AB59" s="11" t="s">
        <v>66</v>
      </c>
      <c r="AC59" s="11" t="s">
        <v>67</v>
      </c>
      <c r="AD59" s="11" t="s">
        <v>66</v>
      </c>
      <c r="AE59" s="11" t="s">
        <v>67</v>
      </c>
      <c r="AF59" s="11" t="s">
        <v>68</v>
      </c>
      <c r="AG59" s="12">
        <v>44537</v>
      </c>
      <c r="AH59" s="12"/>
      <c r="AI59" s="12"/>
      <c r="AJ59" s="12" t="s">
        <v>635</v>
      </c>
      <c r="AK59" s="12"/>
      <c r="AL59" s="13" t="s">
        <v>69</v>
      </c>
      <c r="AM59" s="12"/>
      <c r="AN59" s="12"/>
      <c r="AO59" s="13" t="s">
        <v>67</v>
      </c>
      <c r="AP59" s="13" t="s">
        <v>67</v>
      </c>
      <c r="AQ59" s="13" t="s">
        <v>249</v>
      </c>
      <c r="AR59" s="11" t="s">
        <v>67</v>
      </c>
      <c r="AS59" s="11" t="s">
        <v>67</v>
      </c>
      <c r="AT59" s="14" t="s">
        <v>89</v>
      </c>
      <c r="AU59" s="16"/>
      <c r="AV59" s="16"/>
      <c r="BB59">
        <f t="shared" si="0"/>
        <v>1</v>
      </c>
      <c r="BC59">
        <f t="shared" si="1"/>
        <v>0</v>
      </c>
      <c r="BD59">
        <f t="shared" si="2"/>
        <v>0</v>
      </c>
      <c r="BF59">
        <f t="shared" si="3"/>
        <v>0</v>
      </c>
      <c r="BG59">
        <f t="shared" si="4"/>
        <v>0</v>
      </c>
      <c r="BH59">
        <f t="shared" si="5"/>
        <v>0</v>
      </c>
      <c r="BI59">
        <f t="shared" si="6"/>
        <v>0</v>
      </c>
      <c r="BJ59">
        <f t="shared" si="7"/>
        <v>0</v>
      </c>
      <c r="BK59">
        <f t="shared" si="8"/>
        <v>0</v>
      </c>
      <c r="BL59">
        <f t="shared" si="9"/>
        <v>0</v>
      </c>
      <c r="BM59">
        <f t="shared" si="10"/>
        <v>0</v>
      </c>
      <c r="BN59">
        <f t="shared" si="11"/>
        <v>0</v>
      </c>
      <c r="BO59">
        <f t="shared" si="12"/>
        <v>0</v>
      </c>
      <c r="BP59">
        <f t="shared" si="13"/>
        <v>0</v>
      </c>
      <c r="BQ59">
        <f t="shared" si="14"/>
        <v>0</v>
      </c>
      <c r="BR59">
        <f t="shared" si="15"/>
        <v>0</v>
      </c>
      <c r="BS59">
        <f t="shared" si="16"/>
        <v>0</v>
      </c>
      <c r="BT59">
        <f t="shared" si="17"/>
        <v>0</v>
      </c>
      <c r="BV59">
        <f t="shared" si="18"/>
        <v>0</v>
      </c>
      <c r="BW59">
        <f t="shared" si="19"/>
        <v>0</v>
      </c>
      <c r="BX59">
        <f t="shared" si="20"/>
        <v>0</v>
      </c>
      <c r="BZ59">
        <f t="shared" si="21"/>
        <v>0</v>
      </c>
      <c r="CA59">
        <f t="shared" si="22"/>
        <v>0</v>
      </c>
      <c r="CC59">
        <f t="shared" si="23"/>
        <v>0</v>
      </c>
      <c r="CD59">
        <f t="shared" si="24"/>
        <v>0</v>
      </c>
    </row>
    <row r="60" spans="1:82" hidden="1" x14ac:dyDescent="0.25">
      <c r="A60" s="5" t="s">
        <v>250</v>
      </c>
      <c r="B60" s="5"/>
      <c r="C60" s="6" t="s">
        <v>33</v>
      </c>
      <c r="D60" s="8"/>
      <c r="E60" s="8">
        <v>44649</v>
      </c>
      <c r="F60" s="9">
        <v>0</v>
      </c>
      <c r="G60" s="9">
        <v>0</v>
      </c>
      <c r="H60" s="10">
        <v>478414.71</v>
      </c>
      <c r="I60" s="10">
        <v>287048.826</v>
      </c>
      <c r="J60" s="10">
        <v>-3.9999999571591616E-3</v>
      </c>
      <c r="K60" s="10">
        <v>287048.82999999996</v>
      </c>
      <c r="L60" s="10">
        <v>287048.82999999996</v>
      </c>
      <c r="M60" s="10">
        <v>0</v>
      </c>
      <c r="N60" s="9">
        <v>0</v>
      </c>
      <c r="O60" s="35"/>
      <c r="P60" s="11" t="s">
        <v>65</v>
      </c>
      <c r="Q60" s="23"/>
      <c r="R60" s="11" t="s">
        <v>66</v>
      </c>
      <c r="S60" s="11" t="s">
        <v>67</v>
      </c>
      <c r="T60" s="11" t="s">
        <v>66</v>
      </c>
      <c r="U60" s="11" t="s">
        <v>67</v>
      </c>
      <c r="V60" s="11" t="s">
        <v>66</v>
      </c>
      <c r="W60" s="11" t="s">
        <v>67</v>
      </c>
      <c r="X60" s="11" t="s">
        <v>66</v>
      </c>
      <c r="Y60" s="11" t="s">
        <v>67</v>
      </c>
      <c r="Z60" s="11" t="s">
        <v>66</v>
      </c>
      <c r="AA60" s="11" t="s">
        <v>67</v>
      </c>
      <c r="AB60" s="11" t="s">
        <v>66</v>
      </c>
      <c r="AC60" s="11" t="s">
        <v>67</v>
      </c>
      <c r="AD60" s="11" t="s">
        <v>66</v>
      </c>
      <c r="AE60" s="11" t="s">
        <v>67</v>
      </c>
      <c r="AF60" s="11" t="s">
        <v>68</v>
      </c>
      <c r="AG60" s="12"/>
      <c r="AH60" s="12"/>
      <c r="AI60" s="12"/>
      <c r="AJ60" s="12" t="s">
        <v>635</v>
      </c>
      <c r="AK60" s="12"/>
      <c r="AL60" s="13" t="s">
        <v>74</v>
      </c>
      <c r="AM60" s="12"/>
      <c r="AN60" s="12"/>
      <c r="AO60" s="13" t="s">
        <v>67</v>
      </c>
      <c r="AP60" s="13" t="s">
        <v>67</v>
      </c>
      <c r="AQ60" s="13" t="s">
        <v>251</v>
      </c>
      <c r="AR60" s="11" t="s">
        <v>67</v>
      </c>
      <c r="AS60" s="11" t="s">
        <v>67</v>
      </c>
      <c r="AT60" s="14"/>
      <c r="AU60" s="15" t="s">
        <v>252</v>
      </c>
      <c r="AV60" s="16">
        <v>5.6</v>
      </c>
      <c r="BB60">
        <f t="shared" si="0"/>
        <v>1</v>
      </c>
      <c r="BC60">
        <f t="shared" si="1"/>
        <v>0</v>
      </c>
      <c r="BD60">
        <f t="shared" si="2"/>
        <v>0</v>
      </c>
      <c r="BF60">
        <f t="shared" si="3"/>
        <v>0</v>
      </c>
      <c r="BG60">
        <f t="shared" si="4"/>
        <v>0</v>
      </c>
      <c r="BH60">
        <f t="shared" si="5"/>
        <v>0</v>
      </c>
      <c r="BI60">
        <f t="shared" si="6"/>
        <v>0</v>
      </c>
      <c r="BJ60">
        <f t="shared" si="7"/>
        <v>0</v>
      </c>
      <c r="BK60">
        <f t="shared" si="8"/>
        <v>0</v>
      </c>
      <c r="BL60">
        <f t="shared" si="9"/>
        <v>0</v>
      </c>
      <c r="BM60">
        <f t="shared" si="10"/>
        <v>0</v>
      </c>
      <c r="BN60">
        <f t="shared" si="11"/>
        <v>0</v>
      </c>
      <c r="BO60">
        <f t="shared" si="12"/>
        <v>0</v>
      </c>
      <c r="BP60">
        <f t="shared" si="13"/>
        <v>0</v>
      </c>
      <c r="BQ60">
        <f t="shared" si="14"/>
        <v>0</v>
      </c>
      <c r="BR60">
        <f t="shared" si="15"/>
        <v>0</v>
      </c>
      <c r="BS60">
        <f t="shared" si="16"/>
        <v>0</v>
      </c>
      <c r="BT60">
        <f t="shared" si="17"/>
        <v>0</v>
      </c>
      <c r="BV60">
        <f t="shared" si="18"/>
        <v>0</v>
      </c>
      <c r="BW60">
        <f t="shared" si="19"/>
        <v>0</v>
      </c>
      <c r="BX60">
        <f t="shared" si="20"/>
        <v>0</v>
      </c>
      <c r="BZ60">
        <f t="shared" si="21"/>
        <v>0</v>
      </c>
      <c r="CA60">
        <f t="shared" si="22"/>
        <v>0</v>
      </c>
      <c r="CC60">
        <f t="shared" si="23"/>
        <v>0</v>
      </c>
      <c r="CD60">
        <f t="shared" si="24"/>
        <v>0</v>
      </c>
    </row>
    <row r="61" spans="1:82" hidden="1" x14ac:dyDescent="0.25">
      <c r="A61" s="5" t="s">
        <v>253</v>
      </c>
      <c r="B61" s="5"/>
      <c r="C61" s="6" t="s">
        <v>33</v>
      </c>
      <c r="D61" s="8">
        <v>44856</v>
      </c>
      <c r="E61" s="8">
        <v>44893</v>
      </c>
      <c r="F61" s="9">
        <v>0.33300000000000002</v>
      </c>
      <c r="G61" s="9">
        <v>0</v>
      </c>
      <c r="H61" s="10">
        <v>59447.34</v>
      </c>
      <c r="I61" s="10">
        <v>35668.403999999995</v>
      </c>
      <c r="J61" s="10">
        <v>35668.403999999995</v>
      </c>
      <c r="K61" s="10">
        <v>0</v>
      </c>
      <c r="L61" s="10">
        <v>0</v>
      </c>
      <c r="M61" s="10">
        <v>0</v>
      </c>
      <c r="N61" s="9">
        <v>0.4</v>
      </c>
      <c r="O61" s="35"/>
      <c r="P61" s="11" t="s">
        <v>65</v>
      </c>
      <c r="Q61" s="23"/>
      <c r="R61" s="11" t="s">
        <v>66</v>
      </c>
      <c r="S61" s="11" t="s">
        <v>67</v>
      </c>
      <c r="T61" s="11" t="s">
        <v>66</v>
      </c>
      <c r="U61" s="11" t="s">
        <v>67</v>
      </c>
      <c r="V61" s="11" t="s">
        <v>66</v>
      </c>
      <c r="W61" s="11" t="s">
        <v>67</v>
      </c>
      <c r="X61" s="11" t="s">
        <v>66</v>
      </c>
      <c r="Y61" s="11" t="s">
        <v>67</v>
      </c>
      <c r="Z61" s="11" t="s">
        <v>66</v>
      </c>
      <c r="AA61" s="11" t="s">
        <v>67</v>
      </c>
      <c r="AB61" s="11" t="s">
        <v>66</v>
      </c>
      <c r="AC61" s="11" t="s">
        <v>67</v>
      </c>
      <c r="AD61" s="11" t="s">
        <v>66</v>
      </c>
      <c r="AE61" s="11" t="s">
        <v>67</v>
      </c>
      <c r="AF61" s="11" t="s">
        <v>68</v>
      </c>
      <c r="AG61" s="12">
        <v>44827</v>
      </c>
      <c r="AH61" s="12"/>
      <c r="AI61" s="12"/>
      <c r="AJ61" s="12" t="s">
        <v>635</v>
      </c>
      <c r="AK61" s="12"/>
      <c r="AL61" s="13" t="s">
        <v>69</v>
      </c>
      <c r="AM61" s="12"/>
      <c r="AN61" s="12"/>
      <c r="AO61" s="13" t="s">
        <v>67</v>
      </c>
      <c r="AP61" s="13" t="s">
        <v>67</v>
      </c>
      <c r="AQ61" s="13" t="s">
        <v>254</v>
      </c>
      <c r="AR61" s="11" t="s">
        <v>67</v>
      </c>
      <c r="AS61" s="11" t="s">
        <v>67</v>
      </c>
      <c r="AT61" s="14"/>
      <c r="AU61" s="15" t="s">
        <v>255</v>
      </c>
      <c r="AV61" s="16">
        <v>5.6</v>
      </c>
      <c r="BB61">
        <f t="shared" si="0"/>
        <v>1</v>
      </c>
      <c r="BC61">
        <f t="shared" si="1"/>
        <v>0</v>
      </c>
      <c r="BD61">
        <f t="shared" si="2"/>
        <v>0</v>
      </c>
      <c r="BF61">
        <f t="shared" si="3"/>
        <v>0</v>
      </c>
      <c r="BG61">
        <f t="shared" si="4"/>
        <v>0</v>
      </c>
      <c r="BH61">
        <f t="shared" si="5"/>
        <v>0</v>
      </c>
      <c r="BI61">
        <f t="shared" si="6"/>
        <v>0</v>
      </c>
      <c r="BJ61">
        <f t="shared" si="7"/>
        <v>0</v>
      </c>
      <c r="BK61">
        <f t="shared" si="8"/>
        <v>0</v>
      </c>
      <c r="BL61">
        <f t="shared" si="9"/>
        <v>0</v>
      </c>
      <c r="BM61">
        <f t="shared" si="10"/>
        <v>0</v>
      </c>
      <c r="BN61">
        <f t="shared" si="11"/>
        <v>0</v>
      </c>
      <c r="BO61">
        <f t="shared" si="12"/>
        <v>0</v>
      </c>
      <c r="BP61">
        <f t="shared" si="13"/>
        <v>0</v>
      </c>
      <c r="BQ61">
        <f t="shared" si="14"/>
        <v>0</v>
      </c>
      <c r="BR61">
        <f t="shared" si="15"/>
        <v>0</v>
      </c>
      <c r="BS61">
        <f t="shared" si="16"/>
        <v>0</v>
      </c>
      <c r="BT61">
        <f t="shared" si="17"/>
        <v>0</v>
      </c>
      <c r="BV61">
        <f t="shared" si="18"/>
        <v>0</v>
      </c>
      <c r="BW61">
        <f t="shared" si="19"/>
        <v>0</v>
      </c>
      <c r="BX61">
        <f t="shared" si="20"/>
        <v>0</v>
      </c>
      <c r="BZ61">
        <f t="shared" si="21"/>
        <v>0</v>
      </c>
      <c r="CA61">
        <f t="shared" si="22"/>
        <v>0</v>
      </c>
      <c r="CC61">
        <f t="shared" si="23"/>
        <v>0</v>
      </c>
      <c r="CD61">
        <f t="shared" si="24"/>
        <v>0</v>
      </c>
    </row>
    <row r="62" spans="1:82" hidden="1" x14ac:dyDescent="0.25">
      <c r="A62" s="6" t="s">
        <v>256</v>
      </c>
      <c r="B62" s="6"/>
      <c r="C62" s="6" t="s">
        <v>33</v>
      </c>
      <c r="D62" s="8"/>
      <c r="E62" s="8">
        <v>44649</v>
      </c>
      <c r="F62" s="9">
        <v>0</v>
      </c>
      <c r="G62" s="9">
        <v>0</v>
      </c>
      <c r="H62" s="10">
        <v>25000</v>
      </c>
      <c r="I62" s="10">
        <v>15000</v>
      </c>
      <c r="J62" s="10">
        <v>0</v>
      </c>
      <c r="K62" s="10">
        <v>15000</v>
      </c>
      <c r="L62" s="10">
        <v>15000</v>
      </c>
      <c r="M62" s="10">
        <v>0</v>
      </c>
      <c r="N62" s="9">
        <v>0</v>
      </c>
      <c r="O62" s="35"/>
      <c r="P62" s="11" t="s">
        <v>65</v>
      </c>
      <c r="Q62" s="23"/>
      <c r="R62" s="11" t="s">
        <v>66</v>
      </c>
      <c r="S62" s="11" t="s">
        <v>67</v>
      </c>
      <c r="T62" s="11" t="s">
        <v>66</v>
      </c>
      <c r="U62" s="11" t="s">
        <v>67</v>
      </c>
      <c r="V62" s="11" t="s">
        <v>66</v>
      </c>
      <c r="W62" s="11" t="s">
        <v>67</v>
      </c>
      <c r="X62" s="11" t="s">
        <v>66</v>
      </c>
      <c r="Y62" s="11" t="s">
        <v>67</v>
      </c>
      <c r="Z62" s="11" t="s">
        <v>66</v>
      </c>
      <c r="AA62" s="11" t="s">
        <v>67</v>
      </c>
      <c r="AB62" s="11" t="s">
        <v>66</v>
      </c>
      <c r="AC62" s="11" t="s">
        <v>67</v>
      </c>
      <c r="AD62" s="11" t="s">
        <v>66</v>
      </c>
      <c r="AE62" s="11" t="s">
        <v>67</v>
      </c>
      <c r="AF62" s="11" t="s">
        <v>68</v>
      </c>
      <c r="AG62" s="12"/>
      <c r="AH62" s="12"/>
      <c r="AI62" s="12"/>
      <c r="AJ62" s="12"/>
      <c r="AK62" s="12"/>
      <c r="AL62" s="13" t="s">
        <v>69</v>
      </c>
      <c r="AM62" s="12"/>
      <c r="AN62" s="12"/>
      <c r="AO62" s="13" t="s">
        <v>67</v>
      </c>
      <c r="AP62" s="13" t="s">
        <v>67</v>
      </c>
      <c r="AQ62" s="13" t="s">
        <v>257</v>
      </c>
      <c r="AR62" s="11" t="s">
        <v>67</v>
      </c>
      <c r="AS62" s="11" t="s">
        <v>67</v>
      </c>
      <c r="AT62" s="14"/>
      <c r="AU62" s="15" t="s">
        <v>255</v>
      </c>
      <c r="AV62" s="16">
        <v>5.6</v>
      </c>
      <c r="BB62">
        <f t="shared" si="0"/>
        <v>1</v>
      </c>
      <c r="BC62">
        <f t="shared" si="1"/>
        <v>0</v>
      </c>
      <c r="BD62">
        <f t="shared" si="2"/>
        <v>0</v>
      </c>
      <c r="BF62">
        <f t="shared" si="3"/>
        <v>0</v>
      </c>
      <c r="BG62">
        <f t="shared" si="4"/>
        <v>0</v>
      </c>
      <c r="BH62">
        <f t="shared" si="5"/>
        <v>0</v>
      </c>
      <c r="BI62">
        <f t="shared" si="6"/>
        <v>0</v>
      </c>
      <c r="BJ62">
        <f t="shared" si="7"/>
        <v>0</v>
      </c>
      <c r="BK62">
        <f t="shared" si="8"/>
        <v>0</v>
      </c>
      <c r="BL62">
        <f t="shared" si="9"/>
        <v>0</v>
      </c>
      <c r="BM62">
        <f t="shared" si="10"/>
        <v>0</v>
      </c>
      <c r="BN62">
        <f t="shared" si="11"/>
        <v>0</v>
      </c>
      <c r="BO62">
        <f t="shared" si="12"/>
        <v>0</v>
      </c>
      <c r="BP62">
        <f t="shared" si="13"/>
        <v>0</v>
      </c>
      <c r="BQ62">
        <f t="shared" si="14"/>
        <v>0</v>
      </c>
      <c r="BR62">
        <f t="shared" si="15"/>
        <v>0</v>
      </c>
      <c r="BS62">
        <f t="shared" si="16"/>
        <v>0</v>
      </c>
      <c r="BT62">
        <f t="shared" si="17"/>
        <v>0</v>
      </c>
      <c r="BV62">
        <f t="shared" si="18"/>
        <v>0</v>
      </c>
      <c r="BW62">
        <f t="shared" si="19"/>
        <v>0</v>
      </c>
      <c r="BX62">
        <f t="shared" si="20"/>
        <v>0</v>
      </c>
      <c r="BZ62">
        <f t="shared" si="21"/>
        <v>0</v>
      </c>
      <c r="CA62">
        <f t="shared" si="22"/>
        <v>0</v>
      </c>
      <c r="CC62">
        <f t="shared" si="23"/>
        <v>0</v>
      </c>
      <c r="CD62">
        <f t="shared" si="24"/>
        <v>0</v>
      </c>
    </row>
    <row r="63" spans="1:82" hidden="1" x14ac:dyDescent="0.25">
      <c r="A63" s="6" t="s">
        <v>258</v>
      </c>
      <c r="B63" s="6"/>
      <c r="C63" s="6" t="s">
        <v>33</v>
      </c>
      <c r="D63" s="8"/>
      <c r="E63" s="8">
        <v>44588</v>
      </c>
      <c r="F63" s="9">
        <v>0</v>
      </c>
      <c r="G63" s="9">
        <v>0</v>
      </c>
      <c r="H63" s="10">
        <v>21560.67</v>
      </c>
      <c r="I63" s="10">
        <v>12936.401999999998</v>
      </c>
      <c r="J63" s="10">
        <v>1.9999999985884642E-3</v>
      </c>
      <c r="K63" s="10">
        <v>12936.4</v>
      </c>
      <c r="L63" s="10">
        <v>12936.4</v>
      </c>
      <c r="M63" s="10">
        <v>0</v>
      </c>
      <c r="N63" s="9">
        <v>0</v>
      </c>
      <c r="O63" s="35"/>
      <c r="P63" s="11" t="s">
        <v>65</v>
      </c>
      <c r="Q63" s="23"/>
      <c r="R63" s="11" t="s">
        <v>66</v>
      </c>
      <c r="S63" s="11" t="s">
        <v>67</v>
      </c>
      <c r="T63" s="11" t="s">
        <v>66</v>
      </c>
      <c r="U63" s="11" t="s">
        <v>67</v>
      </c>
      <c r="V63" s="11" t="s">
        <v>66</v>
      </c>
      <c r="W63" s="11" t="s">
        <v>67</v>
      </c>
      <c r="X63" s="11" t="s">
        <v>66</v>
      </c>
      <c r="Y63" s="11" t="s">
        <v>67</v>
      </c>
      <c r="Z63" s="11" t="s">
        <v>66</v>
      </c>
      <c r="AA63" s="11" t="s">
        <v>67</v>
      </c>
      <c r="AB63" s="11" t="s">
        <v>66</v>
      </c>
      <c r="AC63" s="11" t="s">
        <v>67</v>
      </c>
      <c r="AD63" s="11" t="s">
        <v>66</v>
      </c>
      <c r="AE63" s="11" t="s">
        <v>67</v>
      </c>
      <c r="AF63" s="11" t="s">
        <v>68</v>
      </c>
      <c r="AG63" s="12"/>
      <c r="AH63" s="12"/>
      <c r="AI63" s="12"/>
      <c r="AJ63" s="12" t="s">
        <v>635</v>
      </c>
      <c r="AK63" s="12"/>
      <c r="AL63" s="13" t="s">
        <v>69</v>
      </c>
      <c r="AM63" s="12"/>
      <c r="AN63" s="12"/>
      <c r="AO63" s="13" t="s">
        <v>67</v>
      </c>
      <c r="AP63" s="13" t="s">
        <v>67</v>
      </c>
      <c r="AQ63" s="13" t="s">
        <v>259</v>
      </c>
      <c r="AR63" s="11" t="s">
        <v>67</v>
      </c>
      <c r="AS63" s="11" t="s">
        <v>67</v>
      </c>
      <c r="AT63" s="14"/>
      <c r="AU63" s="15" t="s">
        <v>260</v>
      </c>
      <c r="AV63" s="16">
        <v>1.2</v>
      </c>
      <c r="BB63">
        <f t="shared" si="0"/>
        <v>1</v>
      </c>
      <c r="BC63">
        <f t="shared" si="1"/>
        <v>0</v>
      </c>
      <c r="BD63">
        <f t="shared" si="2"/>
        <v>0</v>
      </c>
      <c r="BF63">
        <f t="shared" si="3"/>
        <v>0</v>
      </c>
      <c r="BG63">
        <f t="shared" si="4"/>
        <v>0</v>
      </c>
      <c r="BH63">
        <f t="shared" si="5"/>
        <v>0</v>
      </c>
      <c r="BI63">
        <f t="shared" si="6"/>
        <v>0</v>
      </c>
      <c r="BJ63">
        <f t="shared" si="7"/>
        <v>0</v>
      </c>
      <c r="BK63">
        <f t="shared" si="8"/>
        <v>0</v>
      </c>
      <c r="BL63">
        <f t="shared" si="9"/>
        <v>0</v>
      </c>
      <c r="BM63">
        <f t="shared" si="10"/>
        <v>0</v>
      </c>
      <c r="BN63">
        <f t="shared" si="11"/>
        <v>0</v>
      </c>
      <c r="BO63">
        <f t="shared" si="12"/>
        <v>0</v>
      </c>
      <c r="BP63">
        <f t="shared" si="13"/>
        <v>0</v>
      </c>
      <c r="BQ63">
        <f t="shared" si="14"/>
        <v>0</v>
      </c>
      <c r="BR63">
        <f t="shared" si="15"/>
        <v>0</v>
      </c>
      <c r="BS63">
        <f t="shared" si="16"/>
        <v>0</v>
      </c>
      <c r="BT63">
        <f t="shared" si="17"/>
        <v>0</v>
      </c>
      <c r="BV63">
        <f t="shared" si="18"/>
        <v>0</v>
      </c>
      <c r="BW63">
        <f t="shared" si="19"/>
        <v>0</v>
      </c>
      <c r="BX63">
        <f t="shared" si="20"/>
        <v>0</v>
      </c>
      <c r="BZ63">
        <f t="shared" si="21"/>
        <v>0</v>
      </c>
      <c r="CA63">
        <f t="shared" si="22"/>
        <v>0</v>
      </c>
      <c r="CC63">
        <f t="shared" si="23"/>
        <v>0</v>
      </c>
      <c r="CD63">
        <f t="shared" si="24"/>
        <v>0</v>
      </c>
    </row>
    <row r="64" spans="1:82" hidden="1" x14ac:dyDescent="0.25">
      <c r="A64" s="6" t="s">
        <v>261</v>
      </c>
      <c r="B64" s="6"/>
      <c r="C64" s="6" t="s">
        <v>33</v>
      </c>
      <c r="D64" s="8">
        <v>44687</v>
      </c>
      <c r="E64" s="8">
        <v>44844</v>
      </c>
      <c r="F64" s="9">
        <v>0.15</v>
      </c>
      <c r="G64" s="9">
        <v>0</v>
      </c>
      <c r="H64" s="10">
        <v>41945.32</v>
      </c>
      <c r="I64" s="10">
        <v>25167.191999999999</v>
      </c>
      <c r="J64" s="10">
        <v>12858.911999999998</v>
      </c>
      <c r="K64" s="10">
        <v>12308.28</v>
      </c>
      <c r="L64" s="10">
        <v>12308.28</v>
      </c>
      <c r="M64" s="10">
        <v>0</v>
      </c>
      <c r="N64" s="9">
        <v>0.28499999999999998</v>
      </c>
      <c r="O64" s="35">
        <v>44986</v>
      </c>
      <c r="P64" s="11" t="s">
        <v>65</v>
      </c>
      <c r="Q64" s="23"/>
      <c r="R64" s="11" t="s">
        <v>66</v>
      </c>
      <c r="S64" s="11" t="s">
        <v>67</v>
      </c>
      <c r="T64" s="11" t="s">
        <v>66</v>
      </c>
      <c r="U64" s="11" t="s">
        <v>67</v>
      </c>
      <c r="V64" s="11" t="s">
        <v>66</v>
      </c>
      <c r="W64" s="11" t="s">
        <v>67</v>
      </c>
      <c r="X64" s="11" t="s">
        <v>66</v>
      </c>
      <c r="Y64" s="11" t="s">
        <v>67</v>
      </c>
      <c r="Z64" s="11" t="s">
        <v>66</v>
      </c>
      <c r="AA64" s="11" t="s">
        <v>67</v>
      </c>
      <c r="AB64" s="11" t="s">
        <v>66</v>
      </c>
      <c r="AC64" s="11" t="s">
        <v>67</v>
      </c>
      <c r="AD64" s="11" t="s">
        <v>66</v>
      </c>
      <c r="AE64" s="11" t="s">
        <v>67</v>
      </c>
      <c r="AF64" s="11" t="s">
        <v>68</v>
      </c>
      <c r="AG64" s="12">
        <v>44650</v>
      </c>
      <c r="AH64" s="12"/>
      <c r="AI64" s="12"/>
      <c r="AJ64" s="12" t="s">
        <v>635</v>
      </c>
      <c r="AK64" s="12"/>
      <c r="AL64" s="13" t="s">
        <v>69</v>
      </c>
      <c r="AM64" s="12"/>
      <c r="AN64" s="12"/>
      <c r="AO64" s="13" t="s">
        <v>67</v>
      </c>
      <c r="AP64" s="13" t="s">
        <v>67</v>
      </c>
      <c r="AQ64" s="13" t="s">
        <v>262</v>
      </c>
      <c r="AR64" s="11" t="s">
        <v>67</v>
      </c>
      <c r="AS64" s="11" t="s">
        <v>67</v>
      </c>
      <c r="AT64" s="14" t="s">
        <v>263</v>
      </c>
      <c r="AU64" s="15" t="s">
        <v>264</v>
      </c>
      <c r="AV64" s="16">
        <v>15.16</v>
      </c>
      <c r="BB64">
        <f t="shared" si="0"/>
        <v>1</v>
      </c>
      <c r="BC64">
        <f t="shared" si="1"/>
        <v>0</v>
      </c>
      <c r="BD64">
        <f t="shared" si="2"/>
        <v>0</v>
      </c>
      <c r="BF64">
        <f t="shared" si="3"/>
        <v>0</v>
      </c>
      <c r="BG64">
        <f t="shared" si="4"/>
        <v>0</v>
      </c>
      <c r="BH64">
        <f t="shared" si="5"/>
        <v>0</v>
      </c>
      <c r="BI64">
        <f t="shared" si="6"/>
        <v>0</v>
      </c>
      <c r="BJ64">
        <f t="shared" si="7"/>
        <v>0</v>
      </c>
      <c r="BK64">
        <f t="shared" si="8"/>
        <v>0</v>
      </c>
      <c r="BL64">
        <f t="shared" si="9"/>
        <v>0</v>
      </c>
      <c r="BM64">
        <f t="shared" si="10"/>
        <v>0</v>
      </c>
      <c r="BN64">
        <f t="shared" si="11"/>
        <v>0</v>
      </c>
      <c r="BO64">
        <f t="shared" si="12"/>
        <v>0</v>
      </c>
      <c r="BP64">
        <f t="shared" si="13"/>
        <v>0</v>
      </c>
      <c r="BQ64">
        <f t="shared" si="14"/>
        <v>0</v>
      </c>
      <c r="BR64">
        <f t="shared" si="15"/>
        <v>0</v>
      </c>
      <c r="BS64">
        <f t="shared" si="16"/>
        <v>0</v>
      </c>
      <c r="BT64">
        <f t="shared" si="17"/>
        <v>0</v>
      </c>
      <c r="BV64">
        <f t="shared" si="18"/>
        <v>0</v>
      </c>
      <c r="BW64">
        <f t="shared" si="19"/>
        <v>0</v>
      </c>
      <c r="BX64">
        <f t="shared" si="20"/>
        <v>0</v>
      </c>
      <c r="BZ64">
        <f t="shared" si="21"/>
        <v>0</v>
      </c>
      <c r="CA64">
        <f t="shared" si="22"/>
        <v>0</v>
      </c>
      <c r="CC64">
        <f t="shared" si="23"/>
        <v>0</v>
      </c>
      <c r="CD64">
        <f t="shared" si="24"/>
        <v>0</v>
      </c>
    </row>
    <row r="65" spans="1:82" x14ac:dyDescent="0.25">
      <c r="A65" s="6" t="s">
        <v>265</v>
      </c>
      <c r="B65" s="6"/>
      <c r="C65" s="6" t="s">
        <v>33</v>
      </c>
      <c r="D65" s="8">
        <v>44685</v>
      </c>
      <c r="E65" s="8">
        <v>44854</v>
      </c>
      <c r="F65" s="9">
        <v>0.6</v>
      </c>
      <c r="G65" s="9">
        <v>0</v>
      </c>
      <c r="H65" s="10">
        <v>52713.45</v>
      </c>
      <c r="I65" s="10">
        <v>31628.069999999996</v>
      </c>
      <c r="J65" s="10">
        <v>26383.899999999994</v>
      </c>
      <c r="K65" s="10">
        <v>5244.17</v>
      </c>
      <c r="L65" s="10">
        <v>5244.17</v>
      </c>
      <c r="M65" s="10">
        <v>0</v>
      </c>
      <c r="N65" s="9">
        <v>0.68899999999999995</v>
      </c>
      <c r="O65" s="35">
        <v>44986</v>
      </c>
      <c r="P65" s="11" t="s">
        <v>78</v>
      </c>
      <c r="Q65" s="23">
        <v>45006</v>
      </c>
      <c r="R65" s="11" t="s">
        <v>70</v>
      </c>
      <c r="S65" s="11" t="s">
        <v>79</v>
      </c>
      <c r="T65" s="11" t="s">
        <v>70</v>
      </c>
      <c r="U65" s="11" t="s">
        <v>79</v>
      </c>
      <c r="V65" s="11" t="s">
        <v>70</v>
      </c>
      <c r="W65" s="11" t="s">
        <v>79</v>
      </c>
      <c r="X65" s="11" t="s">
        <v>70</v>
      </c>
      <c r="Y65" s="11" t="s">
        <v>594</v>
      </c>
      <c r="Z65" s="11" t="s">
        <v>70</v>
      </c>
      <c r="AA65" s="11" t="s">
        <v>79</v>
      </c>
      <c r="AB65" s="11" t="s">
        <v>70</v>
      </c>
      <c r="AC65" s="11" t="s">
        <v>79</v>
      </c>
      <c r="AD65" s="11" t="s">
        <v>70</v>
      </c>
      <c r="AE65" s="11" t="s">
        <v>611</v>
      </c>
      <c r="AF65" s="11" t="s">
        <v>68</v>
      </c>
      <c r="AG65" s="12">
        <v>44777</v>
      </c>
      <c r="AH65" s="12">
        <v>45008</v>
      </c>
      <c r="AI65" s="12"/>
      <c r="AJ65" s="12" t="s">
        <v>635</v>
      </c>
      <c r="AK65" s="12">
        <v>45008</v>
      </c>
      <c r="AL65" s="13" t="s">
        <v>70</v>
      </c>
      <c r="AM65" s="12"/>
      <c r="AN65" s="12"/>
      <c r="AO65" s="13" t="s">
        <v>67</v>
      </c>
      <c r="AP65" s="13" t="s">
        <v>67</v>
      </c>
      <c r="AQ65" s="13" t="s">
        <v>266</v>
      </c>
      <c r="AR65" s="11" t="s">
        <v>67</v>
      </c>
      <c r="AS65" s="11" t="s">
        <v>67</v>
      </c>
      <c r="AT65" s="14" t="s">
        <v>610</v>
      </c>
      <c r="AU65" s="15" t="s">
        <v>255</v>
      </c>
      <c r="AV65" s="16">
        <v>5.6</v>
      </c>
      <c r="BB65">
        <f t="shared" si="0"/>
        <v>1</v>
      </c>
      <c r="BC65">
        <f t="shared" si="1"/>
        <v>0</v>
      </c>
      <c r="BD65">
        <f t="shared" si="2"/>
        <v>1</v>
      </c>
      <c r="BF65">
        <f t="shared" si="3"/>
        <v>1</v>
      </c>
      <c r="BG65">
        <f t="shared" si="4"/>
        <v>1</v>
      </c>
      <c r="BH65">
        <f t="shared" si="5"/>
        <v>1</v>
      </c>
      <c r="BI65">
        <f t="shared" si="6"/>
        <v>1</v>
      </c>
      <c r="BJ65">
        <f t="shared" si="7"/>
        <v>1</v>
      </c>
      <c r="BK65">
        <f t="shared" si="8"/>
        <v>1</v>
      </c>
      <c r="BL65">
        <f t="shared" si="9"/>
        <v>1</v>
      </c>
      <c r="BM65">
        <f t="shared" si="10"/>
        <v>0</v>
      </c>
      <c r="BN65">
        <f t="shared" si="11"/>
        <v>1</v>
      </c>
      <c r="BO65">
        <f t="shared" si="12"/>
        <v>1</v>
      </c>
      <c r="BP65">
        <f t="shared" si="13"/>
        <v>1</v>
      </c>
      <c r="BQ65">
        <f t="shared" si="14"/>
        <v>1</v>
      </c>
      <c r="BR65">
        <f t="shared" si="15"/>
        <v>1</v>
      </c>
      <c r="BS65">
        <f t="shared" si="16"/>
        <v>1</v>
      </c>
      <c r="BT65">
        <f t="shared" si="17"/>
        <v>0</v>
      </c>
      <c r="BV65">
        <f t="shared" si="18"/>
        <v>1</v>
      </c>
      <c r="BW65">
        <f t="shared" si="19"/>
        <v>0</v>
      </c>
      <c r="BX65">
        <f t="shared" si="20"/>
        <v>1</v>
      </c>
      <c r="BZ65">
        <f t="shared" si="21"/>
        <v>0</v>
      </c>
      <c r="CA65">
        <f t="shared" si="22"/>
        <v>0</v>
      </c>
      <c r="CC65">
        <f t="shared" si="23"/>
        <v>0</v>
      </c>
      <c r="CD65">
        <f t="shared" si="24"/>
        <v>0</v>
      </c>
    </row>
    <row r="66" spans="1:82" hidden="1" x14ac:dyDescent="0.25">
      <c r="A66" s="6" t="s">
        <v>268</v>
      </c>
      <c r="B66" s="6"/>
      <c r="C66" s="6" t="s">
        <v>33</v>
      </c>
      <c r="D66" s="8"/>
      <c r="E66" s="8">
        <v>44588</v>
      </c>
      <c r="F66" s="9">
        <v>0</v>
      </c>
      <c r="G66" s="9">
        <v>0</v>
      </c>
      <c r="H66" s="10">
        <v>21560.67</v>
      </c>
      <c r="I66" s="10">
        <v>12936.401999999998</v>
      </c>
      <c r="J66" s="10">
        <v>1.9999999985884642E-3</v>
      </c>
      <c r="K66" s="10">
        <v>12936.4</v>
      </c>
      <c r="L66" s="10">
        <v>12936.4</v>
      </c>
      <c r="M66" s="10">
        <v>0</v>
      </c>
      <c r="N66" s="9">
        <v>0</v>
      </c>
      <c r="O66" s="35"/>
      <c r="P66" s="11" t="s">
        <v>65</v>
      </c>
      <c r="Q66" s="23"/>
      <c r="R66" s="11" t="s">
        <v>66</v>
      </c>
      <c r="S66" s="11" t="s">
        <v>67</v>
      </c>
      <c r="T66" s="11" t="s">
        <v>66</v>
      </c>
      <c r="U66" s="11" t="s">
        <v>67</v>
      </c>
      <c r="V66" s="11" t="s">
        <v>66</v>
      </c>
      <c r="W66" s="11" t="s">
        <v>67</v>
      </c>
      <c r="X66" s="11" t="s">
        <v>66</v>
      </c>
      <c r="Y66" s="11" t="s">
        <v>67</v>
      </c>
      <c r="Z66" s="11" t="s">
        <v>66</v>
      </c>
      <c r="AA66" s="11" t="s">
        <v>67</v>
      </c>
      <c r="AB66" s="11" t="s">
        <v>66</v>
      </c>
      <c r="AC66" s="11" t="s">
        <v>67</v>
      </c>
      <c r="AD66" s="11" t="s">
        <v>66</v>
      </c>
      <c r="AE66" s="11" t="s">
        <v>67</v>
      </c>
      <c r="AF66" s="11" t="s">
        <v>68</v>
      </c>
      <c r="AG66" s="12"/>
      <c r="AH66" s="12"/>
      <c r="AI66" s="12"/>
      <c r="AJ66" s="12"/>
      <c r="AK66" s="12"/>
      <c r="AL66" s="13" t="s">
        <v>69</v>
      </c>
      <c r="AM66" s="12"/>
      <c r="AN66" s="12"/>
      <c r="AO66" s="13" t="s">
        <v>67</v>
      </c>
      <c r="AP66" s="13" t="s">
        <v>67</v>
      </c>
      <c r="AQ66" s="13" t="s">
        <v>269</v>
      </c>
      <c r="AR66" s="11" t="s">
        <v>67</v>
      </c>
      <c r="AS66" s="11" t="s">
        <v>67</v>
      </c>
      <c r="AT66" s="14"/>
      <c r="AU66" s="15" t="s">
        <v>255</v>
      </c>
      <c r="AV66" s="16">
        <v>5.6</v>
      </c>
      <c r="BB66">
        <f t="shared" si="0"/>
        <v>1</v>
      </c>
      <c r="BC66">
        <f t="shared" si="1"/>
        <v>0</v>
      </c>
      <c r="BD66">
        <f t="shared" si="2"/>
        <v>0</v>
      </c>
      <c r="BF66">
        <f t="shared" si="3"/>
        <v>0</v>
      </c>
      <c r="BG66">
        <f t="shared" si="4"/>
        <v>0</v>
      </c>
      <c r="BH66">
        <f t="shared" si="5"/>
        <v>0</v>
      </c>
      <c r="BI66">
        <f t="shared" si="6"/>
        <v>0</v>
      </c>
      <c r="BJ66">
        <f t="shared" si="7"/>
        <v>0</v>
      </c>
      <c r="BK66">
        <f t="shared" si="8"/>
        <v>0</v>
      </c>
      <c r="BL66">
        <f t="shared" si="9"/>
        <v>0</v>
      </c>
      <c r="BM66">
        <f t="shared" si="10"/>
        <v>0</v>
      </c>
      <c r="BN66">
        <f t="shared" si="11"/>
        <v>0</v>
      </c>
      <c r="BO66">
        <f t="shared" si="12"/>
        <v>0</v>
      </c>
      <c r="BP66">
        <f t="shared" si="13"/>
        <v>0</v>
      </c>
      <c r="BQ66">
        <f t="shared" si="14"/>
        <v>0</v>
      </c>
      <c r="BR66">
        <f t="shared" si="15"/>
        <v>0</v>
      </c>
      <c r="BS66">
        <f t="shared" si="16"/>
        <v>0</v>
      </c>
      <c r="BT66">
        <f t="shared" si="17"/>
        <v>0</v>
      </c>
      <c r="BV66">
        <f t="shared" si="18"/>
        <v>0</v>
      </c>
      <c r="BW66">
        <f t="shared" si="19"/>
        <v>0</v>
      </c>
      <c r="BX66">
        <f t="shared" si="20"/>
        <v>0</v>
      </c>
      <c r="BZ66">
        <f t="shared" si="21"/>
        <v>0</v>
      </c>
      <c r="CA66">
        <f t="shared" si="22"/>
        <v>0</v>
      </c>
      <c r="CC66">
        <f t="shared" si="23"/>
        <v>0</v>
      </c>
      <c r="CD66">
        <f t="shared" si="24"/>
        <v>0</v>
      </c>
    </row>
    <row r="67" spans="1:82" hidden="1" x14ac:dyDescent="0.25">
      <c r="A67" s="6" t="s">
        <v>270</v>
      </c>
      <c r="B67" s="6"/>
      <c r="C67" s="6" t="s">
        <v>33</v>
      </c>
      <c r="D67" s="8"/>
      <c r="E67" s="8">
        <v>44588</v>
      </c>
      <c r="F67" s="9">
        <v>0</v>
      </c>
      <c r="G67" s="9">
        <v>0</v>
      </c>
      <c r="H67" s="10">
        <v>21560.67</v>
      </c>
      <c r="I67" s="10">
        <v>12936.401999999998</v>
      </c>
      <c r="J67" s="10">
        <v>1.9999999985884642E-3</v>
      </c>
      <c r="K67" s="10">
        <v>12936.4</v>
      </c>
      <c r="L67" s="10">
        <v>12936.4</v>
      </c>
      <c r="M67" s="10">
        <v>0</v>
      </c>
      <c r="N67" s="9">
        <v>0</v>
      </c>
      <c r="O67" s="35"/>
      <c r="P67" s="11" t="s">
        <v>65</v>
      </c>
      <c r="Q67" s="23"/>
      <c r="R67" s="11" t="s">
        <v>66</v>
      </c>
      <c r="S67" s="11" t="s">
        <v>67</v>
      </c>
      <c r="T67" s="11" t="s">
        <v>66</v>
      </c>
      <c r="U67" s="11" t="s">
        <v>67</v>
      </c>
      <c r="V67" s="11" t="s">
        <v>66</v>
      </c>
      <c r="W67" s="11" t="s">
        <v>67</v>
      </c>
      <c r="X67" s="11" t="s">
        <v>66</v>
      </c>
      <c r="Y67" s="11" t="s">
        <v>67</v>
      </c>
      <c r="Z67" s="11" t="s">
        <v>66</v>
      </c>
      <c r="AA67" s="11" t="s">
        <v>67</v>
      </c>
      <c r="AB67" s="11" t="s">
        <v>66</v>
      </c>
      <c r="AC67" s="11" t="s">
        <v>67</v>
      </c>
      <c r="AD67" s="11" t="s">
        <v>66</v>
      </c>
      <c r="AE67" s="11" t="s">
        <v>67</v>
      </c>
      <c r="AF67" s="11" t="s">
        <v>68</v>
      </c>
      <c r="AG67" s="12"/>
      <c r="AH67" s="12"/>
      <c r="AI67" s="12"/>
      <c r="AJ67" s="12"/>
      <c r="AK67" s="12"/>
      <c r="AL67" s="13" t="s">
        <v>69</v>
      </c>
      <c r="AM67" s="12"/>
      <c r="AN67" s="12"/>
      <c r="AO67" s="13" t="s">
        <v>67</v>
      </c>
      <c r="AP67" s="13" t="s">
        <v>67</v>
      </c>
      <c r="AQ67" s="13" t="s">
        <v>271</v>
      </c>
      <c r="AR67" s="11" t="s">
        <v>67</v>
      </c>
      <c r="AS67" s="11" t="s">
        <v>67</v>
      </c>
      <c r="AT67" s="14"/>
      <c r="AU67" s="15" t="s">
        <v>264</v>
      </c>
      <c r="AV67" s="16">
        <v>15.16</v>
      </c>
      <c r="BB67">
        <f t="shared" ref="BB67:BB130" si="25">IF(C67="ENTRONCADO",1,0)</f>
        <v>1</v>
      </c>
      <c r="BC67">
        <f t="shared" ref="BC67:BC130" si="26">IF(C67="CONSTRUIDO",1,0)</f>
        <v>0</v>
      </c>
      <c r="BD67">
        <f t="shared" ref="BD67:BD130" si="27">IF(P67="ENTREGUE",1,0)</f>
        <v>0</v>
      </c>
      <c r="BF67">
        <f t="shared" ref="BF67:BF130" si="28">IF(R67="SIM",1,0)</f>
        <v>0</v>
      </c>
      <c r="BG67">
        <f t="shared" ref="BG67:BG98" si="29">IF(S67="VALIDADO",1,0)</f>
        <v>0</v>
      </c>
      <c r="BH67">
        <f t="shared" ref="BH67:BH130" si="30">IF(V67="SIM",1,0)</f>
        <v>0</v>
      </c>
      <c r="BI67">
        <f t="shared" ref="BI67:BI92" si="31">IF(U67="VALIDADO",1,0)</f>
        <v>0</v>
      </c>
      <c r="BJ67">
        <f t="shared" ref="BJ67:BJ130" si="32">IF(V67="SIM",1,0)</f>
        <v>0</v>
      </c>
      <c r="BK67">
        <f t="shared" ref="BK67:BK92" si="33">IF(W67="VALIDADO",1,0)</f>
        <v>0</v>
      </c>
      <c r="BL67">
        <f t="shared" ref="BL67:BL130" si="34">IF(X67="SIM",1,0)</f>
        <v>0</v>
      </c>
      <c r="BM67">
        <f t="shared" ref="BM67:BM92" si="35">IF(Y67="VALIDADO",1,0)</f>
        <v>0</v>
      </c>
      <c r="BN67">
        <f t="shared" ref="BN67:BN130" si="36">IF(Z67="SIM",1,0)</f>
        <v>0</v>
      </c>
      <c r="BO67">
        <f t="shared" ref="BO67:BO92" si="37">IF(AA67="VALIDADO",1,0)</f>
        <v>0</v>
      </c>
      <c r="BP67">
        <f t="shared" ref="BP67:BP130" si="38">IF(AB67="SIM",1,0)</f>
        <v>0</v>
      </c>
      <c r="BQ67">
        <f t="shared" ref="BQ67:BQ130" si="39">IF(AC67="VALIDADO",1,0)</f>
        <v>0</v>
      </c>
      <c r="BR67">
        <f t="shared" ref="BR67:BR130" si="40">IF(AD67="SIM",1,0)</f>
        <v>0</v>
      </c>
      <c r="BS67">
        <f t="shared" ref="BS67:BS130" si="41">IF(AE67&lt;&gt;"PENDENTE",1,0)</f>
        <v>0</v>
      </c>
      <c r="BT67">
        <f t="shared" ref="BT67:BT130" si="42">IF(AF67="FINALIZADO",1,0)</f>
        <v>0</v>
      </c>
      <c r="BV67">
        <f t="shared" ref="BV67:BV130" si="43">IF(AH67&lt;&gt;"",1,0)</f>
        <v>0</v>
      </c>
      <c r="BW67">
        <f t="shared" ref="BW67:BW130" si="44">IF(AI67&lt;&gt;"",1,0)</f>
        <v>0</v>
      </c>
      <c r="BX67">
        <f t="shared" ref="BX67:BX130" si="45">IF(AL67="SIM",1,0)</f>
        <v>0</v>
      </c>
      <c r="BZ67">
        <f t="shared" ref="BZ67:BZ130" si="46">IF(AO67&lt;&gt;"PENDENTE",1,0)</f>
        <v>0</v>
      </c>
      <c r="CA67">
        <f t="shared" ref="CA67:CA130" si="47">IF(AP67="SIM",1,0)</f>
        <v>0</v>
      </c>
      <c r="CC67">
        <f t="shared" ref="CC67:CC130" si="48">IF(AR67="ENTREGUE",1,0)</f>
        <v>0</v>
      </c>
      <c r="CD67">
        <f t="shared" ref="CD67:CD130" si="49">IF(AS67="ENTREGUE",1,0)</f>
        <v>0</v>
      </c>
    </row>
    <row r="68" spans="1:82" x14ac:dyDescent="0.25">
      <c r="A68" s="6" t="s">
        <v>272</v>
      </c>
      <c r="B68" s="6"/>
      <c r="C68" s="6" t="s">
        <v>33</v>
      </c>
      <c r="D68" s="8">
        <v>44844</v>
      </c>
      <c r="E68" s="8">
        <v>44863</v>
      </c>
      <c r="F68" s="9">
        <v>0.14199999999999999</v>
      </c>
      <c r="G68" s="9">
        <v>0</v>
      </c>
      <c r="H68" s="10">
        <v>49078.86</v>
      </c>
      <c r="I68" s="10">
        <v>29447.315999999999</v>
      </c>
      <c r="J68" s="10">
        <v>26715.216</v>
      </c>
      <c r="K68" s="10">
        <v>2732.1</v>
      </c>
      <c r="L68" s="10">
        <v>2732.1</v>
      </c>
      <c r="M68" s="10">
        <v>0</v>
      </c>
      <c r="N68" s="20">
        <v>0.439</v>
      </c>
      <c r="O68" s="35">
        <v>44986</v>
      </c>
      <c r="P68" s="11" t="s">
        <v>78</v>
      </c>
      <c r="Q68" s="23">
        <v>45007</v>
      </c>
      <c r="R68" s="11" t="s">
        <v>66</v>
      </c>
      <c r="S68" s="11" t="s">
        <v>67</v>
      </c>
      <c r="T68" s="11" t="s">
        <v>66</v>
      </c>
      <c r="U68" s="11" t="s">
        <v>67</v>
      </c>
      <c r="V68" s="11" t="s">
        <v>66</v>
      </c>
      <c r="W68" s="11" t="s">
        <v>67</v>
      </c>
      <c r="X68" s="11" t="s">
        <v>66</v>
      </c>
      <c r="Y68" s="11" t="s">
        <v>67</v>
      </c>
      <c r="Z68" s="11" t="s">
        <v>66</v>
      </c>
      <c r="AA68" s="11" t="s">
        <v>67</v>
      </c>
      <c r="AB68" s="11" t="s">
        <v>66</v>
      </c>
      <c r="AC68" s="11" t="s">
        <v>67</v>
      </c>
      <c r="AD68" s="11" t="s">
        <v>70</v>
      </c>
      <c r="AE68" s="11" t="s">
        <v>613</v>
      </c>
      <c r="AF68" s="11" t="s">
        <v>68</v>
      </c>
      <c r="AG68" s="12">
        <v>44732</v>
      </c>
      <c r="AH68" s="12">
        <v>45008</v>
      </c>
      <c r="AI68" s="12"/>
      <c r="AJ68" s="12" t="s">
        <v>635</v>
      </c>
      <c r="AK68" s="12">
        <v>45008</v>
      </c>
      <c r="AL68" s="13" t="s">
        <v>70</v>
      </c>
      <c r="AM68" s="12"/>
      <c r="AN68" s="12"/>
      <c r="AO68" s="13" t="s">
        <v>67</v>
      </c>
      <c r="AP68" s="13" t="s">
        <v>67</v>
      </c>
      <c r="AQ68" s="13" t="s">
        <v>273</v>
      </c>
      <c r="AR68" s="11" t="s">
        <v>67</v>
      </c>
      <c r="AS68" s="11" t="s">
        <v>67</v>
      </c>
      <c r="AT68" s="14" t="s">
        <v>609</v>
      </c>
      <c r="AU68" s="15" t="s">
        <v>255</v>
      </c>
      <c r="AV68" s="16">
        <v>5.6</v>
      </c>
      <c r="BB68">
        <f t="shared" si="25"/>
        <v>1</v>
      </c>
      <c r="BC68">
        <f t="shared" si="26"/>
        <v>0</v>
      </c>
      <c r="BD68">
        <f t="shared" si="27"/>
        <v>1</v>
      </c>
      <c r="BF68">
        <f t="shared" si="28"/>
        <v>0</v>
      </c>
      <c r="BG68">
        <f t="shared" si="29"/>
        <v>0</v>
      </c>
      <c r="BH68">
        <f t="shared" si="30"/>
        <v>0</v>
      </c>
      <c r="BI68">
        <f t="shared" si="31"/>
        <v>0</v>
      </c>
      <c r="BJ68">
        <f t="shared" si="32"/>
        <v>0</v>
      </c>
      <c r="BK68">
        <f t="shared" si="33"/>
        <v>0</v>
      </c>
      <c r="BL68">
        <f t="shared" si="34"/>
        <v>0</v>
      </c>
      <c r="BM68">
        <f t="shared" si="35"/>
        <v>0</v>
      </c>
      <c r="BN68">
        <f t="shared" si="36"/>
        <v>0</v>
      </c>
      <c r="BO68">
        <f t="shared" si="37"/>
        <v>0</v>
      </c>
      <c r="BP68">
        <f t="shared" si="38"/>
        <v>0</v>
      </c>
      <c r="BQ68">
        <f t="shared" si="39"/>
        <v>0</v>
      </c>
      <c r="BR68">
        <f t="shared" si="40"/>
        <v>1</v>
      </c>
      <c r="BS68">
        <f t="shared" si="41"/>
        <v>1</v>
      </c>
      <c r="BT68">
        <f t="shared" si="42"/>
        <v>0</v>
      </c>
      <c r="BV68">
        <f t="shared" si="43"/>
        <v>1</v>
      </c>
      <c r="BW68">
        <f t="shared" si="44"/>
        <v>0</v>
      </c>
      <c r="BX68">
        <f t="shared" si="45"/>
        <v>1</v>
      </c>
      <c r="BZ68">
        <f t="shared" si="46"/>
        <v>0</v>
      </c>
      <c r="CA68">
        <f t="shared" si="47"/>
        <v>0</v>
      </c>
      <c r="CC68">
        <f t="shared" si="48"/>
        <v>0</v>
      </c>
      <c r="CD68">
        <f t="shared" si="49"/>
        <v>0</v>
      </c>
    </row>
    <row r="69" spans="1:82" hidden="1" x14ac:dyDescent="0.25">
      <c r="A69" s="6" t="s">
        <v>274</v>
      </c>
      <c r="B69" s="6"/>
      <c r="C69" s="6" t="s">
        <v>33</v>
      </c>
      <c r="D69" s="8"/>
      <c r="E69" s="8">
        <v>44588</v>
      </c>
      <c r="F69" s="9">
        <v>0</v>
      </c>
      <c r="G69" s="9">
        <v>0</v>
      </c>
      <c r="H69" s="10">
        <v>21560.67</v>
      </c>
      <c r="I69" s="10">
        <v>12936.401999999998</v>
      </c>
      <c r="J69" s="10">
        <v>1.9999999985884642E-3</v>
      </c>
      <c r="K69" s="10">
        <v>12936.4</v>
      </c>
      <c r="L69" s="10">
        <v>12936.4</v>
      </c>
      <c r="M69" s="10">
        <v>0</v>
      </c>
      <c r="N69" s="9">
        <v>0</v>
      </c>
      <c r="O69" s="35"/>
      <c r="P69" s="11" t="s">
        <v>65</v>
      </c>
      <c r="Q69" s="23"/>
      <c r="R69" s="11" t="s">
        <v>66</v>
      </c>
      <c r="S69" s="11" t="s">
        <v>67</v>
      </c>
      <c r="T69" s="11" t="s">
        <v>66</v>
      </c>
      <c r="U69" s="11" t="s">
        <v>67</v>
      </c>
      <c r="V69" s="11" t="s">
        <v>66</v>
      </c>
      <c r="W69" s="11" t="s">
        <v>67</v>
      </c>
      <c r="X69" s="11" t="s">
        <v>66</v>
      </c>
      <c r="Y69" s="11" t="s">
        <v>67</v>
      </c>
      <c r="Z69" s="11" t="s">
        <v>66</v>
      </c>
      <c r="AA69" s="11" t="s">
        <v>67</v>
      </c>
      <c r="AB69" s="11" t="s">
        <v>66</v>
      </c>
      <c r="AC69" s="11" t="s">
        <v>67</v>
      </c>
      <c r="AD69" s="11" t="s">
        <v>66</v>
      </c>
      <c r="AE69" s="11" t="s">
        <v>67</v>
      </c>
      <c r="AF69" s="11" t="s">
        <v>68</v>
      </c>
      <c r="AG69" s="12"/>
      <c r="AH69" s="12"/>
      <c r="AI69" s="12"/>
      <c r="AJ69" s="12"/>
      <c r="AK69" s="12"/>
      <c r="AL69" s="13" t="s">
        <v>69</v>
      </c>
      <c r="AM69" s="12"/>
      <c r="AN69" s="12"/>
      <c r="AO69" s="13" t="s">
        <v>67</v>
      </c>
      <c r="AP69" s="13" t="s">
        <v>67</v>
      </c>
      <c r="AQ69" s="13" t="s">
        <v>275</v>
      </c>
      <c r="AR69" s="11" t="s">
        <v>67</v>
      </c>
      <c r="AS69" s="11" t="s">
        <v>67</v>
      </c>
      <c r="AT69" s="14"/>
      <c r="AU69" s="15" t="s">
        <v>264</v>
      </c>
      <c r="AV69" s="16">
        <v>15.16</v>
      </c>
      <c r="BB69">
        <f t="shared" si="25"/>
        <v>1</v>
      </c>
      <c r="BC69">
        <f t="shared" si="26"/>
        <v>0</v>
      </c>
      <c r="BD69">
        <f t="shared" si="27"/>
        <v>0</v>
      </c>
      <c r="BF69">
        <f t="shared" si="28"/>
        <v>0</v>
      </c>
      <c r="BG69">
        <f t="shared" si="29"/>
        <v>0</v>
      </c>
      <c r="BH69">
        <f t="shared" si="30"/>
        <v>0</v>
      </c>
      <c r="BI69">
        <f t="shared" si="31"/>
        <v>0</v>
      </c>
      <c r="BJ69">
        <f t="shared" si="32"/>
        <v>0</v>
      </c>
      <c r="BK69">
        <f t="shared" si="33"/>
        <v>0</v>
      </c>
      <c r="BL69">
        <f t="shared" si="34"/>
        <v>0</v>
      </c>
      <c r="BM69">
        <f t="shared" si="35"/>
        <v>0</v>
      </c>
      <c r="BN69">
        <f t="shared" si="36"/>
        <v>0</v>
      </c>
      <c r="BO69">
        <f t="shared" si="37"/>
        <v>0</v>
      </c>
      <c r="BP69">
        <f t="shared" si="38"/>
        <v>0</v>
      </c>
      <c r="BQ69">
        <f t="shared" si="39"/>
        <v>0</v>
      </c>
      <c r="BR69">
        <f t="shared" si="40"/>
        <v>0</v>
      </c>
      <c r="BS69">
        <f t="shared" si="41"/>
        <v>0</v>
      </c>
      <c r="BT69">
        <f t="shared" si="42"/>
        <v>0</v>
      </c>
      <c r="BV69">
        <f t="shared" si="43"/>
        <v>0</v>
      </c>
      <c r="BW69">
        <f t="shared" si="44"/>
        <v>0</v>
      </c>
      <c r="BX69">
        <f t="shared" si="45"/>
        <v>0</v>
      </c>
      <c r="BZ69">
        <f t="shared" si="46"/>
        <v>0</v>
      </c>
      <c r="CA69">
        <f t="shared" si="47"/>
        <v>0</v>
      </c>
      <c r="CC69">
        <f t="shared" si="48"/>
        <v>0</v>
      </c>
      <c r="CD69">
        <f t="shared" si="49"/>
        <v>0</v>
      </c>
    </row>
    <row r="70" spans="1:82" hidden="1" x14ac:dyDescent="0.25">
      <c r="A70" s="6" t="s">
        <v>276</v>
      </c>
      <c r="B70" s="6"/>
      <c r="C70" s="6" t="s">
        <v>33</v>
      </c>
      <c r="D70" s="8">
        <v>44687</v>
      </c>
      <c r="E70" s="8">
        <v>44917</v>
      </c>
      <c r="F70" s="17">
        <v>0.3</v>
      </c>
      <c r="G70" s="9">
        <v>0</v>
      </c>
      <c r="H70" s="10">
        <v>52863.93</v>
      </c>
      <c r="I70" s="10">
        <v>31718.358</v>
      </c>
      <c r="J70" s="10">
        <v>28865.157999999999</v>
      </c>
      <c r="K70" s="10">
        <v>2853.2</v>
      </c>
      <c r="L70" s="10">
        <v>2853.2</v>
      </c>
      <c r="M70" s="10">
        <v>0</v>
      </c>
      <c r="N70" s="20">
        <v>0.36299999999999999</v>
      </c>
      <c r="O70" s="35"/>
      <c r="P70" s="11" t="s">
        <v>65</v>
      </c>
      <c r="Q70" s="23"/>
      <c r="R70" s="11" t="s">
        <v>66</v>
      </c>
      <c r="S70" s="11" t="s">
        <v>67</v>
      </c>
      <c r="T70" s="11" t="s">
        <v>66</v>
      </c>
      <c r="U70" s="11" t="s">
        <v>67</v>
      </c>
      <c r="V70" s="11" t="s">
        <v>66</v>
      </c>
      <c r="W70" s="11" t="s">
        <v>67</v>
      </c>
      <c r="X70" s="11" t="s">
        <v>66</v>
      </c>
      <c r="Y70" s="11" t="s">
        <v>67</v>
      </c>
      <c r="Z70" s="11" t="s">
        <v>66</v>
      </c>
      <c r="AA70" s="11" t="s">
        <v>67</v>
      </c>
      <c r="AB70" s="11" t="s">
        <v>66</v>
      </c>
      <c r="AC70" s="11" t="s">
        <v>67</v>
      </c>
      <c r="AD70" s="11" t="s">
        <v>66</v>
      </c>
      <c r="AE70" s="11" t="s">
        <v>67</v>
      </c>
      <c r="AF70" s="11" t="s">
        <v>68</v>
      </c>
      <c r="AG70" s="12">
        <v>44663</v>
      </c>
      <c r="AH70" s="12"/>
      <c r="AI70" s="12"/>
      <c r="AJ70" s="12"/>
      <c r="AK70" s="12"/>
      <c r="AL70" s="13" t="s">
        <v>69</v>
      </c>
      <c r="AM70" s="12"/>
      <c r="AN70" s="12"/>
      <c r="AO70" s="13" t="s">
        <v>67</v>
      </c>
      <c r="AP70" s="13" t="s">
        <v>67</v>
      </c>
      <c r="AQ70" s="13" t="s">
        <v>277</v>
      </c>
      <c r="AR70" s="11" t="s">
        <v>67</v>
      </c>
      <c r="AS70" s="11" t="s">
        <v>67</v>
      </c>
      <c r="AT70" s="14"/>
      <c r="AU70" s="15" t="s">
        <v>278</v>
      </c>
      <c r="AV70" s="16">
        <v>7.8</v>
      </c>
      <c r="BB70">
        <f t="shared" si="25"/>
        <v>1</v>
      </c>
      <c r="BC70">
        <f t="shared" si="26"/>
        <v>0</v>
      </c>
      <c r="BD70">
        <f t="shared" si="27"/>
        <v>0</v>
      </c>
      <c r="BF70">
        <f t="shared" si="28"/>
        <v>0</v>
      </c>
      <c r="BG70">
        <f t="shared" si="29"/>
        <v>0</v>
      </c>
      <c r="BH70">
        <f t="shared" si="30"/>
        <v>0</v>
      </c>
      <c r="BI70">
        <f t="shared" si="31"/>
        <v>0</v>
      </c>
      <c r="BJ70">
        <f t="shared" si="32"/>
        <v>0</v>
      </c>
      <c r="BK70">
        <f t="shared" si="33"/>
        <v>0</v>
      </c>
      <c r="BL70">
        <f t="shared" si="34"/>
        <v>0</v>
      </c>
      <c r="BM70">
        <f t="shared" si="35"/>
        <v>0</v>
      </c>
      <c r="BN70">
        <f t="shared" si="36"/>
        <v>0</v>
      </c>
      <c r="BO70">
        <f t="shared" si="37"/>
        <v>0</v>
      </c>
      <c r="BP70">
        <f t="shared" si="38"/>
        <v>0</v>
      </c>
      <c r="BQ70">
        <f t="shared" si="39"/>
        <v>0</v>
      </c>
      <c r="BR70">
        <f t="shared" si="40"/>
        <v>0</v>
      </c>
      <c r="BS70">
        <f t="shared" si="41"/>
        <v>0</v>
      </c>
      <c r="BT70">
        <f t="shared" si="42"/>
        <v>0</v>
      </c>
      <c r="BV70">
        <f t="shared" si="43"/>
        <v>0</v>
      </c>
      <c r="BW70">
        <f t="shared" si="44"/>
        <v>0</v>
      </c>
      <c r="BX70">
        <f t="shared" si="45"/>
        <v>0</v>
      </c>
      <c r="BZ70">
        <f t="shared" si="46"/>
        <v>0</v>
      </c>
      <c r="CA70">
        <f t="shared" si="47"/>
        <v>0</v>
      </c>
      <c r="CC70">
        <f t="shared" si="48"/>
        <v>0</v>
      </c>
      <c r="CD70">
        <f t="shared" si="49"/>
        <v>0</v>
      </c>
    </row>
    <row r="71" spans="1:82" hidden="1" x14ac:dyDescent="0.25">
      <c r="A71" s="6" t="s">
        <v>279</v>
      </c>
      <c r="B71" s="6"/>
      <c r="C71" s="6" t="s">
        <v>33</v>
      </c>
      <c r="D71" s="8">
        <v>44694</v>
      </c>
      <c r="E71" s="8">
        <v>44859</v>
      </c>
      <c r="F71" s="9">
        <v>0.6</v>
      </c>
      <c r="G71" s="9">
        <v>0</v>
      </c>
      <c r="H71" s="10">
        <v>55172.26</v>
      </c>
      <c r="I71" s="10">
        <v>33103.356</v>
      </c>
      <c r="J71" s="10">
        <v>28994.845999999998</v>
      </c>
      <c r="K71" s="10">
        <v>4108.51</v>
      </c>
      <c r="L71" s="10">
        <v>4108.51</v>
      </c>
      <c r="M71" s="10">
        <v>0</v>
      </c>
      <c r="N71" s="9">
        <v>0.627</v>
      </c>
      <c r="O71" s="35">
        <v>44986</v>
      </c>
      <c r="P71" s="11" t="s">
        <v>65</v>
      </c>
      <c r="Q71" s="23"/>
      <c r="R71" s="11" t="s">
        <v>66</v>
      </c>
      <c r="S71" s="11" t="s">
        <v>67</v>
      </c>
      <c r="T71" s="11" t="s">
        <v>66</v>
      </c>
      <c r="U71" s="11" t="s">
        <v>67</v>
      </c>
      <c r="V71" s="11" t="s">
        <v>66</v>
      </c>
      <c r="W71" s="11" t="s">
        <v>67</v>
      </c>
      <c r="X71" s="11" t="s">
        <v>66</v>
      </c>
      <c r="Y71" s="11" t="s">
        <v>67</v>
      </c>
      <c r="Z71" s="11" t="s">
        <v>66</v>
      </c>
      <c r="AA71" s="11" t="s">
        <v>67</v>
      </c>
      <c r="AB71" s="11" t="s">
        <v>66</v>
      </c>
      <c r="AC71" s="11" t="s">
        <v>67</v>
      </c>
      <c r="AD71" s="11" t="s">
        <v>66</v>
      </c>
      <c r="AE71" s="11" t="s">
        <v>67</v>
      </c>
      <c r="AF71" s="11" t="s">
        <v>68</v>
      </c>
      <c r="AG71" s="12">
        <v>44718</v>
      </c>
      <c r="AH71" s="12"/>
      <c r="AI71" s="12"/>
      <c r="AJ71" s="12" t="s">
        <v>635</v>
      </c>
      <c r="AK71" s="12"/>
      <c r="AL71" s="13" t="s">
        <v>69</v>
      </c>
      <c r="AM71" s="12"/>
      <c r="AN71" s="12"/>
      <c r="AO71" s="13" t="s">
        <v>67</v>
      </c>
      <c r="AP71" s="13" t="s">
        <v>67</v>
      </c>
      <c r="AQ71" s="13" t="s">
        <v>280</v>
      </c>
      <c r="AR71" s="11" t="s">
        <v>67</v>
      </c>
      <c r="AS71" s="11" t="s">
        <v>67</v>
      </c>
      <c r="AT71" s="14" t="s">
        <v>267</v>
      </c>
      <c r="AU71" s="15" t="s">
        <v>278</v>
      </c>
      <c r="AV71" s="16">
        <v>7.8</v>
      </c>
      <c r="BB71">
        <f t="shared" si="25"/>
        <v>1</v>
      </c>
      <c r="BC71">
        <f t="shared" si="26"/>
        <v>0</v>
      </c>
      <c r="BD71">
        <f t="shared" si="27"/>
        <v>0</v>
      </c>
      <c r="BF71">
        <f t="shared" si="28"/>
        <v>0</v>
      </c>
      <c r="BG71">
        <f t="shared" si="29"/>
        <v>0</v>
      </c>
      <c r="BH71">
        <f t="shared" si="30"/>
        <v>0</v>
      </c>
      <c r="BI71">
        <f t="shared" si="31"/>
        <v>0</v>
      </c>
      <c r="BJ71">
        <f t="shared" si="32"/>
        <v>0</v>
      </c>
      <c r="BK71">
        <f t="shared" si="33"/>
        <v>0</v>
      </c>
      <c r="BL71">
        <f t="shared" si="34"/>
        <v>0</v>
      </c>
      <c r="BM71">
        <f t="shared" si="35"/>
        <v>0</v>
      </c>
      <c r="BN71">
        <f t="shared" si="36"/>
        <v>0</v>
      </c>
      <c r="BO71">
        <f t="shared" si="37"/>
        <v>0</v>
      </c>
      <c r="BP71">
        <f t="shared" si="38"/>
        <v>0</v>
      </c>
      <c r="BQ71">
        <f t="shared" si="39"/>
        <v>0</v>
      </c>
      <c r="BR71">
        <f t="shared" si="40"/>
        <v>0</v>
      </c>
      <c r="BS71">
        <f t="shared" si="41"/>
        <v>0</v>
      </c>
      <c r="BT71">
        <f t="shared" si="42"/>
        <v>0</v>
      </c>
      <c r="BV71">
        <f t="shared" si="43"/>
        <v>0</v>
      </c>
      <c r="BW71">
        <f t="shared" si="44"/>
        <v>0</v>
      </c>
      <c r="BX71">
        <f t="shared" si="45"/>
        <v>0</v>
      </c>
      <c r="BZ71">
        <f t="shared" si="46"/>
        <v>0</v>
      </c>
      <c r="CA71">
        <f t="shared" si="47"/>
        <v>0</v>
      </c>
      <c r="CC71">
        <f t="shared" si="48"/>
        <v>0</v>
      </c>
      <c r="CD71">
        <f t="shared" si="49"/>
        <v>0</v>
      </c>
    </row>
    <row r="72" spans="1:82" x14ac:dyDescent="0.25">
      <c r="A72" s="6" t="s">
        <v>281</v>
      </c>
      <c r="B72" s="6"/>
      <c r="C72" s="6" t="s">
        <v>33</v>
      </c>
      <c r="D72" s="8">
        <v>44698</v>
      </c>
      <c r="E72" s="8">
        <v>44817</v>
      </c>
      <c r="F72" s="9">
        <v>0.4</v>
      </c>
      <c r="G72" s="9">
        <v>0</v>
      </c>
      <c r="H72" s="10">
        <v>52394.02</v>
      </c>
      <c r="I72" s="10">
        <v>31436.411999999997</v>
      </c>
      <c r="J72" s="10">
        <v>27229.261999999995</v>
      </c>
      <c r="K72" s="10">
        <v>4207.1499999999996</v>
      </c>
      <c r="L72" s="10">
        <v>4207.1499999999996</v>
      </c>
      <c r="M72" s="10">
        <v>0</v>
      </c>
      <c r="N72" s="9">
        <v>0.45100000000000001</v>
      </c>
      <c r="O72" s="35">
        <v>44986</v>
      </c>
      <c r="P72" s="11" t="s">
        <v>78</v>
      </c>
      <c r="Q72" s="23">
        <v>45012</v>
      </c>
      <c r="R72" s="11" t="s">
        <v>70</v>
      </c>
      <c r="S72" s="11" t="s">
        <v>79</v>
      </c>
      <c r="T72" s="11" t="s">
        <v>70</v>
      </c>
      <c r="U72" s="11" t="s">
        <v>79</v>
      </c>
      <c r="V72" s="11" t="s">
        <v>70</v>
      </c>
      <c r="W72" s="11" t="s">
        <v>79</v>
      </c>
      <c r="X72" s="11" t="s">
        <v>70</v>
      </c>
      <c r="Y72" s="11" t="s">
        <v>79</v>
      </c>
      <c r="Z72" s="11" t="s">
        <v>70</v>
      </c>
      <c r="AA72" s="11" t="s">
        <v>79</v>
      </c>
      <c r="AB72" s="11" t="s">
        <v>70</v>
      </c>
      <c r="AC72" s="11" t="s">
        <v>79</v>
      </c>
      <c r="AD72" s="11" t="s">
        <v>70</v>
      </c>
      <c r="AE72" s="11" t="s">
        <v>631</v>
      </c>
      <c r="AF72" s="11" t="s">
        <v>637</v>
      </c>
      <c r="AG72" s="12">
        <v>44663</v>
      </c>
      <c r="AH72" s="12">
        <v>45014</v>
      </c>
      <c r="AI72" s="12"/>
      <c r="AJ72" s="12" t="s">
        <v>635</v>
      </c>
      <c r="AK72" s="12">
        <v>45016</v>
      </c>
      <c r="AL72" s="13" t="s">
        <v>66</v>
      </c>
      <c r="AM72" s="12"/>
      <c r="AN72" s="12"/>
      <c r="AO72" s="13" t="s">
        <v>67</v>
      </c>
      <c r="AP72" s="13" t="s">
        <v>67</v>
      </c>
      <c r="AQ72" s="13" t="s">
        <v>282</v>
      </c>
      <c r="AR72" s="11" t="s">
        <v>67</v>
      </c>
      <c r="AS72" s="11" t="s">
        <v>67</v>
      </c>
      <c r="AT72" s="14"/>
      <c r="AU72" s="15" t="s">
        <v>278</v>
      </c>
      <c r="AV72" s="16">
        <v>7.8</v>
      </c>
      <c r="BB72">
        <f t="shared" si="25"/>
        <v>1</v>
      </c>
      <c r="BC72">
        <f t="shared" si="26"/>
        <v>0</v>
      </c>
      <c r="BD72">
        <f t="shared" si="27"/>
        <v>1</v>
      </c>
      <c r="BF72">
        <f t="shared" si="28"/>
        <v>1</v>
      </c>
      <c r="BG72">
        <f t="shared" si="29"/>
        <v>1</v>
      </c>
      <c r="BH72">
        <f t="shared" si="30"/>
        <v>1</v>
      </c>
      <c r="BI72">
        <f t="shared" si="31"/>
        <v>1</v>
      </c>
      <c r="BJ72">
        <f t="shared" si="32"/>
        <v>1</v>
      </c>
      <c r="BK72">
        <f t="shared" si="33"/>
        <v>1</v>
      </c>
      <c r="BL72">
        <f t="shared" si="34"/>
        <v>1</v>
      </c>
      <c r="BM72">
        <f t="shared" si="35"/>
        <v>1</v>
      </c>
      <c r="BN72">
        <f t="shared" si="36"/>
        <v>1</v>
      </c>
      <c r="BO72">
        <f t="shared" si="37"/>
        <v>1</v>
      </c>
      <c r="BP72">
        <f t="shared" si="38"/>
        <v>1</v>
      </c>
      <c r="BQ72">
        <f t="shared" si="39"/>
        <v>1</v>
      </c>
      <c r="BR72">
        <f t="shared" si="40"/>
        <v>1</v>
      </c>
      <c r="BS72">
        <f t="shared" si="41"/>
        <v>1</v>
      </c>
      <c r="BT72">
        <f t="shared" si="42"/>
        <v>0</v>
      </c>
      <c r="BV72">
        <f t="shared" si="43"/>
        <v>1</v>
      </c>
      <c r="BW72">
        <f t="shared" si="44"/>
        <v>0</v>
      </c>
      <c r="BX72">
        <f t="shared" si="45"/>
        <v>0</v>
      </c>
      <c r="BZ72">
        <f t="shared" si="46"/>
        <v>0</v>
      </c>
      <c r="CA72">
        <f t="shared" si="47"/>
        <v>0</v>
      </c>
      <c r="CC72">
        <f t="shared" si="48"/>
        <v>0</v>
      </c>
      <c r="CD72">
        <f t="shared" si="49"/>
        <v>0</v>
      </c>
    </row>
    <row r="73" spans="1:82" hidden="1" x14ac:dyDescent="0.25">
      <c r="A73" s="6" t="s">
        <v>283</v>
      </c>
      <c r="B73" s="6"/>
      <c r="C73" s="6" t="s">
        <v>33</v>
      </c>
      <c r="D73" s="8">
        <v>44691</v>
      </c>
      <c r="E73" s="8">
        <v>44862</v>
      </c>
      <c r="F73" s="9">
        <v>0.18</v>
      </c>
      <c r="G73" s="9">
        <v>0</v>
      </c>
      <c r="H73" s="10">
        <v>50118.49</v>
      </c>
      <c r="I73" s="10">
        <v>30071.093999999997</v>
      </c>
      <c r="J73" s="10">
        <v>26719.083999999995</v>
      </c>
      <c r="K73" s="10">
        <v>3352.01</v>
      </c>
      <c r="L73" s="10">
        <v>3352.01</v>
      </c>
      <c r="M73" s="10">
        <v>0</v>
      </c>
      <c r="N73" s="9">
        <v>0.215</v>
      </c>
      <c r="O73" s="35"/>
      <c r="P73" s="11" t="s">
        <v>65</v>
      </c>
      <c r="Q73" s="23"/>
      <c r="R73" s="11" t="s">
        <v>66</v>
      </c>
      <c r="S73" s="11" t="s">
        <v>67</v>
      </c>
      <c r="T73" s="11" t="s">
        <v>66</v>
      </c>
      <c r="U73" s="11" t="s">
        <v>67</v>
      </c>
      <c r="V73" s="11" t="s">
        <v>66</v>
      </c>
      <c r="W73" s="11" t="s">
        <v>67</v>
      </c>
      <c r="X73" s="11" t="s">
        <v>66</v>
      </c>
      <c r="Y73" s="11" t="s">
        <v>67</v>
      </c>
      <c r="Z73" s="11" t="s">
        <v>66</v>
      </c>
      <c r="AA73" s="11" t="s">
        <v>67</v>
      </c>
      <c r="AB73" s="11" t="s">
        <v>66</v>
      </c>
      <c r="AC73" s="11" t="s">
        <v>67</v>
      </c>
      <c r="AD73" s="11" t="s">
        <v>66</v>
      </c>
      <c r="AE73" s="11" t="s">
        <v>67</v>
      </c>
      <c r="AF73" s="11" t="s">
        <v>68</v>
      </c>
      <c r="AG73" s="12">
        <v>44663</v>
      </c>
      <c r="AH73" s="12"/>
      <c r="AI73" s="12"/>
      <c r="AJ73" s="12"/>
      <c r="AK73" s="12"/>
      <c r="AL73" s="13" t="s">
        <v>69</v>
      </c>
      <c r="AM73" s="12"/>
      <c r="AN73" s="12"/>
      <c r="AO73" s="13" t="s">
        <v>67</v>
      </c>
      <c r="AP73" s="13" t="s">
        <v>67</v>
      </c>
      <c r="AQ73" s="13" t="s">
        <v>284</v>
      </c>
      <c r="AR73" s="11" t="s">
        <v>67</v>
      </c>
      <c r="AS73" s="11" t="s">
        <v>67</v>
      </c>
      <c r="AT73" s="14"/>
      <c r="AU73" s="15" t="s">
        <v>278</v>
      </c>
      <c r="AV73" s="16">
        <v>7.8</v>
      </c>
      <c r="BB73">
        <f t="shared" si="25"/>
        <v>1</v>
      </c>
      <c r="BC73">
        <f t="shared" si="26"/>
        <v>0</v>
      </c>
      <c r="BD73">
        <f t="shared" si="27"/>
        <v>0</v>
      </c>
      <c r="BF73">
        <f t="shared" si="28"/>
        <v>0</v>
      </c>
      <c r="BG73">
        <f t="shared" si="29"/>
        <v>0</v>
      </c>
      <c r="BH73">
        <f t="shared" si="30"/>
        <v>0</v>
      </c>
      <c r="BI73">
        <f t="shared" si="31"/>
        <v>0</v>
      </c>
      <c r="BJ73">
        <f t="shared" si="32"/>
        <v>0</v>
      </c>
      <c r="BK73">
        <f t="shared" si="33"/>
        <v>0</v>
      </c>
      <c r="BL73">
        <f t="shared" si="34"/>
        <v>0</v>
      </c>
      <c r="BM73">
        <f t="shared" si="35"/>
        <v>0</v>
      </c>
      <c r="BN73">
        <f t="shared" si="36"/>
        <v>0</v>
      </c>
      <c r="BO73">
        <f t="shared" si="37"/>
        <v>0</v>
      </c>
      <c r="BP73">
        <f t="shared" si="38"/>
        <v>0</v>
      </c>
      <c r="BQ73">
        <f t="shared" si="39"/>
        <v>0</v>
      </c>
      <c r="BR73">
        <f t="shared" si="40"/>
        <v>0</v>
      </c>
      <c r="BS73">
        <f t="shared" si="41"/>
        <v>0</v>
      </c>
      <c r="BT73">
        <f t="shared" si="42"/>
        <v>0</v>
      </c>
      <c r="BV73">
        <f t="shared" si="43"/>
        <v>0</v>
      </c>
      <c r="BW73">
        <f t="shared" si="44"/>
        <v>0</v>
      </c>
      <c r="BX73">
        <f t="shared" si="45"/>
        <v>0</v>
      </c>
      <c r="BZ73">
        <f t="shared" si="46"/>
        <v>0</v>
      </c>
      <c r="CA73">
        <f t="shared" si="47"/>
        <v>0</v>
      </c>
      <c r="CC73">
        <f t="shared" si="48"/>
        <v>0</v>
      </c>
      <c r="CD73">
        <f t="shared" si="49"/>
        <v>0</v>
      </c>
    </row>
    <row r="74" spans="1:82" x14ac:dyDescent="0.25">
      <c r="A74" s="6" t="s">
        <v>285</v>
      </c>
      <c r="B74" s="6"/>
      <c r="C74" s="6" t="s">
        <v>33</v>
      </c>
      <c r="D74" s="8">
        <v>44692</v>
      </c>
      <c r="E74" s="8">
        <v>44841</v>
      </c>
      <c r="F74" s="17">
        <v>0.35</v>
      </c>
      <c r="G74" s="9">
        <v>0</v>
      </c>
      <c r="H74" s="10">
        <v>52041.72</v>
      </c>
      <c r="I74" s="10">
        <v>31225.031999999999</v>
      </c>
      <c r="J74" s="10">
        <v>28423.741999999998</v>
      </c>
      <c r="K74" s="10">
        <v>2801.29</v>
      </c>
      <c r="L74" s="10">
        <v>2801.29</v>
      </c>
      <c r="M74" s="10">
        <v>0</v>
      </c>
      <c r="N74" s="20">
        <v>0.39</v>
      </c>
      <c r="O74" s="35">
        <v>44986</v>
      </c>
      <c r="P74" s="11" t="s">
        <v>78</v>
      </c>
      <c r="Q74" s="23">
        <v>45007</v>
      </c>
      <c r="R74" s="11" t="s">
        <v>70</v>
      </c>
      <c r="S74" s="11" t="s">
        <v>79</v>
      </c>
      <c r="T74" s="11" t="s">
        <v>70</v>
      </c>
      <c r="U74" s="11" t="s">
        <v>594</v>
      </c>
      <c r="V74" s="11" t="s">
        <v>70</v>
      </c>
      <c r="W74" s="11" t="s">
        <v>79</v>
      </c>
      <c r="X74" s="11" t="s">
        <v>70</v>
      </c>
      <c r="Y74" s="11" t="s">
        <v>594</v>
      </c>
      <c r="Z74" s="11" t="s">
        <v>70</v>
      </c>
      <c r="AA74" s="11" t="s">
        <v>79</v>
      </c>
      <c r="AB74" s="11" t="s">
        <v>70</v>
      </c>
      <c r="AC74" s="11" t="s">
        <v>79</v>
      </c>
      <c r="AD74" s="11" t="s">
        <v>70</v>
      </c>
      <c r="AE74" s="11" t="s">
        <v>614</v>
      </c>
      <c r="AF74" s="11" t="s">
        <v>637</v>
      </c>
      <c r="AG74" s="12">
        <v>44718</v>
      </c>
      <c r="AH74" s="12">
        <v>45008</v>
      </c>
      <c r="AI74" s="12"/>
      <c r="AJ74" s="12" t="s">
        <v>635</v>
      </c>
      <c r="AK74" s="12">
        <v>45008</v>
      </c>
      <c r="AL74" s="13" t="s">
        <v>70</v>
      </c>
      <c r="AM74" s="12"/>
      <c r="AN74" s="12"/>
      <c r="AO74" s="13" t="s">
        <v>67</v>
      </c>
      <c r="AP74" s="13" t="s">
        <v>67</v>
      </c>
      <c r="AQ74" s="13" t="s">
        <v>286</v>
      </c>
      <c r="AR74" s="11" t="s">
        <v>67</v>
      </c>
      <c r="AS74" s="11" t="s">
        <v>67</v>
      </c>
      <c r="AT74" s="14" t="s">
        <v>612</v>
      </c>
      <c r="AU74" s="15" t="s">
        <v>278</v>
      </c>
      <c r="AV74" s="16">
        <v>7.8</v>
      </c>
      <c r="BB74">
        <f t="shared" si="25"/>
        <v>1</v>
      </c>
      <c r="BC74">
        <f t="shared" si="26"/>
        <v>0</v>
      </c>
      <c r="BD74">
        <f t="shared" si="27"/>
        <v>1</v>
      </c>
      <c r="BF74">
        <f t="shared" si="28"/>
        <v>1</v>
      </c>
      <c r="BG74">
        <f t="shared" si="29"/>
        <v>1</v>
      </c>
      <c r="BH74">
        <f t="shared" si="30"/>
        <v>1</v>
      </c>
      <c r="BI74">
        <f t="shared" si="31"/>
        <v>0</v>
      </c>
      <c r="BJ74">
        <f t="shared" si="32"/>
        <v>1</v>
      </c>
      <c r="BK74">
        <f t="shared" si="33"/>
        <v>1</v>
      </c>
      <c r="BL74">
        <f t="shared" si="34"/>
        <v>1</v>
      </c>
      <c r="BM74">
        <f t="shared" si="35"/>
        <v>0</v>
      </c>
      <c r="BN74">
        <f t="shared" si="36"/>
        <v>1</v>
      </c>
      <c r="BO74">
        <f t="shared" si="37"/>
        <v>1</v>
      </c>
      <c r="BP74">
        <f t="shared" si="38"/>
        <v>1</v>
      </c>
      <c r="BQ74">
        <f t="shared" si="39"/>
        <v>1</v>
      </c>
      <c r="BR74">
        <f t="shared" si="40"/>
        <v>1</v>
      </c>
      <c r="BS74">
        <f t="shared" si="41"/>
        <v>1</v>
      </c>
      <c r="BT74">
        <f t="shared" si="42"/>
        <v>0</v>
      </c>
      <c r="BV74">
        <f t="shared" si="43"/>
        <v>1</v>
      </c>
      <c r="BW74">
        <f t="shared" si="44"/>
        <v>0</v>
      </c>
      <c r="BX74">
        <f t="shared" si="45"/>
        <v>1</v>
      </c>
      <c r="BZ74">
        <f t="shared" si="46"/>
        <v>0</v>
      </c>
      <c r="CA74">
        <f t="shared" si="47"/>
        <v>0</v>
      </c>
      <c r="CC74">
        <f t="shared" si="48"/>
        <v>0</v>
      </c>
      <c r="CD74">
        <f t="shared" si="49"/>
        <v>0</v>
      </c>
    </row>
    <row r="75" spans="1:82" x14ac:dyDescent="0.25">
      <c r="A75" s="6" t="s">
        <v>287</v>
      </c>
      <c r="B75" s="6"/>
      <c r="C75" s="6" t="s">
        <v>33</v>
      </c>
      <c r="D75" s="8">
        <v>44694</v>
      </c>
      <c r="E75" s="8">
        <v>44876</v>
      </c>
      <c r="F75" s="9">
        <v>0.25</v>
      </c>
      <c r="G75" s="9">
        <v>0</v>
      </c>
      <c r="H75" s="10">
        <v>53484.53</v>
      </c>
      <c r="I75" s="10">
        <v>32090.717999999997</v>
      </c>
      <c r="J75" s="10">
        <v>28022.857999999997</v>
      </c>
      <c r="K75" s="10">
        <v>4067.86</v>
      </c>
      <c r="L75" s="10">
        <v>4067.86</v>
      </c>
      <c r="M75" s="10">
        <v>0</v>
      </c>
      <c r="N75" s="9">
        <v>0.59599999999999997</v>
      </c>
      <c r="O75" s="35">
        <v>44986</v>
      </c>
      <c r="P75" s="11" t="s">
        <v>78</v>
      </c>
      <c r="Q75" s="23">
        <v>45008</v>
      </c>
      <c r="R75" s="11" t="s">
        <v>70</v>
      </c>
      <c r="S75" s="11" t="s">
        <v>79</v>
      </c>
      <c r="T75" s="11" t="s">
        <v>70</v>
      </c>
      <c r="U75" s="11" t="s">
        <v>79</v>
      </c>
      <c r="V75" s="11" t="s">
        <v>70</v>
      </c>
      <c r="W75" s="11" t="s">
        <v>79</v>
      </c>
      <c r="X75" s="11" t="s">
        <v>70</v>
      </c>
      <c r="Y75" s="11" t="s">
        <v>79</v>
      </c>
      <c r="Z75" s="11" t="s">
        <v>70</v>
      </c>
      <c r="AA75" s="11" t="s">
        <v>79</v>
      </c>
      <c r="AB75" s="11" t="s">
        <v>70</v>
      </c>
      <c r="AC75" s="11" t="s">
        <v>79</v>
      </c>
      <c r="AD75" s="11" t="s">
        <v>70</v>
      </c>
      <c r="AE75" s="36" t="s">
        <v>615</v>
      </c>
      <c r="AF75" s="11" t="s">
        <v>68</v>
      </c>
      <c r="AG75" s="12">
        <v>44719</v>
      </c>
      <c r="AH75" s="12">
        <v>45014</v>
      </c>
      <c r="AI75" s="12"/>
      <c r="AJ75" s="12" t="s">
        <v>635</v>
      </c>
      <c r="AK75" s="12">
        <v>45016</v>
      </c>
      <c r="AL75" s="13" t="s">
        <v>70</v>
      </c>
      <c r="AM75" s="12"/>
      <c r="AN75" s="12"/>
      <c r="AO75" s="13" t="s">
        <v>67</v>
      </c>
      <c r="AP75" s="13" t="s">
        <v>67</v>
      </c>
      <c r="AQ75" s="13" t="s">
        <v>288</v>
      </c>
      <c r="AR75" s="11" t="s">
        <v>67</v>
      </c>
      <c r="AS75" s="11" t="s">
        <v>67</v>
      </c>
      <c r="AT75" s="14" t="s">
        <v>289</v>
      </c>
      <c r="AU75" s="15" t="s">
        <v>278</v>
      </c>
      <c r="AV75" s="16">
        <v>7.8</v>
      </c>
      <c r="BB75">
        <f t="shared" si="25"/>
        <v>1</v>
      </c>
      <c r="BC75">
        <f t="shared" si="26"/>
        <v>0</v>
      </c>
      <c r="BD75">
        <f t="shared" si="27"/>
        <v>1</v>
      </c>
      <c r="BF75">
        <f t="shared" si="28"/>
        <v>1</v>
      </c>
      <c r="BG75">
        <f t="shared" si="29"/>
        <v>1</v>
      </c>
      <c r="BH75">
        <f t="shared" si="30"/>
        <v>1</v>
      </c>
      <c r="BI75">
        <f t="shared" si="31"/>
        <v>1</v>
      </c>
      <c r="BJ75">
        <f t="shared" si="32"/>
        <v>1</v>
      </c>
      <c r="BK75">
        <f t="shared" si="33"/>
        <v>1</v>
      </c>
      <c r="BL75">
        <f t="shared" si="34"/>
        <v>1</v>
      </c>
      <c r="BM75">
        <f t="shared" si="35"/>
        <v>1</v>
      </c>
      <c r="BN75">
        <f t="shared" si="36"/>
        <v>1</v>
      </c>
      <c r="BO75">
        <f t="shared" si="37"/>
        <v>1</v>
      </c>
      <c r="BP75">
        <f t="shared" si="38"/>
        <v>1</v>
      </c>
      <c r="BQ75">
        <f t="shared" si="39"/>
        <v>1</v>
      </c>
      <c r="BR75">
        <f t="shared" si="40"/>
        <v>1</v>
      </c>
      <c r="BS75">
        <f t="shared" si="41"/>
        <v>1</v>
      </c>
      <c r="BT75">
        <f t="shared" si="42"/>
        <v>0</v>
      </c>
      <c r="BV75">
        <f t="shared" si="43"/>
        <v>1</v>
      </c>
      <c r="BW75">
        <f t="shared" si="44"/>
        <v>0</v>
      </c>
      <c r="BX75">
        <f t="shared" si="45"/>
        <v>1</v>
      </c>
      <c r="BZ75">
        <f t="shared" si="46"/>
        <v>0</v>
      </c>
      <c r="CA75">
        <f t="shared" si="47"/>
        <v>0</v>
      </c>
      <c r="CC75">
        <f t="shared" si="48"/>
        <v>0</v>
      </c>
      <c r="CD75">
        <f t="shared" si="49"/>
        <v>0</v>
      </c>
    </row>
    <row r="76" spans="1:82" x14ac:dyDescent="0.25">
      <c r="A76" s="6" t="s">
        <v>290</v>
      </c>
      <c r="B76" s="6" t="s">
        <v>291</v>
      </c>
      <c r="C76" s="6" t="s">
        <v>33</v>
      </c>
      <c r="D76" s="8">
        <v>44694</v>
      </c>
      <c r="E76" s="8">
        <v>44876</v>
      </c>
      <c r="F76" s="9">
        <v>0.3</v>
      </c>
      <c r="G76" s="9">
        <v>0</v>
      </c>
      <c r="H76" s="10">
        <v>50277.85</v>
      </c>
      <c r="I76" s="10">
        <v>30166.71</v>
      </c>
      <c r="J76" s="10">
        <v>27392.57</v>
      </c>
      <c r="K76" s="10">
        <v>2774.14</v>
      </c>
      <c r="L76" s="10">
        <v>2774.14</v>
      </c>
      <c r="M76" s="10">
        <v>0</v>
      </c>
      <c r="N76" s="9">
        <v>0.36199999999999999</v>
      </c>
      <c r="O76" s="35">
        <v>44958</v>
      </c>
      <c r="P76" s="11" t="s">
        <v>78</v>
      </c>
      <c r="Q76" s="23">
        <v>44984</v>
      </c>
      <c r="R76" s="11" t="s">
        <v>70</v>
      </c>
      <c r="S76" s="11" t="s">
        <v>79</v>
      </c>
      <c r="T76" s="11" t="s">
        <v>70</v>
      </c>
      <c r="U76" s="11" t="s">
        <v>79</v>
      </c>
      <c r="V76" s="11" t="s">
        <v>70</v>
      </c>
      <c r="W76" s="11" t="s">
        <v>79</v>
      </c>
      <c r="X76" s="11" t="s">
        <v>70</v>
      </c>
      <c r="Y76" s="11" t="s">
        <v>79</v>
      </c>
      <c r="Z76" s="11" t="s">
        <v>70</v>
      </c>
      <c r="AA76" s="11" t="s">
        <v>79</v>
      </c>
      <c r="AB76" s="11" t="s">
        <v>70</v>
      </c>
      <c r="AC76" s="11" t="s">
        <v>79</v>
      </c>
      <c r="AD76" s="11" t="s">
        <v>70</v>
      </c>
      <c r="AE76" s="11" t="s">
        <v>292</v>
      </c>
      <c r="AF76" s="11" t="s">
        <v>68</v>
      </c>
      <c r="AG76" s="12">
        <v>44663</v>
      </c>
      <c r="AH76" s="12">
        <v>44995</v>
      </c>
      <c r="AI76" s="12"/>
      <c r="AJ76" s="12" t="s">
        <v>635</v>
      </c>
      <c r="AK76" s="12">
        <v>44995</v>
      </c>
      <c r="AL76" s="13" t="s">
        <v>70</v>
      </c>
      <c r="AM76" s="12"/>
      <c r="AN76" s="12"/>
      <c r="AO76" s="13" t="s">
        <v>67</v>
      </c>
      <c r="AP76" s="13" t="s">
        <v>67</v>
      </c>
      <c r="AQ76" s="13" t="s">
        <v>293</v>
      </c>
      <c r="AR76" s="11" t="s">
        <v>67</v>
      </c>
      <c r="AS76" s="11" t="s">
        <v>67</v>
      </c>
      <c r="AT76" s="14"/>
      <c r="AU76" s="15" t="s">
        <v>260</v>
      </c>
      <c r="AV76" s="16">
        <v>1.2</v>
      </c>
      <c r="BB76">
        <f t="shared" si="25"/>
        <v>1</v>
      </c>
      <c r="BC76">
        <f t="shared" si="26"/>
        <v>0</v>
      </c>
      <c r="BD76">
        <f t="shared" si="27"/>
        <v>1</v>
      </c>
      <c r="BF76">
        <f t="shared" si="28"/>
        <v>1</v>
      </c>
      <c r="BG76">
        <f t="shared" si="29"/>
        <v>1</v>
      </c>
      <c r="BH76">
        <f t="shared" si="30"/>
        <v>1</v>
      </c>
      <c r="BI76">
        <f t="shared" si="31"/>
        <v>1</v>
      </c>
      <c r="BJ76">
        <f t="shared" si="32"/>
        <v>1</v>
      </c>
      <c r="BK76">
        <f t="shared" si="33"/>
        <v>1</v>
      </c>
      <c r="BL76">
        <f t="shared" si="34"/>
        <v>1</v>
      </c>
      <c r="BM76">
        <f t="shared" si="35"/>
        <v>1</v>
      </c>
      <c r="BN76">
        <f t="shared" si="36"/>
        <v>1</v>
      </c>
      <c r="BO76">
        <f t="shared" si="37"/>
        <v>1</v>
      </c>
      <c r="BP76">
        <f t="shared" si="38"/>
        <v>1</v>
      </c>
      <c r="BQ76">
        <f t="shared" si="39"/>
        <v>1</v>
      </c>
      <c r="BR76">
        <f t="shared" si="40"/>
        <v>1</v>
      </c>
      <c r="BS76">
        <f t="shared" si="41"/>
        <v>1</v>
      </c>
      <c r="BT76">
        <f t="shared" si="42"/>
        <v>0</v>
      </c>
      <c r="BV76">
        <f t="shared" si="43"/>
        <v>1</v>
      </c>
      <c r="BW76">
        <f t="shared" si="44"/>
        <v>0</v>
      </c>
      <c r="BX76">
        <f t="shared" si="45"/>
        <v>1</v>
      </c>
      <c r="BZ76">
        <f t="shared" si="46"/>
        <v>0</v>
      </c>
      <c r="CA76">
        <f t="shared" si="47"/>
        <v>0</v>
      </c>
      <c r="CC76">
        <f t="shared" si="48"/>
        <v>0</v>
      </c>
      <c r="CD76">
        <f t="shared" si="49"/>
        <v>0</v>
      </c>
    </row>
    <row r="77" spans="1:82" hidden="1" x14ac:dyDescent="0.25">
      <c r="A77" s="6" t="s">
        <v>294</v>
      </c>
      <c r="B77" s="6"/>
      <c r="C77" s="6" t="s">
        <v>33</v>
      </c>
      <c r="D77" s="8">
        <v>44691</v>
      </c>
      <c r="E77" s="8">
        <v>44861</v>
      </c>
      <c r="F77" s="9">
        <v>0.5</v>
      </c>
      <c r="G77" s="9">
        <v>0</v>
      </c>
      <c r="H77" s="10">
        <v>51580.94</v>
      </c>
      <c r="I77" s="10">
        <v>30948.563999999998</v>
      </c>
      <c r="J77" s="10">
        <v>27403.483999999997</v>
      </c>
      <c r="K77" s="10">
        <v>3545.08</v>
      </c>
      <c r="L77" s="10">
        <v>3545.08</v>
      </c>
      <c r="M77" s="10">
        <v>0</v>
      </c>
      <c r="N77" s="9">
        <v>0.33400000000000002</v>
      </c>
      <c r="O77" s="35"/>
      <c r="P77" s="11" t="s">
        <v>65</v>
      </c>
      <c r="Q77" s="23"/>
      <c r="R77" s="11" t="s">
        <v>66</v>
      </c>
      <c r="S77" s="11" t="s">
        <v>67</v>
      </c>
      <c r="T77" s="11" t="s">
        <v>66</v>
      </c>
      <c r="U77" s="11" t="s">
        <v>67</v>
      </c>
      <c r="V77" s="11" t="s">
        <v>66</v>
      </c>
      <c r="W77" s="11" t="s">
        <v>67</v>
      </c>
      <c r="X77" s="11" t="s">
        <v>66</v>
      </c>
      <c r="Y77" s="11" t="s">
        <v>67</v>
      </c>
      <c r="Z77" s="11" t="s">
        <v>66</v>
      </c>
      <c r="AA77" s="11" t="s">
        <v>67</v>
      </c>
      <c r="AB77" s="11" t="s">
        <v>66</v>
      </c>
      <c r="AC77" s="11" t="s">
        <v>67</v>
      </c>
      <c r="AD77" s="11" t="s">
        <v>66</v>
      </c>
      <c r="AE77" s="11" t="s">
        <v>67</v>
      </c>
      <c r="AF77" s="11" t="s">
        <v>68</v>
      </c>
      <c r="AG77" s="12">
        <v>44740</v>
      </c>
      <c r="AH77" s="12"/>
      <c r="AI77" s="12"/>
      <c r="AJ77" s="12"/>
      <c r="AK77" s="12"/>
      <c r="AL77" s="13" t="s">
        <v>69</v>
      </c>
      <c r="AM77" s="12"/>
      <c r="AN77" s="12"/>
      <c r="AO77" s="13" t="s">
        <v>67</v>
      </c>
      <c r="AP77" s="13" t="s">
        <v>67</v>
      </c>
      <c r="AQ77" s="13" t="s">
        <v>295</v>
      </c>
      <c r="AR77" s="11" t="s">
        <v>67</v>
      </c>
      <c r="AS77" s="11" t="s">
        <v>67</v>
      </c>
      <c r="AT77" s="14" t="s">
        <v>296</v>
      </c>
      <c r="AU77" s="15" t="s">
        <v>264</v>
      </c>
      <c r="AV77" s="16">
        <v>15.16</v>
      </c>
      <c r="BB77">
        <f t="shared" si="25"/>
        <v>1</v>
      </c>
      <c r="BC77">
        <f t="shared" si="26"/>
        <v>0</v>
      </c>
      <c r="BD77">
        <f t="shared" si="27"/>
        <v>0</v>
      </c>
      <c r="BF77">
        <f t="shared" si="28"/>
        <v>0</v>
      </c>
      <c r="BG77">
        <f t="shared" si="29"/>
        <v>0</v>
      </c>
      <c r="BH77">
        <f t="shared" si="30"/>
        <v>0</v>
      </c>
      <c r="BI77">
        <f t="shared" si="31"/>
        <v>0</v>
      </c>
      <c r="BJ77">
        <f t="shared" si="32"/>
        <v>0</v>
      </c>
      <c r="BK77">
        <f t="shared" si="33"/>
        <v>0</v>
      </c>
      <c r="BL77">
        <f t="shared" si="34"/>
        <v>0</v>
      </c>
      <c r="BM77">
        <f t="shared" si="35"/>
        <v>0</v>
      </c>
      <c r="BN77">
        <f t="shared" si="36"/>
        <v>0</v>
      </c>
      <c r="BO77">
        <f t="shared" si="37"/>
        <v>0</v>
      </c>
      <c r="BP77">
        <f t="shared" si="38"/>
        <v>0</v>
      </c>
      <c r="BQ77">
        <f t="shared" si="39"/>
        <v>0</v>
      </c>
      <c r="BR77">
        <f t="shared" si="40"/>
        <v>0</v>
      </c>
      <c r="BS77">
        <f t="shared" si="41"/>
        <v>0</v>
      </c>
      <c r="BT77">
        <f t="shared" si="42"/>
        <v>0</v>
      </c>
      <c r="BV77">
        <f t="shared" si="43"/>
        <v>0</v>
      </c>
      <c r="BW77">
        <f t="shared" si="44"/>
        <v>0</v>
      </c>
      <c r="BX77">
        <f t="shared" si="45"/>
        <v>0</v>
      </c>
      <c r="BZ77">
        <f t="shared" si="46"/>
        <v>0</v>
      </c>
      <c r="CA77">
        <f t="shared" si="47"/>
        <v>0</v>
      </c>
      <c r="CC77">
        <f t="shared" si="48"/>
        <v>0</v>
      </c>
      <c r="CD77">
        <f t="shared" si="49"/>
        <v>0</v>
      </c>
    </row>
    <row r="78" spans="1:82" hidden="1" x14ac:dyDescent="0.25">
      <c r="A78" s="6" t="s">
        <v>297</v>
      </c>
      <c r="B78" s="6"/>
      <c r="C78" s="6" t="s">
        <v>33</v>
      </c>
      <c r="D78" s="8">
        <v>44694</v>
      </c>
      <c r="E78" s="8">
        <v>44858</v>
      </c>
      <c r="F78" s="9">
        <v>0.3</v>
      </c>
      <c r="G78" s="9">
        <v>0</v>
      </c>
      <c r="H78" s="10">
        <v>48930.57</v>
      </c>
      <c r="I78" s="10">
        <v>29358.342000000001</v>
      </c>
      <c r="J78" s="10">
        <v>26799.462</v>
      </c>
      <c r="K78" s="10">
        <v>2558.88</v>
      </c>
      <c r="L78" s="10">
        <v>2558.88</v>
      </c>
      <c r="M78" s="10">
        <v>0</v>
      </c>
      <c r="N78" s="9">
        <v>0.30099999999999999</v>
      </c>
      <c r="O78" s="35">
        <v>44986</v>
      </c>
      <c r="P78" s="11" t="s">
        <v>65</v>
      </c>
      <c r="Q78" s="23"/>
      <c r="R78" s="11" t="s">
        <v>66</v>
      </c>
      <c r="S78" s="11" t="s">
        <v>67</v>
      </c>
      <c r="T78" s="11" t="s">
        <v>66</v>
      </c>
      <c r="U78" s="11" t="s">
        <v>67</v>
      </c>
      <c r="V78" s="11" t="s">
        <v>66</v>
      </c>
      <c r="W78" s="11" t="s">
        <v>67</v>
      </c>
      <c r="X78" s="11" t="s">
        <v>66</v>
      </c>
      <c r="Y78" s="11" t="s">
        <v>67</v>
      </c>
      <c r="Z78" s="11" t="s">
        <v>66</v>
      </c>
      <c r="AA78" s="11" t="s">
        <v>67</v>
      </c>
      <c r="AB78" s="11" t="s">
        <v>66</v>
      </c>
      <c r="AC78" s="11" t="s">
        <v>67</v>
      </c>
      <c r="AD78" s="11" t="s">
        <v>66</v>
      </c>
      <c r="AE78" s="11" t="s">
        <v>67</v>
      </c>
      <c r="AF78" s="11" t="s">
        <v>68</v>
      </c>
      <c r="AG78" s="12">
        <v>44861</v>
      </c>
      <c r="AH78" s="12"/>
      <c r="AI78" s="12"/>
      <c r="AJ78" s="12" t="s">
        <v>635</v>
      </c>
      <c r="AK78" s="12"/>
      <c r="AL78" s="13" t="s">
        <v>69</v>
      </c>
      <c r="AM78" s="12"/>
      <c r="AN78" s="12"/>
      <c r="AO78" s="13" t="s">
        <v>67</v>
      </c>
      <c r="AP78" s="13" t="s">
        <v>67</v>
      </c>
      <c r="AQ78" s="13" t="s">
        <v>298</v>
      </c>
      <c r="AR78" s="11" t="s">
        <v>67</v>
      </c>
      <c r="AS78" s="11" t="s">
        <v>67</v>
      </c>
      <c r="AT78" s="14"/>
      <c r="AU78" s="15" t="s">
        <v>264</v>
      </c>
      <c r="AV78" s="16">
        <v>15.16</v>
      </c>
      <c r="BB78">
        <f t="shared" si="25"/>
        <v>1</v>
      </c>
      <c r="BC78">
        <f t="shared" si="26"/>
        <v>0</v>
      </c>
      <c r="BD78">
        <f t="shared" si="27"/>
        <v>0</v>
      </c>
      <c r="BF78">
        <f t="shared" si="28"/>
        <v>0</v>
      </c>
      <c r="BG78">
        <f t="shared" si="29"/>
        <v>0</v>
      </c>
      <c r="BH78">
        <f t="shared" si="30"/>
        <v>0</v>
      </c>
      <c r="BI78">
        <f t="shared" si="31"/>
        <v>0</v>
      </c>
      <c r="BJ78">
        <f t="shared" si="32"/>
        <v>0</v>
      </c>
      <c r="BK78">
        <f t="shared" si="33"/>
        <v>0</v>
      </c>
      <c r="BL78">
        <f t="shared" si="34"/>
        <v>0</v>
      </c>
      <c r="BM78">
        <f t="shared" si="35"/>
        <v>0</v>
      </c>
      <c r="BN78">
        <f t="shared" si="36"/>
        <v>0</v>
      </c>
      <c r="BO78">
        <f t="shared" si="37"/>
        <v>0</v>
      </c>
      <c r="BP78">
        <f t="shared" si="38"/>
        <v>0</v>
      </c>
      <c r="BQ78">
        <f t="shared" si="39"/>
        <v>0</v>
      </c>
      <c r="BR78">
        <f t="shared" si="40"/>
        <v>0</v>
      </c>
      <c r="BS78">
        <f t="shared" si="41"/>
        <v>0</v>
      </c>
      <c r="BT78">
        <f t="shared" si="42"/>
        <v>0</v>
      </c>
      <c r="BV78">
        <f t="shared" si="43"/>
        <v>0</v>
      </c>
      <c r="BW78">
        <f t="shared" si="44"/>
        <v>0</v>
      </c>
      <c r="BX78">
        <f t="shared" si="45"/>
        <v>0</v>
      </c>
      <c r="BZ78">
        <f t="shared" si="46"/>
        <v>0</v>
      </c>
      <c r="CA78">
        <f t="shared" si="47"/>
        <v>0</v>
      </c>
      <c r="CC78">
        <f t="shared" si="48"/>
        <v>0</v>
      </c>
      <c r="CD78">
        <f t="shared" si="49"/>
        <v>0</v>
      </c>
    </row>
    <row r="79" spans="1:82" x14ac:dyDescent="0.25">
      <c r="A79" s="6" t="s">
        <v>299</v>
      </c>
      <c r="B79" s="6" t="s">
        <v>300</v>
      </c>
      <c r="C79" s="6" t="s">
        <v>33</v>
      </c>
      <c r="D79" s="8">
        <v>44694</v>
      </c>
      <c r="E79" s="8">
        <v>44837</v>
      </c>
      <c r="F79" s="9">
        <v>0.5</v>
      </c>
      <c r="G79" s="9">
        <v>0</v>
      </c>
      <c r="H79" s="10">
        <v>51132.56</v>
      </c>
      <c r="I79" s="10">
        <v>30679.535999999996</v>
      </c>
      <c r="J79" s="10">
        <v>27519.315999999995</v>
      </c>
      <c r="K79" s="10">
        <v>3160.22</v>
      </c>
      <c r="L79" s="10">
        <v>-2070.1300000000006</v>
      </c>
      <c r="M79" s="10">
        <v>5230.3500000000004</v>
      </c>
      <c r="N79" s="9">
        <v>0.433</v>
      </c>
      <c r="O79" s="35">
        <v>44958</v>
      </c>
      <c r="P79" s="11" t="s">
        <v>78</v>
      </c>
      <c r="Q79" s="23">
        <v>44991</v>
      </c>
      <c r="R79" s="11" t="s">
        <v>70</v>
      </c>
      <c r="S79" s="11" t="s">
        <v>79</v>
      </c>
      <c r="T79" s="11" t="s">
        <v>70</v>
      </c>
      <c r="U79" s="11" t="s">
        <v>79</v>
      </c>
      <c r="V79" s="11" t="s">
        <v>70</v>
      </c>
      <c r="W79" s="11" t="s">
        <v>79</v>
      </c>
      <c r="X79" s="11" t="s">
        <v>70</v>
      </c>
      <c r="Y79" s="11" t="s">
        <v>79</v>
      </c>
      <c r="Z79" s="11" t="s">
        <v>70</v>
      </c>
      <c r="AA79" s="11" t="s">
        <v>79</v>
      </c>
      <c r="AB79" s="11" t="s">
        <v>70</v>
      </c>
      <c r="AC79" s="11" t="s">
        <v>79</v>
      </c>
      <c r="AD79" s="11" t="s">
        <v>70</v>
      </c>
      <c r="AE79" s="11" t="s">
        <v>301</v>
      </c>
      <c r="AF79" s="11" t="s">
        <v>637</v>
      </c>
      <c r="AG79" s="12">
        <v>44740</v>
      </c>
      <c r="AH79" s="12">
        <v>44995</v>
      </c>
      <c r="AI79" s="12"/>
      <c r="AJ79" s="12" t="s">
        <v>635</v>
      </c>
      <c r="AK79" s="12">
        <v>44995</v>
      </c>
      <c r="AL79" s="13" t="s">
        <v>70</v>
      </c>
      <c r="AM79" s="12"/>
      <c r="AN79" s="12"/>
      <c r="AO79" s="13" t="s">
        <v>67</v>
      </c>
      <c r="AP79" s="13" t="s">
        <v>67</v>
      </c>
      <c r="AQ79" s="13" t="s">
        <v>302</v>
      </c>
      <c r="AR79" s="11" t="s">
        <v>67</v>
      </c>
      <c r="AS79" s="11" t="s">
        <v>67</v>
      </c>
      <c r="AT79" s="14" t="s">
        <v>616</v>
      </c>
      <c r="AU79" s="15" t="s">
        <v>303</v>
      </c>
      <c r="AV79" s="16">
        <v>5.6</v>
      </c>
      <c r="BB79">
        <f t="shared" si="25"/>
        <v>1</v>
      </c>
      <c r="BC79">
        <f t="shared" si="26"/>
        <v>0</v>
      </c>
      <c r="BD79">
        <f t="shared" si="27"/>
        <v>1</v>
      </c>
      <c r="BF79">
        <f t="shared" si="28"/>
        <v>1</v>
      </c>
      <c r="BG79">
        <f t="shared" si="29"/>
        <v>1</v>
      </c>
      <c r="BH79">
        <f t="shared" si="30"/>
        <v>1</v>
      </c>
      <c r="BI79">
        <f t="shared" si="31"/>
        <v>1</v>
      </c>
      <c r="BJ79">
        <f t="shared" si="32"/>
        <v>1</v>
      </c>
      <c r="BK79">
        <f t="shared" si="33"/>
        <v>1</v>
      </c>
      <c r="BL79">
        <f t="shared" si="34"/>
        <v>1</v>
      </c>
      <c r="BM79">
        <f t="shared" si="35"/>
        <v>1</v>
      </c>
      <c r="BN79">
        <f t="shared" si="36"/>
        <v>1</v>
      </c>
      <c r="BO79">
        <f t="shared" si="37"/>
        <v>1</v>
      </c>
      <c r="BP79">
        <f t="shared" si="38"/>
        <v>1</v>
      </c>
      <c r="BQ79">
        <f t="shared" si="39"/>
        <v>1</v>
      </c>
      <c r="BR79">
        <f t="shared" si="40"/>
        <v>1</v>
      </c>
      <c r="BS79">
        <f t="shared" si="41"/>
        <v>1</v>
      </c>
      <c r="BT79">
        <f t="shared" si="42"/>
        <v>0</v>
      </c>
      <c r="BV79">
        <f t="shared" si="43"/>
        <v>1</v>
      </c>
      <c r="BW79">
        <f t="shared" si="44"/>
        <v>0</v>
      </c>
      <c r="BX79">
        <f t="shared" si="45"/>
        <v>1</v>
      </c>
      <c r="BZ79">
        <f t="shared" si="46"/>
        <v>0</v>
      </c>
      <c r="CA79">
        <f t="shared" si="47"/>
        <v>0</v>
      </c>
      <c r="CC79">
        <f t="shared" si="48"/>
        <v>0</v>
      </c>
      <c r="CD79">
        <f t="shared" si="49"/>
        <v>0</v>
      </c>
    </row>
    <row r="80" spans="1:82" hidden="1" x14ac:dyDescent="0.25">
      <c r="A80" s="6" t="s">
        <v>304</v>
      </c>
      <c r="B80" s="6"/>
      <c r="C80" s="6" t="s">
        <v>33</v>
      </c>
      <c r="D80" s="8">
        <v>44694</v>
      </c>
      <c r="E80" s="8">
        <v>44900</v>
      </c>
      <c r="F80" s="9">
        <v>0.4</v>
      </c>
      <c r="G80" s="9">
        <v>0</v>
      </c>
      <c r="H80" s="10">
        <v>49701.65</v>
      </c>
      <c r="I80" s="10">
        <v>29820.989999999998</v>
      </c>
      <c r="J80" s="10">
        <v>26435.149999999998</v>
      </c>
      <c r="K80" s="10">
        <v>3385.84</v>
      </c>
      <c r="L80" s="10">
        <v>3385.84</v>
      </c>
      <c r="M80" s="10">
        <v>0</v>
      </c>
      <c r="N80" s="9">
        <v>0.55200000000000005</v>
      </c>
      <c r="O80" s="35"/>
      <c r="P80" s="11" t="s">
        <v>65</v>
      </c>
      <c r="Q80" s="23"/>
      <c r="R80" s="11" t="s">
        <v>66</v>
      </c>
      <c r="S80" s="11" t="s">
        <v>67</v>
      </c>
      <c r="T80" s="11" t="s">
        <v>66</v>
      </c>
      <c r="U80" s="11" t="s">
        <v>67</v>
      </c>
      <c r="V80" s="11" t="s">
        <v>66</v>
      </c>
      <c r="W80" s="11" t="s">
        <v>67</v>
      </c>
      <c r="X80" s="11" t="s">
        <v>66</v>
      </c>
      <c r="Y80" s="11" t="s">
        <v>67</v>
      </c>
      <c r="Z80" s="11" t="s">
        <v>66</v>
      </c>
      <c r="AA80" s="11" t="s">
        <v>67</v>
      </c>
      <c r="AB80" s="11" t="s">
        <v>66</v>
      </c>
      <c r="AC80" s="11" t="s">
        <v>67</v>
      </c>
      <c r="AD80" s="11" t="s">
        <v>66</v>
      </c>
      <c r="AE80" s="11" t="s">
        <v>67</v>
      </c>
      <c r="AF80" s="11" t="s">
        <v>96</v>
      </c>
      <c r="AG80" s="12">
        <v>44719</v>
      </c>
      <c r="AH80" s="12"/>
      <c r="AI80" s="12"/>
      <c r="AJ80" s="12" t="s">
        <v>635</v>
      </c>
      <c r="AK80" s="12"/>
      <c r="AL80" s="13" t="s">
        <v>69</v>
      </c>
      <c r="AM80" s="12"/>
      <c r="AN80" s="12"/>
      <c r="AO80" s="13" t="s">
        <v>67</v>
      </c>
      <c r="AP80" s="13" t="s">
        <v>67</v>
      </c>
      <c r="AQ80" s="13" t="s">
        <v>305</v>
      </c>
      <c r="AR80" s="11" t="s">
        <v>67</v>
      </c>
      <c r="AS80" s="11" t="s">
        <v>67</v>
      </c>
      <c r="AT80" s="14"/>
      <c r="AU80" s="15" t="s">
        <v>306</v>
      </c>
      <c r="AV80" s="16">
        <v>7.8</v>
      </c>
      <c r="BB80">
        <f t="shared" si="25"/>
        <v>1</v>
      </c>
      <c r="BC80">
        <f t="shared" si="26"/>
        <v>0</v>
      </c>
      <c r="BD80">
        <f t="shared" si="27"/>
        <v>0</v>
      </c>
      <c r="BF80">
        <f t="shared" si="28"/>
        <v>0</v>
      </c>
      <c r="BG80">
        <f t="shared" si="29"/>
        <v>0</v>
      </c>
      <c r="BH80">
        <f t="shared" si="30"/>
        <v>0</v>
      </c>
      <c r="BI80">
        <f t="shared" si="31"/>
        <v>0</v>
      </c>
      <c r="BJ80">
        <f t="shared" si="32"/>
        <v>0</v>
      </c>
      <c r="BK80">
        <f t="shared" si="33"/>
        <v>0</v>
      </c>
      <c r="BL80">
        <f t="shared" si="34"/>
        <v>0</v>
      </c>
      <c r="BM80">
        <f t="shared" si="35"/>
        <v>0</v>
      </c>
      <c r="BN80">
        <f t="shared" si="36"/>
        <v>0</v>
      </c>
      <c r="BO80">
        <f t="shared" si="37"/>
        <v>0</v>
      </c>
      <c r="BP80">
        <f t="shared" si="38"/>
        <v>0</v>
      </c>
      <c r="BQ80">
        <f t="shared" si="39"/>
        <v>0</v>
      </c>
      <c r="BR80">
        <f t="shared" si="40"/>
        <v>0</v>
      </c>
      <c r="BS80">
        <f t="shared" si="41"/>
        <v>0</v>
      </c>
      <c r="BT80">
        <f t="shared" si="42"/>
        <v>1</v>
      </c>
      <c r="BV80">
        <f t="shared" si="43"/>
        <v>0</v>
      </c>
      <c r="BW80">
        <f t="shared" si="44"/>
        <v>0</v>
      </c>
      <c r="BX80">
        <f t="shared" si="45"/>
        <v>0</v>
      </c>
      <c r="BZ80">
        <f t="shared" si="46"/>
        <v>0</v>
      </c>
      <c r="CA80">
        <f t="shared" si="47"/>
        <v>0</v>
      </c>
      <c r="CC80">
        <f t="shared" si="48"/>
        <v>0</v>
      </c>
      <c r="CD80">
        <f t="shared" si="49"/>
        <v>0</v>
      </c>
    </row>
    <row r="81" spans="1:82" hidden="1" x14ac:dyDescent="0.25">
      <c r="A81" s="6" t="s">
        <v>307</v>
      </c>
      <c r="B81" s="6"/>
      <c r="C81" s="6" t="s">
        <v>33</v>
      </c>
      <c r="D81" s="8">
        <v>44699</v>
      </c>
      <c r="E81" s="8">
        <v>44923</v>
      </c>
      <c r="F81" s="17">
        <v>0.75</v>
      </c>
      <c r="G81" s="9">
        <v>0</v>
      </c>
      <c r="H81" s="10">
        <v>54713.67</v>
      </c>
      <c r="I81" s="10">
        <v>32828.201999999997</v>
      </c>
      <c r="J81" s="10">
        <v>28922.191999999995</v>
      </c>
      <c r="K81" s="10">
        <v>3906.01</v>
      </c>
      <c r="L81" s="10">
        <v>3906.01</v>
      </c>
      <c r="M81" s="10">
        <v>0</v>
      </c>
      <c r="N81" s="20">
        <v>2.91</v>
      </c>
      <c r="O81" s="35"/>
      <c r="P81" s="11" t="s">
        <v>65</v>
      </c>
      <c r="Q81" s="23"/>
      <c r="R81" s="11" t="s">
        <v>66</v>
      </c>
      <c r="S81" s="11" t="s">
        <v>67</v>
      </c>
      <c r="T81" s="11" t="s">
        <v>66</v>
      </c>
      <c r="U81" s="11" t="s">
        <v>67</v>
      </c>
      <c r="V81" s="11" t="s">
        <v>66</v>
      </c>
      <c r="W81" s="11" t="s">
        <v>67</v>
      </c>
      <c r="X81" s="11" t="s">
        <v>66</v>
      </c>
      <c r="Y81" s="11" t="s">
        <v>67</v>
      </c>
      <c r="Z81" s="11" t="s">
        <v>66</v>
      </c>
      <c r="AA81" s="11" t="s">
        <v>67</v>
      </c>
      <c r="AB81" s="11" t="s">
        <v>66</v>
      </c>
      <c r="AC81" s="11" t="s">
        <v>67</v>
      </c>
      <c r="AD81" s="11" t="s">
        <v>66</v>
      </c>
      <c r="AE81" s="11" t="s">
        <v>67</v>
      </c>
      <c r="AF81" s="11" t="s">
        <v>68</v>
      </c>
      <c r="AG81" s="12">
        <v>44650</v>
      </c>
      <c r="AH81" s="12"/>
      <c r="AI81" s="12"/>
      <c r="AJ81" s="12" t="s">
        <v>635</v>
      </c>
      <c r="AK81" s="12"/>
      <c r="AL81" s="13" t="s">
        <v>69</v>
      </c>
      <c r="AM81" s="12"/>
      <c r="AN81" s="12"/>
      <c r="AO81" s="13" t="s">
        <v>67</v>
      </c>
      <c r="AP81" s="13" t="s">
        <v>67</v>
      </c>
      <c r="AQ81" s="13" t="s">
        <v>308</v>
      </c>
      <c r="AR81" s="11" t="s">
        <v>67</v>
      </c>
      <c r="AS81" s="11" t="s">
        <v>67</v>
      </c>
      <c r="AT81" s="14"/>
      <c r="AU81" s="15" t="s">
        <v>303</v>
      </c>
      <c r="AV81" s="16">
        <v>5.6</v>
      </c>
      <c r="BB81">
        <f t="shared" si="25"/>
        <v>1</v>
      </c>
      <c r="BC81">
        <f t="shared" si="26"/>
        <v>0</v>
      </c>
      <c r="BD81">
        <f t="shared" si="27"/>
        <v>0</v>
      </c>
      <c r="BF81">
        <f t="shared" si="28"/>
        <v>0</v>
      </c>
      <c r="BG81">
        <f t="shared" si="29"/>
        <v>0</v>
      </c>
      <c r="BH81">
        <f t="shared" si="30"/>
        <v>0</v>
      </c>
      <c r="BI81">
        <f t="shared" si="31"/>
        <v>0</v>
      </c>
      <c r="BJ81">
        <f t="shared" si="32"/>
        <v>0</v>
      </c>
      <c r="BK81">
        <f t="shared" si="33"/>
        <v>0</v>
      </c>
      <c r="BL81">
        <f t="shared" si="34"/>
        <v>0</v>
      </c>
      <c r="BM81">
        <f t="shared" si="35"/>
        <v>0</v>
      </c>
      <c r="BN81">
        <f t="shared" si="36"/>
        <v>0</v>
      </c>
      <c r="BO81">
        <f t="shared" si="37"/>
        <v>0</v>
      </c>
      <c r="BP81">
        <f t="shared" si="38"/>
        <v>0</v>
      </c>
      <c r="BQ81">
        <f t="shared" si="39"/>
        <v>0</v>
      </c>
      <c r="BR81">
        <f t="shared" si="40"/>
        <v>0</v>
      </c>
      <c r="BS81">
        <f t="shared" si="41"/>
        <v>0</v>
      </c>
      <c r="BT81">
        <f t="shared" si="42"/>
        <v>0</v>
      </c>
      <c r="BV81">
        <f t="shared" si="43"/>
        <v>0</v>
      </c>
      <c r="BW81">
        <f t="shared" si="44"/>
        <v>0</v>
      </c>
      <c r="BX81">
        <f t="shared" si="45"/>
        <v>0</v>
      </c>
      <c r="BZ81">
        <f t="shared" si="46"/>
        <v>0</v>
      </c>
      <c r="CA81">
        <f t="shared" si="47"/>
        <v>0</v>
      </c>
      <c r="CC81">
        <f t="shared" si="48"/>
        <v>0</v>
      </c>
      <c r="CD81">
        <f t="shared" si="49"/>
        <v>0</v>
      </c>
    </row>
    <row r="82" spans="1:82" hidden="1" x14ac:dyDescent="0.25">
      <c r="A82" s="6" t="s">
        <v>309</v>
      </c>
      <c r="B82" s="6"/>
      <c r="C82" s="6" t="s">
        <v>33</v>
      </c>
      <c r="D82" s="8">
        <v>44694</v>
      </c>
      <c r="E82" s="8">
        <v>44881</v>
      </c>
      <c r="F82" s="9">
        <v>0.5</v>
      </c>
      <c r="G82" s="9">
        <v>0</v>
      </c>
      <c r="H82" s="10">
        <v>53322.52</v>
      </c>
      <c r="I82" s="10">
        <v>31993.511999999995</v>
      </c>
      <c r="J82" s="10">
        <v>28467.981999999996</v>
      </c>
      <c r="K82" s="10">
        <v>3525.53</v>
      </c>
      <c r="L82" s="10">
        <v>3525.53</v>
      </c>
      <c r="M82" s="10">
        <v>0</v>
      </c>
      <c r="N82" s="9">
        <v>0.2</v>
      </c>
      <c r="O82" s="35"/>
      <c r="P82" s="11" t="s">
        <v>65</v>
      </c>
      <c r="Q82" s="23"/>
      <c r="R82" s="11" t="s">
        <v>66</v>
      </c>
      <c r="S82" s="11" t="s">
        <v>67</v>
      </c>
      <c r="T82" s="11" t="s">
        <v>66</v>
      </c>
      <c r="U82" s="11" t="s">
        <v>67</v>
      </c>
      <c r="V82" s="11" t="s">
        <v>66</v>
      </c>
      <c r="W82" s="11" t="s">
        <v>67</v>
      </c>
      <c r="X82" s="11" t="s">
        <v>66</v>
      </c>
      <c r="Y82" s="11" t="s">
        <v>67</v>
      </c>
      <c r="Z82" s="11" t="s">
        <v>66</v>
      </c>
      <c r="AA82" s="11" t="s">
        <v>67</v>
      </c>
      <c r="AB82" s="11" t="s">
        <v>66</v>
      </c>
      <c r="AC82" s="11" t="s">
        <v>67</v>
      </c>
      <c r="AD82" s="11" t="s">
        <v>66</v>
      </c>
      <c r="AE82" s="11" t="s">
        <v>67</v>
      </c>
      <c r="AF82" s="11" t="s">
        <v>68</v>
      </c>
      <c r="AG82" s="12">
        <v>44743</v>
      </c>
      <c r="AH82" s="12"/>
      <c r="AI82" s="12"/>
      <c r="AJ82" s="12" t="s">
        <v>635</v>
      </c>
      <c r="AK82" s="12"/>
      <c r="AL82" s="13" t="s">
        <v>69</v>
      </c>
      <c r="AM82" s="12"/>
      <c r="AN82" s="12"/>
      <c r="AO82" s="13" t="s">
        <v>67</v>
      </c>
      <c r="AP82" s="13" t="s">
        <v>67</v>
      </c>
      <c r="AQ82" s="13" t="s">
        <v>310</v>
      </c>
      <c r="AR82" s="11" t="s">
        <v>67</v>
      </c>
      <c r="AS82" s="11" t="s">
        <v>67</v>
      </c>
      <c r="AT82" s="14" t="s">
        <v>311</v>
      </c>
      <c r="AU82" s="15" t="s">
        <v>303</v>
      </c>
      <c r="AV82" s="16">
        <v>5.6</v>
      </c>
      <c r="BB82">
        <f t="shared" si="25"/>
        <v>1</v>
      </c>
      <c r="BC82">
        <f t="shared" si="26"/>
        <v>0</v>
      </c>
      <c r="BD82">
        <f t="shared" si="27"/>
        <v>0</v>
      </c>
      <c r="BF82">
        <f t="shared" si="28"/>
        <v>0</v>
      </c>
      <c r="BG82">
        <f t="shared" si="29"/>
        <v>0</v>
      </c>
      <c r="BH82">
        <f t="shared" si="30"/>
        <v>0</v>
      </c>
      <c r="BI82">
        <f t="shared" si="31"/>
        <v>0</v>
      </c>
      <c r="BJ82">
        <f t="shared" si="32"/>
        <v>0</v>
      </c>
      <c r="BK82">
        <f t="shared" si="33"/>
        <v>0</v>
      </c>
      <c r="BL82">
        <f t="shared" si="34"/>
        <v>0</v>
      </c>
      <c r="BM82">
        <f t="shared" si="35"/>
        <v>0</v>
      </c>
      <c r="BN82">
        <f t="shared" si="36"/>
        <v>0</v>
      </c>
      <c r="BO82">
        <f t="shared" si="37"/>
        <v>0</v>
      </c>
      <c r="BP82">
        <f t="shared" si="38"/>
        <v>0</v>
      </c>
      <c r="BQ82">
        <f t="shared" si="39"/>
        <v>0</v>
      </c>
      <c r="BR82">
        <f t="shared" si="40"/>
        <v>0</v>
      </c>
      <c r="BS82">
        <f t="shared" si="41"/>
        <v>0</v>
      </c>
      <c r="BT82">
        <f t="shared" si="42"/>
        <v>0</v>
      </c>
      <c r="BV82">
        <f t="shared" si="43"/>
        <v>0</v>
      </c>
      <c r="BW82">
        <f t="shared" si="44"/>
        <v>0</v>
      </c>
      <c r="BX82">
        <f t="shared" si="45"/>
        <v>0</v>
      </c>
      <c r="BZ82">
        <f t="shared" si="46"/>
        <v>0</v>
      </c>
      <c r="CA82">
        <f t="shared" si="47"/>
        <v>0</v>
      </c>
      <c r="CC82">
        <f t="shared" si="48"/>
        <v>0</v>
      </c>
      <c r="CD82">
        <f t="shared" si="49"/>
        <v>0</v>
      </c>
    </row>
    <row r="83" spans="1:82" hidden="1" x14ac:dyDescent="0.25">
      <c r="A83" s="6" t="s">
        <v>312</v>
      </c>
      <c r="B83" s="6"/>
      <c r="C83" s="6" t="s">
        <v>33</v>
      </c>
      <c r="D83" s="8">
        <v>44915</v>
      </c>
      <c r="E83" s="8">
        <v>44915</v>
      </c>
      <c r="F83" s="17">
        <v>0.2</v>
      </c>
      <c r="G83" s="9">
        <v>0</v>
      </c>
      <c r="H83" s="10">
        <v>58529.42</v>
      </c>
      <c r="I83" s="10">
        <v>35117.651999999995</v>
      </c>
      <c r="J83" s="10">
        <v>31880.901999999995</v>
      </c>
      <c r="K83" s="10">
        <v>3236.75</v>
      </c>
      <c r="L83" s="10">
        <v>3236.75</v>
      </c>
      <c r="M83" s="10">
        <v>0</v>
      </c>
      <c r="N83" s="20">
        <v>0.42799999999999994</v>
      </c>
      <c r="O83" s="35"/>
      <c r="P83" s="11" t="s">
        <v>65</v>
      </c>
      <c r="Q83" s="23"/>
      <c r="R83" s="11" t="s">
        <v>66</v>
      </c>
      <c r="S83" s="11" t="s">
        <v>67</v>
      </c>
      <c r="T83" s="11" t="s">
        <v>66</v>
      </c>
      <c r="U83" s="11" t="s">
        <v>67</v>
      </c>
      <c r="V83" s="11" t="s">
        <v>66</v>
      </c>
      <c r="W83" s="11" t="s">
        <v>67</v>
      </c>
      <c r="X83" s="11" t="s">
        <v>66</v>
      </c>
      <c r="Y83" s="11" t="s">
        <v>67</v>
      </c>
      <c r="Z83" s="11" t="s">
        <v>66</v>
      </c>
      <c r="AA83" s="11" t="s">
        <v>67</v>
      </c>
      <c r="AB83" s="11" t="s">
        <v>66</v>
      </c>
      <c r="AC83" s="11" t="s">
        <v>67</v>
      </c>
      <c r="AD83" s="11" t="s">
        <v>66</v>
      </c>
      <c r="AE83" s="11" t="s">
        <v>67</v>
      </c>
      <c r="AF83" s="11" t="s">
        <v>68</v>
      </c>
      <c r="AG83" s="12"/>
      <c r="AH83" s="12"/>
      <c r="AI83" s="12"/>
      <c r="AJ83" s="12"/>
      <c r="AK83" s="12"/>
      <c r="AL83" s="13" t="s">
        <v>69</v>
      </c>
      <c r="AM83" s="12"/>
      <c r="AN83" s="12"/>
      <c r="AO83" s="13" t="s">
        <v>67</v>
      </c>
      <c r="AP83" s="13" t="s">
        <v>67</v>
      </c>
      <c r="AQ83" s="13" t="s">
        <v>313</v>
      </c>
      <c r="AR83" s="11" t="s">
        <v>67</v>
      </c>
      <c r="AS83" s="11" t="s">
        <v>67</v>
      </c>
      <c r="AT83" s="14"/>
      <c r="AU83" s="15" t="s">
        <v>314</v>
      </c>
      <c r="AV83" s="16">
        <v>11.12</v>
      </c>
      <c r="BB83">
        <f t="shared" si="25"/>
        <v>1</v>
      </c>
      <c r="BC83">
        <f t="shared" si="26"/>
        <v>0</v>
      </c>
      <c r="BD83">
        <f t="shared" si="27"/>
        <v>0</v>
      </c>
      <c r="BF83">
        <f t="shared" si="28"/>
        <v>0</v>
      </c>
      <c r="BG83">
        <f t="shared" si="29"/>
        <v>0</v>
      </c>
      <c r="BH83">
        <f t="shared" si="30"/>
        <v>0</v>
      </c>
      <c r="BI83">
        <f t="shared" si="31"/>
        <v>0</v>
      </c>
      <c r="BJ83">
        <f t="shared" si="32"/>
        <v>0</v>
      </c>
      <c r="BK83">
        <f t="shared" si="33"/>
        <v>0</v>
      </c>
      <c r="BL83">
        <f t="shared" si="34"/>
        <v>0</v>
      </c>
      <c r="BM83">
        <f t="shared" si="35"/>
        <v>0</v>
      </c>
      <c r="BN83">
        <f t="shared" si="36"/>
        <v>0</v>
      </c>
      <c r="BO83">
        <f t="shared" si="37"/>
        <v>0</v>
      </c>
      <c r="BP83">
        <f t="shared" si="38"/>
        <v>0</v>
      </c>
      <c r="BQ83">
        <f t="shared" si="39"/>
        <v>0</v>
      </c>
      <c r="BR83">
        <f t="shared" si="40"/>
        <v>0</v>
      </c>
      <c r="BS83">
        <f t="shared" si="41"/>
        <v>0</v>
      </c>
      <c r="BT83">
        <f t="shared" si="42"/>
        <v>0</v>
      </c>
      <c r="BV83">
        <f t="shared" si="43"/>
        <v>0</v>
      </c>
      <c r="BW83">
        <f t="shared" si="44"/>
        <v>0</v>
      </c>
      <c r="BX83">
        <f t="shared" si="45"/>
        <v>0</v>
      </c>
      <c r="BZ83">
        <f t="shared" si="46"/>
        <v>0</v>
      </c>
      <c r="CA83">
        <f t="shared" si="47"/>
        <v>0</v>
      </c>
      <c r="CC83">
        <f t="shared" si="48"/>
        <v>0</v>
      </c>
      <c r="CD83">
        <f t="shared" si="49"/>
        <v>0</v>
      </c>
    </row>
    <row r="84" spans="1:82" ht="15.75" thickBot="1" x14ac:dyDescent="0.3">
      <c r="A84" s="6" t="s">
        <v>315</v>
      </c>
      <c r="B84" s="6" t="s">
        <v>316</v>
      </c>
      <c r="C84" s="6" t="s">
        <v>33</v>
      </c>
      <c r="D84" s="8">
        <v>44651</v>
      </c>
      <c r="E84" s="8">
        <v>44833</v>
      </c>
      <c r="F84" s="9">
        <v>0.38500000000000001</v>
      </c>
      <c r="G84" s="9">
        <v>0</v>
      </c>
      <c r="H84" s="10">
        <v>22481.87</v>
      </c>
      <c r="I84" s="10">
        <v>13489.121999999999</v>
      </c>
      <c r="J84" s="10">
        <v>10824.302</v>
      </c>
      <c r="K84" s="10">
        <v>2664.82</v>
      </c>
      <c r="L84" s="10">
        <v>-14704.41</v>
      </c>
      <c r="M84" s="10">
        <v>17369.23</v>
      </c>
      <c r="N84" s="9">
        <v>0.57999999999999996</v>
      </c>
      <c r="O84" s="35">
        <v>44958</v>
      </c>
      <c r="P84" s="11" t="s">
        <v>78</v>
      </c>
      <c r="Q84" s="23">
        <v>44984</v>
      </c>
      <c r="R84" s="11" t="s">
        <v>70</v>
      </c>
      <c r="S84" s="11" t="s">
        <v>79</v>
      </c>
      <c r="T84" s="11" t="s">
        <v>70</v>
      </c>
      <c r="U84" s="11" t="s">
        <v>594</v>
      </c>
      <c r="V84" s="11" t="s">
        <v>70</v>
      </c>
      <c r="W84" s="11" t="s">
        <v>79</v>
      </c>
      <c r="X84" s="11" t="s">
        <v>70</v>
      </c>
      <c r="Y84" s="11" t="s">
        <v>594</v>
      </c>
      <c r="Z84" s="11" t="s">
        <v>70</v>
      </c>
      <c r="AA84" s="11" t="s">
        <v>79</v>
      </c>
      <c r="AB84" s="11" t="s">
        <v>70</v>
      </c>
      <c r="AC84" s="11" t="s">
        <v>79</v>
      </c>
      <c r="AD84" s="11" t="s">
        <v>70</v>
      </c>
      <c r="AE84" s="11" t="s">
        <v>317</v>
      </c>
      <c r="AF84" s="11" t="s">
        <v>68</v>
      </c>
      <c r="AG84" s="12">
        <v>44629</v>
      </c>
      <c r="AH84" s="12">
        <v>44943</v>
      </c>
      <c r="AI84" s="12"/>
      <c r="AJ84" s="12" t="s">
        <v>635</v>
      </c>
      <c r="AK84" s="12">
        <v>44991</v>
      </c>
      <c r="AL84" s="13" t="s">
        <v>66</v>
      </c>
      <c r="AM84" s="12"/>
      <c r="AN84" s="12"/>
      <c r="AO84" s="13" t="s">
        <v>67</v>
      </c>
      <c r="AP84" s="13" t="s">
        <v>67</v>
      </c>
      <c r="AQ84" s="13" t="s">
        <v>318</v>
      </c>
      <c r="AR84" s="11" t="s">
        <v>67</v>
      </c>
      <c r="AS84" s="11" t="s">
        <v>67</v>
      </c>
      <c r="AT84" s="14" t="s">
        <v>617</v>
      </c>
      <c r="AU84" s="15" t="s">
        <v>319</v>
      </c>
      <c r="AV84" s="22"/>
      <c r="BB84">
        <f t="shared" si="25"/>
        <v>1</v>
      </c>
      <c r="BC84">
        <f t="shared" si="26"/>
        <v>0</v>
      </c>
      <c r="BD84">
        <f t="shared" si="27"/>
        <v>1</v>
      </c>
      <c r="BF84">
        <f t="shared" si="28"/>
        <v>1</v>
      </c>
      <c r="BG84">
        <f t="shared" si="29"/>
        <v>1</v>
      </c>
      <c r="BH84">
        <f t="shared" si="30"/>
        <v>1</v>
      </c>
      <c r="BI84">
        <f t="shared" si="31"/>
        <v>0</v>
      </c>
      <c r="BJ84">
        <f t="shared" si="32"/>
        <v>1</v>
      </c>
      <c r="BK84">
        <f t="shared" si="33"/>
        <v>1</v>
      </c>
      <c r="BL84">
        <f t="shared" si="34"/>
        <v>1</v>
      </c>
      <c r="BM84">
        <f t="shared" si="35"/>
        <v>0</v>
      </c>
      <c r="BN84">
        <f t="shared" si="36"/>
        <v>1</v>
      </c>
      <c r="BO84">
        <f t="shared" si="37"/>
        <v>1</v>
      </c>
      <c r="BP84">
        <f t="shared" si="38"/>
        <v>1</v>
      </c>
      <c r="BQ84">
        <f t="shared" si="39"/>
        <v>1</v>
      </c>
      <c r="BR84">
        <f t="shared" si="40"/>
        <v>1</v>
      </c>
      <c r="BS84">
        <f t="shared" si="41"/>
        <v>1</v>
      </c>
      <c r="BT84">
        <f t="shared" si="42"/>
        <v>0</v>
      </c>
      <c r="BV84">
        <f t="shared" si="43"/>
        <v>1</v>
      </c>
      <c r="BW84">
        <f t="shared" si="44"/>
        <v>0</v>
      </c>
      <c r="BX84">
        <f t="shared" si="45"/>
        <v>0</v>
      </c>
      <c r="BZ84">
        <f t="shared" si="46"/>
        <v>0</v>
      </c>
      <c r="CA84">
        <f t="shared" si="47"/>
        <v>0</v>
      </c>
      <c r="CC84">
        <f t="shared" si="48"/>
        <v>0</v>
      </c>
      <c r="CD84">
        <f t="shared" si="49"/>
        <v>0</v>
      </c>
    </row>
    <row r="85" spans="1:82" hidden="1" x14ac:dyDescent="0.25">
      <c r="A85" s="6" t="s">
        <v>320</v>
      </c>
      <c r="B85" s="6"/>
      <c r="C85" s="6" t="s">
        <v>33</v>
      </c>
      <c r="D85" s="8">
        <v>44720</v>
      </c>
      <c r="E85" s="8">
        <v>44840</v>
      </c>
      <c r="F85" s="17">
        <v>0.45</v>
      </c>
      <c r="G85" s="9">
        <v>0</v>
      </c>
      <c r="H85" s="10">
        <v>107300.86</v>
      </c>
      <c r="I85" s="10">
        <v>64380.515999999996</v>
      </c>
      <c r="J85" s="10">
        <v>11236.036</v>
      </c>
      <c r="K85" s="10">
        <v>53144.479999999996</v>
      </c>
      <c r="L85" s="10">
        <v>53144.479999999996</v>
      </c>
      <c r="M85" s="10">
        <v>0</v>
      </c>
      <c r="N85" s="18">
        <v>2.2639999999999998</v>
      </c>
      <c r="O85" s="35">
        <v>44986</v>
      </c>
      <c r="P85" s="11" t="s">
        <v>65</v>
      </c>
      <c r="Q85" s="23"/>
      <c r="R85" s="11" t="s">
        <v>66</v>
      </c>
      <c r="S85" s="11" t="s">
        <v>67</v>
      </c>
      <c r="T85" s="11" t="s">
        <v>66</v>
      </c>
      <c r="U85" s="11" t="s">
        <v>67</v>
      </c>
      <c r="V85" s="11" t="s">
        <v>66</v>
      </c>
      <c r="W85" s="11" t="s">
        <v>67</v>
      </c>
      <c r="X85" s="11" t="s">
        <v>66</v>
      </c>
      <c r="Y85" s="11" t="s">
        <v>67</v>
      </c>
      <c r="Z85" s="11" t="s">
        <v>66</v>
      </c>
      <c r="AA85" s="11" t="s">
        <v>67</v>
      </c>
      <c r="AB85" s="11" t="s">
        <v>66</v>
      </c>
      <c r="AC85" s="11" t="s">
        <v>67</v>
      </c>
      <c r="AD85" s="11" t="s">
        <v>66</v>
      </c>
      <c r="AE85" s="11" t="s">
        <v>67</v>
      </c>
      <c r="AF85" s="11" t="s">
        <v>68</v>
      </c>
      <c r="AG85" s="12">
        <v>44631</v>
      </c>
      <c r="AH85" s="12"/>
      <c r="AI85" s="12"/>
      <c r="AJ85" s="12" t="s">
        <v>635</v>
      </c>
      <c r="AK85" s="12"/>
      <c r="AL85" s="13" t="s">
        <v>69</v>
      </c>
      <c r="AM85" s="12"/>
      <c r="AN85" s="12"/>
      <c r="AO85" s="13" t="s">
        <v>67</v>
      </c>
      <c r="AP85" s="13" t="s">
        <v>67</v>
      </c>
      <c r="AQ85" s="13" t="s">
        <v>321</v>
      </c>
      <c r="AR85" s="11" t="s">
        <v>67</v>
      </c>
      <c r="AS85" s="11" t="s">
        <v>67</v>
      </c>
      <c r="AT85" s="14"/>
      <c r="AU85" s="15" t="s">
        <v>303</v>
      </c>
      <c r="AV85" s="16">
        <v>5.6</v>
      </c>
      <c r="BB85">
        <f t="shared" si="25"/>
        <v>1</v>
      </c>
      <c r="BC85">
        <f t="shared" si="26"/>
        <v>0</v>
      </c>
      <c r="BD85">
        <f t="shared" si="27"/>
        <v>0</v>
      </c>
      <c r="BF85">
        <f t="shared" si="28"/>
        <v>0</v>
      </c>
      <c r="BG85">
        <f t="shared" si="29"/>
        <v>0</v>
      </c>
      <c r="BH85">
        <f t="shared" si="30"/>
        <v>0</v>
      </c>
      <c r="BI85">
        <f t="shared" si="31"/>
        <v>0</v>
      </c>
      <c r="BJ85">
        <f t="shared" si="32"/>
        <v>0</v>
      </c>
      <c r="BK85">
        <f t="shared" si="33"/>
        <v>0</v>
      </c>
      <c r="BL85">
        <f t="shared" si="34"/>
        <v>0</v>
      </c>
      <c r="BM85">
        <f t="shared" si="35"/>
        <v>0</v>
      </c>
      <c r="BN85">
        <f t="shared" si="36"/>
        <v>0</v>
      </c>
      <c r="BO85">
        <f t="shared" si="37"/>
        <v>0</v>
      </c>
      <c r="BP85">
        <f t="shared" si="38"/>
        <v>0</v>
      </c>
      <c r="BQ85">
        <f t="shared" si="39"/>
        <v>0</v>
      </c>
      <c r="BR85">
        <f t="shared" si="40"/>
        <v>0</v>
      </c>
      <c r="BS85">
        <f t="shared" si="41"/>
        <v>0</v>
      </c>
      <c r="BT85">
        <f t="shared" si="42"/>
        <v>0</v>
      </c>
      <c r="BV85">
        <f t="shared" si="43"/>
        <v>0</v>
      </c>
      <c r="BW85">
        <f t="shared" si="44"/>
        <v>0</v>
      </c>
      <c r="BX85">
        <f t="shared" si="45"/>
        <v>0</v>
      </c>
      <c r="BZ85">
        <f t="shared" si="46"/>
        <v>0</v>
      </c>
      <c r="CA85">
        <f t="shared" si="47"/>
        <v>0</v>
      </c>
      <c r="CC85">
        <f t="shared" si="48"/>
        <v>0</v>
      </c>
      <c r="CD85">
        <f t="shared" si="49"/>
        <v>0</v>
      </c>
    </row>
    <row r="86" spans="1:82" hidden="1" x14ac:dyDescent="0.25">
      <c r="A86" s="6" t="s">
        <v>322</v>
      </c>
      <c r="B86" s="6"/>
      <c r="C86" s="6" t="s">
        <v>33</v>
      </c>
      <c r="D86" s="8">
        <v>44750</v>
      </c>
      <c r="E86" s="8">
        <v>44860</v>
      </c>
      <c r="F86" s="17">
        <v>0.38800000000000001</v>
      </c>
      <c r="G86" s="9">
        <v>0</v>
      </c>
      <c r="H86" s="10">
        <v>28452.97</v>
      </c>
      <c r="I86" s="10">
        <v>17071.781999999999</v>
      </c>
      <c r="J86" s="10">
        <v>2.0000000004074536E-3</v>
      </c>
      <c r="K86" s="10">
        <v>17071.78</v>
      </c>
      <c r="L86" s="10">
        <v>12021.529999999999</v>
      </c>
      <c r="M86" s="10">
        <v>5050.25</v>
      </c>
      <c r="N86" s="18">
        <v>0.40200000000000002</v>
      </c>
      <c r="O86" s="35"/>
      <c r="P86" s="11" t="s">
        <v>65</v>
      </c>
      <c r="Q86" s="23"/>
      <c r="R86" s="11" t="s">
        <v>66</v>
      </c>
      <c r="S86" s="11" t="s">
        <v>67</v>
      </c>
      <c r="T86" s="11" t="s">
        <v>66</v>
      </c>
      <c r="U86" s="11" t="s">
        <v>67</v>
      </c>
      <c r="V86" s="11" t="s">
        <v>66</v>
      </c>
      <c r="W86" s="11" t="s">
        <v>67</v>
      </c>
      <c r="X86" s="11" t="s">
        <v>66</v>
      </c>
      <c r="Y86" s="11" t="s">
        <v>67</v>
      </c>
      <c r="Z86" s="11" t="s">
        <v>66</v>
      </c>
      <c r="AA86" s="11" t="s">
        <v>67</v>
      </c>
      <c r="AB86" s="11" t="s">
        <v>66</v>
      </c>
      <c r="AC86" s="11" t="s">
        <v>67</v>
      </c>
      <c r="AD86" s="11" t="s">
        <v>66</v>
      </c>
      <c r="AE86" s="11" t="s">
        <v>67</v>
      </c>
      <c r="AF86" s="11" t="s">
        <v>68</v>
      </c>
      <c r="AG86" s="12"/>
      <c r="AH86" s="12"/>
      <c r="AI86" s="12"/>
      <c r="AJ86" s="12"/>
      <c r="AK86" s="12"/>
      <c r="AL86" s="13" t="s">
        <v>69</v>
      </c>
      <c r="AM86" s="12"/>
      <c r="AN86" s="12"/>
      <c r="AO86" s="13" t="s">
        <v>67</v>
      </c>
      <c r="AP86" s="13" t="s">
        <v>67</v>
      </c>
      <c r="AQ86" s="13" t="s">
        <v>323</v>
      </c>
      <c r="AR86" s="11" t="s">
        <v>67</v>
      </c>
      <c r="AS86" s="11" t="s">
        <v>67</v>
      </c>
      <c r="AT86" s="14" t="s">
        <v>89</v>
      </c>
      <c r="AU86" s="16"/>
      <c r="AV86" s="16"/>
      <c r="BB86">
        <f t="shared" si="25"/>
        <v>1</v>
      </c>
      <c r="BC86">
        <f t="shared" si="26"/>
        <v>0</v>
      </c>
      <c r="BD86">
        <f t="shared" si="27"/>
        <v>0</v>
      </c>
      <c r="BF86">
        <f t="shared" si="28"/>
        <v>0</v>
      </c>
      <c r="BG86">
        <f t="shared" si="29"/>
        <v>0</v>
      </c>
      <c r="BH86">
        <f t="shared" si="30"/>
        <v>0</v>
      </c>
      <c r="BI86">
        <f t="shared" si="31"/>
        <v>0</v>
      </c>
      <c r="BJ86">
        <f t="shared" si="32"/>
        <v>0</v>
      </c>
      <c r="BK86">
        <f t="shared" si="33"/>
        <v>0</v>
      </c>
      <c r="BL86">
        <f t="shared" si="34"/>
        <v>0</v>
      </c>
      <c r="BM86">
        <f t="shared" si="35"/>
        <v>0</v>
      </c>
      <c r="BN86">
        <f t="shared" si="36"/>
        <v>0</v>
      </c>
      <c r="BO86">
        <f t="shared" si="37"/>
        <v>0</v>
      </c>
      <c r="BP86">
        <f t="shared" si="38"/>
        <v>0</v>
      </c>
      <c r="BQ86">
        <f t="shared" si="39"/>
        <v>0</v>
      </c>
      <c r="BR86">
        <f t="shared" si="40"/>
        <v>0</v>
      </c>
      <c r="BS86">
        <f t="shared" si="41"/>
        <v>0</v>
      </c>
      <c r="BT86">
        <f t="shared" si="42"/>
        <v>0</v>
      </c>
      <c r="BV86">
        <f t="shared" si="43"/>
        <v>0</v>
      </c>
      <c r="BW86">
        <f t="shared" si="44"/>
        <v>0</v>
      </c>
      <c r="BX86">
        <f t="shared" si="45"/>
        <v>0</v>
      </c>
      <c r="BZ86">
        <f t="shared" si="46"/>
        <v>0</v>
      </c>
      <c r="CA86">
        <f t="shared" si="47"/>
        <v>0</v>
      </c>
      <c r="CC86">
        <f t="shared" si="48"/>
        <v>0</v>
      </c>
      <c r="CD86">
        <f t="shared" si="49"/>
        <v>0</v>
      </c>
    </row>
    <row r="87" spans="1:82" hidden="1" x14ac:dyDescent="0.25">
      <c r="A87" s="6" t="s">
        <v>324</v>
      </c>
      <c r="B87" s="6"/>
      <c r="C87" s="6" t="s">
        <v>33</v>
      </c>
      <c r="D87" s="8">
        <v>44743</v>
      </c>
      <c r="E87" s="8">
        <v>44669</v>
      </c>
      <c r="F87" s="17">
        <v>11.289</v>
      </c>
      <c r="G87" s="9">
        <v>0</v>
      </c>
      <c r="H87" s="10">
        <v>246779.01</v>
      </c>
      <c r="I87" s="10">
        <v>148067.40599999999</v>
      </c>
      <c r="J87" s="10">
        <v>77704.105999999985</v>
      </c>
      <c r="K87" s="10">
        <v>70363.3</v>
      </c>
      <c r="L87" s="10">
        <v>70363.3</v>
      </c>
      <c r="M87" s="10">
        <v>0</v>
      </c>
      <c r="N87" s="20">
        <v>3.5449999999999999</v>
      </c>
      <c r="O87" s="35"/>
      <c r="P87" s="11" t="s">
        <v>65</v>
      </c>
      <c r="Q87" s="23"/>
      <c r="R87" s="11" t="s">
        <v>66</v>
      </c>
      <c r="S87" s="11" t="s">
        <v>67</v>
      </c>
      <c r="T87" s="11" t="s">
        <v>66</v>
      </c>
      <c r="U87" s="11" t="s">
        <v>67</v>
      </c>
      <c r="V87" s="11" t="s">
        <v>66</v>
      </c>
      <c r="W87" s="11" t="s">
        <v>67</v>
      </c>
      <c r="X87" s="11" t="s">
        <v>66</v>
      </c>
      <c r="Y87" s="11" t="s">
        <v>67</v>
      </c>
      <c r="Z87" s="11" t="s">
        <v>66</v>
      </c>
      <c r="AA87" s="11" t="s">
        <v>67</v>
      </c>
      <c r="AB87" s="11" t="s">
        <v>66</v>
      </c>
      <c r="AC87" s="11" t="s">
        <v>67</v>
      </c>
      <c r="AD87" s="11" t="s">
        <v>66</v>
      </c>
      <c r="AE87" s="11" t="s">
        <v>67</v>
      </c>
      <c r="AF87" s="11" t="s">
        <v>68</v>
      </c>
      <c r="AG87" s="12"/>
      <c r="AH87" s="12"/>
      <c r="AI87" s="12"/>
      <c r="AJ87" s="12"/>
      <c r="AK87" s="12"/>
      <c r="AL87" s="13" t="s">
        <v>69</v>
      </c>
      <c r="AM87" s="12"/>
      <c r="AN87" s="12"/>
      <c r="AO87" s="13" t="s">
        <v>67</v>
      </c>
      <c r="AP87" s="13" t="s">
        <v>67</v>
      </c>
      <c r="AQ87" s="13" t="s">
        <v>325</v>
      </c>
      <c r="AR87" s="11" t="s">
        <v>67</v>
      </c>
      <c r="AS87" s="11" t="s">
        <v>67</v>
      </c>
      <c r="AT87" s="14" t="s">
        <v>93</v>
      </c>
      <c r="AU87" s="15" t="s">
        <v>181</v>
      </c>
      <c r="AV87" s="16">
        <v>7.8</v>
      </c>
      <c r="BB87">
        <f t="shared" si="25"/>
        <v>1</v>
      </c>
      <c r="BC87">
        <f t="shared" si="26"/>
        <v>0</v>
      </c>
      <c r="BD87">
        <f t="shared" si="27"/>
        <v>0</v>
      </c>
      <c r="BF87">
        <f t="shared" si="28"/>
        <v>0</v>
      </c>
      <c r="BG87">
        <f t="shared" si="29"/>
        <v>0</v>
      </c>
      <c r="BH87">
        <f t="shared" si="30"/>
        <v>0</v>
      </c>
      <c r="BI87">
        <f t="shared" si="31"/>
        <v>0</v>
      </c>
      <c r="BJ87">
        <f t="shared" si="32"/>
        <v>0</v>
      </c>
      <c r="BK87">
        <f t="shared" si="33"/>
        <v>0</v>
      </c>
      <c r="BL87">
        <f t="shared" si="34"/>
        <v>0</v>
      </c>
      <c r="BM87">
        <f t="shared" si="35"/>
        <v>0</v>
      </c>
      <c r="BN87">
        <f t="shared" si="36"/>
        <v>0</v>
      </c>
      <c r="BO87">
        <f t="shared" si="37"/>
        <v>0</v>
      </c>
      <c r="BP87">
        <f t="shared" si="38"/>
        <v>0</v>
      </c>
      <c r="BQ87">
        <f t="shared" si="39"/>
        <v>0</v>
      </c>
      <c r="BR87">
        <f t="shared" si="40"/>
        <v>0</v>
      </c>
      <c r="BS87">
        <f t="shared" si="41"/>
        <v>0</v>
      </c>
      <c r="BT87">
        <f t="shared" si="42"/>
        <v>0</v>
      </c>
      <c r="BV87">
        <f t="shared" si="43"/>
        <v>0</v>
      </c>
      <c r="BW87">
        <f t="shared" si="44"/>
        <v>0</v>
      </c>
      <c r="BX87">
        <f t="shared" si="45"/>
        <v>0</v>
      </c>
      <c r="BZ87">
        <f t="shared" si="46"/>
        <v>0</v>
      </c>
      <c r="CA87">
        <f t="shared" si="47"/>
        <v>0</v>
      </c>
      <c r="CC87">
        <f t="shared" si="48"/>
        <v>0</v>
      </c>
      <c r="CD87">
        <f t="shared" si="49"/>
        <v>0</v>
      </c>
    </row>
    <row r="88" spans="1:82" x14ac:dyDescent="0.25">
      <c r="A88" s="6" t="s">
        <v>326</v>
      </c>
      <c r="B88" s="6" t="s">
        <v>327</v>
      </c>
      <c r="C88" s="6" t="s">
        <v>33</v>
      </c>
      <c r="D88" s="8">
        <v>44663</v>
      </c>
      <c r="E88" s="8">
        <v>44674</v>
      </c>
      <c r="F88" s="9">
        <v>2.234</v>
      </c>
      <c r="G88" s="9">
        <v>0</v>
      </c>
      <c r="H88" s="10">
        <v>63475.3</v>
      </c>
      <c r="I88" s="10">
        <v>38085.18</v>
      </c>
      <c r="J88" s="10">
        <v>15154.07</v>
      </c>
      <c r="K88" s="10">
        <v>22931.11</v>
      </c>
      <c r="L88" s="10">
        <v>-26436.629999999997</v>
      </c>
      <c r="M88" s="10">
        <v>49367.74</v>
      </c>
      <c r="N88" s="9">
        <v>2.65</v>
      </c>
      <c r="O88" s="35">
        <v>44958</v>
      </c>
      <c r="P88" s="11" t="s">
        <v>78</v>
      </c>
      <c r="Q88" s="23">
        <v>44987</v>
      </c>
      <c r="R88" s="11" t="s">
        <v>70</v>
      </c>
      <c r="S88" s="11" t="s">
        <v>79</v>
      </c>
      <c r="T88" s="11" t="s">
        <v>70</v>
      </c>
      <c r="U88" s="11" t="s">
        <v>79</v>
      </c>
      <c r="V88" s="11" t="s">
        <v>70</v>
      </c>
      <c r="W88" s="11" t="s">
        <v>79</v>
      </c>
      <c r="X88" s="11" t="s">
        <v>70</v>
      </c>
      <c r="Y88" s="11" t="s">
        <v>594</v>
      </c>
      <c r="Z88" s="11" t="s">
        <v>70</v>
      </c>
      <c r="AA88" s="11" t="s">
        <v>79</v>
      </c>
      <c r="AB88" s="11" t="s">
        <v>70</v>
      </c>
      <c r="AC88" s="11" t="s">
        <v>79</v>
      </c>
      <c r="AD88" s="11" t="s">
        <v>70</v>
      </c>
      <c r="AE88" s="11" t="s">
        <v>328</v>
      </c>
      <c r="AF88" s="11" t="s">
        <v>68</v>
      </c>
      <c r="AG88" s="12">
        <v>44907</v>
      </c>
      <c r="AH88" s="12">
        <v>44988</v>
      </c>
      <c r="AI88" s="12"/>
      <c r="AJ88" s="12" t="s">
        <v>635</v>
      </c>
      <c r="AK88" s="12">
        <v>44988</v>
      </c>
      <c r="AL88" s="13" t="s">
        <v>70</v>
      </c>
      <c r="AM88" s="12">
        <v>44992</v>
      </c>
      <c r="AN88" s="12"/>
      <c r="AO88" s="13" t="s">
        <v>67</v>
      </c>
      <c r="AP88" s="13" t="s">
        <v>67</v>
      </c>
      <c r="AQ88" s="13" t="s">
        <v>329</v>
      </c>
      <c r="AR88" s="11" t="s">
        <v>67</v>
      </c>
      <c r="AS88" s="11" t="s">
        <v>67</v>
      </c>
      <c r="AT88" s="14" t="s">
        <v>618</v>
      </c>
      <c r="AU88" s="15" t="s">
        <v>330</v>
      </c>
      <c r="AV88" s="16">
        <v>3.4</v>
      </c>
      <c r="BB88">
        <f t="shared" si="25"/>
        <v>1</v>
      </c>
      <c r="BC88">
        <f t="shared" si="26"/>
        <v>0</v>
      </c>
      <c r="BD88">
        <f t="shared" si="27"/>
        <v>1</v>
      </c>
      <c r="BF88">
        <f t="shared" si="28"/>
        <v>1</v>
      </c>
      <c r="BG88">
        <f t="shared" si="29"/>
        <v>1</v>
      </c>
      <c r="BH88">
        <f t="shared" si="30"/>
        <v>1</v>
      </c>
      <c r="BI88">
        <f t="shared" si="31"/>
        <v>1</v>
      </c>
      <c r="BJ88">
        <f t="shared" si="32"/>
        <v>1</v>
      </c>
      <c r="BK88">
        <f t="shared" si="33"/>
        <v>1</v>
      </c>
      <c r="BL88">
        <f t="shared" si="34"/>
        <v>1</v>
      </c>
      <c r="BM88">
        <f t="shared" si="35"/>
        <v>0</v>
      </c>
      <c r="BN88">
        <f t="shared" si="36"/>
        <v>1</v>
      </c>
      <c r="BO88">
        <f t="shared" si="37"/>
        <v>1</v>
      </c>
      <c r="BP88">
        <f t="shared" si="38"/>
        <v>1</v>
      </c>
      <c r="BQ88">
        <f t="shared" si="39"/>
        <v>1</v>
      </c>
      <c r="BR88">
        <f t="shared" si="40"/>
        <v>1</v>
      </c>
      <c r="BS88">
        <f t="shared" si="41"/>
        <v>1</v>
      </c>
      <c r="BT88">
        <f t="shared" si="42"/>
        <v>0</v>
      </c>
      <c r="BV88">
        <f t="shared" si="43"/>
        <v>1</v>
      </c>
      <c r="BW88">
        <f t="shared" si="44"/>
        <v>0</v>
      </c>
      <c r="BX88">
        <f t="shared" si="45"/>
        <v>1</v>
      </c>
      <c r="BZ88">
        <f t="shared" si="46"/>
        <v>0</v>
      </c>
      <c r="CA88">
        <f t="shared" si="47"/>
        <v>0</v>
      </c>
      <c r="CC88">
        <f t="shared" si="48"/>
        <v>0</v>
      </c>
      <c r="CD88">
        <f t="shared" si="49"/>
        <v>0</v>
      </c>
    </row>
    <row r="89" spans="1:82" x14ac:dyDescent="0.25">
      <c r="A89" s="6" t="s">
        <v>331</v>
      </c>
      <c r="B89" s="6" t="s">
        <v>332</v>
      </c>
      <c r="C89" s="6" t="s">
        <v>33</v>
      </c>
      <c r="D89" s="8">
        <v>44661</v>
      </c>
      <c r="E89" s="8">
        <v>44681</v>
      </c>
      <c r="F89" s="9">
        <v>1.288</v>
      </c>
      <c r="G89" s="9">
        <v>0</v>
      </c>
      <c r="H89" s="10">
        <v>68505.039999999994</v>
      </c>
      <c r="I89" s="10">
        <v>41103.023999999998</v>
      </c>
      <c r="J89" s="10">
        <v>7787.403999999995</v>
      </c>
      <c r="K89" s="10">
        <v>33315.620000000003</v>
      </c>
      <c r="L89" s="10">
        <v>4383.8600000000042</v>
      </c>
      <c r="M89" s="10">
        <v>28931.759999999998</v>
      </c>
      <c r="N89" s="9">
        <v>1.1000000000000001</v>
      </c>
      <c r="O89" s="35">
        <v>44958</v>
      </c>
      <c r="P89" s="11" t="s">
        <v>78</v>
      </c>
      <c r="Q89" s="23">
        <v>44987</v>
      </c>
      <c r="R89" s="11" t="s">
        <v>70</v>
      </c>
      <c r="S89" s="11" t="s">
        <v>594</v>
      </c>
      <c r="T89" s="11" t="s">
        <v>70</v>
      </c>
      <c r="U89" s="11" t="s">
        <v>79</v>
      </c>
      <c r="V89" s="11" t="s">
        <v>70</v>
      </c>
      <c r="W89" s="11" t="s">
        <v>79</v>
      </c>
      <c r="X89" s="11" t="s">
        <v>70</v>
      </c>
      <c r="Y89" s="11" t="s">
        <v>594</v>
      </c>
      <c r="Z89" s="11" t="s">
        <v>70</v>
      </c>
      <c r="AA89" s="11" t="s">
        <v>594</v>
      </c>
      <c r="AB89" s="11" t="s">
        <v>70</v>
      </c>
      <c r="AC89" s="11" t="s">
        <v>594</v>
      </c>
      <c r="AD89" s="11" t="s">
        <v>70</v>
      </c>
      <c r="AE89" s="11" t="s">
        <v>333</v>
      </c>
      <c r="AF89" s="11" t="s">
        <v>68</v>
      </c>
      <c r="AG89" s="12">
        <v>44907</v>
      </c>
      <c r="AH89" s="12">
        <v>44987</v>
      </c>
      <c r="AI89" s="12"/>
      <c r="AJ89" s="12" t="s">
        <v>635</v>
      </c>
      <c r="AK89" s="12">
        <v>44988</v>
      </c>
      <c r="AL89" s="13" t="s">
        <v>70</v>
      </c>
      <c r="AM89" s="12"/>
      <c r="AN89" s="12"/>
      <c r="AO89" s="13" t="s">
        <v>67</v>
      </c>
      <c r="AP89" s="13" t="s">
        <v>67</v>
      </c>
      <c r="AQ89" s="13" t="s">
        <v>334</v>
      </c>
      <c r="AR89" s="11" t="s">
        <v>67</v>
      </c>
      <c r="AS89" s="11" t="s">
        <v>67</v>
      </c>
      <c r="AT89" s="14" t="s">
        <v>619</v>
      </c>
      <c r="AU89" s="15" t="s">
        <v>335</v>
      </c>
      <c r="AV89" s="16">
        <v>7.8</v>
      </c>
      <c r="BB89">
        <f t="shared" si="25"/>
        <v>1</v>
      </c>
      <c r="BC89">
        <f t="shared" si="26"/>
        <v>0</v>
      </c>
      <c r="BD89">
        <f t="shared" si="27"/>
        <v>1</v>
      </c>
      <c r="BF89">
        <f t="shared" si="28"/>
        <v>1</v>
      </c>
      <c r="BG89">
        <f t="shared" si="29"/>
        <v>0</v>
      </c>
      <c r="BH89">
        <f t="shared" si="30"/>
        <v>1</v>
      </c>
      <c r="BI89">
        <f t="shared" si="31"/>
        <v>1</v>
      </c>
      <c r="BJ89">
        <f t="shared" si="32"/>
        <v>1</v>
      </c>
      <c r="BK89">
        <f t="shared" si="33"/>
        <v>1</v>
      </c>
      <c r="BL89">
        <f t="shared" si="34"/>
        <v>1</v>
      </c>
      <c r="BM89">
        <f t="shared" si="35"/>
        <v>0</v>
      </c>
      <c r="BN89">
        <f t="shared" si="36"/>
        <v>1</v>
      </c>
      <c r="BO89">
        <f t="shared" si="37"/>
        <v>0</v>
      </c>
      <c r="BP89">
        <f t="shared" si="38"/>
        <v>1</v>
      </c>
      <c r="BQ89">
        <f t="shared" si="39"/>
        <v>0</v>
      </c>
      <c r="BR89">
        <f t="shared" si="40"/>
        <v>1</v>
      </c>
      <c r="BS89">
        <f t="shared" si="41"/>
        <v>1</v>
      </c>
      <c r="BT89">
        <f t="shared" si="42"/>
        <v>0</v>
      </c>
      <c r="BV89">
        <f t="shared" si="43"/>
        <v>1</v>
      </c>
      <c r="BW89">
        <f t="shared" si="44"/>
        <v>0</v>
      </c>
      <c r="BX89">
        <f t="shared" si="45"/>
        <v>1</v>
      </c>
      <c r="BZ89">
        <f t="shared" si="46"/>
        <v>0</v>
      </c>
      <c r="CA89">
        <f t="shared" si="47"/>
        <v>0</v>
      </c>
      <c r="CC89">
        <f t="shared" si="48"/>
        <v>0</v>
      </c>
      <c r="CD89">
        <f t="shared" si="49"/>
        <v>0</v>
      </c>
    </row>
    <row r="90" spans="1:82" hidden="1" x14ac:dyDescent="0.25">
      <c r="A90" s="6" t="s">
        <v>336</v>
      </c>
      <c r="B90" s="6"/>
      <c r="C90" s="6" t="s">
        <v>33</v>
      </c>
      <c r="D90" s="8">
        <v>44762</v>
      </c>
      <c r="E90" s="8">
        <v>44819</v>
      </c>
      <c r="F90" s="9">
        <v>1.343</v>
      </c>
      <c r="G90" s="9">
        <v>0</v>
      </c>
      <c r="H90" s="10">
        <v>42900.07</v>
      </c>
      <c r="I90" s="10">
        <v>25740.041999999998</v>
      </c>
      <c r="J90" s="10">
        <v>0</v>
      </c>
      <c r="K90" s="10">
        <v>25740.042000000001</v>
      </c>
      <c r="L90" s="10">
        <v>-12481.137999999999</v>
      </c>
      <c r="M90" s="10">
        <v>38221.18</v>
      </c>
      <c r="N90" s="9">
        <v>2.8380000000000001</v>
      </c>
      <c r="O90" s="35"/>
      <c r="P90" s="11" t="s">
        <v>65</v>
      </c>
      <c r="Q90" s="23"/>
      <c r="R90" s="11" t="s">
        <v>66</v>
      </c>
      <c r="S90" s="11" t="s">
        <v>67</v>
      </c>
      <c r="T90" s="11" t="s">
        <v>66</v>
      </c>
      <c r="U90" s="11" t="s">
        <v>67</v>
      </c>
      <c r="V90" s="11" t="s">
        <v>66</v>
      </c>
      <c r="W90" s="11" t="s">
        <v>67</v>
      </c>
      <c r="X90" s="11" t="s">
        <v>66</v>
      </c>
      <c r="Y90" s="11" t="s">
        <v>67</v>
      </c>
      <c r="Z90" s="11" t="s">
        <v>66</v>
      </c>
      <c r="AA90" s="11" t="s">
        <v>67</v>
      </c>
      <c r="AB90" s="11" t="s">
        <v>66</v>
      </c>
      <c r="AC90" s="11" t="s">
        <v>67</v>
      </c>
      <c r="AD90" s="11" t="s">
        <v>66</v>
      </c>
      <c r="AE90" s="11" t="s">
        <v>67</v>
      </c>
      <c r="AF90" s="11" t="s">
        <v>68</v>
      </c>
      <c r="AG90" s="12">
        <v>44854</v>
      </c>
      <c r="AH90" s="12"/>
      <c r="AI90" s="12"/>
      <c r="AJ90" s="12" t="s">
        <v>635</v>
      </c>
      <c r="AK90" s="12"/>
      <c r="AL90" s="13" t="s">
        <v>69</v>
      </c>
      <c r="AM90" s="12"/>
      <c r="AN90" s="12"/>
      <c r="AO90" s="13" t="s">
        <v>67</v>
      </c>
      <c r="AP90" s="13" t="s">
        <v>67</v>
      </c>
      <c r="AQ90" s="13" t="s">
        <v>337</v>
      </c>
      <c r="AR90" s="11" t="s">
        <v>67</v>
      </c>
      <c r="AS90" s="11" t="s">
        <v>67</v>
      </c>
      <c r="AT90" s="14"/>
      <c r="AU90" s="15" t="s">
        <v>338</v>
      </c>
      <c r="AV90" s="16">
        <v>7.8</v>
      </c>
      <c r="BB90">
        <f t="shared" si="25"/>
        <v>1</v>
      </c>
      <c r="BC90">
        <f t="shared" si="26"/>
        <v>0</v>
      </c>
      <c r="BD90">
        <f t="shared" si="27"/>
        <v>0</v>
      </c>
      <c r="BF90">
        <f t="shared" si="28"/>
        <v>0</v>
      </c>
      <c r="BG90">
        <f t="shared" si="29"/>
        <v>0</v>
      </c>
      <c r="BH90">
        <f t="shared" si="30"/>
        <v>0</v>
      </c>
      <c r="BI90">
        <f t="shared" si="31"/>
        <v>0</v>
      </c>
      <c r="BJ90">
        <f t="shared" si="32"/>
        <v>0</v>
      </c>
      <c r="BK90">
        <f t="shared" si="33"/>
        <v>0</v>
      </c>
      <c r="BL90">
        <f t="shared" si="34"/>
        <v>0</v>
      </c>
      <c r="BM90">
        <f t="shared" si="35"/>
        <v>0</v>
      </c>
      <c r="BN90">
        <f t="shared" si="36"/>
        <v>0</v>
      </c>
      <c r="BO90">
        <f t="shared" si="37"/>
        <v>0</v>
      </c>
      <c r="BP90">
        <f t="shared" si="38"/>
        <v>0</v>
      </c>
      <c r="BQ90">
        <f t="shared" si="39"/>
        <v>0</v>
      </c>
      <c r="BR90">
        <f t="shared" si="40"/>
        <v>0</v>
      </c>
      <c r="BS90">
        <f t="shared" si="41"/>
        <v>0</v>
      </c>
      <c r="BT90">
        <f t="shared" si="42"/>
        <v>0</v>
      </c>
      <c r="BV90">
        <f t="shared" si="43"/>
        <v>0</v>
      </c>
      <c r="BW90">
        <f t="shared" si="44"/>
        <v>0</v>
      </c>
      <c r="BX90">
        <f t="shared" si="45"/>
        <v>0</v>
      </c>
      <c r="BZ90">
        <f t="shared" si="46"/>
        <v>0</v>
      </c>
      <c r="CA90">
        <f t="shared" si="47"/>
        <v>0</v>
      </c>
      <c r="CC90">
        <f t="shared" si="48"/>
        <v>0</v>
      </c>
      <c r="CD90">
        <f t="shared" si="49"/>
        <v>0</v>
      </c>
    </row>
    <row r="91" spans="1:82" x14ac:dyDescent="0.25">
      <c r="A91" s="6" t="s">
        <v>339</v>
      </c>
      <c r="B91" s="6" t="s">
        <v>340</v>
      </c>
      <c r="C91" s="6" t="s">
        <v>33</v>
      </c>
      <c r="D91" s="8">
        <v>44726</v>
      </c>
      <c r="E91" s="8">
        <v>44862</v>
      </c>
      <c r="F91" s="9">
        <v>0.53300000000000003</v>
      </c>
      <c r="G91" s="9">
        <v>0</v>
      </c>
      <c r="H91" s="10">
        <v>58028.83</v>
      </c>
      <c r="I91" s="10">
        <v>34817.298000000003</v>
      </c>
      <c r="J91" s="10">
        <v>28298.958000000002</v>
      </c>
      <c r="K91" s="10">
        <v>6518.34</v>
      </c>
      <c r="L91" s="10">
        <v>6518.34</v>
      </c>
      <c r="M91" s="10">
        <v>0</v>
      </c>
      <c r="N91" s="9">
        <v>0.47</v>
      </c>
      <c r="O91" s="35">
        <v>44958</v>
      </c>
      <c r="P91" s="11" t="s">
        <v>78</v>
      </c>
      <c r="Q91" s="23">
        <v>44981</v>
      </c>
      <c r="R91" s="11" t="s">
        <v>70</v>
      </c>
      <c r="S91" s="11" t="s">
        <v>79</v>
      </c>
      <c r="T91" s="11" t="s">
        <v>70</v>
      </c>
      <c r="U91" s="11" t="s">
        <v>79</v>
      </c>
      <c r="V91" s="11" t="s">
        <v>70</v>
      </c>
      <c r="W91" s="11" t="s">
        <v>79</v>
      </c>
      <c r="X91" s="11" t="s">
        <v>70</v>
      </c>
      <c r="Y91" s="11" t="s">
        <v>79</v>
      </c>
      <c r="Z91" s="11" t="s">
        <v>70</v>
      </c>
      <c r="AA91" s="11" t="s">
        <v>79</v>
      </c>
      <c r="AB91" s="11" t="s">
        <v>70</v>
      </c>
      <c r="AC91" s="11" t="s">
        <v>79</v>
      </c>
      <c r="AD91" s="11" t="s">
        <v>70</v>
      </c>
      <c r="AE91" s="11" t="s">
        <v>341</v>
      </c>
      <c r="AF91" s="11" t="s">
        <v>68</v>
      </c>
      <c r="AG91" s="12">
        <v>44854</v>
      </c>
      <c r="AH91" s="12">
        <v>44986</v>
      </c>
      <c r="AI91" s="12"/>
      <c r="AJ91" s="12" t="s">
        <v>635</v>
      </c>
      <c r="AK91" s="12">
        <v>44988</v>
      </c>
      <c r="AL91" s="13" t="s">
        <v>70</v>
      </c>
      <c r="AM91" s="12">
        <v>44992</v>
      </c>
      <c r="AN91" s="12"/>
      <c r="AO91" s="13" t="s">
        <v>67</v>
      </c>
      <c r="AP91" s="13" t="s">
        <v>67</v>
      </c>
      <c r="AQ91" s="13" t="s">
        <v>342</v>
      </c>
      <c r="AR91" s="11" t="s">
        <v>67</v>
      </c>
      <c r="AS91" s="11" t="s">
        <v>67</v>
      </c>
      <c r="AT91" s="14" t="s">
        <v>620</v>
      </c>
      <c r="AU91" s="15" t="s">
        <v>343</v>
      </c>
      <c r="AV91" s="16">
        <v>9.11</v>
      </c>
      <c r="BB91">
        <f t="shared" si="25"/>
        <v>1</v>
      </c>
      <c r="BC91">
        <f t="shared" si="26"/>
        <v>0</v>
      </c>
      <c r="BD91">
        <f t="shared" si="27"/>
        <v>1</v>
      </c>
      <c r="BF91">
        <f t="shared" si="28"/>
        <v>1</v>
      </c>
      <c r="BG91">
        <f t="shared" si="29"/>
        <v>1</v>
      </c>
      <c r="BH91">
        <f t="shared" si="30"/>
        <v>1</v>
      </c>
      <c r="BI91">
        <f t="shared" si="31"/>
        <v>1</v>
      </c>
      <c r="BJ91">
        <f t="shared" si="32"/>
        <v>1</v>
      </c>
      <c r="BK91">
        <f t="shared" si="33"/>
        <v>1</v>
      </c>
      <c r="BL91">
        <f t="shared" si="34"/>
        <v>1</v>
      </c>
      <c r="BM91">
        <f t="shared" si="35"/>
        <v>1</v>
      </c>
      <c r="BN91">
        <f t="shared" si="36"/>
        <v>1</v>
      </c>
      <c r="BO91">
        <f t="shared" si="37"/>
        <v>1</v>
      </c>
      <c r="BP91">
        <f t="shared" si="38"/>
        <v>1</v>
      </c>
      <c r="BQ91">
        <f t="shared" si="39"/>
        <v>1</v>
      </c>
      <c r="BR91">
        <f t="shared" si="40"/>
        <v>1</v>
      </c>
      <c r="BS91">
        <f t="shared" si="41"/>
        <v>1</v>
      </c>
      <c r="BT91">
        <f t="shared" si="42"/>
        <v>0</v>
      </c>
      <c r="BV91">
        <f t="shared" si="43"/>
        <v>1</v>
      </c>
      <c r="BW91">
        <f t="shared" si="44"/>
        <v>0</v>
      </c>
      <c r="BX91">
        <f t="shared" si="45"/>
        <v>1</v>
      </c>
      <c r="BZ91">
        <f t="shared" si="46"/>
        <v>0</v>
      </c>
      <c r="CA91">
        <f t="shared" si="47"/>
        <v>0</v>
      </c>
      <c r="CC91">
        <f t="shared" si="48"/>
        <v>0</v>
      </c>
      <c r="CD91">
        <f t="shared" si="49"/>
        <v>0</v>
      </c>
    </row>
    <row r="92" spans="1:82" hidden="1" x14ac:dyDescent="0.25">
      <c r="A92" s="6" t="s">
        <v>344</v>
      </c>
      <c r="B92" s="6"/>
      <c r="C92" s="6" t="s">
        <v>33</v>
      </c>
      <c r="D92" s="8">
        <v>44726</v>
      </c>
      <c r="E92" s="8">
        <v>44880</v>
      </c>
      <c r="F92" s="9">
        <v>0.15</v>
      </c>
      <c r="G92" s="9">
        <v>0</v>
      </c>
      <c r="H92" s="10">
        <v>50700.04</v>
      </c>
      <c r="I92" s="10">
        <v>30420.023999999998</v>
      </c>
      <c r="J92" s="10">
        <v>27407.034</v>
      </c>
      <c r="K92" s="10">
        <v>3012.99</v>
      </c>
      <c r="L92" s="10">
        <v>3012.99</v>
      </c>
      <c r="M92" s="10">
        <v>0</v>
      </c>
      <c r="N92" s="9">
        <v>0.313</v>
      </c>
      <c r="O92" s="35"/>
      <c r="P92" s="11" t="s">
        <v>65</v>
      </c>
      <c r="Q92" s="23"/>
      <c r="R92" s="11" t="s">
        <v>66</v>
      </c>
      <c r="S92" s="11" t="s">
        <v>67</v>
      </c>
      <c r="T92" s="11" t="s">
        <v>66</v>
      </c>
      <c r="U92" s="11" t="s">
        <v>67</v>
      </c>
      <c r="V92" s="11" t="s">
        <v>66</v>
      </c>
      <c r="W92" s="11" t="s">
        <v>67</v>
      </c>
      <c r="X92" s="11" t="s">
        <v>66</v>
      </c>
      <c r="Y92" s="11" t="s">
        <v>67</v>
      </c>
      <c r="Z92" s="11" t="s">
        <v>66</v>
      </c>
      <c r="AA92" s="11" t="s">
        <v>67</v>
      </c>
      <c r="AB92" s="11" t="s">
        <v>66</v>
      </c>
      <c r="AC92" s="11" t="s">
        <v>67</v>
      </c>
      <c r="AD92" s="11" t="s">
        <v>66</v>
      </c>
      <c r="AE92" s="11" t="s">
        <v>67</v>
      </c>
      <c r="AF92" s="11" t="s">
        <v>68</v>
      </c>
      <c r="AG92" s="12">
        <v>44909</v>
      </c>
      <c r="AH92" s="12"/>
      <c r="AI92" s="12"/>
      <c r="AJ92" s="12"/>
      <c r="AK92" s="12"/>
      <c r="AL92" s="13" t="s">
        <v>69</v>
      </c>
      <c r="AM92" s="12"/>
      <c r="AN92" s="12"/>
      <c r="AO92" s="13" t="s">
        <v>67</v>
      </c>
      <c r="AP92" s="13" t="s">
        <v>67</v>
      </c>
      <c r="AQ92" s="13" t="s">
        <v>345</v>
      </c>
      <c r="AR92" s="11" t="s">
        <v>67</v>
      </c>
      <c r="AS92" s="11" t="s">
        <v>67</v>
      </c>
      <c r="AT92" s="14" t="s">
        <v>346</v>
      </c>
      <c r="AU92" s="15" t="s">
        <v>338</v>
      </c>
      <c r="AV92" s="16">
        <v>7.8</v>
      </c>
      <c r="BB92">
        <f t="shared" si="25"/>
        <v>1</v>
      </c>
      <c r="BC92">
        <f t="shared" si="26"/>
        <v>0</v>
      </c>
      <c r="BD92">
        <f t="shared" si="27"/>
        <v>0</v>
      </c>
      <c r="BF92">
        <f t="shared" si="28"/>
        <v>0</v>
      </c>
      <c r="BG92">
        <f t="shared" si="29"/>
        <v>0</v>
      </c>
      <c r="BH92">
        <f t="shared" si="30"/>
        <v>0</v>
      </c>
      <c r="BI92">
        <f t="shared" si="31"/>
        <v>0</v>
      </c>
      <c r="BJ92">
        <f t="shared" si="32"/>
        <v>0</v>
      </c>
      <c r="BK92">
        <f t="shared" si="33"/>
        <v>0</v>
      </c>
      <c r="BL92">
        <f t="shared" si="34"/>
        <v>0</v>
      </c>
      <c r="BM92">
        <f t="shared" si="35"/>
        <v>0</v>
      </c>
      <c r="BN92">
        <f t="shared" si="36"/>
        <v>0</v>
      </c>
      <c r="BO92">
        <f t="shared" si="37"/>
        <v>0</v>
      </c>
      <c r="BP92">
        <f t="shared" si="38"/>
        <v>0</v>
      </c>
      <c r="BQ92">
        <f t="shared" si="39"/>
        <v>0</v>
      </c>
      <c r="BR92">
        <f t="shared" si="40"/>
        <v>0</v>
      </c>
      <c r="BS92">
        <f t="shared" si="41"/>
        <v>0</v>
      </c>
      <c r="BT92">
        <f t="shared" si="42"/>
        <v>0</v>
      </c>
      <c r="BV92">
        <f t="shared" si="43"/>
        <v>0</v>
      </c>
      <c r="BW92">
        <f t="shared" si="44"/>
        <v>0</v>
      </c>
      <c r="BX92">
        <f t="shared" si="45"/>
        <v>0</v>
      </c>
      <c r="BZ92">
        <f t="shared" si="46"/>
        <v>0</v>
      </c>
      <c r="CA92">
        <f t="shared" si="47"/>
        <v>0</v>
      </c>
      <c r="CC92">
        <f t="shared" si="48"/>
        <v>0</v>
      </c>
      <c r="CD92">
        <f t="shared" si="49"/>
        <v>0</v>
      </c>
    </row>
    <row r="93" spans="1:82" x14ac:dyDescent="0.25">
      <c r="A93" s="6" t="s">
        <v>347</v>
      </c>
      <c r="B93" s="6" t="s">
        <v>348</v>
      </c>
      <c r="C93" s="6" t="s">
        <v>33</v>
      </c>
      <c r="D93" s="8">
        <v>44742</v>
      </c>
      <c r="E93" s="8">
        <v>44746</v>
      </c>
      <c r="F93" s="9">
        <v>0.314</v>
      </c>
      <c r="G93" s="9">
        <v>0</v>
      </c>
      <c r="H93" s="10">
        <v>51580.94</v>
      </c>
      <c r="I93" s="10">
        <v>30948.563999999998</v>
      </c>
      <c r="J93" s="10">
        <v>3.9999999971769284E-3</v>
      </c>
      <c r="K93" s="10">
        <v>30948.560000000001</v>
      </c>
      <c r="L93" s="10">
        <v>26481.260000000002</v>
      </c>
      <c r="M93" s="10">
        <v>4467.3</v>
      </c>
      <c r="N93" s="9">
        <v>0.27</v>
      </c>
      <c r="O93" s="35">
        <v>44958</v>
      </c>
      <c r="P93" s="11" t="s">
        <v>78</v>
      </c>
      <c r="Q93" s="23">
        <v>44992</v>
      </c>
      <c r="R93" s="11" t="s">
        <v>70</v>
      </c>
      <c r="S93" s="11" t="s">
        <v>594</v>
      </c>
      <c r="T93" s="11" t="s">
        <v>70</v>
      </c>
      <c r="U93" s="23" t="s">
        <v>594</v>
      </c>
      <c r="V93" s="11" t="s">
        <v>70</v>
      </c>
      <c r="W93" s="11" t="s">
        <v>79</v>
      </c>
      <c r="X93" s="11" t="s">
        <v>70</v>
      </c>
      <c r="Y93" s="11" t="s">
        <v>594</v>
      </c>
      <c r="Z93" s="11" t="s">
        <v>70</v>
      </c>
      <c r="AA93" s="11" t="s">
        <v>79</v>
      </c>
      <c r="AB93" s="11" t="s">
        <v>70</v>
      </c>
      <c r="AC93" s="11" t="s">
        <v>594</v>
      </c>
      <c r="AD93" s="11" t="s">
        <v>70</v>
      </c>
      <c r="AE93" s="11" t="s">
        <v>349</v>
      </c>
      <c r="AF93" s="11" t="s">
        <v>68</v>
      </c>
      <c r="AG93" s="12">
        <v>44908</v>
      </c>
      <c r="AH93" s="12">
        <v>44902</v>
      </c>
      <c r="AI93" s="12">
        <v>44986</v>
      </c>
      <c r="AJ93" s="12" t="s">
        <v>635</v>
      </c>
      <c r="AK93" s="12">
        <v>44992</v>
      </c>
      <c r="AL93" s="13" t="s">
        <v>66</v>
      </c>
      <c r="AM93" s="12"/>
      <c r="AN93" s="12"/>
      <c r="AO93" s="13" t="s">
        <v>67</v>
      </c>
      <c r="AP93" s="13" t="s">
        <v>67</v>
      </c>
      <c r="AQ93" s="13" t="s">
        <v>350</v>
      </c>
      <c r="AR93" s="11" t="s">
        <v>67</v>
      </c>
      <c r="AS93" s="11" t="s">
        <v>67</v>
      </c>
      <c r="AT93" s="14" t="s">
        <v>621</v>
      </c>
      <c r="AU93" s="15" t="s">
        <v>343</v>
      </c>
      <c r="AV93" s="16">
        <v>9.11</v>
      </c>
      <c r="BB93">
        <f t="shared" si="25"/>
        <v>1</v>
      </c>
      <c r="BC93">
        <f t="shared" si="26"/>
        <v>0</v>
      </c>
      <c r="BD93">
        <f t="shared" si="27"/>
        <v>1</v>
      </c>
      <c r="BF93">
        <f t="shared" si="28"/>
        <v>1</v>
      </c>
      <c r="BG93">
        <f t="shared" si="29"/>
        <v>0</v>
      </c>
      <c r="BH93">
        <f t="shared" si="30"/>
        <v>1</v>
      </c>
      <c r="BI93">
        <f>IF(U93="VALIDADO",1,0)</f>
        <v>0</v>
      </c>
      <c r="BJ93">
        <f t="shared" si="32"/>
        <v>1</v>
      </c>
      <c r="BK93">
        <f>IF(W93="VALIDADO",1,0)</f>
        <v>1</v>
      </c>
      <c r="BL93">
        <f t="shared" si="34"/>
        <v>1</v>
      </c>
      <c r="BM93">
        <f>IF(Y93="VALIDADO",1,0)</f>
        <v>0</v>
      </c>
      <c r="BN93">
        <f t="shared" si="36"/>
        <v>1</v>
      </c>
      <c r="BO93">
        <f>IF(AA93="VALIDADO",1,0)</f>
        <v>1</v>
      </c>
      <c r="BP93">
        <f t="shared" si="38"/>
        <v>1</v>
      </c>
      <c r="BQ93">
        <f t="shared" si="39"/>
        <v>0</v>
      </c>
      <c r="BR93">
        <f t="shared" si="40"/>
        <v>1</v>
      </c>
      <c r="BS93">
        <f t="shared" si="41"/>
        <v>1</v>
      </c>
      <c r="BT93">
        <f t="shared" si="42"/>
        <v>0</v>
      </c>
      <c r="BV93">
        <f t="shared" si="43"/>
        <v>1</v>
      </c>
      <c r="BW93">
        <f t="shared" si="44"/>
        <v>1</v>
      </c>
      <c r="BX93">
        <f t="shared" si="45"/>
        <v>0</v>
      </c>
      <c r="BZ93">
        <f t="shared" si="46"/>
        <v>0</v>
      </c>
      <c r="CA93">
        <f t="shared" si="47"/>
        <v>0</v>
      </c>
      <c r="CC93">
        <f t="shared" si="48"/>
        <v>0</v>
      </c>
      <c r="CD93">
        <f t="shared" si="49"/>
        <v>0</v>
      </c>
    </row>
    <row r="94" spans="1:82" x14ac:dyDescent="0.25">
      <c r="A94" s="6" t="s">
        <v>351</v>
      </c>
      <c r="B94" s="6" t="s">
        <v>66</v>
      </c>
      <c r="C94" s="6" t="s">
        <v>33</v>
      </c>
      <c r="D94" s="8">
        <v>44726</v>
      </c>
      <c r="E94" s="8">
        <v>44809</v>
      </c>
      <c r="F94" s="9">
        <v>3.5999999999999997E-2</v>
      </c>
      <c r="G94" s="9">
        <v>0</v>
      </c>
      <c r="H94" s="10">
        <v>49078.86</v>
      </c>
      <c r="I94" s="10">
        <v>29447.315999999999</v>
      </c>
      <c r="J94" s="10">
        <v>26549.685999999998</v>
      </c>
      <c r="K94" s="10">
        <v>2897.63</v>
      </c>
      <c r="L94" s="10">
        <v>-163.31999999999971</v>
      </c>
      <c r="M94" s="10">
        <v>3060.95</v>
      </c>
      <c r="N94" s="9">
        <v>0.215</v>
      </c>
      <c r="O94" s="35">
        <v>44958</v>
      </c>
      <c r="P94" s="11" t="s">
        <v>78</v>
      </c>
      <c r="Q94" s="23">
        <v>44984</v>
      </c>
      <c r="R94" s="11" t="s">
        <v>70</v>
      </c>
      <c r="S94" s="11" t="s">
        <v>79</v>
      </c>
      <c r="T94" s="11" t="s">
        <v>70</v>
      </c>
      <c r="U94" s="23" t="s">
        <v>79</v>
      </c>
      <c r="V94" s="11" t="s">
        <v>70</v>
      </c>
      <c r="W94" s="11" t="s">
        <v>79</v>
      </c>
      <c r="X94" s="11" t="s">
        <v>70</v>
      </c>
      <c r="Y94" s="11" t="s">
        <v>594</v>
      </c>
      <c r="Z94" s="11" t="s">
        <v>70</v>
      </c>
      <c r="AA94" s="11" t="s">
        <v>79</v>
      </c>
      <c r="AB94" s="11" t="s">
        <v>70</v>
      </c>
      <c r="AC94" s="11" t="s">
        <v>79</v>
      </c>
      <c r="AD94" s="11" t="s">
        <v>70</v>
      </c>
      <c r="AE94" s="11" t="s">
        <v>352</v>
      </c>
      <c r="AF94" s="11" t="s">
        <v>622</v>
      </c>
      <c r="AG94" s="12"/>
      <c r="AH94" s="12">
        <v>44901</v>
      </c>
      <c r="AI94" s="12">
        <v>44986</v>
      </c>
      <c r="AJ94" s="12" t="s">
        <v>635</v>
      </c>
      <c r="AK94" s="12">
        <v>44988</v>
      </c>
      <c r="AL94" s="13" t="s">
        <v>70</v>
      </c>
      <c r="AM94" s="12">
        <v>44999</v>
      </c>
      <c r="AN94" s="12">
        <v>44999</v>
      </c>
      <c r="AO94" s="13" t="s">
        <v>67</v>
      </c>
      <c r="AP94" s="13" t="s">
        <v>67</v>
      </c>
      <c r="AQ94" s="13" t="s">
        <v>353</v>
      </c>
      <c r="AR94" s="11" t="s">
        <v>67</v>
      </c>
      <c r="AS94" s="11" t="s">
        <v>67</v>
      </c>
      <c r="AT94" s="14" t="s">
        <v>623</v>
      </c>
      <c r="AU94" s="15" t="s">
        <v>343</v>
      </c>
      <c r="AV94" s="16">
        <v>9.11</v>
      </c>
      <c r="BB94">
        <f t="shared" si="25"/>
        <v>1</v>
      </c>
      <c r="BC94">
        <f t="shared" si="26"/>
        <v>0</v>
      </c>
      <c r="BD94">
        <f t="shared" si="27"/>
        <v>1</v>
      </c>
      <c r="BF94">
        <f t="shared" si="28"/>
        <v>1</v>
      </c>
      <c r="BG94">
        <f t="shared" si="29"/>
        <v>1</v>
      </c>
      <c r="BH94">
        <f t="shared" si="30"/>
        <v>1</v>
      </c>
      <c r="BI94">
        <f>IF(U94="VALIDADO",1,0)</f>
        <v>1</v>
      </c>
      <c r="BJ94">
        <f t="shared" si="32"/>
        <v>1</v>
      </c>
      <c r="BK94">
        <f>IF(W94="VALIDADO",1,0)</f>
        <v>1</v>
      </c>
      <c r="BL94">
        <f t="shared" si="34"/>
        <v>1</v>
      </c>
      <c r="BM94">
        <f>IF(Y94="VALIDADO",1,0)</f>
        <v>0</v>
      </c>
      <c r="BN94">
        <f t="shared" si="36"/>
        <v>1</v>
      </c>
      <c r="BO94">
        <f>IF(AA94="VALIDADO",1,0)</f>
        <v>1</v>
      </c>
      <c r="BP94">
        <f t="shared" si="38"/>
        <v>1</v>
      </c>
      <c r="BQ94">
        <f t="shared" si="39"/>
        <v>1</v>
      </c>
      <c r="BR94">
        <f t="shared" si="40"/>
        <v>1</v>
      </c>
      <c r="BS94">
        <f t="shared" si="41"/>
        <v>1</v>
      </c>
      <c r="BT94">
        <f t="shared" si="42"/>
        <v>0</v>
      </c>
      <c r="BV94">
        <f t="shared" si="43"/>
        <v>1</v>
      </c>
      <c r="BW94">
        <f t="shared" si="44"/>
        <v>1</v>
      </c>
      <c r="BX94">
        <f t="shared" si="45"/>
        <v>1</v>
      </c>
      <c r="BZ94">
        <f t="shared" si="46"/>
        <v>0</v>
      </c>
      <c r="CA94">
        <f t="shared" si="47"/>
        <v>0</v>
      </c>
      <c r="CC94">
        <f t="shared" si="48"/>
        <v>0</v>
      </c>
      <c r="CD94">
        <f t="shared" si="49"/>
        <v>0</v>
      </c>
    </row>
    <row r="95" spans="1:82" hidden="1" x14ac:dyDescent="0.25">
      <c r="A95" s="6" t="s">
        <v>354</v>
      </c>
      <c r="B95" s="6"/>
      <c r="C95" s="6" t="s">
        <v>33</v>
      </c>
      <c r="D95" s="8">
        <v>44907</v>
      </c>
      <c r="E95" s="8">
        <v>44862</v>
      </c>
      <c r="F95" s="9">
        <v>0.29599999999999999</v>
      </c>
      <c r="G95" s="9">
        <v>0</v>
      </c>
      <c r="H95" s="10">
        <v>57413.07</v>
      </c>
      <c r="I95" s="10">
        <v>34447.841999999997</v>
      </c>
      <c r="J95" s="10">
        <v>30063.801999999996</v>
      </c>
      <c r="K95" s="10">
        <v>4384.04</v>
      </c>
      <c r="L95" s="10">
        <v>4384.04</v>
      </c>
      <c r="M95" s="10">
        <v>0</v>
      </c>
      <c r="N95" s="9">
        <v>0.79</v>
      </c>
      <c r="O95" s="35">
        <v>44986</v>
      </c>
      <c r="P95" s="11" t="s">
        <v>65</v>
      </c>
      <c r="Q95" s="23"/>
      <c r="R95" s="11" t="s">
        <v>66</v>
      </c>
      <c r="S95" s="11" t="s">
        <v>67</v>
      </c>
      <c r="T95" s="11" t="s">
        <v>66</v>
      </c>
      <c r="U95" s="11" t="s">
        <v>67</v>
      </c>
      <c r="V95" s="11" t="s">
        <v>66</v>
      </c>
      <c r="W95" s="11" t="s">
        <v>67</v>
      </c>
      <c r="X95" s="11" t="s">
        <v>66</v>
      </c>
      <c r="Y95" s="11" t="s">
        <v>67</v>
      </c>
      <c r="Z95" s="11" t="s">
        <v>66</v>
      </c>
      <c r="AA95" s="11" t="s">
        <v>67</v>
      </c>
      <c r="AB95" s="11" t="s">
        <v>66</v>
      </c>
      <c r="AC95" s="11" t="s">
        <v>67</v>
      </c>
      <c r="AD95" s="11" t="s">
        <v>66</v>
      </c>
      <c r="AE95" s="11" t="s">
        <v>67</v>
      </c>
      <c r="AF95" s="11" t="s">
        <v>68</v>
      </c>
      <c r="AG95" s="12">
        <v>44854</v>
      </c>
      <c r="AH95" s="12"/>
      <c r="AI95" s="12"/>
      <c r="AJ95" s="12" t="s">
        <v>635</v>
      </c>
      <c r="AK95" s="12"/>
      <c r="AL95" s="13" t="s">
        <v>69</v>
      </c>
      <c r="AM95" s="12"/>
      <c r="AN95" s="12"/>
      <c r="AO95" s="13" t="s">
        <v>67</v>
      </c>
      <c r="AP95" s="13" t="s">
        <v>67</v>
      </c>
      <c r="AQ95" s="13" t="s">
        <v>355</v>
      </c>
      <c r="AR95" s="11" t="s">
        <v>67</v>
      </c>
      <c r="AS95" s="11" t="s">
        <v>67</v>
      </c>
      <c r="AT95" s="14" t="s">
        <v>263</v>
      </c>
      <c r="AU95" s="15" t="s">
        <v>338</v>
      </c>
      <c r="AV95" s="16">
        <v>7.8</v>
      </c>
      <c r="BB95">
        <f t="shared" si="25"/>
        <v>1</v>
      </c>
      <c r="BC95">
        <f t="shared" si="26"/>
        <v>0</v>
      </c>
      <c r="BD95">
        <f t="shared" si="27"/>
        <v>0</v>
      </c>
      <c r="BF95">
        <f t="shared" si="28"/>
        <v>0</v>
      </c>
      <c r="BG95">
        <f t="shared" si="29"/>
        <v>0</v>
      </c>
      <c r="BH95">
        <f t="shared" si="30"/>
        <v>0</v>
      </c>
      <c r="BJ95">
        <f t="shared" si="32"/>
        <v>0</v>
      </c>
      <c r="BL95">
        <f t="shared" si="34"/>
        <v>0</v>
      </c>
      <c r="BN95">
        <f t="shared" si="36"/>
        <v>0</v>
      </c>
      <c r="BP95">
        <f t="shared" si="38"/>
        <v>0</v>
      </c>
      <c r="BQ95">
        <f t="shared" si="39"/>
        <v>0</v>
      </c>
      <c r="BR95">
        <f t="shared" si="40"/>
        <v>0</v>
      </c>
      <c r="BS95">
        <f t="shared" si="41"/>
        <v>0</v>
      </c>
      <c r="BT95">
        <f t="shared" si="42"/>
        <v>0</v>
      </c>
      <c r="BV95">
        <f t="shared" si="43"/>
        <v>0</v>
      </c>
      <c r="BW95">
        <f t="shared" si="44"/>
        <v>0</v>
      </c>
      <c r="BX95">
        <f t="shared" si="45"/>
        <v>0</v>
      </c>
      <c r="BZ95">
        <f t="shared" si="46"/>
        <v>0</v>
      </c>
      <c r="CA95">
        <f t="shared" si="47"/>
        <v>0</v>
      </c>
      <c r="CC95">
        <f t="shared" si="48"/>
        <v>0</v>
      </c>
      <c r="CD95">
        <f t="shared" si="49"/>
        <v>0</v>
      </c>
    </row>
    <row r="96" spans="1:82" x14ac:dyDescent="0.25">
      <c r="A96" s="6" t="s">
        <v>356</v>
      </c>
      <c r="B96" s="6" t="s">
        <v>357</v>
      </c>
      <c r="C96" s="6" t="s">
        <v>33</v>
      </c>
      <c r="D96" s="8">
        <v>44727</v>
      </c>
      <c r="E96" s="8">
        <v>44805</v>
      </c>
      <c r="F96" s="9">
        <v>0.15</v>
      </c>
      <c r="G96" s="9">
        <v>0</v>
      </c>
      <c r="H96" s="10">
        <v>52240.92</v>
      </c>
      <c r="I96" s="10">
        <v>31344.551999999996</v>
      </c>
      <c r="J96" s="10">
        <v>28141.621999999996</v>
      </c>
      <c r="K96" s="10">
        <v>3202.93</v>
      </c>
      <c r="L96" s="10">
        <v>-235.24000000000024</v>
      </c>
      <c r="M96" s="10">
        <v>3438.17</v>
      </c>
      <c r="N96" s="9">
        <v>0.19700000000000001</v>
      </c>
      <c r="O96" s="35">
        <v>44958</v>
      </c>
      <c r="P96" s="11" t="s">
        <v>78</v>
      </c>
      <c r="Q96" s="23">
        <v>44984</v>
      </c>
      <c r="R96" s="11" t="s">
        <v>70</v>
      </c>
      <c r="S96" s="11" t="s">
        <v>79</v>
      </c>
      <c r="T96" s="11" t="s">
        <v>70</v>
      </c>
      <c r="U96" s="11" t="s">
        <v>79</v>
      </c>
      <c r="V96" s="11" t="s">
        <v>70</v>
      </c>
      <c r="W96" s="11" t="s">
        <v>79</v>
      </c>
      <c r="X96" s="11" t="s">
        <v>70</v>
      </c>
      <c r="Y96" s="11" t="s">
        <v>79</v>
      </c>
      <c r="Z96" s="11" t="s">
        <v>70</v>
      </c>
      <c r="AA96" s="11" t="s">
        <v>79</v>
      </c>
      <c r="AB96" s="11" t="s">
        <v>70</v>
      </c>
      <c r="AC96" s="11" t="s">
        <v>79</v>
      </c>
      <c r="AD96" s="11" t="s">
        <v>70</v>
      </c>
      <c r="AE96" s="11" t="s">
        <v>358</v>
      </c>
      <c r="AF96" s="11" t="s">
        <v>68</v>
      </c>
      <c r="AG96" s="12">
        <v>44908</v>
      </c>
      <c r="AH96" s="12">
        <v>44986</v>
      </c>
      <c r="AI96" s="12"/>
      <c r="AJ96" s="12" t="s">
        <v>635</v>
      </c>
      <c r="AK96" s="12">
        <v>44988</v>
      </c>
      <c r="AL96" s="13" t="s">
        <v>70</v>
      </c>
      <c r="AM96" s="12"/>
      <c r="AN96" s="12"/>
      <c r="AO96" s="13" t="s">
        <v>67</v>
      </c>
      <c r="AP96" s="13" t="s">
        <v>67</v>
      </c>
      <c r="AQ96" s="13" t="s">
        <v>359</v>
      </c>
      <c r="AR96" s="11" t="s">
        <v>67</v>
      </c>
      <c r="AS96" s="11" t="s">
        <v>67</v>
      </c>
      <c r="AT96" s="14" t="s">
        <v>74</v>
      </c>
      <c r="AU96" s="15" t="s">
        <v>360</v>
      </c>
      <c r="AV96" s="16">
        <v>50.52</v>
      </c>
      <c r="BB96">
        <f t="shared" si="25"/>
        <v>1</v>
      </c>
      <c r="BC96">
        <f t="shared" si="26"/>
        <v>0</v>
      </c>
      <c r="BD96">
        <f t="shared" si="27"/>
        <v>1</v>
      </c>
      <c r="BF96">
        <f t="shared" si="28"/>
        <v>1</v>
      </c>
      <c r="BG96">
        <f t="shared" si="29"/>
        <v>1</v>
      </c>
      <c r="BH96">
        <f t="shared" si="30"/>
        <v>1</v>
      </c>
      <c r="BI96">
        <f>IF(U96="VALIDADO",1,0)</f>
        <v>1</v>
      </c>
      <c r="BJ96">
        <f t="shared" si="32"/>
        <v>1</v>
      </c>
      <c r="BK96">
        <f>IF(W96="VALIDADO",1,0)</f>
        <v>1</v>
      </c>
      <c r="BL96">
        <f t="shared" si="34"/>
        <v>1</v>
      </c>
      <c r="BM96">
        <f>IF(Y96="VALIDADO",1,0)</f>
        <v>1</v>
      </c>
      <c r="BN96">
        <f t="shared" si="36"/>
        <v>1</v>
      </c>
      <c r="BO96">
        <f>IF(AA96="VALIDADO",1,0)</f>
        <v>1</v>
      </c>
      <c r="BP96">
        <f t="shared" si="38"/>
        <v>1</v>
      </c>
      <c r="BQ96">
        <f t="shared" si="39"/>
        <v>1</v>
      </c>
      <c r="BR96">
        <f t="shared" si="40"/>
        <v>1</v>
      </c>
      <c r="BS96">
        <f t="shared" si="41"/>
        <v>1</v>
      </c>
      <c r="BT96">
        <f t="shared" si="42"/>
        <v>0</v>
      </c>
      <c r="BV96">
        <f t="shared" si="43"/>
        <v>1</v>
      </c>
      <c r="BW96">
        <f t="shared" si="44"/>
        <v>0</v>
      </c>
      <c r="BX96">
        <f t="shared" si="45"/>
        <v>1</v>
      </c>
      <c r="BZ96">
        <f t="shared" si="46"/>
        <v>0</v>
      </c>
      <c r="CA96">
        <f t="shared" si="47"/>
        <v>0</v>
      </c>
      <c r="CC96">
        <f t="shared" si="48"/>
        <v>0</v>
      </c>
      <c r="CD96">
        <f t="shared" si="49"/>
        <v>0</v>
      </c>
    </row>
    <row r="97" spans="1:82" hidden="1" x14ac:dyDescent="0.25">
      <c r="A97" s="6" t="s">
        <v>361</v>
      </c>
      <c r="B97" s="6"/>
      <c r="C97" s="6" t="s">
        <v>33</v>
      </c>
      <c r="D97" s="8">
        <v>44735</v>
      </c>
      <c r="E97" s="8">
        <v>44861</v>
      </c>
      <c r="F97" s="9">
        <v>2.2000000000000002</v>
      </c>
      <c r="G97" s="9">
        <v>0</v>
      </c>
      <c r="H97" s="10">
        <v>69851.8</v>
      </c>
      <c r="I97" s="10">
        <v>41911.08</v>
      </c>
      <c r="J97" s="10">
        <v>29473.32</v>
      </c>
      <c r="K97" s="10">
        <v>12437.76</v>
      </c>
      <c r="L97" s="10">
        <v>12437.76</v>
      </c>
      <c r="M97" s="10">
        <v>0</v>
      </c>
      <c r="N97" s="9">
        <v>2.2400000000000002</v>
      </c>
      <c r="O97" s="35">
        <v>44986</v>
      </c>
      <c r="P97" s="11" t="s">
        <v>65</v>
      </c>
      <c r="Q97" s="23"/>
      <c r="R97" s="11" t="s">
        <v>66</v>
      </c>
      <c r="S97" s="11" t="s">
        <v>67</v>
      </c>
      <c r="T97" s="11" t="s">
        <v>66</v>
      </c>
      <c r="U97" s="11" t="s">
        <v>67</v>
      </c>
      <c r="V97" s="11" t="s">
        <v>66</v>
      </c>
      <c r="W97" s="11" t="s">
        <v>67</v>
      </c>
      <c r="X97" s="11" t="s">
        <v>66</v>
      </c>
      <c r="Y97" s="11" t="s">
        <v>67</v>
      </c>
      <c r="Z97" s="11" t="s">
        <v>66</v>
      </c>
      <c r="AA97" s="11" t="s">
        <v>67</v>
      </c>
      <c r="AB97" s="11" t="s">
        <v>66</v>
      </c>
      <c r="AC97" s="11" t="s">
        <v>67</v>
      </c>
      <c r="AD97" s="11" t="s">
        <v>66</v>
      </c>
      <c r="AE97" s="11" t="s">
        <v>67</v>
      </c>
      <c r="AF97" s="11" t="s">
        <v>68</v>
      </c>
      <c r="AG97" s="12">
        <v>44908</v>
      </c>
      <c r="AH97" s="12"/>
      <c r="AI97" s="12"/>
      <c r="AJ97" s="12" t="s">
        <v>635</v>
      </c>
      <c r="AK97" s="12"/>
      <c r="AL97" s="13" t="s">
        <v>69</v>
      </c>
      <c r="AM97" s="12"/>
      <c r="AN97" s="12"/>
      <c r="AO97" s="13" t="s">
        <v>67</v>
      </c>
      <c r="AP97" s="13" t="s">
        <v>67</v>
      </c>
      <c r="AQ97" s="13" t="s">
        <v>362</v>
      </c>
      <c r="AR97" s="11" t="s">
        <v>67</v>
      </c>
      <c r="AS97" s="11" t="s">
        <v>67</v>
      </c>
      <c r="AT97" s="14"/>
      <c r="AU97" s="15" t="s">
        <v>360</v>
      </c>
      <c r="AV97" s="16">
        <v>50.52</v>
      </c>
      <c r="BB97">
        <f t="shared" si="25"/>
        <v>1</v>
      </c>
      <c r="BC97">
        <f t="shared" si="26"/>
        <v>0</v>
      </c>
      <c r="BD97">
        <f t="shared" si="27"/>
        <v>0</v>
      </c>
      <c r="BF97">
        <f t="shared" si="28"/>
        <v>0</v>
      </c>
      <c r="BG97">
        <f t="shared" si="29"/>
        <v>0</v>
      </c>
      <c r="BH97">
        <f t="shared" si="30"/>
        <v>0</v>
      </c>
      <c r="BJ97">
        <f t="shared" si="32"/>
        <v>0</v>
      </c>
      <c r="BL97">
        <f t="shared" si="34"/>
        <v>0</v>
      </c>
      <c r="BN97">
        <f t="shared" si="36"/>
        <v>0</v>
      </c>
      <c r="BP97">
        <f t="shared" si="38"/>
        <v>0</v>
      </c>
      <c r="BQ97">
        <f t="shared" si="39"/>
        <v>0</v>
      </c>
      <c r="BR97">
        <f t="shared" si="40"/>
        <v>0</v>
      </c>
      <c r="BS97">
        <f t="shared" si="41"/>
        <v>0</v>
      </c>
      <c r="BT97">
        <f t="shared" si="42"/>
        <v>0</v>
      </c>
      <c r="BV97">
        <f t="shared" si="43"/>
        <v>0</v>
      </c>
      <c r="BW97">
        <f t="shared" si="44"/>
        <v>0</v>
      </c>
      <c r="BX97">
        <f t="shared" si="45"/>
        <v>0</v>
      </c>
      <c r="BZ97">
        <f t="shared" si="46"/>
        <v>0</v>
      </c>
      <c r="CA97">
        <f t="shared" si="47"/>
        <v>0</v>
      </c>
      <c r="CC97">
        <f t="shared" si="48"/>
        <v>0</v>
      </c>
      <c r="CD97">
        <f t="shared" si="49"/>
        <v>0</v>
      </c>
    </row>
    <row r="98" spans="1:82" hidden="1" x14ac:dyDescent="0.25">
      <c r="A98" s="6" t="s">
        <v>363</v>
      </c>
      <c r="B98" s="6"/>
      <c r="C98" s="6" t="s">
        <v>33</v>
      </c>
      <c r="D98" s="8">
        <v>44726</v>
      </c>
      <c r="E98" s="8">
        <v>44857</v>
      </c>
      <c r="F98" s="9">
        <v>0.5</v>
      </c>
      <c r="G98" s="9">
        <v>0</v>
      </c>
      <c r="H98" s="10">
        <v>54713.67</v>
      </c>
      <c r="I98" s="10">
        <v>32828.201999999997</v>
      </c>
      <c r="J98" s="10">
        <v>28418.712</v>
      </c>
      <c r="K98" s="10">
        <v>4409.49</v>
      </c>
      <c r="L98" s="10">
        <v>4409.49</v>
      </c>
      <c r="M98" s="10">
        <v>0</v>
      </c>
      <c r="N98" s="9">
        <v>0.53200000000000003</v>
      </c>
      <c r="O98" s="35">
        <v>44986</v>
      </c>
      <c r="P98" s="11" t="s">
        <v>65</v>
      </c>
      <c r="Q98" s="23"/>
      <c r="R98" s="11" t="s">
        <v>66</v>
      </c>
      <c r="S98" s="11" t="s">
        <v>67</v>
      </c>
      <c r="T98" s="11" t="s">
        <v>66</v>
      </c>
      <c r="U98" s="11" t="s">
        <v>67</v>
      </c>
      <c r="V98" s="11" t="s">
        <v>66</v>
      </c>
      <c r="W98" s="11" t="s">
        <v>67</v>
      </c>
      <c r="X98" s="11" t="s">
        <v>66</v>
      </c>
      <c r="Y98" s="11" t="s">
        <v>67</v>
      </c>
      <c r="Z98" s="11" t="s">
        <v>66</v>
      </c>
      <c r="AA98" s="11" t="s">
        <v>67</v>
      </c>
      <c r="AB98" s="11" t="s">
        <v>66</v>
      </c>
      <c r="AC98" s="11" t="s">
        <v>67</v>
      </c>
      <c r="AD98" s="11" t="s">
        <v>66</v>
      </c>
      <c r="AE98" s="11" t="s">
        <v>67</v>
      </c>
      <c r="AF98" s="11" t="s">
        <v>68</v>
      </c>
      <c r="AG98" s="12">
        <v>44854</v>
      </c>
      <c r="AH98" s="12"/>
      <c r="AI98" s="12"/>
      <c r="AJ98" s="12"/>
      <c r="AK98" s="12"/>
      <c r="AL98" s="13" t="s">
        <v>69</v>
      </c>
      <c r="AM98" s="12"/>
      <c r="AN98" s="12"/>
      <c r="AO98" s="13" t="s">
        <v>67</v>
      </c>
      <c r="AP98" s="13" t="s">
        <v>67</v>
      </c>
      <c r="AQ98" s="13" t="s">
        <v>364</v>
      </c>
      <c r="AR98" s="11" t="s">
        <v>67</v>
      </c>
      <c r="AS98" s="11" t="s">
        <v>67</v>
      </c>
      <c r="AT98" s="14" t="s">
        <v>263</v>
      </c>
      <c r="AU98" s="15" t="s">
        <v>338</v>
      </c>
      <c r="AV98" s="16">
        <v>7.8</v>
      </c>
      <c r="BB98">
        <f t="shared" si="25"/>
        <v>1</v>
      </c>
      <c r="BC98">
        <f t="shared" si="26"/>
        <v>0</v>
      </c>
      <c r="BD98">
        <f t="shared" si="27"/>
        <v>0</v>
      </c>
      <c r="BF98">
        <f t="shared" si="28"/>
        <v>0</v>
      </c>
      <c r="BG98">
        <f t="shared" si="29"/>
        <v>0</v>
      </c>
      <c r="BH98">
        <f t="shared" si="30"/>
        <v>0</v>
      </c>
      <c r="BJ98">
        <f t="shared" si="32"/>
        <v>0</v>
      </c>
      <c r="BL98">
        <f t="shared" si="34"/>
        <v>0</v>
      </c>
      <c r="BN98">
        <f t="shared" si="36"/>
        <v>0</v>
      </c>
      <c r="BP98">
        <f t="shared" si="38"/>
        <v>0</v>
      </c>
      <c r="BQ98">
        <f t="shared" si="39"/>
        <v>0</v>
      </c>
      <c r="BR98">
        <f t="shared" si="40"/>
        <v>0</v>
      </c>
      <c r="BS98">
        <f t="shared" si="41"/>
        <v>0</v>
      </c>
      <c r="BT98">
        <f t="shared" si="42"/>
        <v>0</v>
      </c>
      <c r="BV98">
        <f t="shared" si="43"/>
        <v>0</v>
      </c>
      <c r="BW98">
        <f t="shared" si="44"/>
        <v>0</v>
      </c>
      <c r="BX98">
        <f t="shared" si="45"/>
        <v>0</v>
      </c>
      <c r="BZ98">
        <f t="shared" si="46"/>
        <v>0</v>
      </c>
      <c r="CA98">
        <f t="shared" si="47"/>
        <v>0</v>
      </c>
      <c r="CC98">
        <f t="shared" si="48"/>
        <v>0</v>
      </c>
      <c r="CD98">
        <f t="shared" si="49"/>
        <v>0</v>
      </c>
    </row>
    <row r="99" spans="1:82" hidden="1" x14ac:dyDescent="0.25">
      <c r="A99" s="6" t="s">
        <v>365</v>
      </c>
      <c r="B99" s="6"/>
      <c r="C99" s="6" t="s">
        <v>33</v>
      </c>
      <c r="D99" s="8">
        <v>44728</v>
      </c>
      <c r="E99" s="8">
        <v>44876</v>
      </c>
      <c r="F99" s="9">
        <v>3.4000000000000002E-2</v>
      </c>
      <c r="G99" s="9">
        <v>0</v>
      </c>
      <c r="H99" s="10">
        <v>58177.120000000003</v>
      </c>
      <c r="I99" s="10">
        <v>34906.271999999997</v>
      </c>
      <c r="J99" s="10">
        <v>32444.551999999996</v>
      </c>
      <c r="K99" s="10">
        <v>2461.7199999999998</v>
      </c>
      <c r="L99" s="10">
        <v>2461.7199999999998</v>
      </c>
      <c r="M99" s="10">
        <v>0</v>
      </c>
      <c r="N99" s="9">
        <v>0.17</v>
      </c>
      <c r="O99" s="35"/>
      <c r="P99" s="11" t="s">
        <v>65</v>
      </c>
      <c r="Q99" s="23"/>
      <c r="R99" s="11" t="s">
        <v>66</v>
      </c>
      <c r="S99" s="11" t="s">
        <v>67</v>
      </c>
      <c r="T99" s="11" t="s">
        <v>66</v>
      </c>
      <c r="U99" s="11" t="s">
        <v>67</v>
      </c>
      <c r="V99" s="11" t="s">
        <v>66</v>
      </c>
      <c r="W99" s="11" t="s">
        <v>67</v>
      </c>
      <c r="X99" s="11" t="s">
        <v>66</v>
      </c>
      <c r="Y99" s="11" t="s">
        <v>67</v>
      </c>
      <c r="Z99" s="11" t="s">
        <v>66</v>
      </c>
      <c r="AA99" s="11" t="s">
        <v>67</v>
      </c>
      <c r="AB99" s="11" t="s">
        <v>66</v>
      </c>
      <c r="AC99" s="11" t="s">
        <v>67</v>
      </c>
      <c r="AD99" s="11" t="s">
        <v>66</v>
      </c>
      <c r="AE99" s="11" t="s">
        <v>67</v>
      </c>
      <c r="AF99" s="11" t="s">
        <v>68</v>
      </c>
      <c r="AG99" s="12"/>
      <c r="AH99" s="12">
        <v>44971</v>
      </c>
      <c r="AI99" s="12"/>
      <c r="AJ99" s="12" t="s">
        <v>635</v>
      </c>
      <c r="AK99" s="12"/>
      <c r="AL99" s="13" t="s">
        <v>70</v>
      </c>
      <c r="AM99" s="12"/>
      <c r="AN99" s="12"/>
      <c r="AO99" s="13" t="s">
        <v>67</v>
      </c>
      <c r="AP99" s="13" t="s">
        <v>67</v>
      </c>
      <c r="AQ99" s="13" t="s">
        <v>366</v>
      </c>
      <c r="AR99" s="11" t="s">
        <v>67</v>
      </c>
      <c r="AS99" s="11" t="s">
        <v>67</v>
      </c>
      <c r="AT99" s="14" t="s">
        <v>367</v>
      </c>
      <c r="AU99" s="15" t="s">
        <v>335</v>
      </c>
      <c r="AV99" s="16">
        <v>7.8</v>
      </c>
      <c r="BB99">
        <f t="shared" si="25"/>
        <v>1</v>
      </c>
      <c r="BC99">
        <f t="shared" si="26"/>
        <v>0</v>
      </c>
      <c r="BD99">
        <f t="shared" si="27"/>
        <v>0</v>
      </c>
      <c r="BF99">
        <f t="shared" si="28"/>
        <v>0</v>
      </c>
      <c r="BG99">
        <f t="shared" ref="BG99:BG130" si="50">IF(S99="VALIDADO",1,0)</f>
        <v>0</v>
      </c>
      <c r="BH99">
        <f t="shared" si="30"/>
        <v>0</v>
      </c>
      <c r="BJ99">
        <f t="shared" si="32"/>
        <v>0</v>
      </c>
      <c r="BL99">
        <f t="shared" si="34"/>
        <v>0</v>
      </c>
      <c r="BN99">
        <f t="shared" si="36"/>
        <v>0</v>
      </c>
      <c r="BP99">
        <f t="shared" si="38"/>
        <v>0</v>
      </c>
      <c r="BQ99">
        <f t="shared" si="39"/>
        <v>0</v>
      </c>
      <c r="BR99">
        <f t="shared" si="40"/>
        <v>0</v>
      </c>
      <c r="BS99">
        <f t="shared" si="41"/>
        <v>0</v>
      </c>
      <c r="BT99">
        <f t="shared" si="42"/>
        <v>0</v>
      </c>
      <c r="BV99">
        <f t="shared" si="43"/>
        <v>1</v>
      </c>
      <c r="BW99">
        <f t="shared" si="44"/>
        <v>0</v>
      </c>
      <c r="BX99">
        <f t="shared" si="45"/>
        <v>1</v>
      </c>
      <c r="BZ99">
        <f t="shared" si="46"/>
        <v>0</v>
      </c>
      <c r="CA99">
        <f t="shared" si="47"/>
        <v>0</v>
      </c>
      <c r="CC99">
        <f t="shared" si="48"/>
        <v>0</v>
      </c>
      <c r="CD99">
        <f t="shared" si="49"/>
        <v>0</v>
      </c>
    </row>
    <row r="100" spans="1:82" x14ac:dyDescent="0.25">
      <c r="A100" s="6" t="s">
        <v>368</v>
      </c>
      <c r="B100" s="6" t="s">
        <v>66</v>
      </c>
      <c r="C100" s="6" t="s">
        <v>33</v>
      </c>
      <c r="D100" s="8">
        <v>44930</v>
      </c>
      <c r="E100" s="8">
        <v>44931</v>
      </c>
      <c r="F100" s="17">
        <v>0.25</v>
      </c>
      <c r="G100" s="9">
        <v>0</v>
      </c>
      <c r="H100" s="10">
        <v>62446.53</v>
      </c>
      <c r="I100" s="10">
        <v>37467.917999999998</v>
      </c>
      <c r="J100" s="10">
        <v>29855.647999999997</v>
      </c>
      <c r="K100" s="10">
        <v>7612.27</v>
      </c>
      <c r="L100" s="10">
        <v>7612.27</v>
      </c>
      <c r="M100" s="10">
        <v>0</v>
      </c>
      <c r="N100" s="18">
        <v>0.86399999999999999</v>
      </c>
      <c r="O100" s="35">
        <v>44958</v>
      </c>
      <c r="P100" s="11" t="s">
        <v>78</v>
      </c>
      <c r="Q100" s="23">
        <v>44992</v>
      </c>
      <c r="R100" s="11" t="s">
        <v>70</v>
      </c>
      <c r="S100" s="11" t="s">
        <v>79</v>
      </c>
      <c r="T100" s="11" t="s">
        <v>70</v>
      </c>
      <c r="U100" s="11" t="s">
        <v>79</v>
      </c>
      <c r="V100" s="11" t="s">
        <v>70</v>
      </c>
      <c r="W100" s="11" t="s">
        <v>79</v>
      </c>
      <c r="X100" s="11" t="s">
        <v>70</v>
      </c>
      <c r="Y100" s="11" t="s">
        <v>79</v>
      </c>
      <c r="Z100" s="11" t="s">
        <v>70</v>
      </c>
      <c r="AA100" s="11" t="s">
        <v>79</v>
      </c>
      <c r="AB100" s="11" t="s">
        <v>70</v>
      </c>
      <c r="AC100" s="11" t="s">
        <v>79</v>
      </c>
      <c r="AD100" s="11" t="s">
        <v>70</v>
      </c>
      <c r="AE100" s="11" t="s">
        <v>369</v>
      </c>
      <c r="AF100" s="11" t="s">
        <v>68</v>
      </c>
      <c r="AG100" s="12">
        <v>44854</v>
      </c>
      <c r="AH100" s="12">
        <v>44986</v>
      </c>
      <c r="AI100" s="12"/>
      <c r="AJ100" s="12" t="s">
        <v>635</v>
      </c>
      <c r="AK100" s="12">
        <v>44992</v>
      </c>
      <c r="AL100" s="13" t="s">
        <v>70</v>
      </c>
      <c r="AM100" s="12"/>
      <c r="AN100" s="12"/>
      <c r="AO100" s="13" t="s">
        <v>67</v>
      </c>
      <c r="AP100" s="13" t="s">
        <v>67</v>
      </c>
      <c r="AQ100" s="13" t="s">
        <v>370</v>
      </c>
      <c r="AR100" s="11" t="s">
        <v>67</v>
      </c>
      <c r="AS100" s="11" t="s">
        <v>67</v>
      </c>
      <c r="AT100" s="14"/>
      <c r="AU100" s="15" t="s">
        <v>360</v>
      </c>
      <c r="AV100" s="16">
        <v>50.52</v>
      </c>
      <c r="BB100">
        <f t="shared" si="25"/>
        <v>1</v>
      </c>
      <c r="BC100">
        <f t="shared" si="26"/>
        <v>0</v>
      </c>
      <c r="BD100">
        <f t="shared" si="27"/>
        <v>1</v>
      </c>
      <c r="BF100">
        <f t="shared" si="28"/>
        <v>1</v>
      </c>
      <c r="BG100">
        <f t="shared" si="50"/>
        <v>1</v>
      </c>
      <c r="BH100">
        <f t="shared" si="30"/>
        <v>1</v>
      </c>
      <c r="BI100">
        <f>IF(U100="VALIDADO",1,0)</f>
        <v>1</v>
      </c>
      <c r="BJ100">
        <f t="shared" si="32"/>
        <v>1</v>
      </c>
      <c r="BK100">
        <f>IF(W100="VALIDADO",1,0)</f>
        <v>1</v>
      </c>
      <c r="BL100">
        <f t="shared" si="34"/>
        <v>1</v>
      </c>
      <c r="BM100">
        <f>IF(Y100="VALIDADO",1,0)</f>
        <v>1</v>
      </c>
      <c r="BN100">
        <f t="shared" si="36"/>
        <v>1</v>
      </c>
      <c r="BO100">
        <f>IF(AA100="VALIDADO",1,0)</f>
        <v>1</v>
      </c>
      <c r="BP100">
        <f t="shared" si="38"/>
        <v>1</v>
      </c>
      <c r="BQ100">
        <f t="shared" si="39"/>
        <v>1</v>
      </c>
      <c r="BR100">
        <f t="shared" si="40"/>
        <v>1</v>
      </c>
      <c r="BS100">
        <f t="shared" si="41"/>
        <v>1</v>
      </c>
      <c r="BT100">
        <f t="shared" si="42"/>
        <v>0</v>
      </c>
      <c r="BV100">
        <f t="shared" si="43"/>
        <v>1</v>
      </c>
      <c r="BW100">
        <f t="shared" si="44"/>
        <v>0</v>
      </c>
      <c r="BX100">
        <f t="shared" si="45"/>
        <v>1</v>
      </c>
      <c r="BZ100">
        <f t="shared" si="46"/>
        <v>0</v>
      </c>
      <c r="CA100">
        <f t="shared" si="47"/>
        <v>0</v>
      </c>
      <c r="CC100">
        <f t="shared" si="48"/>
        <v>0</v>
      </c>
      <c r="CD100">
        <f t="shared" si="49"/>
        <v>0</v>
      </c>
    </row>
    <row r="101" spans="1:82" hidden="1" x14ac:dyDescent="0.25">
      <c r="A101" s="6" t="s">
        <v>371</v>
      </c>
      <c r="B101" s="6"/>
      <c r="C101" s="6" t="s">
        <v>33</v>
      </c>
      <c r="D101" s="8">
        <v>44741</v>
      </c>
      <c r="E101" s="8">
        <v>44879</v>
      </c>
      <c r="F101" s="17">
        <v>0.17</v>
      </c>
      <c r="G101" s="9">
        <v>0</v>
      </c>
      <c r="H101" s="10">
        <v>60572.91</v>
      </c>
      <c r="I101" s="10">
        <v>36343.745999999999</v>
      </c>
      <c r="J101" s="10">
        <v>32739.225999999999</v>
      </c>
      <c r="K101" s="10">
        <v>3604.52</v>
      </c>
      <c r="L101" s="10">
        <v>3604.52</v>
      </c>
      <c r="M101" s="10">
        <v>0</v>
      </c>
      <c r="N101" s="20">
        <v>2.0880000000000001</v>
      </c>
      <c r="O101" s="35">
        <v>44986</v>
      </c>
      <c r="P101" s="11" t="s">
        <v>65</v>
      </c>
      <c r="Q101" s="23"/>
      <c r="R101" s="11" t="s">
        <v>66</v>
      </c>
      <c r="S101" s="11" t="s">
        <v>67</v>
      </c>
      <c r="T101" s="11" t="s">
        <v>66</v>
      </c>
      <c r="U101" s="11" t="s">
        <v>67</v>
      </c>
      <c r="V101" s="11" t="s">
        <v>66</v>
      </c>
      <c r="W101" s="11" t="s">
        <v>67</v>
      </c>
      <c r="X101" s="11" t="s">
        <v>66</v>
      </c>
      <c r="Y101" s="11" t="s">
        <v>67</v>
      </c>
      <c r="Z101" s="11" t="s">
        <v>66</v>
      </c>
      <c r="AA101" s="11" t="s">
        <v>67</v>
      </c>
      <c r="AB101" s="11" t="s">
        <v>66</v>
      </c>
      <c r="AC101" s="11" t="s">
        <v>67</v>
      </c>
      <c r="AD101" s="11" t="s">
        <v>66</v>
      </c>
      <c r="AE101" s="11" t="s">
        <v>67</v>
      </c>
      <c r="AF101" s="11" t="s">
        <v>68</v>
      </c>
      <c r="AG101" s="12">
        <v>44854</v>
      </c>
      <c r="AH101" s="12">
        <v>44901</v>
      </c>
      <c r="AI101" s="12"/>
      <c r="AJ101" s="12"/>
      <c r="AK101" s="12"/>
      <c r="AL101" s="13" t="s">
        <v>70</v>
      </c>
      <c r="AM101" s="12"/>
      <c r="AN101" s="12"/>
      <c r="AO101" s="13" t="s">
        <v>67</v>
      </c>
      <c r="AP101" s="13" t="s">
        <v>67</v>
      </c>
      <c r="AQ101" s="13" t="s">
        <v>372</v>
      </c>
      <c r="AR101" s="11" t="s">
        <v>67</v>
      </c>
      <c r="AS101" s="11" t="s">
        <v>67</v>
      </c>
      <c r="AT101" s="14" t="s">
        <v>373</v>
      </c>
      <c r="AU101" s="15" t="s">
        <v>343</v>
      </c>
      <c r="AV101" s="16">
        <v>9.11</v>
      </c>
      <c r="BB101">
        <f t="shared" si="25"/>
        <v>1</v>
      </c>
      <c r="BC101">
        <f t="shared" si="26"/>
        <v>0</v>
      </c>
      <c r="BD101">
        <f t="shared" si="27"/>
        <v>0</v>
      </c>
      <c r="BF101">
        <f t="shared" si="28"/>
        <v>0</v>
      </c>
      <c r="BG101">
        <f t="shared" si="50"/>
        <v>0</v>
      </c>
      <c r="BH101">
        <f t="shared" si="30"/>
        <v>0</v>
      </c>
      <c r="BJ101">
        <f t="shared" si="32"/>
        <v>0</v>
      </c>
      <c r="BL101">
        <f t="shared" si="34"/>
        <v>0</v>
      </c>
      <c r="BN101">
        <f t="shared" si="36"/>
        <v>0</v>
      </c>
      <c r="BP101">
        <f t="shared" si="38"/>
        <v>0</v>
      </c>
      <c r="BQ101">
        <f t="shared" si="39"/>
        <v>0</v>
      </c>
      <c r="BR101">
        <f t="shared" si="40"/>
        <v>0</v>
      </c>
      <c r="BS101">
        <f t="shared" si="41"/>
        <v>0</v>
      </c>
      <c r="BT101">
        <f t="shared" si="42"/>
        <v>0</v>
      </c>
      <c r="BV101">
        <f t="shared" si="43"/>
        <v>1</v>
      </c>
      <c r="BW101">
        <f t="shared" si="44"/>
        <v>0</v>
      </c>
      <c r="BX101">
        <f t="shared" si="45"/>
        <v>1</v>
      </c>
      <c r="BZ101">
        <f t="shared" si="46"/>
        <v>0</v>
      </c>
      <c r="CA101">
        <f t="shared" si="47"/>
        <v>0</v>
      </c>
      <c r="CC101">
        <f t="shared" si="48"/>
        <v>0</v>
      </c>
      <c r="CD101">
        <f t="shared" si="49"/>
        <v>0</v>
      </c>
    </row>
    <row r="102" spans="1:82" x14ac:dyDescent="0.25">
      <c r="A102" s="6" t="s">
        <v>374</v>
      </c>
      <c r="B102" s="6" t="s">
        <v>66</v>
      </c>
      <c r="C102" s="6" t="s">
        <v>33</v>
      </c>
      <c r="D102" s="8">
        <v>44726</v>
      </c>
      <c r="E102" s="8">
        <v>44925</v>
      </c>
      <c r="F102" s="17">
        <v>0.35</v>
      </c>
      <c r="G102" s="9">
        <v>0</v>
      </c>
      <c r="H102" s="10">
        <v>53322.52</v>
      </c>
      <c r="I102" s="10">
        <v>31993.511999999995</v>
      </c>
      <c r="J102" s="10">
        <v>28813.921999999995</v>
      </c>
      <c r="K102" s="10">
        <v>3179.59</v>
      </c>
      <c r="L102" s="10">
        <v>3179.59</v>
      </c>
      <c r="M102" s="10">
        <v>0</v>
      </c>
      <c r="N102" s="20">
        <v>0.29000000000000004</v>
      </c>
      <c r="O102" s="35">
        <v>44958</v>
      </c>
      <c r="P102" s="11" t="s">
        <v>78</v>
      </c>
      <c r="Q102" s="23">
        <v>44991</v>
      </c>
      <c r="R102" s="11" t="s">
        <v>70</v>
      </c>
      <c r="S102" s="11" t="s">
        <v>79</v>
      </c>
      <c r="T102" s="11" t="s">
        <v>70</v>
      </c>
      <c r="U102" s="11" t="s">
        <v>594</v>
      </c>
      <c r="V102" s="11" t="s">
        <v>70</v>
      </c>
      <c r="W102" s="11" t="s">
        <v>79</v>
      </c>
      <c r="X102" s="11" t="s">
        <v>70</v>
      </c>
      <c r="Y102" s="11" t="s">
        <v>594</v>
      </c>
      <c r="Z102" s="11" t="s">
        <v>70</v>
      </c>
      <c r="AA102" s="11" t="s">
        <v>79</v>
      </c>
      <c r="AB102" s="11" t="s">
        <v>70</v>
      </c>
      <c r="AC102" s="11" t="s">
        <v>79</v>
      </c>
      <c r="AD102" s="11" t="s">
        <v>70</v>
      </c>
      <c r="AE102" s="11" t="s">
        <v>375</v>
      </c>
      <c r="AF102" s="11" t="s">
        <v>68</v>
      </c>
      <c r="AG102" s="12">
        <v>44859</v>
      </c>
      <c r="AH102" s="12">
        <v>44965</v>
      </c>
      <c r="AI102" s="12">
        <v>44986</v>
      </c>
      <c r="AJ102" s="12" t="s">
        <v>635</v>
      </c>
      <c r="AK102" s="12">
        <v>44992</v>
      </c>
      <c r="AL102" s="13" t="s">
        <v>66</v>
      </c>
      <c r="AM102" s="12"/>
      <c r="AN102" s="12"/>
      <c r="AO102" s="13" t="s">
        <v>67</v>
      </c>
      <c r="AP102" s="13" t="s">
        <v>67</v>
      </c>
      <c r="AQ102" s="13" t="s">
        <v>376</v>
      </c>
      <c r="AR102" s="11" t="s">
        <v>67</v>
      </c>
      <c r="AS102" s="11" t="s">
        <v>67</v>
      </c>
      <c r="AT102" s="14" t="s">
        <v>624</v>
      </c>
      <c r="AU102" s="15" t="s">
        <v>360</v>
      </c>
      <c r="AV102" s="16">
        <v>50.52</v>
      </c>
      <c r="BB102">
        <f t="shared" si="25"/>
        <v>1</v>
      </c>
      <c r="BC102">
        <f t="shared" si="26"/>
        <v>0</v>
      </c>
      <c r="BD102">
        <f t="shared" si="27"/>
        <v>1</v>
      </c>
      <c r="BF102">
        <f t="shared" si="28"/>
        <v>1</v>
      </c>
      <c r="BG102">
        <f t="shared" si="50"/>
        <v>1</v>
      </c>
      <c r="BH102">
        <f t="shared" si="30"/>
        <v>1</v>
      </c>
      <c r="BI102">
        <f>IF(U102="VALIDADO",1,0)</f>
        <v>0</v>
      </c>
      <c r="BJ102">
        <f t="shared" si="32"/>
        <v>1</v>
      </c>
      <c r="BK102">
        <f>IF(W102="VALIDADO",1,0)</f>
        <v>1</v>
      </c>
      <c r="BL102">
        <f t="shared" si="34"/>
        <v>1</v>
      </c>
      <c r="BM102">
        <f>IF(Y102="VALIDADO",1,0)</f>
        <v>0</v>
      </c>
      <c r="BN102">
        <f t="shared" si="36"/>
        <v>1</v>
      </c>
      <c r="BO102">
        <f>IF(AA102="VALIDADO",1,0)</f>
        <v>1</v>
      </c>
      <c r="BP102">
        <f t="shared" si="38"/>
        <v>1</v>
      </c>
      <c r="BQ102">
        <f t="shared" si="39"/>
        <v>1</v>
      </c>
      <c r="BR102">
        <f t="shared" si="40"/>
        <v>1</v>
      </c>
      <c r="BS102">
        <f t="shared" si="41"/>
        <v>1</v>
      </c>
      <c r="BT102">
        <f t="shared" si="42"/>
        <v>0</v>
      </c>
      <c r="BV102">
        <f t="shared" si="43"/>
        <v>1</v>
      </c>
      <c r="BW102">
        <f t="shared" si="44"/>
        <v>1</v>
      </c>
      <c r="BX102">
        <f t="shared" si="45"/>
        <v>0</v>
      </c>
      <c r="BZ102">
        <f t="shared" si="46"/>
        <v>0</v>
      </c>
      <c r="CA102">
        <f t="shared" si="47"/>
        <v>0</v>
      </c>
      <c r="CC102">
        <f t="shared" si="48"/>
        <v>0</v>
      </c>
      <c r="CD102">
        <f t="shared" si="49"/>
        <v>0</v>
      </c>
    </row>
    <row r="103" spans="1:82" hidden="1" x14ac:dyDescent="0.25">
      <c r="A103" s="6" t="s">
        <v>377</v>
      </c>
      <c r="B103" s="6"/>
      <c r="C103" s="6" t="s">
        <v>33</v>
      </c>
      <c r="D103" s="8">
        <v>44722</v>
      </c>
      <c r="E103" s="8">
        <v>44862</v>
      </c>
      <c r="F103" s="9">
        <v>0.25</v>
      </c>
      <c r="G103" s="9">
        <v>0</v>
      </c>
      <c r="H103" s="10">
        <v>52394.02</v>
      </c>
      <c r="I103" s="10">
        <v>31436.411999999997</v>
      </c>
      <c r="J103" s="10">
        <v>28501.851999999995</v>
      </c>
      <c r="K103" s="10">
        <v>2934.56</v>
      </c>
      <c r="L103" s="10">
        <v>2934.56</v>
      </c>
      <c r="M103" s="10">
        <v>0</v>
      </c>
      <c r="N103" s="9">
        <v>0.245</v>
      </c>
      <c r="O103" s="35"/>
      <c r="P103" s="11" t="s">
        <v>65</v>
      </c>
      <c r="Q103" s="23"/>
      <c r="R103" s="11" t="s">
        <v>66</v>
      </c>
      <c r="S103" s="11" t="s">
        <v>67</v>
      </c>
      <c r="T103" s="11" t="s">
        <v>66</v>
      </c>
      <c r="U103" s="11" t="s">
        <v>67</v>
      </c>
      <c r="V103" s="11" t="s">
        <v>66</v>
      </c>
      <c r="W103" s="11" t="s">
        <v>67</v>
      </c>
      <c r="X103" s="11" t="s">
        <v>66</v>
      </c>
      <c r="Y103" s="11" t="s">
        <v>67</v>
      </c>
      <c r="Z103" s="11" t="s">
        <v>66</v>
      </c>
      <c r="AA103" s="11" t="s">
        <v>67</v>
      </c>
      <c r="AB103" s="11" t="s">
        <v>66</v>
      </c>
      <c r="AC103" s="11" t="s">
        <v>67</v>
      </c>
      <c r="AD103" s="11" t="s">
        <v>66</v>
      </c>
      <c r="AE103" s="11" t="s">
        <v>67</v>
      </c>
      <c r="AF103" s="11" t="s">
        <v>68</v>
      </c>
      <c r="AG103" s="12">
        <v>44859</v>
      </c>
      <c r="AH103" s="12"/>
      <c r="AI103" s="12"/>
      <c r="AJ103" s="12"/>
      <c r="AK103" s="12"/>
      <c r="AL103" s="13" t="s">
        <v>69</v>
      </c>
      <c r="AM103" s="12"/>
      <c r="AN103" s="12"/>
      <c r="AO103" s="13" t="s">
        <v>67</v>
      </c>
      <c r="AP103" s="13" t="s">
        <v>67</v>
      </c>
      <c r="AQ103" s="13" t="s">
        <v>378</v>
      </c>
      <c r="AR103" s="11" t="s">
        <v>67</v>
      </c>
      <c r="AS103" s="11" t="s">
        <v>67</v>
      </c>
      <c r="AT103" s="14" t="s">
        <v>263</v>
      </c>
      <c r="AU103" s="15" t="s">
        <v>330</v>
      </c>
      <c r="AV103" s="16">
        <v>3.4</v>
      </c>
      <c r="BB103">
        <f t="shared" si="25"/>
        <v>1</v>
      </c>
      <c r="BC103">
        <f t="shared" si="26"/>
        <v>0</v>
      </c>
      <c r="BD103">
        <f t="shared" si="27"/>
        <v>0</v>
      </c>
      <c r="BF103">
        <f t="shared" si="28"/>
        <v>0</v>
      </c>
      <c r="BG103">
        <f t="shared" si="50"/>
        <v>0</v>
      </c>
      <c r="BH103">
        <f t="shared" si="30"/>
        <v>0</v>
      </c>
      <c r="BJ103">
        <f t="shared" si="32"/>
        <v>0</v>
      </c>
      <c r="BL103">
        <f t="shared" si="34"/>
        <v>0</v>
      </c>
      <c r="BN103">
        <f t="shared" si="36"/>
        <v>0</v>
      </c>
      <c r="BP103">
        <f t="shared" si="38"/>
        <v>0</v>
      </c>
      <c r="BQ103">
        <f t="shared" si="39"/>
        <v>0</v>
      </c>
      <c r="BR103">
        <f t="shared" si="40"/>
        <v>0</v>
      </c>
      <c r="BS103">
        <f t="shared" si="41"/>
        <v>0</v>
      </c>
      <c r="BT103">
        <f t="shared" si="42"/>
        <v>0</v>
      </c>
      <c r="BV103">
        <f t="shared" si="43"/>
        <v>0</v>
      </c>
      <c r="BW103">
        <f t="shared" si="44"/>
        <v>0</v>
      </c>
      <c r="BX103">
        <f t="shared" si="45"/>
        <v>0</v>
      </c>
      <c r="BZ103">
        <f t="shared" si="46"/>
        <v>0</v>
      </c>
      <c r="CA103">
        <f t="shared" si="47"/>
        <v>0</v>
      </c>
      <c r="CC103">
        <f t="shared" si="48"/>
        <v>0</v>
      </c>
      <c r="CD103">
        <f t="shared" si="49"/>
        <v>0</v>
      </c>
    </row>
    <row r="104" spans="1:82" hidden="1" x14ac:dyDescent="0.25">
      <c r="A104" s="6" t="s">
        <v>379</v>
      </c>
      <c r="B104" s="6"/>
      <c r="C104" s="6" t="s">
        <v>33</v>
      </c>
      <c r="D104" s="8">
        <v>44729</v>
      </c>
      <c r="E104" s="8">
        <v>44851</v>
      </c>
      <c r="F104" s="9">
        <v>0.38300000000000001</v>
      </c>
      <c r="G104" s="9">
        <v>0</v>
      </c>
      <c r="H104" s="10">
        <v>41096.550000000003</v>
      </c>
      <c r="I104" s="10">
        <v>24657.93</v>
      </c>
      <c r="J104" s="10">
        <v>-7809.27</v>
      </c>
      <c r="K104" s="24">
        <v>32467.200000000001</v>
      </c>
      <c r="L104" s="10">
        <v>24339.21</v>
      </c>
      <c r="M104" s="10">
        <v>8127.99</v>
      </c>
      <c r="N104" s="9">
        <v>0.58099999999999996</v>
      </c>
      <c r="O104" s="35"/>
      <c r="P104" s="11" t="s">
        <v>65</v>
      </c>
      <c r="Q104" s="23"/>
      <c r="R104" s="11" t="s">
        <v>66</v>
      </c>
      <c r="S104" s="11" t="s">
        <v>67</v>
      </c>
      <c r="T104" s="11" t="s">
        <v>66</v>
      </c>
      <c r="U104" s="11" t="s">
        <v>67</v>
      </c>
      <c r="V104" s="11" t="s">
        <v>66</v>
      </c>
      <c r="W104" s="11" t="s">
        <v>67</v>
      </c>
      <c r="X104" s="11" t="s">
        <v>66</v>
      </c>
      <c r="Y104" s="11" t="s">
        <v>67</v>
      </c>
      <c r="Z104" s="11" t="s">
        <v>66</v>
      </c>
      <c r="AA104" s="11" t="s">
        <v>67</v>
      </c>
      <c r="AB104" s="11" t="s">
        <v>66</v>
      </c>
      <c r="AC104" s="11" t="s">
        <v>67</v>
      </c>
      <c r="AD104" s="11" t="s">
        <v>66</v>
      </c>
      <c r="AE104" s="11" t="s">
        <v>67</v>
      </c>
      <c r="AF104" s="11" t="s">
        <v>68</v>
      </c>
      <c r="AG104" s="12">
        <v>44859</v>
      </c>
      <c r="AH104" s="12"/>
      <c r="AI104" s="12"/>
      <c r="AJ104" s="12"/>
      <c r="AK104" s="12"/>
      <c r="AL104" s="13" t="s">
        <v>69</v>
      </c>
      <c r="AM104" s="12"/>
      <c r="AN104" s="12"/>
      <c r="AO104" s="13" t="s">
        <v>67</v>
      </c>
      <c r="AP104" s="13" t="s">
        <v>67</v>
      </c>
      <c r="AQ104" s="13" t="s">
        <v>380</v>
      </c>
      <c r="AR104" s="11" t="s">
        <v>67</v>
      </c>
      <c r="AS104" s="11" t="s">
        <v>67</v>
      </c>
      <c r="AT104" s="14" t="s">
        <v>74</v>
      </c>
      <c r="AU104" s="15" t="s">
        <v>330</v>
      </c>
      <c r="AV104" s="16">
        <v>3.4</v>
      </c>
      <c r="BB104">
        <f t="shared" si="25"/>
        <v>1</v>
      </c>
      <c r="BC104">
        <f t="shared" si="26"/>
        <v>0</v>
      </c>
      <c r="BD104">
        <f t="shared" si="27"/>
        <v>0</v>
      </c>
      <c r="BF104">
        <f t="shared" si="28"/>
        <v>0</v>
      </c>
      <c r="BG104">
        <f t="shared" si="50"/>
        <v>0</v>
      </c>
      <c r="BH104">
        <f t="shared" si="30"/>
        <v>0</v>
      </c>
      <c r="BJ104">
        <f t="shared" si="32"/>
        <v>0</v>
      </c>
      <c r="BL104">
        <f t="shared" si="34"/>
        <v>0</v>
      </c>
      <c r="BN104">
        <f t="shared" si="36"/>
        <v>0</v>
      </c>
      <c r="BP104">
        <f t="shared" si="38"/>
        <v>0</v>
      </c>
      <c r="BQ104">
        <f t="shared" si="39"/>
        <v>0</v>
      </c>
      <c r="BR104">
        <f t="shared" si="40"/>
        <v>0</v>
      </c>
      <c r="BS104">
        <f t="shared" si="41"/>
        <v>0</v>
      </c>
      <c r="BT104">
        <f t="shared" si="42"/>
        <v>0</v>
      </c>
      <c r="BV104">
        <f t="shared" si="43"/>
        <v>0</v>
      </c>
      <c r="BW104">
        <f t="shared" si="44"/>
        <v>0</v>
      </c>
      <c r="BX104">
        <f t="shared" si="45"/>
        <v>0</v>
      </c>
      <c r="BZ104">
        <f t="shared" si="46"/>
        <v>0</v>
      </c>
      <c r="CA104">
        <f t="shared" si="47"/>
        <v>0</v>
      </c>
      <c r="CC104">
        <f t="shared" si="48"/>
        <v>0</v>
      </c>
      <c r="CD104">
        <f t="shared" si="49"/>
        <v>0</v>
      </c>
    </row>
    <row r="105" spans="1:82" hidden="1" x14ac:dyDescent="0.25">
      <c r="A105" s="6" t="s">
        <v>381</v>
      </c>
      <c r="B105" s="6"/>
      <c r="C105" s="6" t="s">
        <v>33</v>
      </c>
      <c r="D105" s="8">
        <v>44809</v>
      </c>
      <c r="E105" s="8">
        <v>44872</v>
      </c>
      <c r="F105" s="9">
        <v>0</v>
      </c>
      <c r="G105" s="9">
        <v>0</v>
      </c>
      <c r="H105" s="10">
        <v>111455.48</v>
      </c>
      <c r="I105" s="10">
        <v>66873.288</v>
      </c>
      <c r="J105" s="10">
        <v>26871.758000000002</v>
      </c>
      <c r="K105" s="10">
        <v>40001.53</v>
      </c>
      <c r="L105" s="10">
        <v>32635.03</v>
      </c>
      <c r="M105" s="10">
        <v>7366.5</v>
      </c>
      <c r="N105" s="9">
        <v>0.26400000000000001</v>
      </c>
      <c r="O105" s="35">
        <v>44986</v>
      </c>
      <c r="P105" s="11" t="s">
        <v>65</v>
      </c>
      <c r="Q105" s="23"/>
      <c r="R105" s="11" t="s">
        <v>66</v>
      </c>
      <c r="S105" s="11" t="s">
        <v>67</v>
      </c>
      <c r="T105" s="11" t="s">
        <v>66</v>
      </c>
      <c r="U105" s="11" t="s">
        <v>67</v>
      </c>
      <c r="V105" s="11" t="s">
        <v>66</v>
      </c>
      <c r="W105" s="11" t="s">
        <v>67</v>
      </c>
      <c r="X105" s="11" t="s">
        <v>66</v>
      </c>
      <c r="Y105" s="11" t="s">
        <v>67</v>
      </c>
      <c r="Z105" s="11" t="s">
        <v>66</v>
      </c>
      <c r="AA105" s="11" t="s">
        <v>67</v>
      </c>
      <c r="AB105" s="11" t="s">
        <v>66</v>
      </c>
      <c r="AC105" s="11" t="s">
        <v>67</v>
      </c>
      <c r="AD105" s="11" t="s">
        <v>66</v>
      </c>
      <c r="AE105" s="11" t="s">
        <v>67</v>
      </c>
      <c r="AF105" s="11" t="s">
        <v>68</v>
      </c>
      <c r="AG105" s="12">
        <v>44859</v>
      </c>
      <c r="AH105" s="12"/>
      <c r="AI105" s="12"/>
      <c r="AJ105" s="12"/>
      <c r="AK105" s="12"/>
      <c r="AL105" s="13" t="s">
        <v>69</v>
      </c>
      <c r="AM105" s="12"/>
      <c r="AN105" s="12"/>
      <c r="AO105" s="13" t="s">
        <v>67</v>
      </c>
      <c r="AP105" s="13" t="s">
        <v>67</v>
      </c>
      <c r="AQ105" s="13" t="s">
        <v>382</v>
      </c>
      <c r="AR105" s="11" t="s">
        <v>67</v>
      </c>
      <c r="AS105" s="11" t="s">
        <v>67</v>
      </c>
      <c r="AT105" s="14" t="s">
        <v>89</v>
      </c>
      <c r="AU105" s="15" t="s">
        <v>360</v>
      </c>
      <c r="AV105" s="16">
        <v>50.52</v>
      </c>
      <c r="BB105">
        <f t="shared" si="25"/>
        <v>1</v>
      </c>
      <c r="BC105">
        <f t="shared" si="26"/>
        <v>0</v>
      </c>
      <c r="BD105">
        <f t="shared" si="27"/>
        <v>0</v>
      </c>
      <c r="BF105">
        <f t="shared" si="28"/>
        <v>0</v>
      </c>
      <c r="BG105">
        <f t="shared" si="50"/>
        <v>0</v>
      </c>
      <c r="BH105">
        <f t="shared" si="30"/>
        <v>0</v>
      </c>
      <c r="BJ105">
        <f t="shared" si="32"/>
        <v>0</v>
      </c>
      <c r="BL105">
        <f t="shared" si="34"/>
        <v>0</v>
      </c>
      <c r="BN105">
        <f t="shared" si="36"/>
        <v>0</v>
      </c>
      <c r="BP105">
        <f t="shared" si="38"/>
        <v>0</v>
      </c>
      <c r="BQ105">
        <f t="shared" si="39"/>
        <v>0</v>
      </c>
      <c r="BR105">
        <f t="shared" si="40"/>
        <v>0</v>
      </c>
      <c r="BS105">
        <f t="shared" si="41"/>
        <v>0</v>
      </c>
      <c r="BT105">
        <f t="shared" si="42"/>
        <v>0</v>
      </c>
      <c r="BV105">
        <f t="shared" si="43"/>
        <v>0</v>
      </c>
      <c r="BW105">
        <f t="shared" si="44"/>
        <v>0</v>
      </c>
      <c r="BX105">
        <f t="shared" si="45"/>
        <v>0</v>
      </c>
      <c r="BZ105">
        <f t="shared" si="46"/>
        <v>0</v>
      </c>
      <c r="CA105">
        <f t="shared" si="47"/>
        <v>0</v>
      </c>
      <c r="CC105">
        <f t="shared" si="48"/>
        <v>0</v>
      </c>
      <c r="CD105">
        <f t="shared" si="49"/>
        <v>0</v>
      </c>
    </row>
    <row r="106" spans="1:82" x14ac:dyDescent="0.25">
      <c r="A106" s="6" t="s">
        <v>383</v>
      </c>
      <c r="B106" s="6" t="s">
        <v>384</v>
      </c>
      <c r="C106" s="6" t="s">
        <v>33</v>
      </c>
      <c r="D106" s="8">
        <v>44727</v>
      </c>
      <c r="E106" s="8">
        <v>44844</v>
      </c>
      <c r="F106" s="9">
        <v>0.4</v>
      </c>
      <c r="G106" s="9">
        <v>0</v>
      </c>
      <c r="H106" s="10">
        <v>52329.73</v>
      </c>
      <c r="I106" s="10">
        <v>31397.838</v>
      </c>
      <c r="J106" s="10">
        <v>27859.018</v>
      </c>
      <c r="K106" s="10">
        <v>3538.82</v>
      </c>
      <c r="L106" s="10">
        <v>-3255.1299999999997</v>
      </c>
      <c r="M106" s="10">
        <v>6793.95</v>
      </c>
      <c r="N106" s="9">
        <v>0.41899999999999998</v>
      </c>
      <c r="O106" s="35">
        <v>44958</v>
      </c>
      <c r="P106" s="11" t="s">
        <v>78</v>
      </c>
      <c r="Q106" s="23">
        <v>44984</v>
      </c>
      <c r="R106" s="11" t="s">
        <v>70</v>
      </c>
      <c r="S106" s="11" t="s">
        <v>79</v>
      </c>
      <c r="T106" s="11" t="s">
        <v>70</v>
      </c>
      <c r="U106" s="23" t="s">
        <v>594</v>
      </c>
      <c r="V106" s="11" t="s">
        <v>70</v>
      </c>
      <c r="W106" s="11" t="s">
        <v>79</v>
      </c>
      <c r="X106" s="11" t="s">
        <v>70</v>
      </c>
      <c r="Y106" s="11" t="s">
        <v>594</v>
      </c>
      <c r="Z106" s="11" t="s">
        <v>70</v>
      </c>
      <c r="AA106" s="11" t="s">
        <v>79</v>
      </c>
      <c r="AB106" s="11" t="s">
        <v>70</v>
      </c>
      <c r="AC106" s="11" t="s">
        <v>79</v>
      </c>
      <c r="AD106" s="11" t="s">
        <v>70</v>
      </c>
      <c r="AE106" s="11" t="s">
        <v>385</v>
      </c>
      <c r="AF106" s="11" t="s">
        <v>68</v>
      </c>
      <c r="AG106" s="12">
        <v>44861</v>
      </c>
      <c r="AH106" s="12">
        <v>44910</v>
      </c>
      <c r="AI106" s="12">
        <v>44987</v>
      </c>
      <c r="AJ106" s="12" t="s">
        <v>635</v>
      </c>
      <c r="AK106" s="12">
        <v>44988</v>
      </c>
      <c r="AL106" s="13" t="s">
        <v>70</v>
      </c>
      <c r="AM106" s="12">
        <v>44992</v>
      </c>
      <c r="AN106" s="12"/>
      <c r="AO106" s="13" t="s">
        <v>67</v>
      </c>
      <c r="AP106" s="13" t="s">
        <v>67</v>
      </c>
      <c r="AQ106" s="13" t="s">
        <v>386</v>
      </c>
      <c r="AR106" s="11" t="s">
        <v>67</v>
      </c>
      <c r="AS106" s="11" t="s">
        <v>67</v>
      </c>
      <c r="AT106" s="14" t="s">
        <v>625</v>
      </c>
      <c r="AU106" s="15" t="s">
        <v>360</v>
      </c>
      <c r="AV106" s="16">
        <v>50.52</v>
      </c>
      <c r="BB106">
        <f t="shared" si="25"/>
        <v>1</v>
      </c>
      <c r="BC106">
        <f t="shared" si="26"/>
        <v>0</v>
      </c>
      <c r="BD106">
        <f t="shared" si="27"/>
        <v>1</v>
      </c>
      <c r="BF106">
        <f t="shared" si="28"/>
        <v>1</v>
      </c>
      <c r="BG106">
        <f t="shared" si="50"/>
        <v>1</v>
      </c>
      <c r="BH106">
        <f t="shared" si="30"/>
        <v>1</v>
      </c>
      <c r="BI106">
        <f>IF(U106="VALIDADO",1,0)</f>
        <v>0</v>
      </c>
      <c r="BJ106">
        <f t="shared" si="32"/>
        <v>1</v>
      </c>
      <c r="BK106">
        <f>IF(W106="VALIDADO",1,0)</f>
        <v>1</v>
      </c>
      <c r="BL106">
        <f t="shared" si="34"/>
        <v>1</v>
      </c>
      <c r="BM106">
        <f>IF(Y106="VALIDADO",1,0)</f>
        <v>0</v>
      </c>
      <c r="BN106">
        <f t="shared" si="36"/>
        <v>1</v>
      </c>
      <c r="BO106">
        <f>IF(AA106="VALIDADO",1,0)</f>
        <v>1</v>
      </c>
      <c r="BP106">
        <f t="shared" si="38"/>
        <v>1</v>
      </c>
      <c r="BQ106">
        <f t="shared" si="39"/>
        <v>1</v>
      </c>
      <c r="BR106">
        <f t="shared" si="40"/>
        <v>1</v>
      </c>
      <c r="BS106">
        <f t="shared" si="41"/>
        <v>1</v>
      </c>
      <c r="BT106">
        <f t="shared" si="42"/>
        <v>0</v>
      </c>
      <c r="BV106">
        <f t="shared" si="43"/>
        <v>1</v>
      </c>
      <c r="BW106">
        <f t="shared" si="44"/>
        <v>1</v>
      </c>
      <c r="BX106">
        <f t="shared" si="45"/>
        <v>1</v>
      </c>
      <c r="BZ106">
        <f t="shared" si="46"/>
        <v>0</v>
      </c>
      <c r="CA106">
        <f t="shared" si="47"/>
        <v>0</v>
      </c>
      <c r="CC106">
        <f t="shared" si="48"/>
        <v>0</v>
      </c>
      <c r="CD106">
        <f t="shared" si="49"/>
        <v>0</v>
      </c>
    </row>
    <row r="107" spans="1:82" hidden="1" x14ac:dyDescent="0.25">
      <c r="A107" s="6" t="s">
        <v>387</v>
      </c>
      <c r="B107" s="6"/>
      <c r="C107" s="6" t="s">
        <v>33</v>
      </c>
      <c r="D107" s="8">
        <v>44916</v>
      </c>
      <c r="E107" s="8">
        <v>44918</v>
      </c>
      <c r="F107" s="17">
        <v>0.65</v>
      </c>
      <c r="G107" s="9">
        <v>0</v>
      </c>
      <c r="H107" s="10">
        <v>57031.35</v>
      </c>
      <c r="I107" s="10">
        <v>34218.81</v>
      </c>
      <c r="J107" s="10">
        <v>29114.26</v>
      </c>
      <c r="K107" s="10">
        <v>5104.55</v>
      </c>
      <c r="L107" s="10">
        <v>5104.55</v>
      </c>
      <c r="M107" s="10">
        <v>0</v>
      </c>
      <c r="N107" s="18">
        <v>0.67899999999999983</v>
      </c>
      <c r="O107" s="35"/>
      <c r="P107" s="11" t="s">
        <v>65</v>
      </c>
      <c r="Q107" s="23"/>
      <c r="R107" s="11" t="s">
        <v>66</v>
      </c>
      <c r="S107" s="11" t="s">
        <v>67</v>
      </c>
      <c r="T107" s="11" t="s">
        <v>66</v>
      </c>
      <c r="U107" s="11" t="s">
        <v>67</v>
      </c>
      <c r="V107" s="11" t="s">
        <v>66</v>
      </c>
      <c r="W107" s="11" t="s">
        <v>67</v>
      </c>
      <c r="X107" s="11" t="s">
        <v>66</v>
      </c>
      <c r="Y107" s="11" t="s">
        <v>67</v>
      </c>
      <c r="Z107" s="11" t="s">
        <v>66</v>
      </c>
      <c r="AA107" s="11" t="s">
        <v>67</v>
      </c>
      <c r="AB107" s="11" t="s">
        <v>66</v>
      </c>
      <c r="AC107" s="11" t="s">
        <v>67</v>
      </c>
      <c r="AD107" s="11" t="s">
        <v>66</v>
      </c>
      <c r="AE107" s="11" t="s">
        <v>67</v>
      </c>
      <c r="AF107" s="11" t="s">
        <v>68</v>
      </c>
      <c r="AG107" s="12">
        <v>44861</v>
      </c>
      <c r="AH107" s="12"/>
      <c r="AI107" s="12"/>
      <c r="AJ107" s="12"/>
      <c r="AK107" s="12"/>
      <c r="AL107" s="13" t="s">
        <v>69</v>
      </c>
      <c r="AM107" s="12"/>
      <c r="AN107" s="12"/>
      <c r="AO107" s="13" t="s">
        <v>67</v>
      </c>
      <c r="AP107" s="13" t="s">
        <v>67</v>
      </c>
      <c r="AQ107" s="13" t="s">
        <v>388</v>
      </c>
      <c r="AR107" s="11" t="s">
        <v>67</v>
      </c>
      <c r="AS107" s="11" t="s">
        <v>67</v>
      </c>
      <c r="AT107" s="14" t="s">
        <v>263</v>
      </c>
      <c r="AU107" s="15" t="s">
        <v>343</v>
      </c>
      <c r="AV107" s="16">
        <v>9.11</v>
      </c>
      <c r="BB107">
        <f t="shared" si="25"/>
        <v>1</v>
      </c>
      <c r="BC107">
        <f t="shared" si="26"/>
        <v>0</v>
      </c>
      <c r="BD107">
        <f t="shared" si="27"/>
        <v>0</v>
      </c>
      <c r="BF107">
        <f t="shared" si="28"/>
        <v>0</v>
      </c>
      <c r="BG107">
        <f t="shared" si="50"/>
        <v>0</v>
      </c>
      <c r="BH107">
        <f t="shared" si="30"/>
        <v>0</v>
      </c>
      <c r="BJ107">
        <f t="shared" si="32"/>
        <v>0</v>
      </c>
      <c r="BL107">
        <f t="shared" si="34"/>
        <v>0</v>
      </c>
      <c r="BN107">
        <f t="shared" si="36"/>
        <v>0</v>
      </c>
      <c r="BP107">
        <f t="shared" si="38"/>
        <v>0</v>
      </c>
      <c r="BQ107">
        <f t="shared" si="39"/>
        <v>0</v>
      </c>
      <c r="BR107">
        <f t="shared" si="40"/>
        <v>0</v>
      </c>
      <c r="BS107">
        <f t="shared" si="41"/>
        <v>0</v>
      </c>
      <c r="BT107">
        <f t="shared" si="42"/>
        <v>0</v>
      </c>
      <c r="BV107">
        <f t="shared" si="43"/>
        <v>0</v>
      </c>
      <c r="BW107">
        <f t="shared" si="44"/>
        <v>0</v>
      </c>
      <c r="BX107">
        <f t="shared" si="45"/>
        <v>0</v>
      </c>
      <c r="BZ107">
        <f t="shared" si="46"/>
        <v>0</v>
      </c>
      <c r="CA107">
        <f t="shared" si="47"/>
        <v>0</v>
      </c>
      <c r="CC107">
        <f t="shared" si="48"/>
        <v>0</v>
      </c>
      <c r="CD107">
        <f t="shared" si="49"/>
        <v>0</v>
      </c>
    </row>
    <row r="108" spans="1:82" x14ac:dyDescent="0.25">
      <c r="A108" s="6" t="s">
        <v>389</v>
      </c>
      <c r="B108" s="6" t="s">
        <v>66</v>
      </c>
      <c r="C108" s="6" t="s">
        <v>33</v>
      </c>
      <c r="D108" s="8">
        <v>44930</v>
      </c>
      <c r="E108" s="8">
        <v>44931</v>
      </c>
      <c r="F108" s="17">
        <v>0.4</v>
      </c>
      <c r="G108" s="9">
        <v>0</v>
      </c>
      <c r="H108" s="10">
        <v>54713.67</v>
      </c>
      <c r="I108" s="10">
        <v>32828.201999999997</v>
      </c>
      <c r="J108" s="10">
        <v>29077.971999999998</v>
      </c>
      <c r="K108" s="10">
        <v>3750.23</v>
      </c>
      <c r="L108" s="10">
        <v>3750.23</v>
      </c>
      <c r="M108" s="10">
        <v>0</v>
      </c>
      <c r="N108" s="20">
        <v>0.34299999999999997</v>
      </c>
      <c r="O108" s="35">
        <v>44958</v>
      </c>
      <c r="P108" s="11" t="s">
        <v>78</v>
      </c>
      <c r="Q108" s="23">
        <v>44991</v>
      </c>
      <c r="R108" s="11" t="s">
        <v>70</v>
      </c>
      <c r="S108" s="11" t="s">
        <v>79</v>
      </c>
      <c r="T108" s="11" t="s">
        <v>70</v>
      </c>
      <c r="U108" s="11" t="s">
        <v>79</v>
      </c>
      <c r="V108" s="11" t="s">
        <v>70</v>
      </c>
      <c r="W108" s="11" t="s">
        <v>79</v>
      </c>
      <c r="X108" s="11" t="s">
        <v>70</v>
      </c>
      <c r="Y108" s="11" t="s">
        <v>79</v>
      </c>
      <c r="Z108" s="11" t="s">
        <v>70</v>
      </c>
      <c r="AA108" s="11" t="s">
        <v>79</v>
      </c>
      <c r="AB108" s="11" t="s">
        <v>70</v>
      </c>
      <c r="AC108" s="11" t="s">
        <v>79</v>
      </c>
      <c r="AD108" s="11" t="s">
        <v>70</v>
      </c>
      <c r="AE108" s="11" t="s">
        <v>390</v>
      </c>
      <c r="AF108" s="11" t="s">
        <v>68</v>
      </c>
      <c r="AG108" s="12">
        <v>44861</v>
      </c>
      <c r="AH108" s="12">
        <v>44987</v>
      </c>
      <c r="AI108" s="12"/>
      <c r="AJ108" s="12" t="s">
        <v>635</v>
      </c>
      <c r="AK108" s="12">
        <v>44992</v>
      </c>
      <c r="AL108" s="13" t="s">
        <v>70</v>
      </c>
      <c r="AM108" s="12"/>
      <c r="AN108" s="12"/>
      <c r="AO108" s="13" t="s">
        <v>67</v>
      </c>
      <c r="AP108" s="13" t="s">
        <v>67</v>
      </c>
      <c r="AQ108" s="13" t="s">
        <v>391</v>
      </c>
      <c r="AR108" s="11" t="s">
        <v>67</v>
      </c>
      <c r="AS108" s="11" t="s">
        <v>67</v>
      </c>
      <c r="AT108" s="14" t="s">
        <v>626</v>
      </c>
      <c r="AU108" s="15" t="s">
        <v>343</v>
      </c>
      <c r="AV108" s="16">
        <v>9.11</v>
      </c>
      <c r="BB108">
        <f t="shared" si="25"/>
        <v>1</v>
      </c>
      <c r="BC108">
        <f t="shared" si="26"/>
        <v>0</v>
      </c>
      <c r="BD108">
        <f t="shared" si="27"/>
        <v>1</v>
      </c>
      <c r="BF108">
        <f t="shared" si="28"/>
        <v>1</v>
      </c>
      <c r="BG108">
        <f t="shared" si="50"/>
        <v>1</v>
      </c>
      <c r="BH108">
        <f t="shared" si="30"/>
        <v>1</v>
      </c>
      <c r="BI108">
        <f>IF(U108="VALIDADO",1,0)</f>
        <v>1</v>
      </c>
      <c r="BJ108">
        <f t="shared" si="32"/>
        <v>1</v>
      </c>
      <c r="BK108">
        <f>IF(W108="VALIDADO",1,0)</f>
        <v>1</v>
      </c>
      <c r="BL108">
        <f t="shared" si="34"/>
        <v>1</v>
      </c>
      <c r="BM108">
        <f>IF(Y108="VALIDADO",1,0)</f>
        <v>1</v>
      </c>
      <c r="BN108">
        <f t="shared" si="36"/>
        <v>1</v>
      </c>
      <c r="BO108">
        <f>IF(AA108="VALIDADO",1,0)</f>
        <v>1</v>
      </c>
      <c r="BP108">
        <f t="shared" si="38"/>
        <v>1</v>
      </c>
      <c r="BQ108">
        <f t="shared" si="39"/>
        <v>1</v>
      </c>
      <c r="BR108">
        <f t="shared" si="40"/>
        <v>1</v>
      </c>
      <c r="BS108">
        <f t="shared" si="41"/>
        <v>1</v>
      </c>
      <c r="BT108">
        <f t="shared" si="42"/>
        <v>0</v>
      </c>
      <c r="BV108">
        <f t="shared" si="43"/>
        <v>1</v>
      </c>
      <c r="BW108">
        <f t="shared" si="44"/>
        <v>0</v>
      </c>
      <c r="BX108">
        <f t="shared" si="45"/>
        <v>1</v>
      </c>
      <c r="BZ108">
        <f t="shared" si="46"/>
        <v>0</v>
      </c>
      <c r="CA108">
        <f t="shared" si="47"/>
        <v>0</v>
      </c>
      <c r="CC108">
        <f t="shared" si="48"/>
        <v>0</v>
      </c>
      <c r="CD108">
        <f t="shared" si="49"/>
        <v>0</v>
      </c>
    </row>
    <row r="109" spans="1:82" hidden="1" x14ac:dyDescent="0.25">
      <c r="A109" s="6" t="s">
        <v>392</v>
      </c>
      <c r="B109" s="6"/>
      <c r="C109" s="6" t="s">
        <v>33</v>
      </c>
      <c r="D109" s="8">
        <v>44728</v>
      </c>
      <c r="E109" s="8">
        <v>44872</v>
      </c>
      <c r="F109" s="9">
        <v>0.15</v>
      </c>
      <c r="G109" s="9">
        <v>0</v>
      </c>
      <c r="H109" s="10">
        <v>111205</v>
      </c>
      <c r="I109" s="10">
        <v>66723</v>
      </c>
      <c r="J109" s="10">
        <v>23390.29</v>
      </c>
      <c r="K109" s="10">
        <v>43332.71</v>
      </c>
      <c r="L109" s="10">
        <v>37298.400000000001</v>
      </c>
      <c r="M109" s="10">
        <v>6034.31</v>
      </c>
      <c r="N109" s="9">
        <v>0.29899999999999999</v>
      </c>
      <c r="O109" s="35">
        <v>44986</v>
      </c>
      <c r="P109" s="11" t="s">
        <v>65</v>
      </c>
      <c r="Q109" s="23"/>
      <c r="R109" s="11" t="s">
        <v>66</v>
      </c>
      <c r="S109" s="11" t="s">
        <v>67</v>
      </c>
      <c r="T109" s="11" t="s">
        <v>66</v>
      </c>
      <c r="U109" s="11" t="s">
        <v>67</v>
      </c>
      <c r="V109" s="11" t="s">
        <v>66</v>
      </c>
      <c r="W109" s="11" t="s">
        <v>67</v>
      </c>
      <c r="X109" s="11" t="s">
        <v>66</v>
      </c>
      <c r="Y109" s="11" t="s">
        <v>67</v>
      </c>
      <c r="Z109" s="11" t="s">
        <v>66</v>
      </c>
      <c r="AA109" s="11" t="s">
        <v>67</v>
      </c>
      <c r="AB109" s="11" t="s">
        <v>66</v>
      </c>
      <c r="AC109" s="11" t="s">
        <v>67</v>
      </c>
      <c r="AD109" s="11" t="s">
        <v>66</v>
      </c>
      <c r="AE109" s="11" t="s">
        <v>67</v>
      </c>
      <c r="AF109" s="11" t="s">
        <v>68</v>
      </c>
      <c r="AG109" s="12">
        <v>44861</v>
      </c>
      <c r="AH109" s="12"/>
      <c r="AI109" s="12"/>
      <c r="AJ109" s="12"/>
      <c r="AK109" s="12"/>
      <c r="AL109" s="13" t="s">
        <v>69</v>
      </c>
      <c r="AM109" s="12"/>
      <c r="AN109" s="12"/>
      <c r="AO109" s="13" t="s">
        <v>67</v>
      </c>
      <c r="AP109" s="13" t="s">
        <v>67</v>
      </c>
      <c r="AQ109" s="13" t="s">
        <v>393</v>
      </c>
      <c r="AR109" s="11" t="s">
        <v>67</v>
      </c>
      <c r="AS109" s="11" t="s">
        <v>67</v>
      </c>
      <c r="AT109" s="14" t="s">
        <v>89</v>
      </c>
      <c r="AU109" s="15" t="s">
        <v>330</v>
      </c>
      <c r="AV109" s="16">
        <v>3.4</v>
      </c>
      <c r="BB109">
        <f t="shared" si="25"/>
        <v>1</v>
      </c>
      <c r="BC109">
        <f t="shared" si="26"/>
        <v>0</v>
      </c>
      <c r="BD109">
        <f t="shared" si="27"/>
        <v>0</v>
      </c>
      <c r="BF109">
        <f t="shared" si="28"/>
        <v>0</v>
      </c>
      <c r="BG109">
        <f t="shared" si="50"/>
        <v>0</v>
      </c>
      <c r="BH109">
        <f t="shared" si="30"/>
        <v>0</v>
      </c>
      <c r="BJ109">
        <f t="shared" si="32"/>
        <v>0</v>
      </c>
      <c r="BL109">
        <f t="shared" si="34"/>
        <v>0</v>
      </c>
      <c r="BN109">
        <f t="shared" si="36"/>
        <v>0</v>
      </c>
      <c r="BP109">
        <f t="shared" si="38"/>
        <v>0</v>
      </c>
      <c r="BQ109">
        <f t="shared" si="39"/>
        <v>0</v>
      </c>
      <c r="BR109">
        <f t="shared" si="40"/>
        <v>0</v>
      </c>
      <c r="BS109">
        <f t="shared" si="41"/>
        <v>0</v>
      </c>
      <c r="BT109">
        <f t="shared" si="42"/>
        <v>0</v>
      </c>
      <c r="BV109">
        <f t="shared" si="43"/>
        <v>0</v>
      </c>
      <c r="BW109">
        <f t="shared" si="44"/>
        <v>0</v>
      </c>
      <c r="BX109">
        <f t="shared" si="45"/>
        <v>0</v>
      </c>
      <c r="BZ109">
        <f t="shared" si="46"/>
        <v>0</v>
      </c>
      <c r="CA109">
        <f t="shared" si="47"/>
        <v>0</v>
      </c>
      <c r="CC109">
        <f t="shared" si="48"/>
        <v>0</v>
      </c>
      <c r="CD109">
        <f t="shared" si="49"/>
        <v>0</v>
      </c>
    </row>
    <row r="110" spans="1:82" x14ac:dyDescent="0.25">
      <c r="A110" s="6" t="s">
        <v>394</v>
      </c>
      <c r="B110" s="6" t="s">
        <v>66</v>
      </c>
      <c r="C110" s="6" t="s">
        <v>33</v>
      </c>
      <c r="D110" s="8">
        <v>44728</v>
      </c>
      <c r="E110" s="8">
        <v>44845</v>
      </c>
      <c r="F110" s="9">
        <v>6.0999999999999999E-2</v>
      </c>
      <c r="G110" s="9">
        <v>0</v>
      </c>
      <c r="H110" s="10">
        <v>49701.65</v>
      </c>
      <c r="I110" s="10">
        <v>29820.989999999998</v>
      </c>
      <c r="J110" s="10">
        <v>26493.829999999998</v>
      </c>
      <c r="K110" s="10">
        <v>3327.16</v>
      </c>
      <c r="L110" s="10">
        <v>-839.31999999999971</v>
      </c>
      <c r="M110" s="10">
        <v>4166.4799999999996</v>
      </c>
      <c r="N110" s="9">
        <v>0.27</v>
      </c>
      <c r="O110" s="35">
        <v>44958</v>
      </c>
      <c r="P110" s="11" t="s">
        <v>78</v>
      </c>
      <c r="Q110" s="23">
        <v>44984</v>
      </c>
      <c r="R110" s="11" t="s">
        <v>70</v>
      </c>
      <c r="S110" s="11" t="s">
        <v>79</v>
      </c>
      <c r="T110" s="11" t="s">
        <v>70</v>
      </c>
      <c r="U110" s="23" t="s">
        <v>594</v>
      </c>
      <c r="V110" s="11" t="s">
        <v>70</v>
      </c>
      <c r="W110" s="11" t="s">
        <v>79</v>
      </c>
      <c r="X110" s="11" t="s">
        <v>70</v>
      </c>
      <c r="Y110" s="11" t="s">
        <v>594</v>
      </c>
      <c r="Z110" s="11" t="s">
        <v>70</v>
      </c>
      <c r="AA110" s="11" t="s">
        <v>79</v>
      </c>
      <c r="AB110" s="11" t="s">
        <v>70</v>
      </c>
      <c r="AC110" s="11" t="s">
        <v>79</v>
      </c>
      <c r="AD110" s="11" t="s">
        <v>70</v>
      </c>
      <c r="AE110" s="11" t="s">
        <v>395</v>
      </c>
      <c r="AF110" s="11" t="s">
        <v>68</v>
      </c>
      <c r="AG110" s="12">
        <v>44861</v>
      </c>
      <c r="AH110" s="12">
        <v>44910</v>
      </c>
      <c r="AI110" s="12">
        <v>44987</v>
      </c>
      <c r="AJ110" s="12" t="s">
        <v>635</v>
      </c>
      <c r="AK110" s="12">
        <v>44992</v>
      </c>
      <c r="AL110" s="13" t="s">
        <v>70</v>
      </c>
      <c r="AM110" s="12">
        <v>44992</v>
      </c>
      <c r="AN110" s="12">
        <v>44992</v>
      </c>
      <c r="AO110" s="13" t="s">
        <v>67</v>
      </c>
      <c r="AP110" s="13" t="s">
        <v>67</v>
      </c>
      <c r="AQ110" s="13" t="s">
        <v>396</v>
      </c>
      <c r="AR110" s="11" t="s">
        <v>67</v>
      </c>
      <c r="AS110" s="11" t="s">
        <v>67</v>
      </c>
      <c r="AT110" s="14" t="s">
        <v>627</v>
      </c>
      <c r="AU110" s="15" t="s">
        <v>343</v>
      </c>
      <c r="AV110" s="16">
        <v>9.11</v>
      </c>
      <c r="BB110">
        <f t="shared" si="25"/>
        <v>1</v>
      </c>
      <c r="BC110">
        <f t="shared" si="26"/>
        <v>0</v>
      </c>
      <c r="BD110">
        <f t="shared" si="27"/>
        <v>1</v>
      </c>
      <c r="BF110">
        <f t="shared" si="28"/>
        <v>1</v>
      </c>
      <c r="BG110">
        <f t="shared" si="50"/>
        <v>1</v>
      </c>
      <c r="BH110">
        <f t="shared" si="30"/>
        <v>1</v>
      </c>
      <c r="BI110">
        <f>IF(U110="VALIDADO",1,0)</f>
        <v>0</v>
      </c>
      <c r="BJ110">
        <f t="shared" si="32"/>
        <v>1</v>
      </c>
      <c r="BK110">
        <f>IF(W110="VALIDADO",1,0)</f>
        <v>1</v>
      </c>
      <c r="BL110">
        <f t="shared" si="34"/>
        <v>1</v>
      </c>
      <c r="BM110">
        <f>IF(Y110="VALIDADO",1,0)</f>
        <v>0</v>
      </c>
      <c r="BN110">
        <f t="shared" si="36"/>
        <v>1</v>
      </c>
      <c r="BO110">
        <f>IF(AA110="VALIDADO",1,0)</f>
        <v>1</v>
      </c>
      <c r="BP110">
        <f t="shared" si="38"/>
        <v>1</v>
      </c>
      <c r="BQ110">
        <f t="shared" si="39"/>
        <v>1</v>
      </c>
      <c r="BR110">
        <f t="shared" si="40"/>
        <v>1</v>
      </c>
      <c r="BS110">
        <f t="shared" si="41"/>
        <v>1</v>
      </c>
      <c r="BT110">
        <f t="shared" si="42"/>
        <v>0</v>
      </c>
      <c r="BV110">
        <f t="shared" si="43"/>
        <v>1</v>
      </c>
      <c r="BW110">
        <f t="shared" si="44"/>
        <v>1</v>
      </c>
      <c r="BX110">
        <f t="shared" si="45"/>
        <v>1</v>
      </c>
      <c r="BZ110">
        <f t="shared" si="46"/>
        <v>0</v>
      </c>
      <c r="CA110">
        <f t="shared" si="47"/>
        <v>0</v>
      </c>
      <c r="CC110">
        <f t="shared" si="48"/>
        <v>0</v>
      </c>
      <c r="CD110">
        <f t="shared" si="49"/>
        <v>0</v>
      </c>
    </row>
    <row r="111" spans="1:82" hidden="1" x14ac:dyDescent="0.25">
      <c r="A111" s="6" t="s">
        <v>397</v>
      </c>
      <c r="B111" s="6"/>
      <c r="C111" s="6" t="s">
        <v>33</v>
      </c>
      <c r="D111" s="8">
        <v>44789</v>
      </c>
      <c r="E111" s="8">
        <v>44921</v>
      </c>
      <c r="F111" s="17">
        <v>1.9</v>
      </c>
      <c r="G111" s="9">
        <v>0</v>
      </c>
      <c r="H111" s="10">
        <v>92300.01</v>
      </c>
      <c r="I111" s="10">
        <v>55380.005999999994</v>
      </c>
      <c r="J111" s="10">
        <v>32135.005999999994</v>
      </c>
      <c r="K111" s="10">
        <v>23245</v>
      </c>
      <c r="L111" s="10">
        <v>23245</v>
      </c>
      <c r="M111" s="10">
        <v>0</v>
      </c>
      <c r="N111" s="18">
        <v>0.3</v>
      </c>
      <c r="O111" s="35">
        <v>44986</v>
      </c>
      <c r="P111" s="11" t="s">
        <v>65</v>
      </c>
      <c r="Q111" s="23"/>
      <c r="R111" s="11" t="s">
        <v>66</v>
      </c>
      <c r="S111" s="11" t="s">
        <v>67</v>
      </c>
      <c r="T111" s="11" t="s">
        <v>66</v>
      </c>
      <c r="U111" s="11" t="s">
        <v>67</v>
      </c>
      <c r="V111" s="11" t="s">
        <v>66</v>
      </c>
      <c r="W111" s="11" t="s">
        <v>67</v>
      </c>
      <c r="X111" s="11" t="s">
        <v>66</v>
      </c>
      <c r="Y111" s="11" t="s">
        <v>67</v>
      </c>
      <c r="Z111" s="11" t="s">
        <v>66</v>
      </c>
      <c r="AA111" s="11" t="s">
        <v>67</v>
      </c>
      <c r="AB111" s="11" t="s">
        <v>66</v>
      </c>
      <c r="AC111" s="11" t="s">
        <v>67</v>
      </c>
      <c r="AD111" s="11" t="s">
        <v>66</v>
      </c>
      <c r="AE111" s="11" t="s">
        <v>67</v>
      </c>
      <c r="AF111" s="11" t="s">
        <v>68</v>
      </c>
      <c r="AG111" s="12">
        <v>44862</v>
      </c>
      <c r="AH111" s="12"/>
      <c r="AI111" s="12"/>
      <c r="AJ111" s="12"/>
      <c r="AK111" s="12"/>
      <c r="AL111" s="13" t="s">
        <v>69</v>
      </c>
      <c r="AM111" s="12"/>
      <c r="AN111" s="12"/>
      <c r="AO111" s="13" t="s">
        <v>67</v>
      </c>
      <c r="AP111" s="13" t="s">
        <v>67</v>
      </c>
      <c r="AQ111" s="13" t="s">
        <v>398</v>
      </c>
      <c r="AR111" s="11" t="s">
        <v>67</v>
      </c>
      <c r="AS111" s="11" t="s">
        <v>67</v>
      </c>
      <c r="AT111" s="14" t="s">
        <v>263</v>
      </c>
      <c r="AU111" s="15" t="s">
        <v>360</v>
      </c>
      <c r="AV111" s="16">
        <v>50.52</v>
      </c>
      <c r="BB111">
        <f t="shared" si="25"/>
        <v>1</v>
      </c>
      <c r="BC111">
        <f t="shared" si="26"/>
        <v>0</v>
      </c>
      <c r="BD111">
        <f t="shared" si="27"/>
        <v>0</v>
      </c>
      <c r="BF111">
        <f t="shared" si="28"/>
        <v>0</v>
      </c>
      <c r="BG111">
        <f t="shared" si="50"/>
        <v>0</v>
      </c>
      <c r="BH111">
        <f t="shared" si="30"/>
        <v>0</v>
      </c>
      <c r="BJ111">
        <f t="shared" si="32"/>
        <v>0</v>
      </c>
      <c r="BL111">
        <f t="shared" si="34"/>
        <v>0</v>
      </c>
      <c r="BN111">
        <f t="shared" si="36"/>
        <v>0</v>
      </c>
      <c r="BP111">
        <f t="shared" si="38"/>
        <v>0</v>
      </c>
      <c r="BQ111">
        <f t="shared" si="39"/>
        <v>0</v>
      </c>
      <c r="BR111">
        <f t="shared" si="40"/>
        <v>0</v>
      </c>
      <c r="BS111">
        <f t="shared" si="41"/>
        <v>0</v>
      </c>
      <c r="BT111">
        <f t="shared" si="42"/>
        <v>0</v>
      </c>
      <c r="BV111">
        <f t="shared" si="43"/>
        <v>0</v>
      </c>
      <c r="BW111">
        <f t="shared" si="44"/>
        <v>0</v>
      </c>
      <c r="BX111">
        <f t="shared" si="45"/>
        <v>0</v>
      </c>
      <c r="BZ111">
        <f t="shared" si="46"/>
        <v>0</v>
      </c>
      <c r="CA111">
        <f t="shared" si="47"/>
        <v>0</v>
      </c>
      <c r="CC111">
        <f t="shared" si="48"/>
        <v>0</v>
      </c>
      <c r="CD111">
        <f t="shared" si="49"/>
        <v>0</v>
      </c>
    </row>
    <row r="112" spans="1:82" x14ac:dyDescent="0.25">
      <c r="A112" s="6" t="s">
        <v>399</v>
      </c>
      <c r="B112" s="6" t="s">
        <v>400</v>
      </c>
      <c r="C112" s="6" t="s">
        <v>33</v>
      </c>
      <c r="D112" s="8">
        <v>44649</v>
      </c>
      <c r="E112" s="8">
        <v>44708</v>
      </c>
      <c r="F112" s="9">
        <v>0.85</v>
      </c>
      <c r="G112" s="9">
        <v>0</v>
      </c>
      <c r="H112" s="10">
        <v>41553.57</v>
      </c>
      <c r="I112" s="10">
        <v>24932.142</v>
      </c>
      <c r="J112" s="10">
        <v>2.0000000004074536E-3</v>
      </c>
      <c r="K112" s="10">
        <v>24932.14</v>
      </c>
      <c r="L112" s="10">
        <v>10409.289999999999</v>
      </c>
      <c r="M112" s="10">
        <v>14522.85</v>
      </c>
      <c r="N112" s="9">
        <v>0.77900000000000003</v>
      </c>
      <c r="O112" s="35">
        <v>44958</v>
      </c>
      <c r="P112" s="11" t="s">
        <v>78</v>
      </c>
      <c r="Q112" s="23">
        <v>44958</v>
      </c>
      <c r="R112" s="11" t="s">
        <v>70</v>
      </c>
      <c r="S112" s="11" t="s">
        <v>594</v>
      </c>
      <c r="T112" s="11" t="s">
        <v>70</v>
      </c>
      <c r="U112" s="11" t="s">
        <v>594</v>
      </c>
      <c r="V112" s="11" t="s">
        <v>70</v>
      </c>
      <c r="W112" s="11" t="s">
        <v>594</v>
      </c>
      <c r="X112" s="11" t="s">
        <v>70</v>
      </c>
      <c r="Y112" s="11" t="s">
        <v>594</v>
      </c>
      <c r="Z112" s="11" t="s">
        <v>70</v>
      </c>
      <c r="AA112" s="11" t="s">
        <v>79</v>
      </c>
      <c r="AB112" s="11" t="s">
        <v>70</v>
      </c>
      <c r="AC112" s="11" t="s">
        <v>594</v>
      </c>
      <c r="AD112" s="11" t="s">
        <v>70</v>
      </c>
      <c r="AE112" s="11" t="s">
        <v>401</v>
      </c>
      <c r="AF112" s="11" t="s">
        <v>68</v>
      </c>
      <c r="AG112" s="12">
        <v>44865</v>
      </c>
      <c r="AH112" s="12">
        <v>44987</v>
      </c>
      <c r="AI112" s="12"/>
      <c r="AJ112" s="12" t="s">
        <v>635</v>
      </c>
      <c r="AK112" s="12">
        <v>44991</v>
      </c>
      <c r="AL112" s="13" t="s">
        <v>70</v>
      </c>
      <c r="AM112" s="12"/>
      <c r="AN112" s="12"/>
      <c r="AO112" s="13" t="s">
        <v>67</v>
      </c>
      <c r="AP112" s="13" t="s">
        <v>67</v>
      </c>
      <c r="AQ112" s="13" t="s">
        <v>402</v>
      </c>
      <c r="AR112" s="11" t="s">
        <v>67</v>
      </c>
      <c r="AS112" s="11" t="s">
        <v>67</v>
      </c>
      <c r="AT112" s="14" t="s">
        <v>628</v>
      </c>
      <c r="AU112" s="15" t="s">
        <v>338</v>
      </c>
      <c r="AV112" s="16">
        <v>7.8</v>
      </c>
      <c r="BB112">
        <f t="shared" si="25"/>
        <v>1</v>
      </c>
      <c r="BC112">
        <f t="shared" si="26"/>
        <v>0</v>
      </c>
      <c r="BD112">
        <f t="shared" si="27"/>
        <v>1</v>
      </c>
      <c r="BF112">
        <f t="shared" si="28"/>
        <v>1</v>
      </c>
      <c r="BG112">
        <f t="shared" si="50"/>
        <v>0</v>
      </c>
      <c r="BH112">
        <f t="shared" si="30"/>
        <v>1</v>
      </c>
      <c r="BI112">
        <f>IF(U112="VALIDADO",1,0)</f>
        <v>0</v>
      </c>
      <c r="BJ112">
        <f t="shared" si="32"/>
        <v>1</v>
      </c>
      <c r="BK112">
        <f>IF(W112="VALIDADO",1,0)</f>
        <v>0</v>
      </c>
      <c r="BL112">
        <f t="shared" si="34"/>
        <v>1</v>
      </c>
      <c r="BM112">
        <f>IF(Y112="VALIDADO",1,0)</f>
        <v>0</v>
      </c>
      <c r="BN112">
        <f t="shared" si="36"/>
        <v>1</v>
      </c>
      <c r="BO112">
        <f>IF(AA112="VALIDADO",1,0)</f>
        <v>1</v>
      </c>
      <c r="BP112">
        <f t="shared" si="38"/>
        <v>1</v>
      </c>
      <c r="BQ112">
        <f t="shared" si="39"/>
        <v>0</v>
      </c>
      <c r="BR112">
        <f t="shared" si="40"/>
        <v>1</v>
      </c>
      <c r="BS112">
        <f t="shared" si="41"/>
        <v>1</v>
      </c>
      <c r="BT112">
        <f t="shared" si="42"/>
        <v>0</v>
      </c>
      <c r="BV112">
        <f t="shared" si="43"/>
        <v>1</v>
      </c>
      <c r="BW112">
        <f t="shared" si="44"/>
        <v>0</v>
      </c>
      <c r="BX112">
        <f t="shared" si="45"/>
        <v>1</v>
      </c>
      <c r="BZ112">
        <f t="shared" si="46"/>
        <v>0</v>
      </c>
      <c r="CA112">
        <f t="shared" si="47"/>
        <v>0</v>
      </c>
      <c r="CC112">
        <f t="shared" si="48"/>
        <v>0</v>
      </c>
      <c r="CD112">
        <f t="shared" si="49"/>
        <v>0</v>
      </c>
    </row>
    <row r="113" spans="1:82" hidden="1" x14ac:dyDescent="0.25">
      <c r="A113" s="6" t="s">
        <v>403</v>
      </c>
      <c r="B113" s="6"/>
      <c r="C113" s="6" t="s">
        <v>33</v>
      </c>
      <c r="D113" s="8">
        <v>44729</v>
      </c>
      <c r="E113" s="8">
        <v>44844</v>
      </c>
      <c r="F113" s="9">
        <v>0.73</v>
      </c>
      <c r="G113" s="9">
        <v>0</v>
      </c>
      <c r="H113" s="10">
        <v>59586.5</v>
      </c>
      <c r="I113" s="10">
        <v>35751.9</v>
      </c>
      <c r="J113" s="10">
        <v>0</v>
      </c>
      <c r="K113" s="10">
        <v>35751.9</v>
      </c>
      <c r="L113" s="10">
        <v>26605.230000000003</v>
      </c>
      <c r="M113" s="10">
        <v>9146.67</v>
      </c>
      <c r="N113" s="9">
        <v>0.86099999999999999</v>
      </c>
      <c r="O113" s="35"/>
      <c r="P113" s="11" t="s">
        <v>65</v>
      </c>
      <c r="Q113" s="23"/>
      <c r="R113" s="11" t="s">
        <v>66</v>
      </c>
      <c r="S113" s="11" t="s">
        <v>67</v>
      </c>
      <c r="T113" s="11" t="s">
        <v>66</v>
      </c>
      <c r="U113" s="11" t="s">
        <v>67</v>
      </c>
      <c r="V113" s="11" t="s">
        <v>66</v>
      </c>
      <c r="W113" s="11" t="s">
        <v>67</v>
      </c>
      <c r="X113" s="11" t="s">
        <v>66</v>
      </c>
      <c r="Y113" s="11" t="s">
        <v>67</v>
      </c>
      <c r="Z113" s="11" t="s">
        <v>66</v>
      </c>
      <c r="AA113" s="11" t="s">
        <v>67</v>
      </c>
      <c r="AB113" s="11" t="s">
        <v>66</v>
      </c>
      <c r="AC113" s="11" t="s">
        <v>67</v>
      </c>
      <c r="AD113" s="11" t="s">
        <v>66</v>
      </c>
      <c r="AE113" s="11" t="s">
        <v>67</v>
      </c>
      <c r="AF113" s="11" t="s">
        <v>68</v>
      </c>
      <c r="AG113" s="12">
        <v>44865</v>
      </c>
      <c r="AH113" s="12">
        <v>44970</v>
      </c>
      <c r="AI113" s="12"/>
      <c r="AJ113" s="12"/>
      <c r="AK113" s="12"/>
      <c r="AL113" s="13" t="s">
        <v>70</v>
      </c>
      <c r="AM113" s="12"/>
      <c r="AN113" s="12"/>
      <c r="AO113" s="13" t="s">
        <v>67</v>
      </c>
      <c r="AP113" s="13" t="s">
        <v>67</v>
      </c>
      <c r="AQ113" s="13" t="s">
        <v>404</v>
      </c>
      <c r="AR113" s="11" t="s">
        <v>67</v>
      </c>
      <c r="AS113" s="11" t="s">
        <v>67</v>
      </c>
      <c r="AT113" s="14" t="s">
        <v>405</v>
      </c>
      <c r="AU113" s="16"/>
      <c r="AV113" s="16"/>
      <c r="BB113">
        <f t="shared" si="25"/>
        <v>1</v>
      </c>
      <c r="BC113">
        <f t="shared" si="26"/>
        <v>0</v>
      </c>
      <c r="BD113">
        <f t="shared" si="27"/>
        <v>0</v>
      </c>
      <c r="BF113">
        <f t="shared" si="28"/>
        <v>0</v>
      </c>
      <c r="BG113">
        <f t="shared" si="50"/>
        <v>0</v>
      </c>
      <c r="BH113">
        <f t="shared" si="30"/>
        <v>0</v>
      </c>
      <c r="BJ113">
        <f t="shared" si="32"/>
        <v>0</v>
      </c>
      <c r="BL113">
        <f t="shared" si="34"/>
        <v>0</v>
      </c>
      <c r="BN113">
        <f t="shared" si="36"/>
        <v>0</v>
      </c>
      <c r="BP113">
        <f t="shared" si="38"/>
        <v>0</v>
      </c>
      <c r="BQ113">
        <f t="shared" si="39"/>
        <v>0</v>
      </c>
      <c r="BR113">
        <f t="shared" si="40"/>
        <v>0</v>
      </c>
      <c r="BS113">
        <f t="shared" si="41"/>
        <v>0</v>
      </c>
      <c r="BT113">
        <f t="shared" si="42"/>
        <v>0</v>
      </c>
      <c r="BV113">
        <f t="shared" si="43"/>
        <v>1</v>
      </c>
      <c r="BW113">
        <f t="shared" si="44"/>
        <v>0</v>
      </c>
      <c r="BX113">
        <f t="shared" si="45"/>
        <v>1</v>
      </c>
      <c r="BZ113">
        <f t="shared" si="46"/>
        <v>0</v>
      </c>
      <c r="CA113">
        <f t="shared" si="47"/>
        <v>0</v>
      </c>
      <c r="CC113">
        <f t="shared" si="48"/>
        <v>0</v>
      </c>
      <c r="CD113">
        <f t="shared" si="49"/>
        <v>0</v>
      </c>
    </row>
    <row r="114" spans="1:82" hidden="1" x14ac:dyDescent="0.25">
      <c r="A114" s="6" t="s">
        <v>406</v>
      </c>
      <c r="B114" s="6"/>
      <c r="C114" s="6" t="s">
        <v>33</v>
      </c>
      <c r="D114" s="8">
        <v>44737</v>
      </c>
      <c r="E114" s="7">
        <v>44735</v>
      </c>
      <c r="F114" s="20">
        <v>30</v>
      </c>
      <c r="G114" s="9">
        <v>0</v>
      </c>
      <c r="H114" s="10">
        <v>0</v>
      </c>
      <c r="I114" s="10">
        <v>0</v>
      </c>
      <c r="J114" s="10">
        <v>0</v>
      </c>
      <c r="K114" s="24">
        <v>0</v>
      </c>
      <c r="L114" s="10">
        <v>-227453.11</v>
      </c>
      <c r="M114" s="10">
        <v>227453.11</v>
      </c>
      <c r="N114" s="20">
        <v>28.2</v>
      </c>
      <c r="O114" s="35"/>
      <c r="P114" s="11" t="s">
        <v>65</v>
      </c>
      <c r="Q114" s="23"/>
      <c r="R114" s="11" t="s">
        <v>66</v>
      </c>
      <c r="S114" s="11" t="s">
        <v>67</v>
      </c>
      <c r="T114" s="11" t="s">
        <v>66</v>
      </c>
      <c r="U114" s="11" t="s">
        <v>67</v>
      </c>
      <c r="V114" s="11" t="s">
        <v>66</v>
      </c>
      <c r="W114" s="11" t="s">
        <v>67</v>
      </c>
      <c r="X114" s="11" t="s">
        <v>66</v>
      </c>
      <c r="Y114" s="11" t="s">
        <v>67</v>
      </c>
      <c r="Z114" s="11" t="s">
        <v>66</v>
      </c>
      <c r="AA114" s="11" t="s">
        <v>67</v>
      </c>
      <c r="AB114" s="11" t="s">
        <v>66</v>
      </c>
      <c r="AC114" s="11" t="s">
        <v>67</v>
      </c>
      <c r="AD114" s="11" t="s">
        <v>66</v>
      </c>
      <c r="AE114" s="11" t="s">
        <v>67</v>
      </c>
      <c r="AF114" s="11" t="s">
        <v>68</v>
      </c>
      <c r="AG114" s="12"/>
      <c r="AH114" s="12"/>
      <c r="AI114" s="12"/>
      <c r="AJ114" s="12" t="s">
        <v>635</v>
      </c>
      <c r="AK114" s="12"/>
      <c r="AL114" s="13" t="s">
        <v>69</v>
      </c>
      <c r="AM114" s="12"/>
      <c r="AN114" s="12"/>
      <c r="AO114" s="13" t="s">
        <v>67</v>
      </c>
      <c r="AP114" s="13" t="s">
        <v>67</v>
      </c>
      <c r="AQ114" s="13" t="s">
        <v>407</v>
      </c>
      <c r="AR114" s="11" t="s">
        <v>67</v>
      </c>
      <c r="AS114" s="11" t="s">
        <v>67</v>
      </c>
      <c r="AT114" s="14" t="s">
        <v>408</v>
      </c>
      <c r="AU114" s="16"/>
      <c r="AV114" s="16"/>
      <c r="BB114">
        <f t="shared" si="25"/>
        <v>1</v>
      </c>
      <c r="BC114">
        <f t="shared" si="26"/>
        <v>0</v>
      </c>
      <c r="BD114">
        <f t="shared" si="27"/>
        <v>0</v>
      </c>
      <c r="BF114">
        <f t="shared" si="28"/>
        <v>0</v>
      </c>
      <c r="BG114">
        <f t="shared" si="50"/>
        <v>0</v>
      </c>
      <c r="BH114">
        <f t="shared" si="30"/>
        <v>0</v>
      </c>
      <c r="BJ114">
        <f t="shared" si="32"/>
        <v>0</v>
      </c>
      <c r="BL114">
        <f t="shared" si="34"/>
        <v>0</v>
      </c>
      <c r="BN114">
        <f t="shared" si="36"/>
        <v>0</v>
      </c>
      <c r="BP114">
        <f t="shared" si="38"/>
        <v>0</v>
      </c>
      <c r="BQ114">
        <f t="shared" si="39"/>
        <v>0</v>
      </c>
      <c r="BR114">
        <f t="shared" si="40"/>
        <v>0</v>
      </c>
      <c r="BS114">
        <f t="shared" si="41"/>
        <v>0</v>
      </c>
      <c r="BT114">
        <f t="shared" si="42"/>
        <v>0</v>
      </c>
      <c r="BV114">
        <f t="shared" si="43"/>
        <v>0</v>
      </c>
      <c r="BW114">
        <f t="shared" si="44"/>
        <v>0</v>
      </c>
      <c r="BX114">
        <f t="shared" si="45"/>
        <v>0</v>
      </c>
      <c r="BZ114">
        <f t="shared" si="46"/>
        <v>0</v>
      </c>
      <c r="CA114">
        <f t="shared" si="47"/>
        <v>0</v>
      </c>
      <c r="CC114">
        <f t="shared" si="48"/>
        <v>0</v>
      </c>
      <c r="CD114">
        <f t="shared" si="49"/>
        <v>0</v>
      </c>
    </row>
    <row r="115" spans="1:82" hidden="1" x14ac:dyDescent="0.25">
      <c r="A115" s="6" t="s">
        <v>409</v>
      </c>
      <c r="B115" s="6"/>
      <c r="C115" s="6" t="s">
        <v>33</v>
      </c>
      <c r="D115" s="8">
        <v>44711</v>
      </c>
      <c r="E115" s="7">
        <v>44799</v>
      </c>
      <c r="F115" s="17">
        <v>5.5419999999999998</v>
      </c>
      <c r="G115" s="9">
        <v>0</v>
      </c>
      <c r="H115" s="10">
        <v>0</v>
      </c>
      <c r="I115" s="10">
        <v>0</v>
      </c>
      <c r="J115" s="10">
        <v>0</v>
      </c>
      <c r="K115" s="24">
        <v>0</v>
      </c>
      <c r="L115" s="10">
        <v>0</v>
      </c>
      <c r="M115" s="10">
        <v>0</v>
      </c>
      <c r="N115" s="18">
        <v>7.4</v>
      </c>
      <c r="O115" s="35"/>
      <c r="P115" s="11" t="s">
        <v>65</v>
      </c>
      <c r="Q115" s="23"/>
      <c r="R115" s="11" t="s">
        <v>66</v>
      </c>
      <c r="S115" s="11" t="s">
        <v>67</v>
      </c>
      <c r="T115" s="11" t="s">
        <v>66</v>
      </c>
      <c r="U115" s="11" t="s">
        <v>67</v>
      </c>
      <c r="V115" s="11" t="s">
        <v>66</v>
      </c>
      <c r="W115" s="11" t="s">
        <v>67</v>
      </c>
      <c r="X115" s="11" t="s">
        <v>66</v>
      </c>
      <c r="Y115" s="11" t="s">
        <v>67</v>
      </c>
      <c r="Z115" s="11" t="s">
        <v>66</v>
      </c>
      <c r="AA115" s="11" t="s">
        <v>67</v>
      </c>
      <c r="AB115" s="11" t="s">
        <v>66</v>
      </c>
      <c r="AC115" s="11" t="s">
        <v>67</v>
      </c>
      <c r="AD115" s="11" t="s">
        <v>66</v>
      </c>
      <c r="AE115" s="11" t="s">
        <v>67</v>
      </c>
      <c r="AF115" s="11" t="s">
        <v>68</v>
      </c>
      <c r="AG115" s="12"/>
      <c r="AH115" s="12">
        <v>44973</v>
      </c>
      <c r="AI115" s="12"/>
      <c r="AJ115" s="12"/>
      <c r="AK115" s="12">
        <v>44973</v>
      </c>
      <c r="AL115" s="13" t="s">
        <v>70</v>
      </c>
      <c r="AM115" s="12"/>
      <c r="AN115" s="12"/>
      <c r="AO115" s="13" t="s">
        <v>67</v>
      </c>
      <c r="AP115" s="13" t="s">
        <v>67</v>
      </c>
      <c r="AQ115" s="13" t="s">
        <v>410</v>
      </c>
      <c r="AR115" s="11" t="s">
        <v>67</v>
      </c>
      <c r="AS115" s="11" t="s">
        <v>67</v>
      </c>
      <c r="AT115" s="14" t="s">
        <v>411</v>
      </c>
      <c r="AU115" s="15" t="s">
        <v>412</v>
      </c>
      <c r="AV115" s="16">
        <v>4.5999999999999996</v>
      </c>
      <c r="BB115">
        <f t="shared" si="25"/>
        <v>1</v>
      </c>
      <c r="BC115">
        <f t="shared" si="26"/>
        <v>0</v>
      </c>
      <c r="BD115">
        <f t="shared" si="27"/>
        <v>0</v>
      </c>
      <c r="BF115">
        <f t="shared" si="28"/>
        <v>0</v>
      </c>
      <c r="BG115">
        <f t="shared" si="50"/>
        <v>0</v>
      </c>
      <c r="BH115">
        <f t="shared" si="30"/>
        <v>0</v>
      </c>
      <c r="BJ115">
        <f t="shared" si="32"/>
        <v>0</v>
      </c>
      <c r="BL115">
        <f t="shared" si="34"/>
        <v>0</v>
      </c>
      <c r="BN115">
        <f t="shared" si="36"/>
        <v>0</v>
      </c>
      <c r="BP115">
        <f t="shared" si="38"/>
        <v>0</v>
      </c>
      <c r="BQ115">
        <f t="shared" si="39"/>
        <v>0</v>
      </c>
      <c r="BR115">
        <f t="shared" si="40"/>
        <v>0</v>
      </c>
      <c r="BS115">
        <f t="shared" si="41"/>
        <v>0</v>
      </c>
      <c r="BT115">
        <f t="shared" si="42"/>
        <v>0</v>
      </c>
      <c r="BV115">
        <f t="shared" si="43"/>
        <v>1</v>
      </c>
      <c r="BW115">
        <f t="shared" si="44"/>
        <v>0</v>
      </c>
      <c r="BX115">
        <f t="shared" si="45"/>
        <v>1</v>
      </c>
      <c r="BZ115">
        <f t="shared" si="46"/>
        <v>0</v>
      </c>
      <c r="CA115">
        <f t="shared" si="47"/>
        <v>0</v>
      </c>
      <c r="CC115">
        <f t="shared" si="48"/>
        <v>0</v>
      </c>
      <c r="CD115">
        <f t="shared" si="49"/>
        <v>0</v>
      </c>
    </row>
    <row r="116" spans="1:82" x14ac:dyDescent="0.25">
      <c r="A116" s="6" t="s">
        <v>413</v>
      </c>
      <c r="B116" s="6"/>
      <c r="C116" s="6" t="s">
        <v>33</v>
      </c>
      <c r="D116" s="8">
        <v>44768</v>
      </c>
      <c r="E116" s="7">
        <v>44939</v>
      </c>
      <c r="F116" s="17">
        <v>0.66</v>
      </c>
      <c r="G116" s="9">
        <v>0</v>
      </c>
      <c r="H116" s="10">
        <v>60734.92</v>
      </c>
      <c r="I116" s="10">
        <v>36440.951999999997</v>
      </c>
      <c r="J116" s="10">
        <v>36440.951999999997</v>
      </c>
      <c r="K116" s="24">
        <v>0</v>
      </c>
      <c r="L116" s="10">
        <v>0</v>
      </c>
      <c r="M116" s="10">
        <v>0</v>
      </c>
      <c r="N116" s="18">
        <v>0.6</v>
      </c>
      <c r="O116" s="35"/>
      <c r="P116" s="11" t="s">
        <v>78</v>
      </c>
      <c r="Q116" s="23">
        <v>44994</v>
      </c>
      <c r="R116" s="11" t="s">
        <v>70</v>
      </c>
      <c r="S116" s="11" t="s">
        <v>79</v>
      </c>
      <c r="T116" s="11" t="s">
        <v>70</v>
      </c>
      <c r="U116" s="11" t="s">
        <v>79</v>
      </c>
      <c r="V116" s="11" t="s">
        <v>70</v>
      </c>
      <c r="W116" s="11" t="s">
        <v>79</v>
      </c>
      <c r="X116" s="11" t="s">
        <v>70</v>
      </c>
      <c r="Y116" s="11" t="s">
        <v>79</v>
      </c>
      <c r="Z116" s="11" t="s">
        <v>70</v>
      </c>
      <c r="AA116" s="11" t="s">
        <v>79</v>
      </c>
      <c r="AB116" s="11" t="s">
        <v>70</v>
      </c>
      <c r="AC116" s="11" t="s">
        <v>79</v>
      </c>
      <c r="AD116" s="11" t="s">
        <v>70</v>
      </c>
      <c r="AE116" s="11" t="s">
        <v>629</v>
      </c>
      <c r="AF116" s="11" t="s">
        <v>637</v>
      </c>
      <c r="AG116" s="12">
        <v>44628</v>
      </c>
      <c r="AH116" s="12">
        <v>44981</v>
      </c>
      <c r="AI116" s="12"/>
      <c r="AJ116" s="12" t="s">
        <v>635</v>
      </c>
      <c r="AK116" s="12"/>
      <c r="AL116" s="13" t="s">
        <v>67</v>
      </c>
      <c r="AM116" s="12"/>
      <c r="AN116" s="12"/>
      <c r="AO116" s="13" t="s">
        <v>67</v>
      </c>
      <c r="AP116" s="13" t="s">
        <v>67</v>
      </c>
      <c r="AQ116" s="13" t="s">
        <v>414</v>
      </c>
      <c r="AR116" s="11" t="s">
        <v>67</v>
      </c>
      <c r="AS116" s="11" t="s">
        <v>67</v>
      </c>
      <c r="AT116" s="14" t="s">
        <v>616</v>
      </c>
      <c r="AU116" s="16"/>
      <c r="AV116" s="16"/>
      <c r="BB116">
        <f t="shared" si="25"/>
        <v>1</v>
      </c>
      <c r="BC116">
        <f t="shared" si="26"/>
        <v>0</v>
      </c>
      <c r="BD116">
        <f t="shared" si="27"/>
        <v>1</v>
      </c>
      <c r="BF116">
        <f t="shared" si="28"/>
        <v>1</v>
      </c>
      <c r="BG116">
        <f t="shared" si="50"/>
        <v>1</v>
      </c>
      <c r="BH116">
        <f t="shared" si="30"/>
        <v>1</v>
      </c>
      <c r="BJ116">
        <f t="shared" si="32"/>
        <v>1</v>
      </c>
      <c r="BL116">
        <f t="shared" si="34"/>
        <v>1</v>
      </c>
      <c r="BN116">
        <f t="shared" si="36"/>
        <v>1</v>
      </c>
      <c r="BP116">
        <f t="shared" si="38"/>
        <v>1</v>
      </c>
      <c r="BQ116">
        <f t="shared" si="39"/>
        <v>1</v>
      </c>
      <c r="BR116">
        <f t="shared" si="40"/>
        <v>1</v>
      </c>
      <c r="BS116">
        <f t="shared" si="41"/>
        <v>1</v>
      </c>
      <c r="BT116">
        <f t="shared" si="42"/>
        <v>0</v>
      </c>
      <c r="BV116">
        <f t="shared" si="43"/>
        <v>1</v>
      </c>
      <c r="BW116">
        <f t="shared" si="44"/>
        <v>0</v>
      </c>
      <c r="BX116">
        <f t="shared" si="45"/>
        <v>0</v>
      </c>
      <c r="BZ116">
        <f t="shared" si="46"/>
        <v>0</v>
      </c>
      <c r="CA116">
        <f t="shared" si="47"/>
        <v>0</v>
      </c>
      <c r="CC116">
        <f t="shared" si="48"/>
        <v>0</v>
      </c>
      <c r="CD116">
        <f t="shared" si="49"/>
        <v>0</v>
      </c>
    </row>
    <row r="117" spans="1:82" hidden="1" x14ac:dyDescent="0.25">
      <c r="A117" s="6" t="s">
        <v>415</v>
      </c>
      <c r="B117" s="6"/>
      <c r="C117" s="6" t="s">
        <v>34</v>
      </c>
      <c r="D117" s="8">
        <v>44735</v>
      </c>
      <c r="E117" s="7"/>
      <c r="F117" s="17">
        <v>0.92900000000000005</v>
      </c>
      <c r="G117" s="9">
        <v>0</v>
      </c>
      <c r="H117" s="10">
        <v>63852.74</v>
      </c>
      <c r="I117" s="10">
        <v>38311.644</v>
      </c>
      <c r="J117" s="10">
        <v>30568.984</v>
      </c>
      <c r="K117" s="24">
        <v>7742.66</v>
      </c>
      <c r="L117" s="10">
        <v>7742.66</v>
      </c>
      <c r="M117" s="10">
        <v>0</v>
      </c>
      <c r="N117" s="20">
        <v>1.0919999999999999</v>
      </c>
      <c r="O117" s="35"/>
      <c r="P117" s="11" t="s">
        <v>65</v>
      </c>
      <c r="Q117" s="23"/>
      <c r="R117" s="11" t="s">
        <v>66</v>
      </c>
      <c r="S117" s="11" t="s">
        <v>67</v>
      </c>
      <c r="T117" s="11" t="s">
        <v>66</v>
      </c>
      <c r="U117" s="11" t="s">
        <v>67</v>
      </c>
      <c r="V117" s="11" t="s">
        <v>66</v>
      </c>
      <c r="W117" s="11" t="s">
        <v>67</v>
      </c>
      <c r="X117" s="11" t="s">
        <v>66</v>
      </c>
      <c r="Y117" s="11" t="s">
        <v>67</v>
      </c>
      <c r="Z117" s="11" t="s">
        <v>66</v>
      </c>
      <c r="AA117" s="11" t="s">
        <v>67</v>
      </c>
      <c r="AB117" s="11" t="s">
        <v>66</v>
      </c>
      <c r="AC117" s="11" t="s">
        <v>67</v>
      </c>
      <c r="AD117" s="11" t="s">
        <v>66</v>
      </c>
      <c r="AE117" s="11" t="s">
        <v>67</v>
      </c>
      <c r="AF117" s="11" t="s">
        <v>68</v>
      </c>
      <c r="AG117" s="12">
        <v>44671</v>
      </c>
      <c r="AH117" s="12"/>
      <c r="AI117" s="12"/>
      <c r="AJ117" s="12"/>
      <c r="AK117" s="12"/>
      <c r="AL117" s="13" t="s">
        <v>69</v>
      </c>
      <c r="AM117" s="12"/>
      <c r="AN117" s="12"/>
      <c r="AO117" s="13" t="s">
        <v>67</v>
      </c>
      <c r="AP117" s="13" t="s">
        <v>67</v>
      </c>
      <c r="AQ117" s="13" t="s">
        <v>416</v>
      </c>
      <c r="AR117" s="11" t="s">
        <v>67</v>
      </c>
      <c r="AS117" s="11" t="s">
        <v>67</v>
      </c>
      <c r="AT117" s="14"/>
      <c r="AU117" s="16"/>
      <c r="AV117" s="16"/>
      <c r="BB117">
        <f t="shared" si="25"/>
        <v>0</v>
      </c>
      <c r="BC117">
        <f t="shared" si="26"/>
        <v>1</v>
      </c>
      <c r="BD117">
        <f t="shared" si="27"/>
        <v>0</v>
      </c>
      <c r="BF117">
        <f t="shared" si="28"/>
        <v>0</v>
      </c>
      <c r="BG117">
        <f t="shared" si="50"/>
        <v>0</v>
      </c>
      <c r="BH117">
        <f t="shared" si="30"/>
        <v>0</v>
      </c>
      <c r="BJ117">
        <f t="shared" si="32"/>
        <v>0</v>
      </c>
      <c r="BL117">
        <f t="shared" si="34"/>
        <v>0</v>
      </c>
      <c r="BN117">
        <f t="shared" si="36"/>
        <v>0</v>
      </c>
      <c r="BP117">
        <f t="shared" si="38"/>
        <v>0</v>
      </c>
      <c r="BQ117">
        <f t="shared" si="39"/>
        <v>0</v>
      </c>
      <c r="BR117">
        <f t="shared" si="40"/>
        <v>0</v>
      </c>
      <c r="BS117">
        <f t="shared" si="41"/>
        <v>0</v>
      </c>
      <c r="BT117">
        <f t="shared" si="42"/>
        <v>0</v>
      </c>
      <c r="BV117">
        <f t="shared" si="43"/>
        <v>0</v>
      </c>
      <c r="BW117">
        <f t="shared" si="44"/>
        <v>0</v>
      </c>
      <c r="BX117">
        <f t="shared" si="45"/>
        <v>0</v>
      </c>
      <c r="BZ117">
        <f t="shared" si="46"/>
        <v>0</v>
      </c>
      <c r="CA117">
        <f t="shared" si="47"/>
        <v>0</v>
      </c>
      <c r="CC117">
        <f t="shared" si="48"/>
        <v>0</v>
      </c>
      <c r="CD117">
        <f t="shared" si="49"/>
        <v>0</v>
      </c>
    </row>
    <row r="118" spans="1:82" hidden="1" x14ac:dyDescent="0.25">
      <c r="A118" s="6" t="s">
        <v>417</v>
      </c>
      <c r="B118" s="6"/>
      <c r="C118" s="6" t="s">
        <v>34</v>
      </c>
      <c r="D118" s="8">
        <v>44763</v>
      </c>
      <c r="E118" s="7"/>
      <c r="F118" s="17">
        <v>0.25</v>
      </c>
      <c r="G118" s="9">
        <v>0</v>
      </c>
      <c r="H118" s="10">
        <v>51516.65</v>
      </c>
      <c r="I118" s="10">
        <v>30909.989999999998</v>
      </c>
      <c r="J118" s="10">
        <v>30909.989999999998</v>
      </c>
      <c r="K118" s="24">
        <v>0</v>
      </c>
      <c r="L118" s="10">
        <v>0</v>
      </c>
      <c r="M118" s="10">
        <v>0</v>
      </c>
      <c r="N118" s="18">
        <v>0.47199999999999998</v>
      </c>
      <c r="O118" s="35"/>
      <c r="P118" s="11" t="s">
        <v>65</v>
      </c>
      <c r="Q118" s="23"/>
      <c r="R118" s="11" t="s">
        <v>66</v>
      </c>
      <c r="S118" s="11" t="s">
        <v>67</v>
      </c>
      <c r="T118" s="11" t="s">
        <v>66</v>
      </c>
      <c r="U118" s="11" t="s">
        <v>67</v>
      </c>
      <c r="V118" s="11" t="s">
        <v>66</v>
      </c>
      <c r="W118" s="11" t="s">
        <v>67</v>
      </c>
      <c r="X118" s="11" t="s">
        <v>66</v>
      </c>
      <c r="Y118" s="11" t="s">
        <v>67</v>
      </c>
      <c r="Z118" s="11" t="s">
        <v>66</v>
      </c>
      <c r="AA118" s="11" t="s">
        <v>67</v>
      </c>
      <c r="AB118" s="11" t="s">
        <v>66</v>
      </c>
      <c r="AC118" s="11" t="s">
        <v>67</v>
      </c>
      <c r="AD118" s="11" t="s">
        <v>66</v>
      </c>
      <c r="AE118" s="11" t="s">
        <v>67</v>
      </c>
      <c r="AF118" s="11" t="s">
        <v>68</v>
      </c>
      <c r="AG118" s="12">
        <v>44859</v>
      </c>
      <c r="AH118" s="12"/>
      <c r="AI118" s="12"/>
      <c r="AJ118" s="12" t="s">
        <v>635</v>
      </c>
      <c r="AK118" s="12"/>
      <c r="AL118" s="13" t="s">
        <v>69</v>
      </c>
      <c r="AM118" s="12"/>
      <c r="AN118" s="12"/>
      <c r="AO118" s="13" t="s">
        <v>67</v>
      </c>
      <c r="AP118" s="13" t="s">
        <v>67</v>
      </c>
      <c r="AQ118" s="13" t="s">
        <v>418</v>
      </c>
      <c r="AR118" s="11" t="s">
        <v>67</v>
      </c>
      <c r="AS118" s="11" t="s">
        <v>67</v>
      </c>
      <c r="AT118" s="14"/>
      <c r="AU118" s="16"/>
      <c r="AV118" s="16"/>
      <c r="BB118">
        <f t="shared" si="25"/>
        <v>0</v>
      </c>
      <c r="BC118">
        <f t="shared" si="26"/>
        <v>1</v>
      </c>
      <c r="BD118">
        <f t="shared" si="27"/>
        <v>0</v>
      </c>
      <c r="BF118">
        <f t="shared" si="28"/>
        <v>0</v>
      </c>
      <c r="BG118">
        <f t="shared" si="50"/>
        <v>0</v>
      </c>
      <c r="BH118">
        <f t="shared" si="30"/>
        <v>0</v>
      </c>
      <c r="BJ118">
        <f t="shared" si="32"/>
        <v>0</v>
      </c>
      <c r="BL118">
        <f t="shared" si="34"/>
        <v>0</v>
      </c>
      <c r="BN118">
        <f t="shared" si="36"/>
        <v>0</v>
      </c>
      <c r="BP118">
        <f t="shared" si="38"/>
        <v>0</v>
      </c>
      <c r="BQ118">
        <f t="shared" si="39"/>
        <v>0</v>
      </c>
      <c r="BR118">
        <f t="shared" si="40"/>
        <v>0</v>
      </c>
      <c r="BS118">
        <f t="shared" si="41"/>
        <v>0</v>
      </c>
      <c r="BT118">
        <f t="shared" si="42"/>
        <v>0</v>
      </c>
      <c r="BV118">
        <f t="shared" si="43"/>
        <v>0</v>
      </c>
      <c r="BW118">
        <f t="shared" si="44"/>
        <v>0</v>
      </c>
      <c r="BX118">
        <f t="shared" si="45"/>
        <v>0</v>
      </c>
      <c r="BZ118">
        <f t="shared" si="46"/>
        <v>0</v>
      </c>
      <c r="CA118">
        <f t="shared" si="47"/>
        <v>0</v>
      </c>
      <c r="CC118">
        <f t="shared" si="48"/>
        <v>0</v>
      </c>
      <c r="CD118">
        <f t="shared" si="49"/>
        <v>0</v>
      </c>
    </row>
    <row r="119" spans="1:82" hidden="1" x14ac:dyDescent="0.25">
      <c r="A119" s="6" t="s">
        <v>419</v>
      </c>
      <c r="B119" s="6"/>
      <c r="C119" s="6" t="s">
        <v>34</v>
      </c>
      <c r="D119" s="8">
        <v>44764</v>
      </c>
      <c r="E119" s="7"/>
      <c r="F119" s="17">
        <v>0.35199999999999998</v>
      </c>
      <c r="G119" s="9">
        <v>0</v>
      </c>
      <c r="H119" s="10">
        <v>53830.65</v>
      </c>
      <c r="I119" s="10">
        <v>32298.39</v>
      </c>
      <c r="J119" s="10">
        <v>32298.39</v>
      </c>
      <c r="K119" s="24">
        <v>0</v>
      </c>
      <c r="L119" s="10">
        <v>0</v>
      </c>
      <c r="M119" s="10">
        <v>0</v>
      </c>
      <c r="N119" s="18">
        <v>0.5</v>
      </c>
      <c r="O119" s="35"/>
      <c r="P119" s="11" t="s">
        <v>65</v>
      </c>
      <c r="Q119" s="23"/>
      <c r="R119" s="11" t="s">
        <v>66</v>
      </c>
      <c r="S119" s="11" t="s">
        <v>67</v>
      </c>
      <c r="T119" s="11" t="s">
        <v>66</v>
      </c>
      <c r="U119" s="11" t="s">
        <v>67</v>
      </c>
      <c r="V119" s="11" t="s">
        <v>66</v>
      </c>
      <c r="W119" s="11" t="s">
        <v>67</v>
      </c>
      <c r="X119" s="11" t="s">
        <v>66</v>
      </c>
      <c r="Y119" s="11" t="s">
        <v>67</v>
      </c>
      <c r="Z119" s="11" t="s">
        <v>66</v>
      </c>
      <c r="AA119" s="11" t="s">
        <v>67</v>
      </c>
      <c r="AB119" s="11" t="s">
        <v>66</v>
      </c>
      <c r="AC119" s="11" t="s">
        <v>67</v>
      </c>
      <c r="AD119" s="11" t="s">
        <v>66</v>
      </c>
      <c r="AE119" s="11" t="s">
        <v>67</v>
      </c>
      <c r="AF119" s="11" t="s">
        <v>96</v>
      </c>
      <c r="AG119" s="12">
        <v>44628</v>
      </c>
      <c r="AH119" s="12"/>
      <c r="AI119" s="12"/>
      <c r="AJ119" s="12"/>
      <c r="AK119" s="12"/>
      <c r="AL119" s="13" t="s">
        <v>69</v>
      </c>
      <c r="AM119" s="12"/>
      <c r="AN119" s="12"/>
      <c r="AO119" s="13" t="s">
        <v>67</v>
      </c>
      <c r="AP119" s="13" t="s">
        <v>67</v>
      </c>
      <c r="AQ119" s="13" t="s">
        <v>420</v>
      </c>
      <c r="AR119" s="11" t="s">
        <v>67</v>
      </c>
      <c r="AS119" s="11" t="s">
        <v>67</v>
      </c>
      <c r="AT119" s="14"/>
      <c r="AU119" s="15" t="s">
        <v>421</v>
      </c>
      <c r="AV119" s="16">
        <v>7.8</v>
      </c>
      <c r="BB119">
        <f t="shared" si="25"/>
        <v>0</v>
      </c>
      <c r="BC119">
        <f t="shared" si="26"/>
        <v>1</v>
      </c>
      <c r="BD119">
        <f t="shared" si="27"/>
        <v>0</v>
      </c>
      <c r="BF119">
        <f t="shared" si="28"/>
        <v>0</v>
      </c>
      <c r="BG119">
        <f t="shared" si="50"/>
        <v>0</v>
      </c>
      <c r="BH119">
        <f t="shared" si="30"/>
        <v>0</v>
      </c>
      <c r="BJ119">
        <f t="shared" si="32"/>
        <v>0</v>
      </c>
      <c r="BL119">
        <f t="shared" si="34"/>
        <v>0</v>
      </c>
      <c r="BN119">
        <f t="shared" si="36"/>
        <v>0</v>
      </c>
      <c r="BP119">
        <f t="shared" si="38"/>
        <v>0</v>
      </c>
      <c r="BQ119">
        <f t="shared" si="39"/>
        <v>0</v>
      </c>
      <c r="BR119">
        <f t="shared" si="40"/>
        <v>0</v>
      </c>
      <c r="BS119">
        <f t="shared" si="41"/>
        <v>0</v>
      </c>
      <c r="BT119">
        <f t="shared" si="42"/>
        <v>1</v>
      </c>
      <c r="BV119">
        <f t="shared" si="43"/>
        <v>0</v>
      </c>
      <c r="BW119">
        <f t="shared" si="44"/>
        <v>0</v>
      </c>
      <c r="BX119">
        <f t="shared" si="45"/>
        <v>0</v>
      </c>
      <c r="BZ119">
        <f t="shared" si="46"/>
        <v>0</v>
      </c>
      <c r="CA119">
        <f t="shared" si="47"/>
        <v>0</v>
      </c>
      <c r="CC119">
        <f t="shared" si="48"/>
        <v>0</v>
      </c>
      <c r="CD119">
        <f t="shared" si="49"/>
        <v>0</v>
      </c>
    </row>
    <row r="120" spans="1:82" x14ac:dyDescent="0.25">
      <c r="A120" s="6" t="s">
        <v>422</v>
      </c>
      <c r="B120" s="6" t="s">
        <v>423</v>
      </c>
      <c r="C120" s="6" t="s">
        <v>33</v>
      </c>
      <c r="D120" s="8">
        <v>44950</v>
      </c>
      <c r="E120" s="7">
        <v>44950</v>
      </c>
      <c r="F120" s="20">
        <v>0.21199999999999999</v>
      </c>
      <c r="G120" s="9">
        <v>0</v>
      </c>
      <c r="H120" s="10">
        <v>49078.86</v>
      </c>
      <c r="I120" s="10">
        <v>29447.315999999999</v>
      </c>
      <c r="J120" s="10">
        <v>29447.315999999999</v>
      </c>
      <c r="K120" s="24">
        <v>0</v>
      </c>
      <c r="L120" s="10">
        <v>0</v>
      </c>
      <c r="M120" s="10">
        <v>0</v>
      </c>
      <c r="N120" s="20">
        <v>0.40400000000000003</v>
      </c>
      <c r="O120" s="35">
        <v>44958</v>
      </c>
      <c r="P120" s="11" t="s">
        <v>78</v>
      </c>
      <c r="Q120" s="23">
        <v>44987</v>
      </c>
      <c r="R120" s="11" t="s">
        <v>70</v>
      </c>
      <c r="S120" s="11" t="s">
        <v>79</v>
      </c>
      <c r="T120" s="11" t="s">
        <v>70</v>
      </c>
      <c r="U120" s="11" t="s">
        <v>79</v>
      </c>
      <c r="V120" s="11" t="s">
        <v>70</v>
      </c>
      <c r="W120" s="11" t="s">
        <v>594</v>
      </c>
      <c r="X120" s="11" t="s">
        <v>70</v>
      </c>
      <c r="Y120" s="11" t="s">
        <v>79</v>
      </c>
      <c r="Z120" s="11" t="s">
        <v>70</v>
      </c>
      <c r="AA120" s="11" t="s">
        <v>79</v>
      </c>
      <c r="AB120" s="11" t="s">
        <v>70</v>
      </c>
      <c r="AC120" s="11" t="s">
        <v>79</v>
      </c>
      <c r="AD120" s="11" t="s">
        <v>70</v>
      </c>
      <c r="AE120" s="11" t="s">
        <v>424</v>
      </c>
      <c r="AF120" s="11" t="s">
        <v>68</v>
      </c>
      <c r="AG120" s="12">
        <v>44873</v>
      </c>
      <c r="AH120" s="12"/>
      <c r="AI120" s="12"/>
      <c r="AJ120" s="12" t="s">
        <v>67</v>
      </c>
      <c r="AK120" s="12"/>
      <c r="AL120" s="13" t="s">
        <v>67</v>
      </c>
      <c r="AM120" s="12"/>
      <c r="AN120" s="12"/>
      <c r="AO120" s="13" t="s">
        <v>67</v>
      </c>
      <c r="AP120" s="13" t="s">
        <v>67</v>
      </c>
      <c r="AQ120" s="13" t="s">
        <v>425</v>
      </c>
      <c r="AR120" s="11" t="s">
        <v>67</v>
      </c>
      <c r="AS120" s="11" t="s">
        <v>67</v>
      </c>
      <c r="AT120" s="14" t="s">
        <v>630</v>
      </c>
      <c r="AU120" s="16"/>
      <c r="AV120" s="16"/>
      <c r="BB120">
        <f t="shared" si="25"/>
        <v>1</v>
      </c>
      <c r="BC120">
        <f t="shared" si="26"/>
        <v>0</v>
      </c>
      <c r="BD120">
        <f t="shared" si="27"/>
        <v>1</v>
      </c>
      <c r="BF120">
        <f t="shared" si="28"/>
        <v>1</v>
      </c>
      <c r="BG120">
        <f t="shared" si="50"/>
        <v>1</v>
      </c>
      <c r="BH120">
        <f t="shared" si="30"/>
        <v>1</v>
      </c>
      <c r="BI120">
        <f>IF(U120="VALIDADO",1,0)</f>
        <v>1</v>
      </c>
      <c r="BJ120">
        <f t="shared" si="32"/>
        <v>1</v>
      </c>
      <c r="BK120">
        <f>IF(W120="VALIDADO",1,0)</f>
        <v>0</v>
      </c>
      <c r="BL120">
        <f t="shared" si="34"/>
        <v>1</v>
      </c>
      <c r="BM120">
        <f>IF(Y120="VALIDADO",1,0)</f>
        <v>1</v>
      </c>
      <c r="BN120">
        <f t="shared" si="36"/>
        <v>1</v>
      </c>
      <c r="BO120">
        <f>IF(AA120="VALIDADO",1,0)</f>
        <v>1</v>
      </c>
      <c r="BP120">
        <f t="shared" si="38"/>
        <v>1</v>
      </c>
      <c r="BQ120">
        <f t="shared" si="39"/>
        <v>1</v>
      </c>
      <c r="BR120">
        <f t="shared" si="40"/>
        <v>1</v>
      </c>
      <c r="BS120">
        <f t="shared" si="41"/>
        <v>1</v>
      </c>
      <c r="BT120">
        <f t="shared" si="42"/>
        <v>0</v>
      </c>
      <c r="BV120">
        <f t="shared" si="43"/>
        <v>0</v>
      </c>
      <c r="BW120">
        <f t="shared" si="44"/>
        <v>0</v>
      </c>
      <c r="BX120">
        <f t="shared" si="45"/>
        <v>0</v>
      </c>
      <c r="BZ120">
        <f t="shared" si="46"/>
        <v>0</v>
      </c>
      <c r="CA120">
        <f t="shared" si="47"/>
        <v>0</v>
      </c>
      <c r="CC120">
        <f t="shared" si="48"/>
        <v>0</v>
      </c>
      <c r="CD120">
        <f t="shared" si="49"/>
        <v>0</v>
      </c>
    </row>
    <row r="121" spans="1:82" hidden="1" x14ac:dyDescent="0.25">
      <c r="A121" s="6" t="s">
        <v>426</v>
      </c>
      <c r="B121" s="6"/>
      <c r="C121" s="6" t="s">
        <v>34</v>
      </c>
      <c r="D121" s="8">
        <v>44727</v>
      </c>
      <c r="E121" s="7"/>
      <c r="F121" s="17">
        <v>0.7</v>
      </c>
      <c r="G121" s="9">
        <v>0</v>
      </c>
      <c r="H121" s="10">
        <v>59447.34</v>
      </c>
      <c r="I121" s="10">
        <v>35668.403999999995</v>
      </c>
      <c r="J121" s="10">
        <v>30270.613999999994</v>
      </c>
      <c r="K121" s="24">
        <v>5397.79</v>
      </c>
      <c r="L121" s="10">
        <v>5397.79</v>
      </c>
      <c r="M121" s="10">
        <v>0</v>
      </c>
      <c r="N121" s="20">
        <v>0.6379999999999999</v>
      </c>
      <c r="O121" s="35"/>
      <c r="P121" s="11" t="s">
        <v>65</v>
      </c>
      <c r="Q121" s="23"/>
      <c r="R121" s="11" t="s">
        <v>66</v>
      </c>
      <c r="S121" s="11" t="s">
        <v>67</v>
      </c>
      <c r="T121" s="11" t="s">
        <v>66</v>
      </c>
      <c r="U121" s="11" t="s">
        <v>67</v>
      </c>
      <c r="V121" s="11" t="s">
        <v>66</v>
      </c>
      <c r="W121" s="11" t="s">
        <v>67</v>
      </c>
      <c r="X121" s="11" t="s">
        <v>66</v>
      </c>
      <c r="Y121" s="11" t="s">
        <v>67</v>
      </c>
      <c r="Z121" s="11" t="s">
        <v>66</v>
      </c>
      <c r="AA121" s="11" t="s">
        <v>67</v>
      </c>
      <c r="AB121" s="11" t="s">
        <v>66</v>
      </c>
      <c r="AC121" s="11" t="s">
        <v>67</v>
      </c>
      <c r="AD121" s="11" t="s">
        <v>66</v>
      </c>
      <c r="AE121" s="11" t="s">
        <v>67</v>
      </c>
      <c r="AF121" s="11" t="s">
        <v>96</v>
      </c>
      <c r="AG121" s="12">
        <v>44718</v>
      </c>
      <c r="AH121" s="12"/>
      <c r="AI121" s="12"/>
      <c r="AJ121" s="12"/>
      <c r="AK121" s="12"/>
      <c r="AL121" s="13" t="s">
        <v>69</v>
      </c>
      <c r="AM121" s="12"/>
      <c r="AN121" s="12"/>
      <c r="AO121" s="13" t="s">
        <v>67</v>
      </c>
      <c r="AP121" s="13" t="s">
        <v>67</v>
      </c>
      <c r="AQ121" s="13" t="s">
        <v>427</v>
      </c>
      <c r="AR121" s="11" t="s">
        <v>67</v>
      </c>
      <c r="AS121" s="11" t="s">
        <v>67</v>
      </c>
      <c r="AT121" s="14"/>
      <c r="AU121" s="16"/>
      <c r="AV121" s="16"/>
      <c r="BB121">
        <f t="shared" si="25"/>
        <v>0</v>
      </c>
      <c r="BC121">
        <f t="shared" si="26"/>
        <v>1</v>
      </c>
      <c r="BD121">
        <f t="shared" si="27"/>
        <v>0</v>
      </c>
      <c r="BF121">
        <f t="shared" si="28"/>
        <v>0</v>
      </c>
      <c r="BG121">
        <f t="shared" si="50"/>
        <v>0</v>
      </c>
      <c r="BH121">
        <f t="shared" si="30"/>
        <v>0</v>
      </c>
      <c r="BJ121">
        <f t="shared" si="32"/>
        <v>0</v>
      </c>
      <c r="BL121">
        <f t="shared" si="34"/>
        <v>0</v>
      </c>
      <c r="BN121">
        <f t="shared" si="36"/>
        <v>0</v>
      </c>
      <c r="BP121">
        <f t="shared" si="38"/>
        <v>0</v>
      </c>
      <c r="BQ121">
        <f t="shared" si="39"/>
        <v>0</v>
      </c>
      <c r="BR121">
        <f t="shared" si="40"/>
        <v>0</v>
      </c>
      <c r="BS121">
        <f t="shared" si="41"/>
        <v>0</v>
      </c>
      <c r="BT121">
        <f t="shared" si="42"/>
        <v>1</v>
      </c>
      <c r="BV121">
        <f t="shared" si="43"/>
        <v>0</v>
      </c>
      <c r="BW121">
        <f t="shared" si="44"/>
        <v>0</v>
      </c>
      <c r="BX121">
        <f t="shared" si="45"/>
        <v>0</v>
      </c>
      <c r="BZ121">
        <f t="shared" si="46"/>
        <v>0</v>
      </c>
      <c r="CA121">
        <f t="shared" si="47"/>
        <v>0</v>
      </c>
      <c r="CC121">
        <f t="shared" si="48"/>
        <v>0</v>
      </c>
      <c r="CD121">
        <f t="shared" si="49"/>
        <v>0</v>
      </c>
    </row>
    <row r="122" spans="1:82" hidden="1" x14ac:dyDescent="0.25">
      <c r="A122" s="6" t="s">
        <v>428</v>
      </c>
      <c r="B122" s="6"/>
      <c r="C122" s="6" t="s">
        <v>34</v>
      </c>
      <c r="D122" s="8">
        <v>44731</v>
      </c>
      <c r="E122" s="7"/>
      <c r="F122" s="17">
        <v>0.2</v>
      </c>
      <c r="G122" s="9">
        <v>0</v>
      </c>
      <c r="H122" s="10">
        <v>48307.78</v>
      </c>
      <c r="I122" s="10">
        <v>28984.667999999998</v>
      </c>
      <c r="J122" s="10">
        <v>26917.947999999997</v>
      </c>
      <c r="K122" s="24">
        <v>2066.7199999999998</v>
      </c>
      <c r="L122" s="10">
        <v>2066.7199999999998</v>
      </c>
      <c r="M122" s="10">
        <v>0</v>
      </c>
      <c r="N122" s="18">
        <v>0.14999999999999997</v>
      </c>
      <c r="O122" s="35"/>
      <c r="P122" s="11" t="s">
        <v>65</v>
      </c>
      <c r="Q122" s="23"/>
      <c r="R122" s="11" t="s">
        <v>66</v>
      </c>
      <c r="S122" s="11" t="s">
        <v>67</v>
      </c>
      <c r="T122" s="11" t="s">
        <v>66</v>
      </c>
      <c r="U122" s="11" t="s">
        <v>67</v>
      </c>
      <c r="V122" s="11" t="s">
        <v>66</v>
      </c>
      <c r="W122" s="11" t="s">
        <v>67</v>
      </c>
      <c r="X122" s="11" t="s">
        <v>66</v>
      </c>
      <c r="Y122" s="11" t="s">
        <v>67</v>
      </c>
      <c r="Z122" s="11" t="s">
        <v>66</v>
      </c>
      <c r="AA122" s="11" t="s">
        <v>67</v>
      </c>
      <c r="AB122" s="11" t="s">
        <v>66</v>
      </c>
      <c r="AC122" s="11" t="s">
        <v>67</v>
      </c>
      <c r="AD122" s="11" t="s">
        <v>66</v>
      </c>
      <c r="AE122" s="11" t="s">
        <v>67</v>
      </c>
      <c r="AF122" s="11" t="s">
        <v>96</v>
      </c>
      <c r="AG122" s="12">
        <v>44718</v>
      </c>
      <c r="AH122" s="12"/>
      <c r="AI122" s="12"/>
      <c r="AJ122" s="12" t="s">
        <v>635</v>
      </c>
      <c r="AK122" s="12"/>
      <c r="AL122" s="13" t="s">
        <v>69</v>
      </c>
      <c r="AM122" s="12"/>
      <c r="AN122" s="12"/>
      <c r="AO122" s="13" t="s">
        <v>67</v>
      </c>
      <c r="AP122" s="13" t="s">
        <v>67</v>
      </c>
      <c r="AQ122" s="13" t="s">
        <v>429</v>
      </c>
      <c r="AR122" s="11" t="s">
        <v>67</v>
      </c>
      <c r="AS122" s="11" t="s">
        <v>67</v>
      </c>
      <c r="AT122" s="14"/>
      <c r="AU122" s="16"/>
      <c r="AV122" s="16"/>
      <c r="BB122">
        <f t="shared" si="25"/>
        <v>0</v>
      </c>
      <c r="BC122">
        <f t="shared" si="26"/>
        <v>1</v>
      </c>
      <c r="BD122">
        <f t="shared" si="27"/>
        <v>0</v>
      </c>
      <c r="BF122">
        <f t="shared" si="28"/>
        <v>0</v>
      </c>
      <c r="BG122">
        <f t="shared" si="50"/>
        <v>0</v>
      </c>
      <c r="BH122">
        <f t="shared" si="30"/>
        <v>0</v>
      </c>
      <c r="BJ122">
        <f t="shared" si="32"/>
        <v>0</v>
      </c>
      <c r="BL122">
        <f t="shared" si="34"/>
        <v>0</v>
      </c>
      <c r="BN122">
        <f t="shared" si="36"/>
        <v>0</v>
      </c>
      <c r="BP122">
        <f t="shared" si="38"/>
        <v>0</v>
      </c>
      <c r="BQ122">
        <f t="shared" si="39"/>
        <v>0</v>
      </c>
      <c r="BR122">
        <f t="shared" si="40"/>
        <v>0</v>
      </c>
      <c r="BS122">
        <f t="shared" si="41"/>
        <v>0</v>
      </c>
      <c r="BT122">
        <f t="shared" si="42"/>
        <v>1</v>
      </c>
      <c r="BV122">
        <f t="shared" si="43"/>
        <v>0</v>
      </c>
      <c r="BW122">
        <f t="shared" si="44"/>
        <v>0</v>
      </c>
      <c r="BX122">
        <f t="shared" si="45"/>
        <v>0</v>
      </c>
      <c r="BZ122">
        <f t="shared" si="46"/>
        <v>0</v>
      </c>
      <c r="CA122">
        <f t="shared" si="47"/>
        <v>0</v>
      </c>
      <c r="CC122">
        <f t="shared" si="48"/>
        <v>0</v>
      </c>
      <c r="CD122">
        <f t="shared" si="49"/>
        <v>0</v>
      </c>
    </row>
    <row r="123" spans="1:82" hidden="1" x14ac:dyDescent="0.25">
      <c r="A123" s="6" t="s">
        <v>430</v>
      </c>
      <c r="B123" s="6"/>
      <c r="C123" s="6" t="s">
        <v>34</v>
      </c>
      <c r="D123" s="8">
        <v>44770</v>
      </c>
      <c r="E123" s="7"/>
      <c r="F123" s="17">
        <v>0.55000000000000004</v>
      </c>
      <c r="G123" s="9">
        <v>0</v>
      </c>
      <c r="H123" s="10">
        <v>53322.52</v>
      </c>
      <c r="I123" s="10">
        <v>31993.511999999995</v>
      </c>
      <c r="J123" s="10">
        <v>31993.511999999995</v>
      </c>
      <c r="K123" s="24">
        <v>0</v>
      </c>
      <c r="L123" s="10">
        <v>0</v>
      </c>
      <c r="M123" s="10">
        <v>0</v>
      </c>
      <c r="N123" s="18">
        <v>0.65900000000000003</v>
      </c>
      <c r="O123" s="35"/>
      <c r="P123" s="11" t="s">
        <v>65</v>
      </c>
      <c r="Q123" s="23"/>
      <c r="R123" s="11" t="s">
        <v>66</v>
      </c>
      <c r="S123" s="11" t="s">
        <v>67</v>
      </c>
      <c r="T123" s="11" t="s">
        <v>66</v>
      </c>
      <c r="U123" s="11" t="s">
        <v>67</v>
      </c>
      <c r="V123" s="11" t="s">
        <v>66</v>
      </c>
      <c r="W123" s="11" t="s">
        <v>67</v>
      </c>
      <c r="X123" s="11" t="s">
        <v>66</v>
      </c>
      <c r="Y123" s="11" t="s">
        <v>67</v>
      </c>
      <c r="Z123" s="11" t="s">
        <v>66</v>
      </c>
      <c r="AA123" s="11" t="s">
        <v>67</v>
      </c>
      <c r="AB123" s="11" t="s">
        <v>66</v>
      </c>
      <c r="AC123" s="11" t="s">
        <v>67</v>
      </c>
      <c r="AD123" s="11" t="s">
        <v>66</v>
      </c>
      <c r="AE123" s="11" t="s">
        <v>67</v>
      </c>
      <c r="AF123" s="11" t="s">
        <v>68</v>
      </c>
      <c r="AG123" s="12">
        <v>44840</v>
      </c>
      <c r="AH123" s="12"/>
      <c r="AI123" s="12"/>
      <c r="AJ123" s="12"/>
      <c r="AK123" s="12"/>
      <c r="AL123" s="13" t="s">
        <v>69</v>
      </c>
      <c r="AM123" s="12"/>
      <c r="AN123" s="12"/>
      <c r="AO123" s="13" t="s">
        <v>67</v>
      </c>
      <c r="AP123" s="13" t="s">
        <v>67</v>
      </c>
      <c r="AQ123" s="13" t="s">
        <v>431</v>
      </c>
      <c r="AR123" s="11" t="s">
        <v>67</v>
      </c>
      <c r="AS123" s="11" t="s">
        <v>67</v>
      </c>
      <c r="AT123" s="14"/>
      <c r="AU123" s="16"/>
      <c r="AV123" s="16"/>
      <c r="BB123">
        <f t="shared" si="25"/>
        <v>0</v>
      </c>
      <c r="BC123">
        <f t="shared" si="26"/>
        <v>1</v>
      </c>
      <c r="BD123">
        <f t="shared" si="27"/>
        <v>0</v>
      </c>
      <c r="BF123">
        <f t="shared" si="28"/>
        <v>0</v>
      </c>
      <c r="BG123">
        <f t="shared" si="50"/>
        <v>0</v>
      </c>
      <c r="BH123">
        <f t="shared" si="30"/>
        <v>0</v>
      </c>
      <c r="BJ123">
        <f t="shared" si="32"/>
        <v>0</v>
      </c>
      <c r="BL123">
        <f t="shared" si="34"/>
        <v>0</v>
      </c>
      <c r="BN123">
        <f t="shared" si="36"/>
        <v>0</v>
      </c>
      <c r="BP123">
        <f t="shared" si="38"/>
        <v>0</v>
      </c>
      <c r="BQ123">
        <f t="shared" si="39"/>
        <v>0</v>
      </c>
      <c r="BR123">
        <f t="shared" si="40"/>
        <v>0</v>
      </c>
      <c r="BS123">
        <f t="shared" si="41"/>
        <v>0</v>
      </c>
      <c r="BT123">
        <f t="shared" si="42"/>
        <v>0</v>
      </c>
      <c r="BV123">
        <f t="shared" si="43"/>
        <v>0</v>
      </c>
      <c r="BW123">
        <f t="shared" si="44"/>
        <v>0</v>
      </c>
      <c r="BX123">
        <f t="shared" si="45"/>
        <v>0</v>
      </c>
      <c r="BZ123">
        <f t="shared" si="46"/>
        <v>0</v>
      </c>
      <c r="CA123">
        <f t="shared" si="47"/>
        <v>0</v>
      </c>
      <c r="CC123">
        <f t="shared" si="48"/>
        <v>0</v>
      </c>
      <c r="CD123">
        <f t="shared" si="49"/>
        <v>0</v>
      </c>
    </row>
    <row r="124" spans="1:82" hidden="1" x14ac:dyDescent="0.25">
      <c r="A124" s="6" t="s">
        <v>432</v>
      </c>
      <c r="B124" s="6"/>
      <c r="C124" s="6" t="s">
        <v>34</v>
      </c>
      <c r="D124" s="8">
        <v>44684</v>
      </c>
      <c r="E124" s="7"/>
      <c r="F124" s="17">
        <v>0.65</v>
      </c>
      <c r="G124" s="9">
        <v>0</v>
      </c>
      <c r="H124" s="10">
        <v>50118.49</v>
      </c>
      <c r="I124" s="10">
        <v>30071.093999999997</v>
      </c>
      <c r="J124" s="10">
        <v>26665.413999999997</v>
      </c>
      <c r="K124" s="24">
        <v>3405.68</v>
      </c>
      <c r="L124" s="10">
        <v>3405.68</v>
      </c>
      <c r="M124" s="10">
        <v>0</v>
      </c>
      <c r="N124" s="20">
        <v>0.53900000000000003</v>
      </c>
      <c r="O124" s="35"/>
      <c r="P124" s="11" t="s">
        <v>65</v>
      </c>
      <c r="Q124" s="23"/>
      <c r="R124" s="11" t="s">
        <v>66</v>
      </c>
      <c r="S124" s="11" t="s">
        <v>67</v>
      </c>
      <c r="T124" s="11" t="s">
        <v>66</v>
      </c>
      <c r="U124" s="11" t="s">
        <v>67</v>
      </c>
      <c r="V124" s="11" t="s">
        <v>66</v>
      </c>
      <c r="W124" s="11" t="s">
        <v>67</v>
      </c>
      <c r="X124" s="11" t="s">
        <v>66</v>
      </c>
      <c r="Y124" s="11" t="s">
        <v>67</v>
      </c>
      <c r="Z124" s="11" t="s">
        <v>66</v>
      </c>
      <c r="AA124" s="11" t="s">
        <v>67</v>
      </c>
      <c r="AB124" s="11" t="s">
        <v>66</v>
      </c>
      <c r="AC124" s="11" t="s">
        <v>67</v>
      </c>
      <c r="AD124" s="11" t="s">
        <v>66</v>
      </c>
      <c r="AE124" s="11" t="s">
        <v>67</v>
      </c>
      <c r="AF124" s="11" t="s">
        <v>96</v>
      </c>
      <c r="AG124" s="12">
        <v>44740</v>
      </c>
      <c r="AH124" s="12"/>
      <c r="AI124" s="12"/>
      <c r="AJ124" s="12"/>
      <c r="AK124" s="12"/>
      <c r="AL124" s="13" t="s">
        <v>69</v>
      </c>
      <c r="AM124" s="12"/>
      <c r="AN124" s="12"/>
      <c r="AO124" s="13" t="s">
        <v>67</v>
      </c>
      <c r="AP124" s="13" t="s">
        <v>67</v>
      </c>
      <c r="AQ124" s="13" t="s">
        <v>433</v>
      </c>
      <c r="AR124" s="11" t="s">
        <v>67</v>
      </c>
      <c r="AS124" s="11" t="s">
        <v>67</v>
      </c>
      <c r="AT124" s="14"/>
      <c r="AU124" s="16"/>
      <c r="AV124" s="16"/>
      <c r="BB124">
        <f t="shared" si="25"/>
        <v>0</v>
      </c>
      <c r="BC124">
        <f t="shared" si="26"/>
        <v>1</v>
      </c>
      <c r="BD124">
        <f t="shared" si="27"/>
        <v>0</v>
      </c>
      <c r="BF124">
        <f t="shared" si="28"/>
        <v>0</v>
      </c>
      <c r="BG124">
        <f t="shared" si="50"/>
        <v>0</v>
      </c>
      <c r="BH124">
        <f t="shared" si="30"/>
        <v>0</v>
      </c>
      <c r="BJ124">
        <f t="shared" si="32"/>
        <v>0</v>
      </c>
      <c r="BL124">
        <f t="shared" si="34"/>
        <v>0</v>
      </c>
      <c r="BN124">
        <f t="shared" si="36"/>
        <v>0</v>
      </c>
      <c r="BP124">
        <f t="shared" si="38"/>
        <v>0</v>
      </c>
      <c r="BQ124">
        <f t="shared" si="39"/>
        <v>0</v>
      </c>
      <c r="BR124">
        <f t="shared" si="40"/>
        <v>0</v>
      </c>
      <c r="BS124">
        <f t="shared" si="41"/>
        <v>0</v>
      </c>
      <c r="BT124">
        <f t="shared" si="42"/>
        <v>1</v>
      </c>
      <c r="BV124">
        <f t="shared" si="43"/>
        <v>0</v>
      </c>
      <c r="BW124">
        <f t="shared" si="44"/>
        <v>0</v>
      </c>
      <c r="BX124">
        <f t="shared" si="45"/>
        <v>0</v>
      </c>
      <c r="BZ124">
        <f t="shared" si="46"/>
        <v>0</v>
      </c>
      <c r="CA124">
        <f t="shared" si="47"/>
        <v>0</v>
      </c>
      <c r="CC124">
        <f t="shared" si="48"/>
        <v>0</v>
      </c>
      <c r="CD124">
        <f t="shared" si="49"/>
        <v>0</v>
      </c>
    </row>
    <row r="125" spans="1:82" hidden="1" x14ac:dyDescent="0.25">
      <c r="A125" s="6" t="s">
        <v>434</v>
      </c>
      <c r="B125" s="6"/>
      <c r="C125" s="6" t="s">
        <v>34</v>
      </c>
      <c r="D125" s="8">
        <v>44693</v>
      </c>
      <c r="E125" s="7"/>
      <c r="F125" s="17">
        <v>0.4</v>
      </c>
      <c r="G125" s="9">
        <v>0</v>
      </c>
      <c r="H125" s="10">
        <v>52041.72</v>
      </c>
      <c r="I125" s="10">
        <v>31225.031999999999</v>
      </c>
      <c r="J125" s="10">
        <v>28217.462</v>
      </c>
      <c r="K125" s="24">
        <v>3007.57</v>
      </c>
      <c r="L125" s="10">
        <v>3007.57</v>
      </c>
      <c r="M125" s="10">
        <v>0</v>
      </c>
      <c r="N125" s="20">
        <v>0.59400000000000008</v>
      </c>
      <c r="O125" s="35"/>
      <c r="P125" s="11" t="s">
        <v>65</v>
      </c>
      <c r="Q125" s="23"/>
      <c r="R125" s="11" t="s">
        <v>66</v>
      </c>
      <c r="S125" s="11" t="s">
        <v>67</v>
      </c>
      <c r="T125" s="11" t="s">
        <v>66</v>
      </c>
      <c r="U125" s="11" t="s">
        <v>67</v>
      </c>
      <c r="V125" s="11" t="s">
        <v>66</v>
      </c>
      <c r="W125" s="11" t="s">
        <v>67</v>
      </c>
      <c r="X125" s="11" t="s">
        <v>66</v>
      </c>
      <c r="Y125" s="11" t="s">
        <v>67</v>
      </c>
      <c r="Z125" s="11" t="s">
        <v>66</v>
      </c>
      <c r="AA125" s="11" t="s">
        <v>67</v>
      </c>
      <c r="AB125" s="11" t="s">
        <v>66</v>
      </c>
      <c r="AC125" s="11" t="s">
        <v>67</v>
      </c>
      <c r="AD125" s="11" t="s">
        <v>66</v>
      </c>
      <c r="AE125" s="11" t="s">
        <v>67</v>
      </c>
      <c r="AF125" s="11" t="s">
        <v>68</v>
      </c>
      <c r="AG125" s="12">
        <v>44650</v>
      </c>
      <c r="AH125" s="12"/>
      <c r="AI125" s="12"/>
      <c r="AJ125" s="12"/>
      <c r="AK125" s="12"/>
      <c r="AL125" s="13" t="s">
        <v>69</v>
      </c>
      <c r="AM125" s="12"/>
      <c r="AN125" s="12"/>
      <c r="AO125" s="13" t="s">
        <v>67</v>
      </c>
      <c r="AP125" s="13" t="s">
        <v>67</v>
      </c>
      <c r="AQ125" s="13" t="s">
        <v>435</v>
      </c>
      <c r="AR125" s="11" t="s">
        <v>67</v>
      </c>
      <c r="AS125" s="11" t="s">
        <v>67</v>
      </c>
      <c r="AT125" s="14"/>
      <c r="AU125" s="16"/>
      <c r="AV125" s="16"/>
      <c r="BB125">
        <f t="shared" si="25"/>
        <v>0</v>
      </c>
      <c r="BC125">
        <f t="shared" si="26"/>
        <v>1</v>
      </c>
      <c r="BD125">
        <f t="shared" si="27"/>
        <v>0</v>
      </c>
      <c r="BF125">
        <f t="shared" si="28"/>
        <v>0</v>
      </c>
      <c r="BG125">
        <f t="shared" si="50"/>
        <v>0</v>
      </c>
      <c r="BH125">
        <f t="shared" si="30"/>
        <v>0</v>
      </c>
      <c r="BJ125">
        <f t="shared" si="32"/>
        <v>0</v>
      </c>
      <c r="BL125">
        <f t="shared" si="34"/>
        <v>0</v>
      </c>
      <c r="BN125">
        <f t="shared" si="36"/>
        <v>0</v>
      </c>
      <c r="BP125">
        <f t="shared" si="38"/>
        <v>0</v>
      </c>
      <c r="BQ125">
        <f t="shared" si="39"/>
        <v>0</v>
      </c>
      <c r="BR125">
        <f t="shared" si="40"/>
        <v>0</v>
      </c>
      <c r="BS125">
        <f t="shared" si="41"/>
        <v>0</v>
      </c>
      <c r="BT125">
        <f t="shared" si="42"/>
        <v>0</v>
      </c>
      <c r="BV125">
        <f t="shared" si="43"/>
        <v>0</v>
      </c>
      <c r="BW125">
        <f t="shared" si="44"/>
        <v>0</v>
      </c>
      <c r="BX125">
        <f t="shared" si="45"/>
        <v>0</v>
      </c>
      <c r="BZ125">
        <f t="shared" si="46"/>
        <v>0</v>
      </c>
      <c r="CA125">
        <f t="shared" si="47"/>
        <v>0</v>
      </c>
      <c r="CC125">
        <f t="shared" si="48"/>
        <v>0</v>
      </c>
      <c r="CD125">
        <f t="shared" si="49"/>
        <v>0</v>
      </c>
    </row>
    <row r="126" spans="1:82" hidden="1" x14ac:dyDescent="0.25">
      <c r="A126" s="6" t="s">
        <v>436</v>
      </c>
      <c r="B126" s="6"/>
      <c r="C126" s="6" t="s">
        <v>34</v>
      </c>
      <c r="D126" s="8">
        <v>44693</v>
      </c>
      <c r="E126" s="7"/>
      <c r="F126" s="17">
        <v>0.4</v>
      </c>
      <c r="G126" s="9">
        <v>0</v>
      </c>
      <c r="H126" s="10">
        <v>51580.94</v>
      </c>
      <c r="I126" s="10">
        <v>30948.563999999998</v>
      </c>
      <c r="J126" s="10">
        <v>27117.863999999998</v>
      </c>
      <c r="K126" s="24">
        <v>3830.7</v>
      </c>
      <c r="L126" s="10">
        <v>3830.7</v>
      </c>
      <c r="M126" s="10">
        <v>0</v>
      </c>
      <c r="N126" s="20">
        <v>0.40200000000000014</v>
      </c>
      <c r="O126" s="35"/>
      <c r="P126" s="11" t="s">
        <v>65</v>
      </c>
      <c r="Q126" s="23"/>
      <c r="R126" s="11" t="s">
        <v>66</v>
      </c>
      <c r="S126" s="11" t="s">
        <v>67</v>
      </c>
      <c r="T126" s="11" t="s">
        <v>66</v>
      </c>
      <c r="U126" s="11" t="s">
        <v>67</v>
      </c>
      <c r="V126" s="11" t="s">
        <v>66</v>
      </c>
      <c r="W126" s="11" t="s">
        <v>67</v>
      </c>
      <c r="X126" s="11" t="s">
        <v>66</v>
      </c>
      <c r="Y126" s="11" t="s">
        <v>67</v>
      </c>
      <c r="Z126" s="11" t="s">
        <v>66</v>
      </c>
      <c r="AA126" s="11" t="s">
        <v>67</v>
      </c>
      <c r="AB126" s="11" t="s">
        <v>66</v>
      </c>
      <c r="AC126" s="11" t="s">
        <v>67</v>
      </c>
      <c r="AD126" s="11" t="s">
        <v>66</v>
      </c>
      <c r="AE126" s="11" t="s">
        <v>67</v>
      </c>
      <c r="AF126" s="11" t="s">
        <v>96</v>
      </c>
      <c r="AG126" s="12">
        <v>44663</v>
      </c>
      <c r="AH126" s="12"/>
      <c r="AI126" s="12"/>
      <c r="AJ126" s="12" t="s">
        <v>67</v>
      </c>
      <c r="AK126" s="12"/>
      <c r="AL126" s="13" t="s">
        <v>69</v>
      </c>
      <c r="AM126" s="12"/>
      <c r="AN126" s="12"/>
      <c r="AO126" s="13" t="s">
        <v>67</v>
      </c>
      <c r="AP126" s="13" t="s">
        <v>67</v>
      </c>
      <c r="AQ126" s="13" t="s">
        <v>437</v>
      </c>
      <c r="AR126" s="11" t="s">
        <v>67</v>
      </c>
      <c r="AS126" s="11" t="s">
        <v>67</v>
      </c>
      <c r="AT126" s="14"/>
      <c r="AU126" s="16"/>
      <c r="AV126" s="16"/>
      <c r="BB126">
        <f t="shared" si="25"/>
        <v>0</v>
      </c>
      <c r="BC126">
        <f t="shared" si="26"/>
        <v>1</v>
      </c>
      <c r="BD126">
        <f t="shared" si="27"/>
        <v>0</v>
      </c>
      <c r="BF126">
        <f t="shared" si="28"/>
        <v>0</v>
      </c>
      <c r="BG126">
        <f t="shared" si="50"/>
        <v>0</v>
      </c>
      <c r="BH126">
        <f t="shared" si="30"/>
        <v>0</v>
      </c>
      <c r="BJ126">
        <f t="shared" si="32"/>
        <v>0</v>
      </c>
      <c r="BL126">
        <f t="shared" si="34"/>
        <v>0</v>
      </c>
      <c r="BN126">
        <f t="shared" si="36"/>
        <v>0</v>
      </c>
      <c r="BP126">
        <f t="shared" si="38"/>
        <v>0</v>
      </c>
      <c r="BQ126">
        <f t="shared" si="39"/>
        <v>0</v>
      </c>
      <c r="BR126">
        <f t="shared" si="40"/>
        <v>0</v>
      </c>
      <c r="BS126">
        <f t="shared" si="41"/>
        <v>0</v>
      </c>
      <c r="BT126">
        <f t="shared" si="42"/>
        <v>1</v>
      </c>
      <c r="BV126">
        <f t="shared" si="43"/>
        <v>0</v>
      </c>
      <c r="BW126">
        <f t="shared" si="44"/>
        <v>0</v>
      </c>
      <c r="BX126">
        <f t="shared" si="45"/>
        <v>0</v>
      </c>
      <c r="BZ126">
        <f t="shared" si="46"/>
        <v>0</v>
      </c>
      <c r="CA126">
        <f t="shared" si="47"/>
        <v>0</v>
      </c>
      <c r="CC126">
        <f t="shared" si="48"/>
        <v>0</v>
      </c>
      <c r="CD126">
        <f t="shared" si="49"/>
        <v>0</v>
      </c>
    </row>
    <row r="127" spans="1:82" hidden="1" x14ac:dyDescent="0.25">
      <c r="A127" s="6" t="s">
        <v>438</v>
      </c>
      <c r="B127" s="6"/>
      <c r="C127" s="6" t="s">
        <v>34</v>
      </c>
      <c r="D127" s="8">
        <v>44686</v>
      </c>
      <c r="E127" s="7"/>
      <c r="F127" s="17">
        <v>0.35099999999999998</v>
      </c>
      <c r="G127" s="9">
        <v>0</v>
      </c>
      <c r="H127" s="10">
        <v>52394.02</v>
      </c>
      <c r="I127" s="10">
        <v>31436.411999999997</v>
      </c>
      <c r="J127" s="10">
        <v>28739.391999999996</v>
      </c>
      <c r="K127" s="24">
        <v>2697.02</v>
      </c>
      <c r="L127" s="10">
        <v>2697.02</v>
      </c>
      <c r="M127" s="10">
        <v>0</v>
      </c>
      <c r="N127" s="20">
        <v>0.38700000000000001</v>
      </c>
      <c r="O127" s="35"/>
      <c r="P127" s="11" t="s">
        <v>65</v>
      </c>
      <c r="Q127" s="23"/>
      <c r="R127" s="11" t="s">
        <v>66</v>
      </c>
      <c r="S127" s="11" t="s">
        <v>67</v>
      </c>
      <c r="T127" s="11" t="s">
        <v>66</v>
      </c>
      <c r="U127" s="11" t="s">
        <v>67</v>
      </c>
      <c r="V127" s="11" t="s">
        <v>66</v>
      </c>
      <c r="W127" s="11" t="s">
        <v>67</v>
      </c>
      <c r="X127" s="11" t="s">
        <v>66</v>
      </c>
      <c r="Y127" s="11" t="s">
        <v>67</v>
      </c>
      <c r="Z127" s="11" t="s">
        <v>66</v>
      </c>
      <c r="AA127" s="11" t="s">
        <v>67</v>
      </c>
      <c r="AB127" s="11" t="s">
        <v>66</v>
      </c>
      <c r="AC127" s="11" t="s">
        <v>67</v>
      </c>
      <c r="AD127" s="11" t="s">
        <v>66</v>
      </c>
      <c r="AE127" s="11" t="s">
        <v>67</v>
      </c>
      <c r="AF127" s="11" t="s">
        <v>96</v>
      </c>
      <c r="AG127" s="12">
        <v>44747</v>
      </c>
      <c r="AH127" s="12"/>
      <c r="AI127" s="12"/>
      <c r="AJ127" s="12"/>
      <c r="AK127" s="12"/>
      <c r="AL127" s="13" t="s">
        <v>69</v>
      </c>
      <c r="AM127" s="12"/>
      <c r="AN127" s="12"/>
      <c r="AO127" s="13" t="s">
        <v>67</v>
      </c>
      <c r="AP127" s="13" t="s">
        <v>67</v>
      </c>
      <c r="AQ127" s="13" t="s">
        <v>439</v>
      </c>
      <c r="AR127" s="11" t="s">
        <v>67</v>
      </c>
      <c r="AS127" s="11" t="s">
        <v>67</v>
      </c>
      <c r="AT127" s="14"/>
      <c r="AU127" s="16"/>
      <c r="AV127" s="16"/>
      <c r="BB127">
        <f t="shared" si="25"/>
        <v>0</v>
      </c>
      <c r="BC127">
        <f t="shared" si="26"/>
        <v>1</v>
      </c>
      <c r="BD127">
        <f t="shared" si="27"/>
        <v>0</v>
      </c>
      <c r="BF127">
        <f t="shared" si="28"/>
        <v>0</v>
      </c>
      <c r="BG127">
        <f t="shared" si="50"/>
        <v>0</v>
      </c>
      <c r="BH127">
        <f t="shared" si="30"/>
        <v>0</v>
      </c>
      <c r="BJ127">
        <f t="shared" si="32"/>
        <v>0</v>
      </c>
      <c r="BL127">
        <f t="shared" si="34"/>
        <v>0</v>
      </c>
      <c r="BN127">
        <f t="shared" si="36"/>
        <v>0</v>
      </c>
      <c r="BP127">
        <f t="shared" si="38"/>
        <v>0</v>
      </c>
      <c r="BQ127">
        <f t="shared" si="39"/>
        <v>0</v>
      </c>
      <c r="BR127">
        <f t="shared" si="40"/>
        <v>0</v>
      </c>
      <c r="BS127">
        <f t="shared" si="41"/>
        <v>0</v>
      </c>
      <c r="BT127">
        <f t="shared" si="42"/>
        <v>1</v>
      </c>
      <c r="BV127">
        <f t="shared" si="43"/>
        <v>0</v>
      </c>
      <c r="BW127">
        <f t="shared" si="44"/>
        <v>0</v>
      </c>
      <c r="BX127">
        <f t="shared" si="45"/>
        <v>0</v>
      </c>
      <c r="BZ127">
        <f t="shared" si="46"/>
        <v>0</v>
      </c>
      <c r="CA127">
        <f t="shared" si="47"/>
        <v>0</v>
      </c>
      <c r="CC127">
        <f t="shared" si="48"/>
        <v>0</v>
      </c>
      <c r="CD127">
        <f t="shared" si="49"/>
        <v>0</v>
      </c>
    </row>
    <row r="128" spans="1:82" hidden="1" x14ac:dyDescent="0.25">
      <c r="A128" s="6" t="s">
        <v>440</v>
      </c>
      <c r="B128" s="6"/>
      <c r="C128" s="6" t="s">
        <v>212</v>
      </c>
      <c r="D128" s="8"/>
      <c r="E128" s="7"/>
      <c r="F128" s="20">
        <v>3</v>
      </c>
      <c r="G128" s="9">
        <v>3</v>
      </c>
      <c r="H128" s="10">
        <v>55172.26</v>
      </c>
      <c r="I128" s="10">
        <v>33103.356</v>
      </c>
      <c r="J128" s="10">
        <v>33103.356</v>
      </c>
      <c r="K128" s="24">
        <v>0</v>
      </c>
      <c r="L128" s="10">
        <v>0</v>
      </c>
      <c r="M128" s="10">
        <v>0</v>
      </c>
      <c r="N128" s="20">
        <v>0</v>
      </c>
      <c r="O128" s="35"/>
      <c r="P128" s="11" t="s">
        <v>65</v>
      </c>
      <c r="Q128" s="23"/>
      <c r="R128" s="11" t="s">
        <v>66</v>
      </c>
      <c r="S128" s="11" t="s">
        <v>67</v>
      </c>
      <c r="T128" s="11" t="s">
        <v>66</v>
      </c>
      <c r="U128" s="11" t="s">
        <v>67</v>
      </c>
      <c r="V128" s="11" t="s">
        <v>66</v>
      </c>
      <c r="W128" s="11" t="s">
        <v>67</v>
      </c>
      <c r="X128" s="11" t="s">
        <v>66</v>
      </c>
      <c r="Y128" s="11" t="s">
        <v>67</v>
      </c>
      <c r="Z128" s="11" t="s">
        <v>66</v>
      </c>
      <c r="AA128" s="11" t="s">
        <v>67</v>
      </c>
      <c r="AB128" s="11" t="s">
        <v>66</v>
      </c>
      <c r="AC128" s="11" t="s">
        <v>67</v>
      </c>
      <c r="AD128" s="11" t="s">
        <v>66</v>
      </c>
      <c r="AE128" s="11" t="s">
        <v>67</v>
      </c>
      <c r="AF128" s="11" t="s">
        <v>68</v>
      </c>
      <c r="AG128" s="12"/>
      <c r="AH128" s="12"/>
      <c r="AI128" s="12"/>
      <c r="AJ128" s="12"/>
      <c r="AK128" s="12"/>
      <c r="AL128" s="13" t="s">
        <v>69</v>
      </c>
      <c r="AM128" s="12"/>
      <c r="AN128" s="12"/>
      <c r="AO128" s="13" t="s">
        <v>67</v>
      </c>
      <c r="AP128" s="13" t="s">
        <v>67</v>
      </c>
      <c r="AQ128" s="13" t="s">
        <v>441</v>
      </c>
      <c r="AR128" s="11" t="s">
        <v>67</v>
      </c>
      <c r="AS128" s="11" t="s">
        <v>67</v>
      </c>
      <c r="AT128" s="14"/>
      <c r="AU128" s="16"/>
      <c r="AV128" s="16"/>
      <c r="BB128">
        <f t="shared" si="25"/>
        <v>0</v>
      </c>
      <c r="BC128">
        <f t="shared" si="26"/>
        <v>0</v>
      </c>
      <c r="BD128">
        <f t="shared" si="27"/>
        <v>0</v>
      </c>
      <c r="BF128">
        <f t="shared" si="28"/>
        <v>0</v>
      </c>
      <c r="BG128">
        <f t="shared" si="50"/>
        <v>0</v>
      </c>
      <c r="BH128">
        <f t="shared" si="30"/>
        <v>0</v>
      </c>
      <c r="BJ128">
        <f t="shared" si="32"/>
        <v>0</v>
      </c>
      <c r="BL128">
        <f t="shared" si="34"/>
        <v>0</v>
      </c>
      <c r="BN128">
        <f t="shared" si="36"/>
        <v>0</v>
      </c>
      <c r="BP128">
        <f t="shared" si="38"/>
        <v>0</v>
      </c>
      <c r="BQ128">
        <f t="shared" si="39"/>
        <v>0</v>
      </c>
      <c r="BR128">
        <f t="shared" si="40"/>
        <v>0</v>
      </c>
      <c r="BS128">
        <f t="shared" si="41"/>
        <v>0</v>
      </c>
      <c r="BT128">
        <f t="shared" si="42"/>
        <v>0</v>
      </c>
      <c r="BV128">
        <f t="shared" si="43"/>
        <v>0</v>
      </c>
      <c r="BW128">
        <f t="shared" si="44"/>
        <v>0</v>
      </c>
      <c r="BX128">
        <f t="shared" si="45"/>
        <v>0</v>
      </c>
      <c r="BZ128">
        <f t="shared" si="46"/>
        <v>0</v>
      </c>
      <c r="CA128">
        <f t="shared" si="47"/>
        <v>0</v>
      </c>
      <c r="CC128">
        <f t="shared" si="48"/>
        <v>0</v>
      </c>
      <c r="CD128">
        <f t="shared" si="49"/>
        <v>0</v>
      </c>
    </row>
    <row r="129" spans="1:82" hidden="1" x14ac:dyDescent="0.25">
      <c r="A129" s="6" t="s">
        <v>442</v>
      </c>
      <c r="B129" s="6"/>
      <c r="C129" s="6" t="s">
        <v>34</v>
      </c>
      <c r="D129" s="8">
        <v>44694</v>
      </c>
      <c r="E129" s="7"/>
      <c r="F129" s="20">
        <v>0.4</v>
      </c>
      <c r="G129" s="9">
        <v>0</v>
      </c>
      <c r="H129" s="10">
        <v>57716.34</v>
      </c>
      <c r="I129" s="10">
        <v>34629.803999999996</v>
      </c>
      <c r="J129" s="10">
        <v>31198.883999999998</v>
      </c>
      <c r="K129" s="24">
        <v>3430.92</v>
      </c>
      <c r="L129" s="10">
        <v>3430.92</v>
      </c>
      <c r="M129" s="10">
        <v>0</v>
      </c>
      <c r="N129" s="20">
        <v>0.51600000000000001</v>
      </c>
      <c r="O129" s="35"/>
      <c r="P129" s="11" t="s">
        <v>65</v>
      </c>
      <c r="Q129" s="23"/>
      <c r="R129" s="11" t="s">
        <v>66</v>
      </c>
      <c r="S129" s="11" t="s">
        <v>67</v>
      </c>
      <c r="T129" s="11" t="s">
        <v>66</v>
      </c>
      <c r="U129" s="11" t="s">
        <v>67</v>
      </c>
      <c r="V129" s="11" t="s">
        <v>66</v>
      </c>
      <c r="W129" s="11" t="s">
        <v>67</v>
      </c>
      <c r="X129" s="11" t="s">
        <v>66</v>
      </c>
      <c r="Y129" s="11" t="s">
        <v>67</v>
      </c>
      <c r="Z129" s="11" t="s">
        <v>66</v>
      </c>
      <c r="AA129" s="11" t="s">
        <v>67</v>
      </c>
      <c r="AB129" s="11" t="s">
        <v>66</v>
      </c>
      <c r="AC129" s="11" t="s">
        <v>67</v>
      </c>
      <c r="AD129" s="11" t="s">
        <v>66</v>
      </c>
      <c r="AE129" s="11" t="s">
        <v>67</v>
      </c>
      <c r="AF129" s="11" t="s">
        <v>68</v>
      </c>
      <c r="AG129" s="12">
        <v>44861</v>
      </c>
      <c r="AH129" s="12"/>
      <c r="AI129" s="12"/>
      <c r="AJ129" s="12"/>
      <c r="AK129" s="12"/>
      <c r="AL129" s="13" t="s">
        <v>69</v>
      </c>
      <c r="AM129" s="12"/>
      <c r="AN129" s="12"/>
      <c r="AO129" s="13" t="s">
        <v>67</v>
      </c>
      <c r="AP129" s="13" t="s">
        <v>67</v>
      </c>
      <c r="AQ129" s="13" t="s">
        <v>443</v>
      </c>
      <c r="AR129" s="11" t="s">
        <v>67</v>
      </c>
      <c r="AS129" s="11" t="s">
        <v>67</v>
      </c>
      <c r="AT129" s="14"/>
      <c r="AU129" s="16"/>
      <c r="AV129" s="16"/>
      <c r="BB129">
        <f t="shared" si="25"/>
        <v>0</v>
      </c>
      <c r="BC129">
        <f t="shared" si="26"/>
        <v>1</v>
      </c>
      <c r="BD129">
        <f t="shared" si="27"/>
        <v>0</v>
      </c>
      <c r="BF129">
        <f t="shared" si="28"/>
        <v>0</v>
      </c>
      <c r="BG129">
        <f t="shared" si="50"/>
        <v>0</v>
      </c>
      <c r="BH129">
        <f t="shared" si="30"/>
        <v>0</v>
      </c>
      <c r="BJ129">
        <f t="shared" si="32"/>
        <v>0</v>
      </c>
      <c r="BL129">
        <f t="shared" si="34"/>
        <v>0</v>
      </c>
      <c r="BN129">
        <f t="shared" si="36"/>
        <v>0</v>
      </c>
      <c r="BP129">
        <f t="shared" si="38"/>
        <v>0</v>
      </c>
      <c r="BQ129">
        <f t="shared" si="39"/>
        <v>0</v>
      </c>
      <c r="BR129">
        <f t="shared" si="40"/>
        <v>0</v>
      </c>
      <c r="BS129">
        <f t="shared" si="41"/>
        <v>0</v>
      </c>
      <c r="BT129">
        <f t="shared" si="42"/>
        <v>0</v>
      </c>
      <c r="BV129">
        <f t="shared" si="43"/>
        <v>0</v>
      </c>
      <c r="BW129">
        <f t="shared" si="44"/>
        <v>0</v>
      </c>
      <c r="BX129">
        <f t="shared" si="45"/>
        <v>0</v>
      </c>
      <c r="BZ129">
        <f t="shared" si="46"/>
        <v>0</v>
      </c>
      <c r="CA129">
        <f t="shared" si="47"/>
        <v>0</v>
      </c>
      <c r="CC129">
        <f t="shared" si="48"/>
        <v>0</v>
      </c>
      <c r="CD129">
        <f t="shared" si="49"/>
        <v>0</v>
      </c>
    </row>
    <row r="130" spans="1:82" hidden="1" x14ac:dyDescent="0.25">
      <c r="A130" s="6" t="s">
        <v>444</v>
      </c>
      <c r="B130" s="6"/>
      <c r="C130" s="6" t="s">
        <v>34</v>
      </c>
      <c r="D130" s="8">
        <v>44894</v>
      </c>
      <c r="E130" s="7"/>
      <c r="F130" s="17">
        <v>4.0990000000000002</v>
      </c>
      <c r="G130" s="9">
        <v>0</v>
      </c>
      <c r="H130" s="10">
        <v>93428.88</v>
      </c>
      <c r="I130" s="10">
        <v>56057.328000000001</v>
      </c>
      <c r="J130" s="10">
        <v>56057.328000000001</v>
      </c>
      <c r="K130" s="24">
        <v>0</v>
      </c>
      <c r="L130" s="10">
        <v>0</v>
      </c>
      <c r="M130" s="10">
        <v>0</v>
      </c>
      <c r="N130" s="18">
        <v>3</v>
      </c>
      <c r="O130" s="35"/>
      <c r="P130" s="11" t="s">
        <v>65</v>
      </c>
      <c r="Q130" s="23"/>
      <c r="R130" s="11" t="s">
        <v>66</v>
      </c>
      <c r="S130" s="11" t="s">
        <v>67</v>
      </c>
      <c r="T130" s="11" t="s">
        <v>66</v>
      </c>
      <c r="U130" s="11" t="s">
        <v>67</v>
      </c>
      <c r="V130" s="11" t="s">
        <v>66</v>
      </c>
      <c r="W130" s="11" t="s">
        <v>67</v>
      </c>
      <c r="X130" s="11" t="s">
        <v>66</v>
      </c>
      <c r="Y130" s="11" t="s">
        <v>67</v>
      </c>
      <c r="Z130" s="11" t="s">
        <v>66</v>
      </c>
      <c r="AA130" s="11" t="s">
        <v>67</v>
      </c>
      <c r="AB130" s="11" t="s">
        <v>66</v>
      </c>
      <c r="AC130" s="11" t="s">
        <v>67</v>
      </c>
      <c r="AD130" s="11" t="s">
        <v>66</v>
      </c>
      <c r="AE130" s="11" t="s">
        <v>67</v>
      </c>
      <c r="AF130" s="11" t="s">
        <v>68</v>
      </c>
      <c r="AG130" s="12">
        <v>44806</v>
      </c>
      <c r="AH130" s="12"/>
      <c r="AI130" s="12"/>
      <c r="AJ130" s="12"/>
      <c r="AK130" s="12"/>
      <c r="AL130" s="13" t="s">
        <v>69</v>
      </c>
      <c r="AM130" s="12"/>
      <c r="AN130" s="12"/>
      <c r="AO130" s="13" t="s">
        <v>67</v>
      </c>
      <c r="AP130" s="13" t="s">
        <v>67</v>
      </c>
      <c r="AQ130" s="13" t="s">
        <v>445</v>
      </c>
      <c r="AR130" s="11" t="s">
        <v>67</v>
      </c>
      <c r="AS130" s="11" t="s">
        <v>67</v>
      </c>
      <c r="AT130" s="14"/>
      <c r="AU130" s="15" t="s">
        <v>421</v>
      </c>
      <c r="AV130" s="16">
        <v>7.8</v>
      </c>
      <c r="BB130">
        <f t="shared" si="25"/>
        <v>0</v>
      </c>
      <c r="BC130">
        <f t="shared" si="26"/>
        <v>1</v>
      </c>
      <c r="BD130">
        <f t="shared" si="27"/>
        <v>0</v>
      </c>
      <c r="BF130">
        <f t="shared" si="28"/>
        <v>0</v>
      </c>
      <c r="BG130">
        <f t="shared" si="50"/>
        <v>0</v>
      </c>
      <c r="BH130">
        <f t="shared" si="30"/>
        <v>0</v>
      </c>
      <c r="BJ130">
        <f t="shared" si="32"/>
        <v>0</v>
      </c>
      <c r="BL130">
        <f t="shared" si="34"/>
        <v>0</v>
      </c>
      <c r="BN130">
        <f t="shared" si="36"/>
        <v>0</v>
      </c>
      <c r="BP130">
        <f t="shared" si="38"/>
        <v>0</v>
      </c>
      <c r="BQ130">
        <f t="shared" si="39"/>
        <v>0</v>
      </c>
      <c r="BR130">
        <f t="shared" si="40"/>
        <v>0</v>
      </c>
      <c r="BS130">
        <f t="shared" si="41"/>
        <v>0</v>
      </c>
      <c r="BT130">
        <f t="shared" si="42"/>
        <v>0</v>
      </c>
      <c r="BV130">
        <f t="shared" si="43"/>
        <v>0</v>
      </c>
      <c r="BW130">
        <f t="shared" si="44"/>
        <v>0</v>
      </c>
      <c r="BX130">
        <f t="shared" si="45"/>
        <v>0</v>
      </c>
      <c r="BZ130">
        <f t="shared" si="46"/>
        <v>0</v>
      </c>
      <c r="CA130">
        <f t="shared" si="47"/>
        <v>0</v>
      </c>
      <c r="CC130">
        <f t="shared" si="48"/>
        <v>0</v>
      </c>
      <c r="CD130">
        <f t="shared" si="49"/>
        <v>0</v>
      </c>
    </row>
    <row r="131" spans="1:82" x14ac:dyDescent="0.25">
      <c r="A131" s="6" t="s">
        <v>446</v>
      </c>
      <c r="B131" s="6" t="s">
        <v>447</v>
      </c>
      <c r="C131" s="6" t="s">
        <v>33</v>
      </c>
      <c r="D131" s="8">
        <v>44792</v>
      </c>
      <c r="E131" s="7">
        <v>44950</v>
      </c>
      <c r="F131" s="20">
        <v>0.182</v>
      </c>
      <c r="G131" s="9">
        <v>0</v>
      </c>
      <c r="H131" s="10">
        <v>48768.56</v>
      </c>
      <c r="I131" s="10">
        <v>29261.135999999999</v>
      </c>
      <c r="J131" s="10">
        <v>29261.135999999999</v>
      </c>
      <c r="K131" s="24">
        <v>0</v>
      </c>
      <c r="L131" s="10">
        <v>0</v>
      </c>
      <c r="M131" s="10">
        <v>0</v>
      </c>
      <c r="N131" s="20">
        <v>0.40400000000000003</v>
      </c>
      <c r="O131" s="35">
        <v>44958</v>
      </c>
      <c r="P131" s="11" t="s">
        <v>78</v>
      </c>
      <c r="Q131" s="23">
        <v>44984</v>
      </c>
      <c r="R131" s="11" t="s">
        <v>70</v>
      </c>
      <c r="S131" s="11" t="s">
        <v>79</v>
      </c>
      <c r="T131" s="11" t="s">
        <v>70</v>
      </c>
      <c r="U131" s="11" t="s">
        <v>79</v>
      </c>
      <c r="V131" s="11" t="s">
        <v>70</v>
      </c>
      <c r="W131" s="11" t="s">
        <v>79</v>
      </c>
      <c r="X131" s="11" t="s">
        <v>70</v>
      </c>
      <c r="Y131" s="11" t="s">
        <v>79</v>
      </c>
      <c r="Z131" s="11" t="s">
        <v>70</v>
      </c>
      <c r="AA131" s="11" t="s">
        <v>79</v>
      </c>
      <c r="AB131" s="11" t="s">
        <v>70</v>
      </c>
      <c r="AC131" s="11" t="s">
        <v>79</v>
      </c>
      <c r="AD131" s="11" t="s">
        <v>70</v>
      </c>
      <c r="AE131" s="11" t="s">
        <v>448</v>
      </c>
      <c r="AF131" s="11" t="s">
        <v>68</v>
      </c>
      <c r="AG131" s="12">
        <v>44872</v>
      </c>
      <c r="AH131" s="12"/>
      <c r="AI131" s="12"/>
      <c r="AJ131" s="12" t="s">
        <v>67</v>
      </c>
      <c r="AK131" s="12"/>
      <c r="AL131" s="13" t="s">
        <v>67</v>
      </c>
      <c r="AM131" s="12"/>
      <c r="AN131" s="12"/>
      <c r="AO131" s="13" t="s">
        <v>67</v>
      </c>
      <c r="AP131" s="13" t="s">
        <v>67</v>
      </c>
      <c r="AQ131" s="13" t="s">
        <v>449</v>
      </c>
      <c r="AR131" s="11" t="s">
        <v>67</v>
      </c>
      <c r="AS131" s="11" t="s">
        <v>67</v>
      </c>
      <c r="AT131" s="14"/>
      <c r="AU131" s="16"/>
      <c r="AV131" s="16"/>
      <c r="BB131">
        <f t="shared" ref="BB131:BB194" si="51">IF(C131="ENTRONCADO",1,0)</f>
        <v>1</v>
      </c>
      <c r="BC131">
        <f t="shared" ref="BC131:BC194" si="52">IF(C131="CONSTRUIDO",1,0)</f>
        <v>0</v>
      </c>
      <c r="BD131">
        <f t="shared" ref="BD131:BD194" si="53">IF(P131="ENTREGUE",1,0)</f>
        <v>1</v>
      </c>
      <c r="BF131">
        <f t="shared" ref="BF131:BF194" si="54">IF(R131="SIM",1,0)</f>
        <v>1</v>
      </c>
      <c r="BG131">
        <f t="shared" ref="BG131:BG194" si="55">IF(S131="VALIDADO",1,0)</f>
        <v>1</v>
      </c>
      <c r="BH131">
        <f t="shared" ref="BH131:BH194" si="56">IF(V131="SIM",1,0)</f>
        <v>1</v>
      </c>
      <c r="BI131">
        <f>IF(U131="VALIDADO",1,0)</f>
        <v>1</v>
      </c>
      <c r="BJ131">
        <f t="shared" ref="BJ131:BJ194" si="57">IF(V131="SIM",1,0)</f>
        <v>1</v>
      </c>
      <c r="BK131">
        <f>IF(W131="VALIDADO",1,0)</f>
        <v>1</v>
      </c>
      <c r="BL131">
        <f t="shared" ref="BL131:BL194" si="58">IF(X131="SIM",1,0)</f>
        <v>1</v>
      </c>
      <c r="BM131">
        <f>IF(Y131="VALIDADO",1,0)</f>
        <v>1</v>
      </c>
      <c r="BN131">
        <f t="shared" ref="BN131:BN194" si="59">IF(Z131="SIM",1,0)</f>
        <v>1</v>
      </c>
      <c r="BO131">
        <f>IF(AA131="VALIDADO",1,0)</f>
        <v>1</v>
      </c>
      <c r="BP131">
        <f t="shared" ref="BP131:BP194" si="60">IF(AB131="SIM",1,0)</f>
        <v>1</v>
      </c>
      <c r="BQ131">
        <f t="shared" ref="BQ131:BQ194" si="61">IF(AC131="VALIDADO",1,0)</f>
        <v>1</v>
      </c>
      <c r="BR131">
        <f t="shared" ref="BR131:BR194" si="62">IF(AD131="SIM",1,0)</f>
        <v>1</v>
      </c>
      <c r="BS131">
        <f t="shared" ref="BS131:BS194" si="63">IF(AE131&lt;&gt;"PENDENTE",1,0)</f>
        <v>1</v>
      </c>
      <c r="BT131">
        <f t="shared" ref="BT131:BT194" si="64">IF(AF131="FINALIZADO",1,0)</f>
        <v>0</v>
      </c>
      <c r="BV131">
        <f t="shared" ref="BV131:BV194" si="65">IF(AH131&lt;&gt;"",1,0)</f>
        <v>0</v>
      </c>
      <c r="BW131">
        <f t="shared" ref="BW131:BW194" si="66">IF(AI131&lt;&gt;"",1,0)</f>
        <v>0</v>
      </c>
      <c r="BX131">
        <f t="shared" ref="BX131:BX194" si="67">IF(AL131="SIM",1,0)</f>
        <v>0</v>
      </c>
      <c r="BZ131">
        <f t="shared" ref="BZ131:BZ194" si="68">IF(AO131&lt;&gt;"PENDENTE",1,0)</f>
        <v>0</v>
      </c>
      <c r="CA131">
        <f t="shared" ref="CA131:CA194" si="69">IF(AP131="SIM",1,0)</f>
        <v>0</v>
      </c>
      <c r="CC131">
        <f t="shared" ref="CC131:CC194" si="70">IF(AR131="ENTREGUE",1,0)</f>
        <v>0</v>
      </c>
      <c r="CD131">
        <f t="shared" ref="CD131:CD194" si="71">IF(AS131="ENTREGUE",1,0)</f>
        <v>0</v>
      </c>
    </row>
    <row r="132" spans="1:82" hidden="1" x14ac:dyDescent="0.25">
      <c r="A132" s="6" t="s">
        <v>450</v>
      </c>
      <c r="B132" s="6"/>
      <c r="C132" s="6" t="s">
        <v>34</v>
      </c>
      <c r="D132" s="8">
        <v>44727</v>
      </c>
      <c r="E132" s="7"/>
      <c r="F132" s="17">
        <v>0.6</v>
      </c>
      <c r="G132" s="9">
        <v>0</v>
      </c>
      <c r="H132" s="10">
        <v>54873.49</v>
      </c>
      <c r="I132" s="10">
        <v>32924.093999999997</v>
      </c>
      <c r="J132" s="10">
        <v>28818.043999999998</v>
      </c>
      <c r="K132" s="24">
        <v>4106.05</v>
      </c>
      <c r="L132" s="10">
        <v>4106.05</v>
      </c>
      <c r="M132" s="10">
        <v>0</v>
      </c>
      <c r="N132" s="18">
        <v>0.5139999999999999</v>
      </c>
      <c r="O132" s="35"/>
      <c r="P132" s="11" t="s">
        <v>65</v>
      </c>
      <c r="Q132" s="23"/>
      <c r="R132" s="11" t="s">
        <v>66</v>
      </c>
      <c r="S132" s="11" t="s">
        <v>67</v>
      </c>
      <c r="T132" s="11" t="s">
        <v>66</v>
      </c>
      <c r="U132" s="11" t="s">
        <v>67</v>
      </c>
      <c r="V132" s="11" t="s">
        <v>66</v>
      </c>
      <c r="W132" s="11" t="s">
        <v>67</v>
      </c>
      <c r="X132" s="11" t="s">
        <v>66</v>
      </c>
      <c r="Y132" s="11" t="s">
        <v>67</v>
      </c>
      <c r="Z132" s="11" t="s">
        <v>66</v>
      </c>
      <c r="AA132" s="11" t="s">
        <v>67</v>
      </c>
      <c r="AB132" s="11" t="s">
        <v>66</v>
      </c>
      <c r="AC132" s="11" t="s">
        <v>67</v>
      </c>
      <c r="AD132" s="11" t="s">
        <v>66</v>
      </c>
      <c r="AE132" s="11" t="s">
        <v>67</v>
      </c>
      <c r="AF132" s="11" t="s">
        <v>68</v>
      </c>
      <c r="AG132" s="12">
        <v>44862</v>
      </c>
      <c r="AH132" s="12"/>
      <c r="AI132" s="12"/>
      <c r="AJ132" s="12"/>
      <c r="AK132" s="12"/>
      <c r="AL132" s="13" t="s">
        <v>69</v>
      </c>
      <c r="AM132" s="12"/>
      <c r="AN132" s="12"/>
      <c r="AO132" s="13" t="s">
        <v>67</v>
      </c>
      <c r="AP132" s="13" t="s">
        <v>67</v>
      </c>
      <c r="AQ132" s="13" t="s">
        <v>451</v>
      </c>
      <c r="AR132" s="11" t="s">
        <v>67</v>
      </c>
      <c r="AS132" s="11" t="s">
        <v>67</v>
      </c>
      <c r="AT132" s="14"/>
      <c r="AU132" s="15" t="s">
        <v>225</v>
      </c>
      <c r="AV132" s="16">
        <v>3.4</v>
      </c>
      <c r="BB132">
        <f t="shared" si="51"/>
        <v>0</v>
      </c>
      <c r="BC132">
        <f t="shared" si="52"/>
        <v>1</v>
      </c>
      <c r="BD132">
        <f t="shared" si="53"/>
        <v>0</v>
      </c>
      <c r="BF132">
        <f t="shared" si="54"/>
        <v>0</v>
      </c>
      <c r="BG132">
        <f t="shared" si="55"/>
        <v>0</v>
      </c>
      <c r="BH132">
        <f t="shared" si="56"/>
        <v>0</v>
      </c>
      <c r="BJ132">
        <f t="shared" si="57"/>
        <v>0</v>
      </c>
      <c r="BL132">
        <f t="shared" si="58"/>
        <v>0</v>
      </c>
      <c r="BN132">
        <f t="shared" si="59"/>
        <v>0</v>
      </c>
      <c r="BP132">
        <f t="shared" si="60"/>
        <v>0</v>
      </c>
      <c r="BQ132">
        <f t="shared" si="61"/>
        <v>0</v>
      </c>
      <c r="BR132">
        <f t="shared" si="62"/>
        <v>0</v>
      </c>
      <c r="BS132">
        <f t="shared" si="63"/>
        <v>0</v>
      </c>
      <c r="BT132">
        <f t="shared" si="64"/>
        <v>0</v>
      </c>
      <c r="BV132">
        <f t="shared" si="65"/>
        <v>0</v>
      </c>
      <c r="BW132">
        <f t="shared" si="66"/>
        <v>0</v>
      </c>
      <c r="BX132">
        <f t="shared" si="67"/>
        <v>0</v>
      </c>
      <c r="BZ132">
        <f t="shared" si="68"/>
        <v>0</v>
      </c>
      <c r="CA132">
        <f t="shared" si="69"/>
        <v>0</v>
      </c>
      <c r="CC132">
        <f t="shared" si="70"/>
        <v>0</v>
      </c>
      <c r="CD132">
        <f t="shared" si="71"/>
        <v>0</v>
      </c>
    </row>
    <row r="133" spans="1:82" x14ac:dyDescent="0.25">
      <c r="A133" s="6" t="s">
        <v>452</v>
      </c>
      <c r="B133" s="6" t="s">
        <v>453</v>
      </c>
      <c r="C133" s="6" t="s">
        <v>33</v>
      </c>
      <c r="D133" s="8">
        <v>44943</v>
      </c>
      <c r="E133" s="7">
        <v>44943</v>
      </c>
      <c r="F133" s="17">
        <v>0.6</v>
      </c>
      <c r="G133" s="9">
        <v>0</v>
      </c>
      <c r="H133" s="10">
        <v>52394.02</v>
      </c>
      <c r="I133" s="10">
        <v>31436.411999999997</v>
      </c>
      <c r="J133" s="10">
        <v>28077.051999999996</v>
      </c>
      <c r="K133" s="24">
        <v>3359.36</v>
      </c>
      <c r="L133" s="10">
        <v>3359.36</v>
      </c>
      <c r="M133" s="10">
        <v>0</v>
      </c>
      <c r="N133" s="18">
        <v>0.56499999999999995</v>
      </c>
      <c r="O133" s="35">
        <v>44958</v>
      </c>
      <c r="P133" s="11" t="s">
        <v>78</v>
      </c>
      <c r="Q133" s="23">
        <v>44984</v>
      </c>
      <c r="R133" s="11" t="s">
        <v>70</v>
      </c>
      <c r="S133" s="11" t="s">
        <v>79</v>
      </c>
      <c r="T133" s="11" t="s">
        <v>70</v>
      </c>
      <c r="U133" s="11" t="s">
        <v>79</v>
      </c>
      <c r="V133" s="11" t="s">
        <v>70</v>
      </c>
      <c r="W133" s="11" t="s">
        <v>79</v>
      </c>
      <c r="X133" s="11" t="s">
        <v>70</v>
      </c>
      <c r="Y133" s="11" t="s">
        <v>79</v>
      </c>
      <c r="Z133" s="11" t="s">
        <v>70</v>
      </c>
      <c r="AA133" s="11" t="s">
        <v>79</v>
      </c>
      <c r="AB133" s="11" t="s">
        <v>70</v>
      </c>
      <c r="AC133" s="11" t="s">
        <v>79</v>
      </c>
      <c r="AD133" s="11" t="s">
        <v>70</v>
      </c>
      <c r="AE133" s="11" t="s">
        <v>454</v>
      </c>
      <c r="AF133" s="11" t="s">
        <v>68</v>
      </c>
      <c r="AG133" s="12">
        <v>44862</v>
      </c>
      <c r="AH133" s="12">
        <v>44994</v>
      </c>
      <c r="AI133" s="12"/>
      <c r="AJ133" s="12" t="s">
        <v>635</v>
      </c>
      <c r="AK133" s="12">
        <v>44995</v>
      </c>
      <c r="AL133" s="13" t="s">
        <v>70</v>
      </c>
      <c r="AM133" s="12">
        <v>44998</v>
      </c>
      <c r="AN133" s="12"/>
      <c r="AO133" s="13" t="s">
        <v>67</v>
      </c>
      <c r="AP133" s="13" t="s">
        <v>67</v>
      </c>
      <c r="AQ133" s="13" t="s">
        <v>455</v>
      </c>
      <c r="AR133" s="11" t="s">
        <v>67</v>
      </c>
      <c r="AS133" s="11" t="s">
        <v>67</v>
      </c>
      <c r="AT133" s="14"/>
      <c r="AU133" s="16"/>
      <c r="AV133" s="16"/>
      <c r="BB133">
        <f t="shared" si="51"/>
        <v>1</v>
      </c>
      <c r="BC133">
        <f t="shared" si="52"/>
        <v>0</v>
      </c>
      <c r="BD133">
        <f t="shared" si="53"/>
        <v>1</v>
      </c>
      <c r="BF133">
        <f t="shared" si="54"/>
        <v>1</v>
      </c>
      <c r="BG133">
        <f t="shared" si="55"/>
        <v>1</v>
      </c>
      <c r="BH133">
        <f t="shared" si="56"/>
        <v>1</v>
      </c>
      <c r="BI133">
        <f>IF(U133="VALIDADO",1,0)</f>
        <v>1</v>
      </c>
      <c r="BJ133">
        <f t="shared" si="57"/>
        <v>1</v>
      </c>
      <c r="BK133">
        <f>IF(W133="VALIDADO",1,0)</f>
        <v>1</v>
      </c>
      <c r="BL133">
        <f t="shared" si="58"/>
        <v>1</v>
      </c>
      <c r="BM133">
        <f>IF(Y133="VALIDADO",1,0)</f>
        <v>1</v>
      </c>
      <c r="BN133">
        <f t="shared" si="59"/>
        <v>1</v>
      </c>
      <c r="BO133">
        <f>IF(AA133="VALIDADO",1,0)</f>
        <v>1</v>
      </c>
      <c r="BP133">
        <f t="shared" si="60"/>
        <v>1</v>
      </c>
      <c r="BQ133">
        <f t="shared" si="61"/>
        <v>1</v>
      </c>
      <c r="BR133">
        <f t="shared" si="62"/>
        <v>1</v>
      </c>
      <c r="BS133">
        <f t="shared" si="63"/>
        <v>1</v>
      </c>
      <c r="BT133">
        <f t="shared" si="64"/>
        <v>0</v>
      </c>
      <c r="BV133">
        <f t="shared" si="65"/>
        <v>1</v>
      </c>
      <c r="BW133">
        <f t="shared" si="66"/>
        <v>0</v>
      </c>
      <c r="BX133">
        <f t="shared" si="67"/>
        <v>1</v>
      </c>
      <c r="BZ133">
        <f t="shared" si="68"/>
        <v>0</v>
      </c>
      <c r="CA133">
        <f t="shared" si="69"/>
        <v>0</v>
      </c>
      <c r="CC133">
        <f t="shared" si="70"/>
        <v>0</v>
      </c>
      <c r="CD133">
        <f t="shared" si="71"/>
        <v>0</v>
      </c>
    </row>
    <row r="134" spans="1:82" x14ac:dyDescent="0.25">
      <c r="A134" s="6" t="s">
        <v>456</v>
      </c>
      <c r="B134" s="6" t="s">
        <v>457</v>
      </c>
      <c r="C134" s="6" t="s">
        <v>33</v>
      </c>
      <c r="D134" s="8">
        <v>44700</v>
      </c>
      <c r="E134" s="7"/>
      <c r="F134" s="17">
        <v>0.2</v>
      </c>
      <c r="G134" s="9">
        <v>0</v>
      </c>
      <c r="H134" s="10">
        <v>48768.56</v>
      </c>
      <c r="I134" s="10">
        <v>29261.135999999999</v>
      </c>
      <c r="J134" s="10">
        <v>24394.125999999997</v>
      </c>
      <c r="K134" s="24">
        <v>4867.01</v>
      </c>
      <c r="L134" s="10">
        <v>4867.01</v>
      </c>
      <c r="M134" s="10">
        <v>0</v>
      </c>
      <c r="N134" s="20">
        <v>0.46600000000000003</v>
      </c>
      <c r="O134" s="35">
        <v>44958</v>
      </c>
      <c r="P134" s="11" t="s">
        <v>78</v>
      </c>
      <c r="Q134" s="23">
        <v>44992</v>
      </c>
      <c r="R134" s="11" t="s">
        <v>70</v>
      </c>
      <c r="S134" s="11" t="s">
        <v>79</v>
      </c>
      <c r="T134" s="11" t="s">
        <v>70</v>
      </c>
      <c r="U134" s="11" t="s">
        <v>79</v>
      </c>
      <c r="V134" s="11" t="s">
        <v>70</v>
      </c>
      <c r="W134" s="11" t="s">
        <v>79</v>
      </c>
      <c r="X134" s="11" t="s">
        <v>70</v>
      </c>
      <c r="Y134" s="11" t="s">
        <v>79</v>
      </c>
      <c r="Z134" s="11" t="s">
        <v>70</v>
      </c>
      <c r="AA134" s="11" t="s">
        <v>79</v>
      </c>
      <c r="AB134" s="11" t="s">
        <v>70</v>
      </c>
      <c r="AC134" s="11" t="s">
        <v>79</v>
      </c>
      <c r="AD134" s="11" t="s">
        <v>70</v>
      </c>
      <c r="AE134" s="11" t="s">
        <v>458</v>
      </c>
      <c r="AF134" s="11" t="s">
        <v>68</v>
      </c>
      <c r="AG134" s="12">
        <v>44719</v>
      </c>
      <c r="AH134" s="12">
        <v>44995</v>
      </c>
      <c r="AI134" s="12"/>
      <c r="AJ134" s="12" t="s">
        <v>635</v>
      </c>
      <c r="AK134" s="12">
        <v>44995</v>
      </c>
      <c r="AL134" s="13" t="s">
        <v>70</v>
      </c>
      <c r="AM134" s="12"/>
      <c r="AN134" s="12"/>
      <c r="AO134" s="13" t="s">
        <v>67</v>
      </c>
      <c r="AP134" s="13" t="s">
        <v>67</v>
      </c>
      <c r="AQ134" s="13" t="s">
        <v>459</v>
      </c>
      <c r="AR134" s="11" t="s">
        <v>67</v>
      </c>
      <c r="AS134" s="11" t="s">
        <v>67</v>
      </c>
      <c r="AT134" s="14"/>
      <c r="AU134" s="16"/>
      <c r="AV134" s="16"/>
      <c r="BB134">
        <f t="shared" si="51"/>
        <v>1</v>
      </c>
      <c r="BC134">
        <f t="shared" si="52"/>
        <v>0</v>
      </c>
      <c r="BD134">
        <f t="shared" si="53"/>
        <v>1</v>
      </c>
      <c r="BF134">
        <f t="shared" si="54"/>
        <v>1</v>
      </c>
      <c r="BG134">
        <f t="shared" si="55"/>
        <v>1</v>
      </c>
      <c r="BH134">
        <f t="shared" si="56"/>
        <v>1</v>
      </c>
      <c r="BI134">
        <f t="shared" ref="BI134" si="72">IF(U134="VALIDADO",1,0)</f>
        <v>1</v>
      </c>
      <c r="BJ134">
        <f t="shared" si="57"/>
        <v>1</v>
      </c>
      <c r="BK134">
        <f t="shared" ref="BK134" si="73">IF(W134="VALIDADO",1,0)</f>
        <v>1</v>
      </c>
      <c r="BL134">
        <f t="shared" si="58"/>
        <v>1</v>
      </c>
      <c r="BM134">
        <f t="shared" ref="BM134" si="74">IF(Y134="VALIDADO",1,0)</f>
        <v>1</v>
      </c>
      <c r="BN134">
        <f t="shared" si="59"/>
        <v>1</v>
      </c>
      <c r="BO134">
        <f t="shared" ref="BO134" si="75">IF(AA134="VALIDADO",1,0)</f>
        <v>1</v>
      </c>
      <c r="BP134">
        <f t="shared" si="60"/>
        <v>1</v>
      </c>
      <c r="BQ134">
        <f t="shared" si="61"/>
        <v>1</v>
      </c>
      <c r="BR134">
        <f t="shared" si="62"/>
        <v>1</v>
      </c>
      <c r="BS134">
        <f t="shared" si="63"/>
        <v>1</v>
      </c>
      <c r="BT134">
        <f t="shared" si="64"/>
        <v>0</v>
      </c>
      <c r="BV134">
        <f t="shared" si="65"/>
        <v>1</v>
      </c>
      <c r="BW134">
        <f t="shared" si="66"/>
        <v>0</v>
      </c>
      <c r="BX134">
        <f t="shared" si="67"/>
        <v>1</v>
      </c>
      <c r="BZ134">
        <f t="shared" si="68"/>
        <v>0</v>
      </c>
      <c r="CA134">
        <f t="shared" si="69"/>
        <v>0</v>
      </c>
      <c r="CC134">
        <f t="shared" si="70"/>
        <v>0</v>
      </c>
      <c r="CD134">
        <f t="shared" si="71"/>
        <v>0</v>
      </c>
    </row>
    <row r="135" spans="1:82" hidden="1" x14ac:dyDescent="0.25">
      <c r="A135" s="6" t="s">
        <v>460</v>
      </c>
      <c r="B135" s="6"/>
      <c r="C135" s="6" t="s">
        <v>212</v>
      </c>
      <c r="D135" s="8"/>
      <c r="E135" s="7"/>
      <c r="F135" s="20">
        <v>3</v>
      </c>
      <c r="G135" s="9">
        <v>3</v>
      </c>
      <c r="H135" s="10">
        <v>55172.26</v>
      </c>
      <c r="I135" s="10">
        <v>33103.356</v>
      </c>
      <c r="J135" s="10">
        <v>33103.356</v>
      </c>
      <c r="K135" s="24">
        <v>0</v>
      </c>
      <c r="L135" s="10">
        <v>0</v>
      </c>
      <c r="M135" s="10">
        <v>0</v>
      </c>
      <c r="N135" s="20">
        <v>0</v>
      </c>
      <c r="O135" s="35"/>
      <c r="P135" s="11" t="s">
        <v>65</v>
      </c>
      <c r="Q135" s="11"/>
      <c r="R135" s="11" t="s">
        <v>66</v>
      </c>
      <c r="S135" s="11" t="s">
        <v>67</v>
      </c>
      <c r="T135" s="11" t="s">
        <v>66</v>
      </c>
      <c r="U135" s="11" t="s">
        <v>67</v>
      </c>
      <c r="V135" s="11" t="s">
        <v>66</v>
      </c>
      <c r="W135" s="11" t="s">
        <v>67</v>
      </c>
      <c r="X135" s="11" t="s">
        <v>66</v>
      </c>
      <c r="Y135" s="11" t="s">
        <v>67</v>
      </c>
      <c r="Z135" s="11" t="s">
        <v>66</v>
      </c>
      <c r="AA135" s="11" t="s">
        <v>67</v>
      </c>
      <c r="AB135" s="11" t="s">
        <v>66</v>
      </c>
      <c r="AC135" s="11" t="s">
        <v>67</v>
      </c>
      <c r="AD135" s="11" t="s">
        <v>66</v>
      </c>
      <c r="AE135" s="11" t="s">
        <v>67</v>
      </c>
      <c r="AF135" s="11" t="s">
        <v>68</v>
      </c>
      <c r="AG135" s="12"/>
      <c r="AH135" s="12"/>
      <c r="AI135" s="12"/>
      <c r="AJ135" s="12"/>
      <c r="AK135" s="12"/>
      <c r="AL135" s="13" t="s">
        <v>69</v>
      </c>
      <c r="AM135" s="12"/>
      <c r="AN135" s="12"/>
      <c r="AO135" s="13" t="s">
        <v>67</v>
      </c>
      <c r="AP135" s="13" t="s">
        <v>67</v>
      </c>
      <c r="AQ135" s="13" t="s">
        <v>461</v>
      </c>
      <c r="AR135" s="11" t="s">
        <v>67</v>
      </c>
      <c r="AS135" s="11" t="s">
        <v>67</v>
      </c>
      <c r="AT135" s="14"/>
      <c r="AU135" s="16"/>
      <c r="AV135" s="16"/>
      <c r="BB135">
        <f t="shared" si="51"/>
        <v>0</v>
      </c>
      <c r="BC135">
        <f t="shared" si="52"/>
        <v>0</v>
      </c>
      <c r="BD135">
        <f t="shared" si="53"/>
        <v>0</v>
      </c>
      <c r="BF135">
        <f t="shared" si="54"/>
        <v>0</v>
      </c>
      <c r="BG135">
        <f t="shared" si="55"/>
        <v>0</v>
      </c>
      <c r="BH135">
        <f t="shared" si="56"/>
        <v>0</v>
      </c>
      <c r="BJ135">
        <f t="shared" si="57"/>
        <v>0</v>
      </c>
      <c r="BL135">
        <f t="shared" si="58"/>
        <v>0</v>
      </c>
      <c r="BN135">
        <f t="shared" si="59"/>
        <v>0</v>
      </c>
      <c r="BP135">
        <f t="shared" si="60"/>
        <v>0</v>
      </c>
      <c r="BQ135">
        <f t="shared" si="61"/>
        <v>0</v>
      </c>
      <c r="BR135">
        <f t="shared" si="62"/>
        <v>0</v>
      </c>
      <c r="BS135">
        <f t="shared" si="63"/>
        <v>0</v>
      </c>
      <c r="BT135">
        <f t="shared" si="64"/>
        <v>0</v>
      </c>
      <c r="BV135">
        <f t="shared" si="65"/>
        <v>0</v>
      </c>
      <c r="BW135">
        <f t="shared" si="66"/>
        <v>0</v>
      </c>
      <c r="BX135">
        <f t="shared" si="67"/>
        <v>0</v>
      </c>
      <c r="BZ135">
        <f t="shared" si="68"/>
        <v>0</v>
      </c>
      <c r="CA135">
        <f t="shared" si="69"/>
        <v>0</v>
      </c>
      <c r="CC135">
        <f t="shared" si="70"/>
        <v>0</v>
      </c>
      <c r="CD135">
        <f t="shared" si="71"/>
        <v>0</v>
      </c>
    </row>
    <row r="136" spans="1:82" hidden="1" x14ac:dyDescent="0.25">
      <c r="A136" s="6" t="s">
        <v>462</v>
      </c>
      <c r="B136" s="6"/>
      <c r="C136" s="6" t="s">
        <v>34</v>
      </c>
      <c r="D136" s="8">
        <v>44731</v>
      </c>
      <c r="E136" s="7"/>
      <c r="F136" s="17">
        <v>0.45</v>
      </c>
      <c r="G136" s="9">
        <v>0</v>
      </c>
      <c r="H136" s="10">
        <v>31090.26</v>
      </c>
      <c r="I136" s="10">
        <v>18654.155999999999</v>
      </c>
      <c r="J136" s="10">
        <v>18654.155999999999</v>
      </c>
      <c r="K136" s="24">
        <v>0</v>
      </c>
      <c r="L136" s="10">
        <v>0</v>
      </c>
      <c r="M136" s="10">
        <v>0</v>
      </c>
      <c r="N136" s="18">
        <v>0.6010000000000002</v>
      </c>
      <c r="O136" s="35"/>
      <c r="P136" s="11" t="s">
        <v>65</v>
      </c>
      <c r="Q136" s="11"/>
      <c r="R136" s="11" t="s">
        <v>66</v>
      </c>
      <c r="S136" s="11" t="s">
        <v>67</v>
      </c>
      <c r="T136" s="11" t="s">
        <v>66</v>
      </c>
      <c r="U136" s="11" t="s">
        <v>67</v>
      </c>
      <c r="V136" s="11" t="s">
        <v>66</v>
      </c>
      <c r="W136" s="11" t="s">
        <v>67</v>
      </c>
      <c r="X136" s="11" t="s">
        <v>66</v>
      </c>
      <c r="Y136" s="11" t="s">
        <v>67</v>
      </c>
      <c r="Z136" s="11" t="s">
        <v>66</v>
      </c>
      <c r="AA136" s="11" t="s">
        <v>67</v>
      </c>
      <c r="AB136" s="11" t="s">
        <v>66</v>
      </c>
      <c r="AC136" s="11" t="s">
        <v>67</v>
      </c>
      <c r="AD136" s="11" t="s">
        <v>66</v>
      </c>
      <c r="AE136" s="11" t="s">
        <v>67</v>
      </c>
      <c r="AF136" s="11" t="s">
        <v>68</v>
      </c>
      <c r="AG136" s="12">
        <v>44873</v>
      </c>
      <c r="AH136" s="12"/>
      <c r="AI136" s="12"/>
      <c r="AJ136" s="12"/>
      <c r="AK136" s="12"/>
      <c r="AL136" s="13" t="s">
        <v>69</v>
      </c>
      <c r="AM136" s="12"/>
      <c r="AN136" s="12"/>
      <c r="AO136" s="13" t="s">
        <v>67</v>
      </c>
      <c r="AP136" s="13" t="s">
        <v>67</v>
      </c>
      <c r="AQ136" s="13" t="s">
        <v>463</v>
      </c>
      <c r="AR136" s="11" t="s">
        <v>67</v>
      </c>
      <c r="AS136" s="11" t="s">
        <v>67</v>
      </c>
      <c r="AT136" s="14"/>
      <c r="AU136" s="16"/>
      <c r="AV136" s="16"/>
      <c r="BB136">
        <f t="shared" si="51"/>
        <v>0</v>
      </c>
      <c r="BC136">
        <f t="shared" si="52"/>
        <v>1</v>
      </c>
      <c r="BD136">
        <f t="shared" si="53"/>
        <v>0</v>
      </c>
      <c r="BF136">
        <f t="shared" si="54"/>
        <v>0</v>
      </c>
      <c r="BG136">
        <f t="shared" si="55"/>
        <v>0</v>
      </c>
      <c r="BH136">
        <f t="shared" si="56"/>
        <v>0</v>
      </c>
      <c r="BJ136">
        <f t="shared" si="57"/>
        <v>0</v>
      </c>
      <c r="BL136">
        <f t="shared" si="58"/>
        <v>0</v>
      </c>
      <c r="BN136">
        <f t="shared" si="59"/>
        <v>0</v>
      </c>
      <c r="BP136">
        <f t="shared" si="60"/>
        <v>0</v>
      </c>
      <c r="BQ136">
        <f t="shared" si="61"/>
        <v>0</v>
      </c>
      <c r="BR136">
        <f t="shared" si="62"/>
        <v>0</v>
      </c>
      <c r="BS136">
        <f t="shared" si="63"/>
        <v>0</v>
      </c>
      <c r="BT136">
        <f t="shared" si="64"/>
        <v>0</v>
      </c>
      <c r="BV136">
        <f t="shared" si="65"/>
        <v>0</v>
      </c>
      <c r="BW136">
        <f t="shared" si="66"/>
        <v>0</v>
      </c>
      <c r="BX136">
        <f t="shared" si="67"/>
        <v>0</v>
      </c>
      <c r="BZ136">
        <f t="shared" si="68"/>
        <v>0</v>
      </c>
      <c r="CA136">
        <f t="shared" si="69"/>
        <v>0</v>
      </c>
      <c r="CC136">
        <f t="shared" si="70"/>
        <v>0</v>
      </c>
      <c r="CD136">
        <f t="shared" si="71"/>
        <v>0</v>
      </c>
    </row>
    <row r="137" spans="1:82" hidden="1" x14ac:dyDescent="0.25">
      <c r="A137" s="6" t="s">
        <v>464</v>
      </c>
      <c r="B137" s="6"/>
      <c r="C137" s="6" t="s">
        <v>212</v>
      </c>
      <c r="D137" s="8"/>
      <c r="E137" s="7"/>
      <c r="F137" s="20">
        <v>23.446999999999999</v>
      </c>
      <c r="G137" s="9">
        <v>23.446999999999999</v>
      </c>
      <c r="H137" s="10">
        <v>133500</v>
      </c>
      <c r="I137" s="10">
        <v>80100</v>
      </c>
      <c r="J137" s="10">
        <v>35129</v>
      </c>
      <c r="K137" s="24">
        <v>44971</v>
      </c>
      <c r="L137" s="10">
        <v>44971</v>
      </c>
      <c r="M137" s="10">
        <v>0</v>
      </c>
      <c r="N137" s="20">
        <v>0</v>
      </c>
      <c r="O137" s="35"/>
      <c r="P137" s="11" t="s">
        <v>65</v>
      </c>
      <c r="Q137" s="11"/>
      <c r="R137" s="11" t="s">
        <v>66</v>
      </c>
      <c r="S137" s="11" t="s">
        <v>67</v>
      </c>
      <c r="T137" s="11" t="s">
        <v>66</v>
      </c>
      <c r="U137" s="11" t="s">
        <v>67</v>
      </c>
      <c r="V137" s="11" t="s">
        <v>66</v>
      </c>
      <c r="W137" s="11" t="s">
        <v>67</v>
      </c>
      <c r="X137" s="11" t="s">
        <v>66</v>
      </c>
      <c r="Y137" s="11" t="s">
        <v>67</v>
      </c>
      <c r="Z137" s="11" t="s">
        <v>66</v>
      </c>
      <c r="AA137" s="11" t="s">
        <v>67</v>
      </c>
      <c r="AB137" s="11" t="s">
        <v>66</v>
      </c>
      <c r="AC137" s="11" t="s">
        <v>67</v>
      </c>
      <c r="AD137" s="11" t="s">
        <v>66</v>
      </c>
      <c r="AE137" s="11" t="s">
        <v>67</v>
      </c>
      <c r="AF137" s="11" t="s">
        <v>68</v>
      </c>
      <c r="AG137" s="12">
        <v>44889</v>
      </c>
      <c r="AH137" s="12"/>
      <c r="AI137" s="12"/>
      <c r="AJ137" s="12" t="s">
        <v>67</v>
      </c>
      <c r="AK137" s="12"/>
      <c r="AL137" s="13" t="s">
        <v>69</v>
      </c>
      <c r="AM137" s="12"/>
      <c r="AN137" s="12"/>
      <c r="AO137" s="13" t="s">
        <v>67</v>
      </c>
      <c r="AP137" s="13" t="s">
        <v>67</v>
      </c>
      <c r="AQ137" s="13" t="s">
        <v>465</v>
      </c>
      <c r="AR137" s="11" t="s">
        <v>67</v>
      </c>
      <c r="AS137" s="11" t="s">
        <v>67</v>
      </c>
      <c r="AT137" s="14"/>
      <c r="AU137" s="16"/>
      <c r="AV137" s="16"/>
      <c r="BB137">
        <f t="shared" si="51"/>
        <v>0</v>
      </c>
      <c r="BC137">
        <f t="shared" si="52"/>
        <v>0</v>
      </c>
      <c r="BD137">
        <f t="shared" si="53"/>
        <v>0</v>
      </c>
      <c r="BF137">
        <f t="shared" si="54"/>
        <v>0</v>
      </c>
      <c r="BG137">
        <f t="shared" si="55"/>
        <v>0</v>
      </c>
      <c r="BH137">
        <f t="shared" si="56"/>
        <v>0</v>
      </c>
      <c r="BJ137">
        <f t="shared" si="57"/>
        <v>0</v>
      </c>
      <c r="BL137">
        <f t="shared" si="58"/>
        <v>0</v>
      </c>
      <c r="BN137">
        <f t="shared" si="59"/>
        <v>0</v>
      </c>
      <c r="BP137">
        <f t="shared" si="60"/>
        <v>0</v>
      </c>
      <c r="BQ137">
        <f t="shared" si="61"/>
        <v>0</v>
      </c>
      <c r="BR137">
        <f t="shared" si="62"/>
        <v>0</v>
      </c>
      <c r="BS137">
        <f t="shared" si="63"/>
        <v>0</v>
      </c>
      <c r="BT137">
        <f t="shared" si="64"/>
        <v>0</v>
      </c>
      <c r="BV137">
        <f t="shared" si="65"/>
        <v>0</v>
      </c>
      <c r="BW137">
        <f t="shared" si="66"/>
        <v>0</v>
      </c>
      <c r="BX137">
        <f t="shared" si="67"/>
        <v>0</v>
      </c>
      <c r="BZ137">
        <f t="shared" si="68"/>
        <v>0</v>
      </c>
      <c r="CA137">
        <f t="shared" si="69"/>
        <v>0</v>
      </c>
      <c r="CC137">
        <f t="shared" si="70"/>
        <v>0</v>
      </c>
      <c r="CD137">
        <f t="shared" si="71"/>
        <v>0</v>
      </c>
    </row>
    <row r="138" spans="1:82" hidden="1" x14ac:dyDescent="0.25">
      <c r="A138" s="6" t="s">
        <v>466</v>
      </c>
      <c r="B138" s="6"/>
      <c r="C138" s="6" t="s">
        <v>212</v>
      </c>
      <c r="D138" s="8"/>
      <c r="E138" s="7"/>
      <c r="F138" s="20">
        <v>0</v>
      </c>
      <c r="G138" s="9">
        <v>0</v>
      </c>
      <c r="H138" s="10">
        <v>133500</v>
      </c>
      <c r="I138" s="10">
        <v>80100</v>
      </c>
      <c r="J138" s="10">
        <v>80100</v>
      </c>
      <c r="K138" s="24">
        <v>0</v>
      </c>
      <c r="L138" s="10">
        <v>0</v>
      </c>
      <c r="M138" s="10">
        <v>0</v>
      </c>
      <c r="N138" s="20">
        <v>0</v>
      </c>
      <c r="O138" s="35"/>
      <c r="P138" s="11" t="s">
        <v>65</v>
      </c>
      <c r="Q138" s="11"/>
      <c r="R138" s="11" t="s">
        <v>66</v>
      </c>
      <c r="S138" s="11" t="s">
        <v>67</v>
      </c>
      <c r="T138" s="11" t="s">
        <v>66</v>
      </c>
      <c r="U138" s="11" t="s">
        <v>67</v>
      </c>
      <c r="V138" s="11" t="s">
        <v>66</v>
      </c>
      <c r="W138" s="11" t="s">
        <v>67</v>
      </c>
      <c r="X138" s="11" t="s">
        <v>66</v>
      </c>
      <c r="Y138" s="11" t="s">
        <v>67</v>
      </c>
      <c r="Z138" s="11" t="s">
        <v>66</v>
      </c>
      <c r="AA138" s="11" t="s">
        <v>67</v>
      </c>
      <c r="AB138" s="11" t="s">
        <v>66</v>
      </c>
      <c r="AC138" s="11" t="s">
        <v>67</v>
      </c>
      <c r="AD138" s="11" t="s">
        <v>66</v>
      </c>
      <c r="AE138" s="11" t="s">
        <v>67</v>
      </c>
      <c r="AF138" s="11" t="s">
        <v>68</v>
      </c>
      <c r="AG138" s="12"/>
      <c r="AH138" s="12"/>
      <c r="AI138" s="12"/>
      <c r="AJ138" s="12"/>
      <c r="AK138" s="12"/>
      <c r="AL138" s="13" t="s">
        <v>69</v>
      </c>
      <c r="AM138" s="12"/>
      <c r="AN138" s="12"/>
      <c r="AO138" s="13" t="s">
        <v>67</v>
      </c>
      <c r="AP138" s="13" t="s">
        <v>67</v>
      </c>
      <c r="AQ138" s="13" t="s">
        <v>467</v>
      </c>
      <c r="AR138" s="11" t="s">
        <v>67</v>
      </c>
      <c r="AS138" s="11" t="s">
        <v>67</v>
      </c>
      <c r="AT138" s="14"/>
      <c r="AU138" s="16"/>
      <c r="AV138" s="16"/>
      <c r="BB138">
        <f t="shared" si="51"/>
        <v>0</v>
      </c>
      <c r="BC138">
        <f t="shared" si="52"/>
        <v>0</v>
      </c>
      <c r="BD138">
        <f t="shared" si="53"/>
        <v>0</v>
      </c>
      <c r="BF138">
        <f t="shared" si="54"/>
        <v>0</v>
      </c>
      <c r="BG138">
        <f t="shared" si="55"/>
        <v>0</v>
      </c>
      <c r="BH138">
        <f t="shared" si="56"/>
        <v>0</v>
      </c>
      <c r="BJ138">
        <f t="shared" si="57"/>
        <v>0</v>
      </c>
      <c r="BL138">
        <f t="shared" si="58"/>
        <v>0</v>
      </c>
      <c r="BN138">
        <f t="shared" si="59"/>
        <v>0</v>
      </c>
      <c r="BP138">
        <f t="shared" si="60"/>
        <v>0</v>
      </c>
      <c r="BQ138">
        <f t="shared" si="61"/>
        <v>0</v>
      </c>
      <c r="BR138">
        <f t="shared" si="62"/>
        <v>0</v>
      </c>
      <c r="BS138">
        <f t="shared" si="63"/>
        <v>0</v>
      </c>
      <c r="BT138">
        <f t="shared" si="64"/>
        <v>0</v>
      </c>
      <c r="BV138">
        <f t="shared" si="65"/>
        <v>0</v>
      </c>
      <c r="BW138">
        <f t="shared" si="66"/>
        <v>0</v>
      </c>
      <c r="BX138">
        <f t="shared" si="67"/>
        <v>0</v>
      </c>
      <c r="BZ138">
        <f t="shared" si="68"/>
        <v>0</v>
      </c>
      <c r="CA138">
        <f t="shared" si="69"/>
        <v>0</v>
      </c>
      <c r="CC138">
        <f t="shared" si="70"/>
        <v>0</v>
      </c>
      <c r="CD138">
        <f t="shared" si="71"/>
        <v>0</v>
      </c>
    </row>
    <row r="139" spans="1:82" hidden="1" x14ac:dyDescent="0.25">
      <c r="A139" s="6" t="s">
        <v>468</v>
      </c>
      <c r="B139" s="6"/>
      <c r="C139" s="6" t="s">
        <v>212</v>
      </c>
      <c r="D139" s="8"/>
      <c r="E139" s="7"/>
      <c r="F139" s="20">
        <v>0</v>
      </c>
      <c r="G139" s="9">
        <v>0</v>
      </c>
      <c r="H139" s="10">
        <v>189263</v>
      </c>
      <c r="I139" s="10">
        <v>113557.8</v>
      </c>
      <c r="J139" s="10">
        <v>113557.8</v>
      </c>
      <c r="K139" s="24">
        <v>0</v>
      </c>
      <c r="L139" s="10">
        <v>0</v>
      </c>
      <c r="M139" s="10">
        <v>0</v>
      </c>
      <c r="N139" s="20">
        <v>0</v>
      </c>
      <c r="O139" s="35"/>
      <c r="P139" s="11" t="s">
        <v>65</v>
      </c>
      <c r="Q139" s="11"/>
      <c r="R139" s="11" t="s">
        <v>66</v>
      </c>
      <c r="S139" s="11" t="s">
        <v>67</v>
      </c>
      <c r="T139" s="11" t="s">
        <v>66</v>
      </c>
      <c r="U139" s="11" t="s">
        <v>67</v>
      </c>
      <c r="V139" s="11" t="s">
        <v>66</v>
      </c>
      <c r="W139" s="11" t="s">
        <v>67</v>
      </c>
      <c r="X139" s="11" t="s">
        <v>66</v>
      </c>
      <c r="Y139" s="11" t="s">
        <v>67</v>
      </c>
      <c r="Z139" s="11" t="s">
        <v>66</v>
      </c>
      <c r="AA139" s="11" t="s">
        <v>67</v>
      </c>
      <c r="AB139" s="11" t="s">
        <v>66</v>
      </c>
      <c r="AC139" s="11" t="s">
        <v>67</v>
      </c>
      <c r="AD139" s="11" t="s">
        <v>66</v>
      </c>
      <c r="AE139" s="11" t="s">
        <v>67</v>
      </c>
      <c r="AF139" s="11" t="s">
        <v>68</v>
      </c>
      <c r="AG139" s="12"/>
      <c r="AH139" s="12"/>
      <c r="AI139" s="12"/>
      <c r="AJ139" s="12" t="s">
        <v>635</v>
      </c>
      <c r="AK139" s="12"/>
      <c r="AL139" s="13" t="s">
        <v>69</v>
      </c>
      <c r="AM139" s="12"/>
      <c r="AN139" s="12"/>
      <c r="AO139" s="13" t="s">
        <v>67</v>
      </c>
      <c r="AP139" s="13" t="s">
        <v>67</v>
      </c>
      <c r="AQ139" s="13" t="s">
        <v>469</v>
      </c>
      <c r="AR139" s="11" t="s">
        <v>67</v>
      </c>
      <c r="AS139" s="11" t="s">
        <v>67</v>
      </c>
      <c r="AT139" s="14"/>
      <c r="AU139" s="16"/>
      <c r="AV139" s="16"/>
      <c r="BB139">
        <f t="shared" si="51"/>
        <v>0</v>
      </c>
      <c r="BC139">
        <f t="shared" si="52"/>
        <v>0</v>
      </c>
      <c r="BD139">
        <f t="shared" si="53"/>
        <v>0</v>
      </c>
      <c r="BF139">
        <f t="shared" si="54"/>
        <v>0</v>
      </c>
      <c r="BG139">
        <f t="shared" si="55"/>
        <v>0</v>
      </c>
      <c r="BH139">
        <f t="shared" si="56"/>
        <v>0</v>
      </c>
      <c r="BJ139">
        <f t="shared" si="57"/>
        <v>0</v>
      </c>
      <c r="BL139">
        <f t="shared" si="58"/>
        <v>0</v>
      </c>
      <c r="BN139">
        <f t="shared" si="59"/>
        <v>0</v>
      </c>
      <c r="BP139">
        <f t="shared" si="60"/>
        <v>0</v>
      </c>
      <c r="BQ139">
        <f t="shared" si="61"/>
        <v>0</v>
      </c>
      <c r="BR139">
        <f t="shared" si="62"/>
        <v>0</v>
      </c>
      <c r="BS139">
        <f t="shared" si="63"/>
        <v>0</v>
      </c>
      <c r="BT139">
        <f t="shared" si="64"/>
        <v>0</v>
      </c>
      <c r="BV139">
        <f t="shared" si="65"/>
        <v>0</v>
      </c>
      <c r="BW139">
        <f t="shared" si="66"/>
        <v>0</v>
      </c>
      <c r="BX139">
        <f t="shared" si="67"/>
        <v>0</v>
      </c>
      <c r="BZ139">
        <f t="shared" si="68"/>
        <v>0</v>
      </c>
      <c r="CA139">
        <f t="shared" si="69"/>
        <v>0</v>
      </c>
      <c r="CC139">
        <f t="shared" si="70"/>
        <v>0</v>
      </c>
      <c r="CD139">
        <f t="shared" si="71"/>
        <v>0</v>
      </c>
    </row>
    <row r="140" spans="1:82" hidden="1" x14ac:dyDescent="0.25">
      <c r="A140" s="6" t="s">
        <v>470</v>
      </c>
      <c r="B140" s="6"/>
      <c r="C140" s="6" t="s">
        <v>34</v>
      </c>
      <c r="D140" s="8">
        <v>44861</v>
      </c>
      <c r="E140" s="7"/>
      <c r="F140" s="20">
        <v>1.085</v>
      </c>
      <c r="G140" s="9">
        <v>0</v>
      </c>
      <c r="H140" s="10">
        <v>33339.980000000003</v>
      </c>
      <c r="I140" s="10">
        <v>20003.988000000001</v>
      </c>
      <c r="J140" s="10">
        <v>20003.988000000001</v>
      </c>
      <c r="K140" s="24">
        <v>0</v>
      </c>
      <c r="L140" s="10">
        <v>0</v>
      </c>
      <c r="M140" s="10">
        <v>0</v>
      </c>
      <c r="N140" s="20">
        <v>1.085</v>
      </c>
      <c r="O140" s="35"/>
      <c r="P140" s="11" t="s">
        <v>65</v>
      </c>
      <c r="Q140" s="11"/>
      <c r="R140" s="11" t="s">
        <v>66</v>
      </c>
      <c r="S140" s="11" t="s">
        <v>67</v>
      </c>
      <c r="T140" s="11" t="s">
        <v>66</v>
      </c>
      <c r="U140" s="11" t="s">
        <v>67</v>
      </c>
      <c r="V140" s="11" t="s">
        <v>66</v>
      </c>
      <c r="W140" s="11" t="s">
        <v>67</v>
      </c>
      <c r="X140" s="11" t="s">
        <v>66</v>
      </c>
      <c r="Y140" s="11" t="s">
        <v>67</v>
      </c>
      <c r="Z140" s="11" t="s">
        <v>66</v>
      </c>
      <c r="AA140" s="11" t="s">
        <v>67</v>
      </c>
      <c r="AB140" s="11" t="s">
        <v>66</v>
      </c>
      <c r="AC140" s="11" t="s">
        <v>67</v>
      </c>
      <c r="AD140" s="11" t="s">
        <v>66</v>
      </c>
      <c r="AE140" s="11" t="s">
        <v>67</v>
      </c>
      <c r="AF140" s="11" t="s">
        <v>68</v>
      </c>
      <c r="AG140" s="12">
        <v>44830</v>
      </c>
      <c r="AH140" s="12"/>
      <c r="AI140" s="12"/>
      <c r="AJ140" s="12" t="s">
        <v>635</v>
      </c>
      <c r="AK140" s="12"/>
      <c r="AL140" s="13" t="s">
        <v>69</v>
      </c>
      <c r="AM140" s="12"/>
      <c r="AN140" s="12"/>
      <c r="AO140" s="13" t="s">
        <v>67</v>
      </c>
      <c r="AP140" s="13" t="s">
        <v>67</v>
      </c>
      <c r="AQ140" s="13" t="s">
        <v>471</v>
      </c>
      <c r="AR140" s="11" t="s">
        <v>67</v>
      </c>
      <c r="AS140" s="11" t="s">
        <v>67</v>
      </c>
      <c r="AT140" s="14" t="s">
        <v>472</v>
      </c>
      <c r="AU140" s="16"/>
      <c r="AV140" s="16"/>
      <c r="BB140">
        <f t="shared" si="51"/>
        <v>0</v>
      </c>
      <c r="BC140">
        <f t="shared" si="52"/>
        <v>1</v>
      </c>
      <c r="BD140">
        <f t="shared" si="53"/>
        <v>0</v>
      </c>
      <c r="BF140">
        <f t="shared" si="54"/>
        <v>0</v>
      </c>
      <c r="BG140">
        <f t="shared" si="55"/>
        <v>0</v>
      </c>
      <c r="BH140">
        <f t="shared" si="56"/>
        <v>0</v>
      </c>
      <c r="BJ140">
        <f t="shared" si="57"/>
        <v>0</v>
      </c>
      <c r="BL140">
        <f t="shared" si="58"/>
        <v>0</v>
      </c>
      <c r="BN140">
        <f t="shared" si="59"/>
        <v>0</v>
      </c>
      <c r="BP140">
        <f t="shared" si="60"/>
        <v>0</v>
      </c>
      <c r="BQ140">
        <f t="shared" si="61"/>
        <v>0</v>
      </c>
      <c r="BR140">
        <f t="shared" si="62"/>
        <v>0</v>
      </c>
      <c r="BS140">
        <f t="shared" si="63"/>
        <v>0</v>
      </c>
      <c r="BT140">
        <f t="shared" si="64"/>
        <v>0</v>
      </c>
      <c r="BV140">
        <f t="shared" si="65"/>
        <v>0</v>
      </c>
      <c r="BW140">
        <f t="shared" si="66"/>
        <v>0</v>
      </c>
      <c r="BX140">
        <f t="shared" si="67"/>
        <v>0</v>
      </c>
      <c r="BZ140">
        <f t="shared" si="68"/>
        <v>0</v>
      </c>
      <c r="CA140">
        <f t="shared" si="69"/>
        <v>0</v>
      </c>
      <c r="CC140">
        <f t="shared" si="70"/>
        <v>0</v>
      </c>
      <c r="CD140">
        <f t="shared" si="71"/>
        <v>0</v>
      </c>
    </row>
    <row r="141" spans="1:82" hidden="1" x14ac:dyDescent="0.25">
      <c r="A141" s="6" t="s">
        <v>473</v>
      </c>
      <c r="B141" s="6"/>
      <c r="C141" s="6" t="s">
        <v>34</v>
      </c>
      <c r="D141" s="8">
        <v>44761</v>
      </c>
      <c r="E141" s="7"/>
      <c r="F141" s="17">
        <v>0.24</v>
      </c>
      <c r="G141" s="9">
        <v>0</v>
      </c>
      <c r="H141" s="10">
        <v>20948</v>
      </c>
      <c r="I141" s="10">
        <v>12568.8</v>
      </c>
      <c r="J141" s="10">
        <v>-4502.9799999999996</v>
      </c>
      <c r="K141" s="24">
        <v>17071.78</v>
      </c>
      <c r="L141" s="10">
        <v>17071.78</v>
      </c>
      <c r="M141" s="10">
        <v>0</v>
      </c>
      <c r="N141" s="18">
        <v>0.39900000000000002</v>
      </c>
      <c r="O141" s="35"/>
      <c r="P141" s="11" t="s">
        <v>65</v>
      </c>
      <c r="Q141" s="11"/>
      <c r="R141" s="11" t="s">
        <v>66</v>
      </c>
      <c r="S141" s="11" t="s">
        <v>67</v>
      </c>
      <c r="T141" s="11" t="s">
        <v>66</v>
      </c>
      <c r="U141" s="11" t="s">
        <v>67</v>
      </c>
      <c r="V141" s="11" t="s">
        <v>66</v>
      </c>
      <c r="W141" s="11" t="s">
        <v>67</v>
      </c>
      <c r="X141" s="11" t="s">
        <v>66</v>
      </c>
      <c r="Y141" s="11" t="s">
        <v>67</v>
      </c>
      <c r="Z141" s="11" t="s">
        <v>66</v>
      </c>
      <c r="AA141" s="11" t="s">
        <v>67</v>
      </c>
      <c r="AB141" s="11" t="s">
        <v>66</v>
      </c>
      <c r="AC141" s="11" t="s">
        <v>67</v>
      </c>
      <c r="AD141" s="11" t="s">
        <v>66</v>
      </c>
      <c r="AE141" s="11" t="s">
        <v>67</v>
      </c>
      <c r="AF141" s="11" t="s">
        <v>68</v>
      </c>
      <c r="AG141" s="12">
        <v>44873</v>
      </c>
      <c r="AH141" s="12"/>
      <c r="AI141" s="12"/>
      <c r="AJ141" s="12"/>
      <c r="AK141" s="12"/>
      <c r="AL141" s="13" t="s">
        <v>69</v>
      </c>
      <c r="AM141" s="12"/>
      <c r="AN141" s="12"/>
      <c r="AO141" s="13" t="s">
        <v>67</v>
      </c>
      <c r="AP141" s="13" t="s">
        <v>67</v>
      </c>
      <c r="AQ141" s="13" t="s">
        <v>474</v>
      </c>
      <c r="AR141" s="11" t="s">
        <v>67</v>
      </c>
      <c r="AS141" s="11" t="s">
        <v>67</v>
      </c>
      <c r="AT141" s="14"/>
      <c r="AU141" s="16"/>
      <c r="AV141" s="16"/>
      <c r="BB141">
        <f t="shared" si="51"/>
        <v>0</v>
      </c>
      <c r="BC141">
        <f t="shared" si="52"/>
        <v>1</v>
      </c>
      <c r="BD141">
        <f t="shared" si="53"/>
        <v>0</v>
      </c>
      <c r="BF141">
        <f t="shared" si="54"/>
        <v>0</v>
      </c>
      <c r="BG141">
        <f t="shared" si="55"/>
        <v>0</v>
      </c>
      <c r="BH141">
        <f t="shared" si="56"/>
        <v>0</v>
      </c>
      <c r="BJ141">
        <f t="shared" si="57"/>
        <v>0</v>
      </c>
      <c r="BL141">
        <f t="shared" si="58"/>
        <v>0</v>
      </c>
      <c r="BN141">
        <f t="shared" si="59"/>
        <v>0</v>
      </c>
      <c r="BP141">
        <f t="shared" si="60"/>
        <v>0</v>
      </c>
      <c r="BQ141">
        <f t="shared" si="61"/>
        <v>0</v>
      </c>
      <c r="BR141">
        <f t="shared" si="62"/>
        <v>0</v>
      </c>
      <c r="BS141">
        <f t="shared" si="63"/>
        <v>0</v>
      </c>
      <c r="BT141">
        <f t="shared" si="64"/>
        <v>0</v>
      </c>
      <c r="BV141">
        <f t="shared" si="65"/>
        <v>0</v>
      </c>
      <c r="BW141">
        <f t="shared" si="66"/>
        <v>0</v>
      </c>
      <c r="BX141">
        <f t="shared" si="67"/>
        <v>0</v>
      </c>
      <c r="BZ141">
        <f t="shared" si="68"/>
        <v>0</v>
      </c>
      <c r="CA141">
        <f t="shared" si="69"/>
        <v>0</v>
      </c>
      <c r="CC141">
        <f t="shared" si="70"/>
        <v>0</v>
      </c>
      <c r="CD141">
        <f t="shared" si="71"/>
        <v>0</v>
      </c>
    </row>
    <row r="142" spans="1:82" hidden="1" x14ac:dyDescent="0.25">
      <c r="A142" s="6" t="s">
        <v>475</v>
      </c>
      <c r="B142" s="6"/>
      <c r="C142" s="6" t="s">
        <v>34</v>
      </c>
      <c r="D142" s="8">
        <v>44768</v>
      </c>
      <c r="E142" s="7"/>
      <c r="F142" s="20">
        <v>0.122</v>
      </c>
      <c r="G142" s="9">
        <v>0</v>
      </c>
      <c r="H142" s="10">
        <v>20870.96</v>
      </c>
      <c r="I142" s="10">
        <v>12522.575999999999</v>
      </c>
      <c r="J142" s="10">
        <v>12522.575999999999</v>
      </c>
      <c r="K142" s="24">
        <v>0</v>
      </c>
      <c r="L142" s="10">
        <v>0</v>
      </c>
      <c r="M142" s="10">
        <v>0</v>
      </c>
      <c r="N142" s="20">
        <v>0.34</v>
      </c>
      <c r="O142" s="35"/>
      <c r="P142" s="11" t="s">
        <v>65</v>
      </c>
      <c r="Q142" s="11"/>
      <c r="R142" s="11" t="s">
        <v>66</v>
      </c>
      <c r="S142" s="11" t="s">
        <v>67</v>
      </c>
      <c r="T142" s="11" t="s">
        <v>66</v>
      </c>
      <c r="U142" s="11" t="s">
        <v>67</v>
      </c>
      <c r="V142" s="11" t="s">
        <v>66</v>
      </c>
      <c r="W142" s="11" t="s">
        <v>67</v>
      </c>
      <c r="X142" s="11" t="s">
        <v>66</v>
      </c>
      <c r="Y142" s="11" t="s">
        <v>67</v>
      </c>
      <c r="Z142" s="11" t="s">
        <v>66</v>
      </c>
      <c r="AA142" s="11" t="s">
        <v>67</v>
      </c>
      <c r="AB142" s="11" t="s">
        <v>66</v>
      </c>
      <c r="AC142" s="11" t="s">
        <v>67</v>
      </c>
      <c r="AD142" s="11" t="s">
        <v>66</v>
      </c>
      <c r="AE142" s="11" t="s">
        <v>67</v>
      </c>
      <c r="AF142" s="11" t="s">
        <v>68</v>
      </c>
      <c r="AG142" s="12">
        <v>44874</v>
      </c>
      <c r="AH142" s="12"/>
      <c r="AI142" s="12"/>
      <c r="AJ142" s="12"/>
      <c r="AK142" s="12"/>
      <c r="AL142" s="13" t="s">
        <v>69</v>
      </c>
      <c r="AM142" s="12"/>
      <c r="AN142" s="12"/>
      <c r="AO142" s="13" t="s">
        <v>67</v>
      </c>
      <c r="AP142" s="13" t="s">
        <v>67</v>
      </c>
      <c r="AQ142" s="13" t="s">
        <v>476</v>
      </c>
      <c r="AR142" s="11" t="s">
        <v>67</v>
      </c>
      <c r="AS142" s="11" t="s">
        <v>67</v>
      </c>
      <c r="AT142" s="14"/>
      <c r="AU142" s="16"/>
      <c r="AV142" s="16"/>
      <c r="BB142">
        <f t="shared" si="51"/>
        <v>0</v>
      </c>
      <c r="BC142">
        <f t="shared" si="52"/>
        <v>1</v>
      </c>
      <c r="BD142">
        <f t="shared" si="53"/>
        <v>0</v>
      </c>
      <c r="BF142">
        <f t="shared" si="54"/>
        <v>0</v>
      </c>
      <c r="BG142">
        <f t="shared" si="55"/>
        <v>0</v>
      </c>
      <c r="BH142">
        <f t="shared" si="56"/>
        <v>0</v>
      </c>
      <c r="BJ142">
        <f t="shared" si="57"/>
        <v>0</v>
      </c>
      <c r="BL142">
        <f t="shared" si="58"/>
        <v>0</v>
      </c>
      <c r="BN142">
        <f t="shared" si="59"/>
        <v>0</v>
      </c>
      <c r="BP142">
        <f t="shared" si="60"/>
        <v>0</v>
      </c>
      <c r="BQ142">
        <f t="shared" si="61"/>
        <v>0</v>
      </c>
      <c r="BR142">
        <f t="shared" si="62"/>
        <v>0</v>
      </c>
      <c r="BS142">
        <f t="shared" si="63"/>
        <v>0</v>
      </c>
      <c r="BT142">
        <f t="shared" si="64"/>
        <v>0</v>
      </c>
      <c r="BV142">
        <f t="shared" si="65"/>
        <v>0</v>
      </c>
      <c r="BW142">
        <f t="shared" si="66"/>
        <v>0</v>
      </c>
      <c r="BX142">
        <f t="shared" si="67"/>
        <v>0</v>
      </c>
      <c r="BZ142">
        <f t="shared" si="68"/>
        <v>0</v>
      </c>
      <c r="CA142">
        <f t="shared" si="69"/>
        <v>0</v>
      </c>
      <c r="CC142">
        <f t="shared" si="70"/>
        <v>0</v>
      </c>
      <c r="CD142">
        <f t="shared" si="71"/>
        <v>0</v>
      </c>
    </row>
    <row r="143" spans="1:82" hidden="1" x14ac:dyDescent="0.25">
      <c r="A143" s="6" t="s">
        <v>477</v>
      </c>
      <c r="B143" s="6"/>
      <c r="C143" s="6" t="s">
        <v>212</v>
      </c>
      <c r="D143" s="8"/>
      <c r="E143" s="7"/>
      <c r="F143" s="20">
        <v>2.6379999999999999</v>
      </c>
      <c r="G143" s="9">
        <v>2.6379999999999999</v>
      </c>
      <c r="H143" s="10">
        <v>17244.240000000002</v>
      </c>
      <c r="I143" s="10">
        <v>10346.544</v>
      </c>
      <c r="J143" s="10">
        <v>10346.544</v>
      </c>
      <c r="K143" s="24">
        <v>0</v>
      </c>
      <c r="L143" s="10">
        <v>0</v>
      </c>
      <c r="M143" s="10">
        <v>0</v>
      </c>
      <c r="N143" s="20">
        <v>0</v>
      </c>
      <c r="O143" s="35"/>
      <c r="P143" s="11" t="s">
        <v>65</v>
      </c>
      <c r="Q143" s="11"/>
      <c r="R143" s="11" t="s">
        <v>66</v>
      </c>
      <c r="S143" s="11" t="s">
        <v>67</v>
      </c>
      <c r="T143" s="11" t="s">
        <v>66</v>
      </c>
      <c r="U143" s="11" t="s">
        <v>67</v>
      </c>
      <c r="V143" s="11" t="s">
        <v>66</v>
      </c>
      <c r="W143" s="11" t="s">
        <v>67</v>
      </c>
      <c r="X143" s="11" t="s">
        <v>66</v>
      </c>
      <c r="Y143" s="11" t="s">
        <v>67</v>
      </c>
      <c r="Z143" s="11" t="s">
        <v>66</v>
      </c>
      <c r="AA143" s="11" t="s">
        <v>67</v>
      </c>
      <c r="AB143" s="11" t="s">
        <v>66</v>
      </c>
      <c r="AC143" s="11" t="s">
        <v>67</v>
      </c>
      <c r="AD143" s="11" t="s">
        <v>66</v>
      </c>
      <c r="AE143" s="11" t="s">
        <v>67</v>
      </c>
      <c r="AF143" s="11" t="s">
        <v>68</v>
      </c>
      <c r="AG143" s="12">
        <v>44840</v>
      </c>
      <c r="AH143" s="12"/>
      <c r="AI143" s="12"/>
      <c r="AJ143" s="12"/>
      <c r="AK143" s="12"/>
      <c r="AL143" s="13" t="s">
        <v>69</v>
      </c>
      <c r="AM143" s="12"/>
      <c r="AN143" s="12"/>
      <c r="AO143" s="13" t="s">
        <v>67</v>
      </c>
      <c r="AP143" s="13" t="s">
        <v>67</v>
      </c>
      <c r="AQ143" s="13" t="s">
        <v>478</v>
      </c>
      <c r="AR143" s="11" t="s">
        <v>67</v>
      </c>
      <c r="AS143" s="11" t="s">
        <v>67</v>
      </c>
      <c r="AT143" s="14"/>
      <c r="AU143" s="16"/>
      <c r="AV143" s="16"/>
      <c r="BB143">
        <f t="shared" si="51"/>
        <v>0</v>
      </c>
      <c r="BC143">
        <f t="shared" si="52"/>
        <v>0</v>
      </c>
      <c r="BD143">
        <f t="shared" si="53"/>
        <v>0</v>
      </c>
      <c r="BF143">
        <f t="shared" si="54"/>
        <v>0</v>
      </c>
      <c r="BG143">
        <f t="shared" si="55"/>
        <v>0</v>
      </c>
      <c r="BH143">
        <f t="shared" si="56"/>
        <v>0</v>
      </c>
      <c r="BJ143">
        <f t="shared" si="57"/>
        <v>0</v>
      </c>
      <c r="BL143">
        <f t="shared" si="58"/>
        <v>0</v>
      </c>
      <c r="BN143">
        <f t="shared" si="59"/>
        <v>0</v>
      </c>
      <c r="BP143">
        <f t="shared" si="60"/>
        <v>0</v>
      </c>
      <c r="BQ143">
        <f t="shared" si="61"/>
        <v>0</v>
      </c>
      <c r="BR143">
        <f t="shared" si="62"/>
        <v>0</v>
      </c>
      <c r="BS143">
        <f t="shared" si="63"/>
        <v>0</v>
      </c>
      <c r="BT143">
        <f t="shared" si="64"/>
        <v>0</v>
      </c>
      <c r="BV143">
        <f t="shared" si="65"/>
        <v>0</v>
      </c>
      <c r="BW143">
        <f t="shared" si="66"/>
        <v>0</v>
      </c>
      <c r="BX143">
        <f t="shared" si="67"/>
        <v>0</v>
      </c>
      <c r="BZ143">
        <f t="shared" si="68"/>
        <v>0</v>
      </c>
      <c r="CA143">
        <f t="shared" si="69"/>
        <v>0</v>
      </c>
      <c r="CC143">
        <f t="shared" si="70"/>
        <v>0</v>
      </c>
      <c r="CD143">
        <f t="shared" si="71"/>
        <v>0</v>
      </c>
    </row>
    <row r="144" spans="1:82" hidden="1" x14ac:dyDescent="0.25">
      <c r="A144" s="6" t="s">
        <v>479</v>
      </c>
      <c r="B144" s="6"/>
      <c r="C144" s="6" t="s">
        <v>212</v>
      </c>
      <c r="D144" s="8"/>
      <c r="E144" s="7"/>
      <c r="F144" s="20">
        <v>0</v>
      </c>
      <c r="G144" s="9">
        <v>0</v>
      </c>
      <c r="H144" s="10">
        <v>17244.240000000002</v>
      </c>
      <c r="I144" s="10">
        <v>10346.544</v>
      </c>
      <c r="J144" s="10">
        <v>10346.544</v>
      </c>
      <c r="K144" s="24">
        <v>0</v>
      </c>
      <c r="L144" s="10">
        <v>0</v>
      </c>
      <c r="M144" s="10">
        <v>0</v>
      </c>
      <c r="N144" s="20">
        <v>0</v>
      </c>
      <c r="O144" s="35"/>
      <c r="P144" s="11" t="s">
        <v>65</v>
      </c>
      <c r="Q144" s="11"/>
      <c r="R144" s="11" t="s">
        <v>66</v>
      </c>
      <c r="S144" s="11" t="s">
        <v>67</v>
      </c>
      <c r="T144" s="11" t="s">
        <v>66</v>
      </c>
      <c r="U144" s="11" t="s">
        <v>67</v>
      </c>
      <c r="V144" s="11" t="s">
        <v>66</v>
      </c>
      <c r="W144" s="11" t="s">
        <v>67</v>
      </c>
      <c r="X144" s="11" t="s">
        <v>66</v>
      </c>
      <c r="Y144" s="11" t="s">
        <v>67</v>
      </c>
      <c r="Z144" s="11" t="s">
        <v>66</v>
      </c>
      <c r="AA144" s="11" t="s">
        <v>67</v>
      </c>
      <c r="AB144" s="11" t="s">
        <v>66</v>
      </c>
      <c r="AC144" s="11" t="s">
        <v>67</v>
      </c>
      <c r="AD144" s="11" t="s">
        <v>66</v>
      </c>
      <c r="AE144" s="11" t="s">
        <v>67</v>
      </c>
      <c r="AF144" s="11" t="s">
        <v>68</v>
      </c>
      <c r="AG144" s="12">
        <v>44840</v>
      </c>
      <c r="AH144" s="12"/>
      <c r="AI144" s="12"/>
      <c r="AJ144" s="12"/>
      <c r="AK144" s="12"/>
      <c r="AL144" s="13" t="s">
        <v>69</v>
      </c>
      <c r="AM144" s="12"/>
      <c r="AN144" s="12"/>
      <c r="AO144" s="13" t="s">
        <v>67</v>
      </c>
      <c r="AP144" s="13" t="s">
        <v>67</v>
      </c>
      <c r="AQ144" s="13" t="s">
        <v>478</v>
      </c>
      <c r="AR144" s="11" t="s">
        <v>67</v>
      </c>
      <c r="AS144" s="11" t="s">
        <v>67</v>
      </c>
      <c r="AT144" s="14"/>
      <c r="AU144" s="16"/>
      <c r="AV144" s="16"/>
      <c r="BB144">
        <f t="shared" si="51"/>
        <v>0</v>
      </c>
      <c r="BC144">
        <f t="shared" si="52"/>
        <v>0</v>
      </c>
      <c r="BD144">
        <f t="shared" si="53"/>
        <v>0</v>
      </c>
      <c r="BF144">
        <f t="shared" si="54"/>
        <v>0</v>
      </c>
      <c r="BG144">
        <f t="shared" si="55"/>
        <v>0</v>
      </c>
      <c r="BH144">
        <f t="shared" si="56"/>
        <v>0</v>
      </c>
      <c r="BJ144">
        <f t="shared" si="57"/>
        <v>0</v>
      </c>
      <c r="BL144">
        <f t="shared" si="58"/>
        <v>0</v>
      </c>
      <c r="BN144">
        <f t="shared" si="59"/>
        <v>0</v>
      </c>
      <c r="BP144">
        <f t="shared" si="60"/>
        <v>0</v>
      </c>
      <c r="BQ144">
        <f t="shared" si="61"/>
        <v>0</v>
      </c>
      <c r="BR144">
        <f t="shared" si="62"/>
        <v>0</v>
      </c>
      <c r="BS144">
        <f t="shared" si="63"/>
        <v>0</v>
      </c>
      <c r="BT144">
        <f t="shared" si="64"/>
        <v>0</v>
      </c>
      <c r="BV144">
        <f t="shared" si="65"/>
        <v>0</v>
      </c>
      <c r="BW144">
        <f t="shared" si="66"/>
        <v>0</v>
      </c>
      <c r="BX144">
        <f t="shared" si="67"/>
        <v>0</v>
      </c>
      <c r="BZ144">
        <f t="shared" si="68"/>
        <v>0</v>
      </c>
      <c r="CA144">
        <f t="shared" si="69"/>
        <v>0</v>
      </c>
      <c r="CC144">
        <f t="shared" si="70"/>
        <v>0</v>
      </c>
      <c r="CD144">
        <f t="shared" si="71"/>
        <v>0</v>
      </c>
    </row>
    <row r="145" spans="1:82" hidden="1" x14ac:dyDescent="0.25">
      <c r="A145" s="6" t="s">
        <v>480</v>
      </c>
      <c r="B145" s="6"/>
      <c r="C145" s="6" t="s">
        <v>212</v>
      </c>
      <c r="D145" s="8"/>
      <c r="E145" s="7"/>
      <c r="F145" s="20">
        <v>0</v>
      </c>
      <c r="G145" s="9">
        <v>0</v>
      </c>
      <c r="H145" s="10">
        <v>17244.240000000002</v>
      </c>
      <c r="I145" s="10">
        <v>10346.544</v>
      </c>
      <c r="J145" s="10">
        <v>10346.544</v>
      </c>
      <c r="K145" s="24">
        <v>0</v>
      </c>
      <c r="L145" s="10">
        <v>0</v>
      </c>
      <c r="M145" s="10">
        <v>0</v>
      </c>
      <c r="N145" s="20">
        <v>0</v>
      </c>
      <c r="O145" s="35"/>
      <c r="P145" s="11" t="s">
        <v>65</v>
      </c>
      <c r="Q145" s="11"/>
      <c r="R145" s="11" t="s">
        <v>66</v>
      </c>
      <c r="S145" s="11" t="s">
        <v>67</v>
      </c>
      <c r="T145" s="11" t="s">
        <v>66</v>
      </c>
      <c r="U145" s="11" t="s">
        <v>67</v>
      </c>
      <c r="V145" s="11" t="s">
        <v>66</v>
      </c>
      <c r="W145" s="11" t="s">
        <v>67</v>
      </c>
      <c r="X145" s="11" t="s">
        <v>66</v>
      </c>
      <c r="Y145" s="11" t="s">
        <v>67</v>
      </c>
      <c r="Z145" s="11" t="s">
        <v>66</v>
      </c>
      <c r="AA145" s="11" t="s">
        <v>67</v>
      </c>
      <c r="AB145" s="11" t="s">
        <v>66</v>
      </c>
      <c r="AC145" s="11" t="s">
        <v>67</v>
      </c>
      <c r="AD145" s="11" t="s">
        <v>66</v>
      </c>
      <c r="AE145" s="11" t="s">
        <v>67</v>
      </c>
      <c r="AF145" s="11" t="s">
        <v>68</v>
      </c>
      <c r="AG145" s="12">
        <v>44840</v>
      </c>
      <c r="AH145" s="12"/>
      <c r="AI145" s="12"/>
      <c r="AJ145" s="12"/>
      <c r="AK145" s="12"/>
      <c r="AL145" s="13" t="s">
        <v>69</v>
      </c>
      <c r="AM145" s="12"/>
      <c r="AN145" s="12"/>
      <c r="AO145" s="13" t="s">
        <v>67</v>
      </c>
      <c r="AP145" s="13" t="s">
        <v>67</v>
      </c>
      <c r="AQ145" s="13" t="s">
        <v>478</v>
      </c>
      <c r="AR145" s="11" t="s">
        <v>67</v>
      </c>
      <c r="AS145" s="11" t="s">
        <v>67</v>
      </c>
      <c r="AT145" s="14"/>
      <c r="AU145" s="16"/>
      <c r="AV145" s="16"/>
      <c r="BB145">
        <f t="shared" si="51"/>
        <v>0</v>
      </c>
      <c r="BC145">
        <f t="shared" si="52"/>
        <v>0</v>
      </c>
      <c r="BD145">
        <f t="shared" si="53"/>
        <v>0</v>
      </c>
      <c r="BF145">
        <f t="shared" si="54"/>
        <v>0</v>
      </c>
      <c r="BG145">
        <f t="shared" si="55"/>
        <v>0</v>
      </c>
      <c r="BH145">
        <f t="shared" si="56"/>
        <v>0</v>
      </c>
      <c r="BJ145">
        <f t="shared" si="57"/>
        <v>0</v>
      </c>
      <c r="BL145">
        <f t="shared" si="58"/>
        <v>0</v>
      </c>
      <c r="BN145">
        <f t="shared" si="59"/>
        <v>0</v>
      </c>
      <c r="BP145">
        <f t="shared" si="60"/>
        <v>0</v>
      </c>
      <c r="BQ145">
        <f t="shared" si="61"/>
        <v>0</v>
      </c>
      <c r="BR145">
        <f t="shared" si="62"/>
        <v>0</v>
      </c>
      <c r="BS145">
        <f t="shared" si="63"/>
        <v>0</v>
      </c>
      <c r="BT145">
        <f t="shared" si="64"/>
        <v>0</v>
      </c>
      <c r="BV145">
        <f t="shared" si="65"/>
        <v>0</v>
      </c>
      <c r="BW145">
        <f t="shared" si="66"/>
        <v>0</v>
      </c>
      <c r="BX145">
        <f t="shared" si="67"/>
        <v>0</v>
      </c>
      <c r="BZ145">
        <f t="shared" si="68"/>
        <v>0</v>
      </c>
      <c r="CA145">
        <f t="shared" si="69"/>
        <v>0</v>
      </c>
      <c r="CC145">
        <f t="shared" si="70"/>
        <v>0</v>
      </c>
      <c r="CD145">
        <f t="shared" si="71"/>
        <v>0</v>
      </c>
    </row>
    <row r="146" spans="1:82" hidden="1" x14ac:dyDescent="0.25">
      <c r="A146" s="6" t="s">
        <v>481</v>
      </c>
      <c r="B146" s="6"/>
      <c r="C146" s="6" t="s">
        <v>212</v>
      </c>
      <c r="D146" s="8"/>
      <c r="E146" s="7"/>
      <c r="F146" s="20">
        <v>0</v>
      </c>
      <c r="G146" s="9">
        <v>0</v>
      </c>
      <c r="H146" s="10">
        <v>17244.240000000002</v>
      </c>
      <c r="I146" s="10">
        <v>10346.544</v>
      </c>
      <c r="J146" s="10">
        <v>10346.544</v>
      </c>
      <c r="K146" s="24">
        <v>0</v>
      </c>
      <c r="L146" s="10">
        <v>0</v>
      </c>
      <c r="M146" s="10">
        <v>0</v>
      </c>
      <c r="N146" s="20">
        <v>0</v>
      </c>
      <c r="O146" s="35"/>
      <c r="P146" s="11" t="s">
        <v>65</v>
      </c>
      <c r="Q146" s="11"/>
      <c r="R146" s="11" t="s">
        <v>66</v>
      </c>
      <c r="S146" s="11" t="s">
        <v>67</v>
      </c>
      <c r="T146" s="11" t="s">
        <v>66</v>
      </c>
      <c r="U146" s="11" t="s">
        <v>67</v>
      </c>
      <c r="V146" s="11" t="s">
        <v>66</v>
      </c>
      <c r="W146" s="11" t="s">
        <v>67</v>
      </c>
      <c r="X146" s="11" t="s">
        <v>66</v>
      </c>
      <c r="Y146" s="11" t="s">
        <v>67</v>
      </c>
      <c r="Z146" s="11" t="s">
        <v>66</v>
      </c>
      <c r="AA146" s="11" t="s">
        <v>67</v>
      </c>
      <c r="AB146" s="11" t="s">
        <v>66</v>
      </c>
      <c r="AC146" s="11" t="s">
        <v>67</v>
      </c>
      <c r="AD146" s="11" t="s">
        <v>66</v>
      </c>
      <c r="AE146" s="11" t="s">
        <v>67</v>
      </c>
      <c r="AF146" s="11" t="s">
        <v>68</v>
      </c>
      <c r="AG146" s="12">
        <v>44840</v>
      </c>
      <c r="AH146" s="12"/>
      <c r="AI146" s="12"/>
      <c r="AJ146" s="12"/>
      <c r="AK146" s="12"/>
      <c r="AL146" s="13" t="s">
        <v>69</v>
      </c>
      <c r="AM146" s="12"/>
      <c r="AN146" s="12"/>
      <c r="AO146" s="13" t="s">
        <v>67</v>
      </c>
      <c r="AP146" s="13" t="s">
        <v>67</v>
      </c>
      <c r="AQ146" s="13" t="s">
        <v>478</v>
      </c>
      <c r="AR146" s="11" t="s">
        <v>67</v>
      </c>
      <c r="AS146" s="11" t="s">
        <v>67</v>
      </c>
      <c r="AT146" s="14"/>
      <c r="AU146" s="16"/>
      <c r="AV146" s="16"/>
      <c r="BB146">
        <f t="shared" si="51"/>
        <v>0</v>
      </c>
      <c r="BC146">
        <f t="shared" si="52"/>
        <v>0</v>
      </c>
      <c r="BD146">
        <f t="shared" si="53"/>
        <v>0</v>
      </c>
      <c r="BF146">
        <f t="shared" si="54"/>
        <v>0</v>
      </c>
      <c r="BG146">
        <f t="shared" si="55"/>
        <v>0</v>
      </c>
      <c r="BH146">
        <f t="shared" si="56"/>
        <v>0</v>
      </c>
      <c r="BJ146">
        <f t="shared" si="57"/>
        <v>0</v>
      </c>
      <c r="BL146">
        <f t="shared" si="58"/>
        <v>0</v>
      </c>
      <c r="BN146">
        <f t="shared" si="59"/>
        <v>0</v>
      </c>
      <c r="BP146">
        <f t="shared" si="60"/>
        <v>0</v>
      </c>
      <c r="BQ146">
        <f t="shared" si="61"/>
        <v>0</v>
      </c>
      <c r="BR146">
        <f t="shared" si="62"/>
        <v>0</v>
      </c>
      <c r="BS146">
        <f t="shared" si="63"/>
        <v>0</v>
      </c>
      <c r="BT146">
        <f t="shared" si="64"/>
        <v>0</v>
      </c>
      <c r="BV146">
        <f t="shared" si="65"/>
        <v>0</v>
      </c>
      <c r="BW146">
        <f t="shared" si="66"/>
        <v>0</v>
      </c>
      <c r="BX146">
        <f t="shared" si="67"/>
        <v>0</v>
      </c>
      <c r="BZ146">
        <f t="shared" si="68"/>
        <v>0</v>
      </c>
      <c r="CA146">
        <f t="shared" si="69"/>
        <v>0</v>
      </c>
      <c r="CC146">
        <f t="shared" si="70"/>
        <v>0</v>
      </c>
      <c r="CD146">
        <f t="shared" si="71"/>
        <v>0</v>
      </c>
    </row>
    <row r="147" spans="1:82" hidden="1" x14ac:dyDescent="0.25">
      <c r="A147" s="6" t="s">
        <v>482</v>
      </c>
      <c r="B147" s="6"/>
      <c r="C147" s="6" t="s">
        <v>212</v>
      </c>
      <c r="D147" s="8"/>
      <c r="E147" s="7"/>
      <c r="F147" s="20">
        <v>0</v>
      </c>
      <c r="G147" s="9">
        <v>0</v>
      </c>
      <c r="H147" s="10">
        <v>17244.240000000002</v>
      </c>
      <c r="I147" s="10">
        <v>10346.544</v>
      </c>
      <c r="J147" s="10">
        <v>10346.544</v>
      </c>
      <c r="K147" s="24">
        <v>0</v>
      </c>
      <c r="L147" s="10">
        <v>0</v>
      </c>
      <c r="M147" s="10">
        <v>0</v>
      </c>
      <c r="N147" s="20">
        <v>0</v>
      </c>
      <c r="O147" s="35"/>
      <c r="P147" s="11" t="s">
        <v>65</v>
      </c>
      <c r="Q147" s="11"/>
      <c r="R147" s="11" t="s">
        <v>66</v>
      </c>
      <c r="S147" s="11" t="s">
        <v>67</v>
      </c>
      <c r="T147" s="11" t="s">
        <v>66</v>
      </c>
      <c r="U147" s="11" t="s">
        <v>67</v>
      </c>
      <c r="V147" s="11" t="s">
        <v>66</v>
      </c>
      <c r="W147" s="11" t="s">
        <v>67</v>
      </c>
      <c r="X147" s="11" t="s">
        <v>66</v>
      </c>
      <c r="Y147" s="11" t="s">
        <v>67</v>
      </c>
      <c r="Z147" s="11" t="s">
        <v>66</v>
      </c>
      <c r="AA147" s="11" t="s">
        <v>67</v>
      </c>
      <c r="AB147" s="11" t="s">
        <v>66</v>
      </c>
      <c r="AC147" s="11" t="s">
        <v>67</v>
      </c>
      <c r="AD147" s="11" t="s">
        <v>66</v>
      </c>
      <c r="AE147" s="11" t="s">
        <v>67</v>
      </c>
      <c r="AF147" s="11" t="s">
        <v>68</v>
      </c>
      <c r="AG147" s="12">
        <v>44840</v>
      </c>
      <c r="AH147" s="12"/>
      <c r="AI147" s="12"/>
      <c r="AJ147" s="12"/>
      <c r="AK147" s="12"/>
      <c r="AL147" s="13" t="s">
        <v>69</v>
      </c>
      <c r="AM147" s="12"/>
      <c r="AN147" s="12"/>
      <c r="AO147" s="13" t="s">
        <v>67</v>
      </c>
      <c r="AP147" s="13" t="s">
        <v>67</v>
      </c>
      <c r="AQ147" s="13" t="s">
        <v>478</v>
      </c>
      <c r="AR147" s="11" t="s">
        <v>67</v>
      </c>
      <c r="AS147" s="11" t="s">
        <v>67</v>
      </c>
      <c r="AT147" s="14"/>
      <c r="AU147" s="16"/>
      <c r="AV147" s="16"/>
      <c r="BB147">
        <f t="shared" si="51"/>
        <v>0</v>
      </c>
      <c r="BC147">
        <f t="shared" si="52"/>
        <v>0</v>
      </c>
      <c r="BD147">
        <f t="shared" si="53"/>
        <v>0</v>
      </c>
      <c r="BF147">
        <f t="shared" si="54"/>
        <v>0</v>
      </c>
      <c r="BG147">
        <f t="shared" si="55"/>
        <v>0</v>
      </c>
      <c r="BH147">
        <f t="shared" si="56"/>
        <v>0</v>
      </c>
      <c r="BJ147">
        <f t="shared" si="57"/>
        <v>0</v>
      </c>
      <c r="BL147">
        <f t="shared" si="58"/>
        <v>0</v>
      </c>
      <c r="BN147">
        <f t="shared" si="59"/>
        <v>0</v>
      </c>
      <c r="BP147">
        <f t="shared" si="60"/>
        <v>0</v>
      </c>
      <c r="BQ147">
        <f t="shared" si="61"/>
        <v>0</v>
      </c>
      <c r="BR147">
        <f t="shared" si="62"/>
        <v>0</v>
      </c>
      <c r="BS147">
        <f t="shared" si="63"/>
        <v>0</v>
      </c>
      <c r="BT147">
        <f t="shared" si="64"/>
        <v>0</v>
      </c>
      <c r="BV147">
        <f t="shared" si="65"/>
        <v>0</v>
      </c>
      <c r="BW147">
        <f t="shared" si="66"/>
        <v>0</v>
      </c>
      <c r="BX147">
        <f t="shared" si="67"/>
        <v>0</v>
      </c>
      <c r="BZ147">
        <f t="shared" si="68"/>
        <v>0</v>
      </c>
      <c r="CA147">
        <f t="shared" si="69"/>
        <v>0</v>
      </c>
      <c r="CC147">
        <f t="shared" si="70"/>
        <v>0</v>
      </c>
      <c r="CD147">
        <f t="shared" si="71"/>
        <v>0</v>
      </c>
    </row>
    <row r="148" spans="1:82" hidden="1" x14ac:dyDescent="0.25">
      <c r="A148" s="6" t="s">
        <v>483</v>
      </c>
      <c r="B148" s="6"/>
      <c r="C148" s="6" t="s">
        <v>212</v>
      </c>
      <c r="D148" s="8"/>
      <c r="E148" s="7"/>
      <c r="F148" s="20">
        <v>0</v>
      </c>
      <c r="G148" s="9">
        <v>0</v>
      </c>
      <c r="H148" s="10">
        <v>17244.240000000002</v>
      </c>
      <c r="I148" s="10">
        <v>10346.544</v>
      </c>
      <c r="J148" s="10">
        <v>10346.544</v>
      </c>
      <c r="K148" s="24">
        <v>0</v>
      </c>
      <c r="L148" s="10">
        <v>0</v>
      </c>
      <c r="M148" s="10">
        <v>0</v>
      </c>
      <c r="N148" s="20">
        <v>0</v>
      </c>
      <c r="O148" s="35"/>
      <c r="P148" s="11" t="s">
        <v>65</v>
      </c>
      <c r="Q148" s="11"/>
      <c r="R148" s="11" t="s">
        <v>66</v>
      </c>
      <c r="S148" s="11" t="s">
        <v>67</v>
      </c>
      <c r="T148" s="11" t="s">
        <v>66</v>
      </c>
      <c r="U148" s="11" t="s">
        <v>67</v>
      </c>
      <c r="V148" s="11" t="s">
        <v>66</v>
      </c>
      <c r="W148" s="11" t="s">
        <v>67</v>
      </c>
      <c r="X148" s="11" t="s">
        <v>66</v>
      </c>
      <c r="Y148" s="11" t="s">
        <v>67</v>
      </c>
      <c r="Z148" s="11" t="s">
        <v>66</v>
      </c>
      <c r="AA148" s="11" t="s">
        <v>67</v>
      </c>
      <c r="AB148" s="11" t="s">
        <v>66</v>
      </c>
      <c r="AC148" s="11" t="s">
        <v>67</v>
      </c>
      <c r="AD148" s="11" t="s">
        <v>66</v>
      </c>
      <c r="AE148" s="11" t="s">
        <v>67</v>
      </c>
      <c r="AF148" s="11" t="s">
        <v>68</v>
      </c>
      <c r="AG148" s="12">
        <v>44840</v>
      </c>
      <c r="AH148" s="12"/>
      <c r="AI148" s="12"/>
      <c r="AJ148" s="12"/>
      <c r="AK148" s="12"/>
      <c r="AL148" s="13" t="s">
        <v>69</v>
      </c>
      <c r="AM148" s="12"/>
      <c r="AN148" s="12"/>
      <c r="AO148" s="13" t="s">
        <v>67</v>
      </c>
      <c r="AP148" s="13" t="s">
        <v>67</v>
      </c>
      <c r="AQ148" s="13" t="s">
        <v>478</v>
      </c>
      <c r="AR148" s="11" t="s">
        <v>67</v>
      </c>
      <c r="AS148" s="11" t="s">
        <v>67</v>
      </c>
      <c r="AT148" s="14"/>
      <c r="AU148" s="16"/>
      <c r="AV148" s="16"/>
      <c r="BB148">
        <f t="shared" si="51"/>
        <v>0</v>
      </c>
      <c r="BC148">
        <f t="shared" si="52"/>
        <v>0</v>
      </c>
      <c r="BD148">
        <f t="shared" si="53"/>
        <v>0</v>
      </c>
      <c r="BF148">
        <f t="shared" si="54"/>
        <v>0</v>
      </c>
      <c r="BG148">
        <f t="shared" si="55"/>
        <v>0</v>
      </c>
      <c r="BH148">
        <f t="shared" si="56"/>
        <v>0</v>
      </c>
      <c r="BJ148">
        <f t="shared" si="57"/>
        <v>0</v>
      </c>
      <c r="BL148">
        <f t="shared" si="58"/>
        <v>0</v>
      </c>
      <c r="BN148">
        <f t="shared" si="59"/>
        <v>0</v>
      </c>
      <c r="BP148">
        <f t="shared" si="60"/>
        <v>0</v>
      </c>
      <c r="BQ148">
        <f t="shared" si="61"/>
        <v>0</v>
      </c>
      <c r="BR148">
        <f t="shared" si="62"/>
        <v>0</v>
      </c>
      <c r="BS148">
        <f t="shared" si="63"/>
        <v>0</v>
      </c>
      <c r="BT148">
        <f t="shared" si="64"/>
        <v>0</v>
      </c>
      <c r="BV148">
        <f t="shared" si="65"/>
        <v>0</v>
      </c>
      <c r="BW148">
        <f t="shared" si="66"/>
        <v>0</v>
      </c>
      <c r="BX148">
        <f t="shared" si="67"/>
        <v>0</v>
      </c>
      <c r="BZ148">
        <f t="shared" si="68"/>
        <v>0</v>
      </c>
      <c r="CA148">
        <f t="shared" si="69"/>
        <v>0</v>
      </c>
      <c r="CC148">
        <f t="shared" si="70"/>
        <v>0</v>
      </c>
      <c r="CD148">
        <f t="shared" si="71"/>
        <v>0</v>
      </c>
    </row>
    <row r="149" spans="1:82" hidden="1" x14ac:dyDescent="0.25">
      <c r="A149" s="6" t="s">
        <v>484</v>
      </c>
      <c r="B149" s="6"/>
      <c r="C149" s="6" t="s">
        <v>212</v>
      </c>
      <c r="D149" s="8"/>
      <c r="E149" s="7"/>
      <c r="F149" s="20">
        <v>0</v>
      </c>
      <c r="G149" s="9">
        <v>0</v>
      </c>
      <c r="H149" s="10">
        <v>17244.240000000002</v>
      </c>
      <c r="I149" s="10">
        <v>10346.544</v>
      </c>
      <c r="J149" s="10">
        <v>10346.544</v>
      </c>
      <c r="K149" s="24">
        <v>0</v>
      </c>
      <c r="L149" s="10">
        <v>0</v>
      </c>
      <c r="M149" s="10">
        <v>0</v>
      </c>
      <c r="N149" s="20">
        <v>0</v>
      </c>
      <c r="O149" s="35"/>
      <c r="P149" s="11" t="s">
        <v>65</v>
      </c>
      <c r="Q149" s="11"/>
      <c r="R149" s="11" t="s">
        <v>66</v>
      </c>
      <c r="S149" s="11" t="s">
        <v>67</v>
      </c>
      <c r="T149" s="11" t="s">
        <v>66</v>
      </c>
      <c r="U149" s="11" t="s">
        <v>67</v>
      </c>
      <c r="V149" s="11" t="s">
        <v>66</v>
      </c>
      <c r="W149" s="11" t="s">
        <v>67</v>
      </c>
      <c r="X149" s="11" t="s">
        <v>66</v>
      </c>
      <c r="Y149" s="11" t="s">
        <v>67</v>
      </c>
      <c r="Z149" s="11" t="s">
        <v>66</v>
      </c>
      <c r="AA149" s="11" t="s">
        <v>67</v>
      </c>
      <c r="AB149" s="11" t="s">
        <v>66</v>
      </c>
      <c r="AC149" s="11" t="s">
        <v>67</v>
      </c>
      <c r="AD149" s="11" t="s">
        <v>66</v>
      </c>
      <c r="AE149" s="11" t="s">
        <v>67</v>
      </c>
      <c r="AF149" s="11" t="s">
        <v>68</v>
      </c>
      <c r="AG149" s="12">
        <v>44840</v>
      </c>
      <c r="AH149" s="12"/>
      <c r="AI149" s="12"/>
      <c r="AJ149" s="12"/>
      <c r="AK149" s="12"/>
      <c r="AL149" s="13" t="s">
        <v>69</v>
      </c>
      <c r="AM149" s="12"/>
      <c r="AN149" s="12"/>
      <c r="AO149" s="13" t="s">
        <v>67</v>
      </c>
      <c r="AP149" s="13" t="s">
        <v>67</v>
      </c>
      <c r="AQ149" s="13" t="s">
        <v>478</v>
      </c>
      <c r="AR149" s="11" t="s">
        <v>67</v>
      </c>
      <c r="AS149" s="11" t="s">
        <v>67</v>
      </c>
      <c r="AT149" s="14"/>
      <c r="AU149" s="16"/>
      <c r="AV149" s="16"/>
      <c r="BB149">
        <f t="shared" si="51"/>
        <v>0</v>
      </c>
      <c r="BC149">
        <f t="shared" si="52"/>
        <v>0</v>
      </c>
      <c r="BD149">
        <f t="shared" si="53"/>
        <v>0</v>
      </c>
      <c r="BF149">
        <f t="shared" si="54"/>
        <v>0</v>
      </c>
      <c r="BG149">
        <f t="shared" si="55"/>
        <v>0</v>
      </c>
      <c r="BH149">
        <f t="shared" si="56"/>
        <v>0</v>
      </c>
      <c r="BJ149">
        <f t="shared" si="57"/>
        <v>0</v>
      </c>
      <c r="BL149">
        <f t="shared" si="58"/>
        <v>0</v>
      </c>
      <c r="BN149">
        <f t="shared" si="59"/>
        <v>0</v>
      </c>
      <c r="BP149">
        <f t="shared" si="60"/>
        <v>0</v>
      </c>
      <c r="BQ149">
        <f t="shared" si="61"/>
        <v>0</v>
      </c>
      <c r="BR149">
        <f t="shared" si="62"/>
        <v>0</v>
      </c>
      <c r="BS149">
        <f t="shared" si="63"/>
        <v>0</v>
      </c>
      <c r="BT149">
        <f t="shared" si="64"/>
        <v>0</v>
      </c>
      <c r="BV149">
        <f t="shared" si="65"/>
        <v>0</v>
      </c>
      <c r="BW149">
        <f t="shared" si="66"/>
        <v>0</v>
      </c>
      <c r="BX149">
        <f t="shared" si="67"/>
        <v>0</v>
      </c>
      <c r="BZ149">
        <f t="shared" si="68"/>
        <v>0</v>
      </c>
      <c r="CA149">
        <f t="shared" si="69"/>
        <v>0</v>
      </c>
      <c r="CC149">
        <f t="shared" si="70"/>
        <v>0</v>
      </c>
      <c r="CD149">
        <f t="shared" si="71"/>
        <v>0</v>
      </c>
    </row>
    <row r="150" spans="1:82" hidden="1" x14ac:dyDescent="0.25">
      <c r="A150" s="6" t="s">
        <v>485</v>
      </c>
      <c r="B150" s="6"/>
      <c r="C150" s="6" t="s">
        <v>212</v>
      </c>
      <c r="D150" s="8"/>
      <c r="E150" s="7"/>
      <c r="F150" s="20">
        <v>1</v>
      </c>
      <c r="G150" s="9">
        <v>1</v>
      </c>
      <c r="H150" s="10">
        <v>6431.22</v>
      </c>
      <c r="I150" s="10">
        <v>3858.732</v>
      </c>
      <c r="J150" s="10">
        <v>3858.732</v>
      </c>
      <c r="K150" s="24">
        <v>0</v>
      </c>
      <c r="L150" s="10">
        <v>0</v>
      </c>
      <c r="M150" s="10">
        <v>0</v>
      </c>
      <c r="N150" s="20">
        <v>0</v>
      </c>
      <c r="O150" s="35"/>
      <c r="P150" s="11" t="s">
        <v>65</v>
      </c>
      <c r="Q150" s="11"/>
      <c r="R150" s="11" t="s">
        <v>66</v>
      </c>
      <c r="S150" s="11" t="s">
        <v>67</v>
      </c>
      <c r="T150" s="11" t="s">
        <v>66</v>
      </c>
      <c r="U150" s="11" t="s">
        <v>67</v>
      </c>
      <c r="V150" s="11" t="s">
        <v>66</v>
      </c>
      <c r="W150" s="11" t="s">
        <v>67</v>
      </c>
      <c r="X150" s="11" t="s">
        <v>66</v>
      </c>
      <c r="Y150" s="11" t="s">
        <v>67</v>
      </c>
      <c r="Z150" s="11" t="s">
        <v>66</v>
      </c>
      <c r="AA150" s="11" t="s">
        <v>67</v>
      </c>
      <c r="AB150" s="11" t="s">
        <v>66</v>
      </c>
      <c r="AC150" s="11" t="s">
        <v>67</v>
      </c>
      <c r="AD150" s="11" t="s">
        <v>66</v>
      </c>
      <c r="AE150" s="11" t="s">
        <v>67</v>
      </c>
      <c r="AF150" s="11" t="s">
        <v>68</v>
      </c>
      <c r="AG150" s="12"/>
      <c r="AH150" s="12"/>
      <c r="AI150" s="12"/>
      <c r="AJ150" s="12"/>
      <c r="AK150" s="12"/>
      <c r="AL150" s="13" t="s">
        <v>69</v>
      </c>
      <c r="AM150" s="12"/>
      <c r="AN150" s="12"/>
      <c r="AO150" s="13" t="s">
        <v>67</v>
      </c>
      <c r="AP150" s="13" t="s">
        <v>67</v>
      </c>
      <c r="AQ150" s="13" t="s">
        <v>486</v>
      </c>
      <c r="AR150" s="11" t="s">
        <v>67</v>
      </c>
      <c r="AS150" s="11" t="s">
        <v>67</v>
      </c>
      <c r="AT150" s="14"/>
      <c r="AU150" s="16"/>
      <c r="AV150" s="16"/>
      <c r="BB150">
        <f t="shared" si="51"/>
        <v>0</v>
      </c>
      <c r="BC150">
        <f t="shared" si="52"/>
        <v>0</v>
      </c>
      <c r="BD150">
        <f t="shared" si="53"/>
        <v>0</v>
      </c>
      <c r="BF150">
        <f t="shared" si="54"/>
        <v>0</v>
      </c>
      <c r="BG150">
        <f t="shared" si="55"/>
        <v>0</v>
      </c>
      <c r="BH150">
        <f t="shared" si="56"/>
        <v>0</v>
      </c>
      <c r="BJ150">
        <f t="shared" si="57"/>
        <v>0</v>
      </c>
      <c r="BL150">
        <f t="shared" si="58"/>
        <v>0</v>
      </c>
      <c r="BN150">
        <f t="shared" si="59"/>
        <v>0</v>
      </c>
      <c r="BP150">
        <f t="shared" si="60"/>
        <v>0</v>
      </c>
      <c r="BQ150">
        <f t="shared" si="61"/>
        <v>0</v>
      </c>
      <c r="BR150">
        <f t="shared" si="62"/>
        <v>0</v>
      </c>
      <c r="BS150">
        <f t="shared" si="63"/>
        <v>0</v>
      </c>
      <c r="BT150">
        <f t="shared" si="64"/>
        <v>0</v>
      </c>
      <c r="BV150">
        <f t="shared" si="65"/>
        <v>0</v>
      </c>
      <c r="BW150">
        <f t="shared" si="66"/>
        <v>0</v>
      </c>
      <c r="BX150">
        <f t="shared" si="67"/>
        <v>0</v>
      </c>
      <c r="BZ150">
        <f t="shared" si="68"/>
        <v>0</v>
      </c>
      <c r="CA150">
        <f t="shared" si="69"/>
        <v>0</v>
      </c>
      <c r="CC150">
        <f t="shared" si="70"/>
        <v>0</v>
      </c>
      <c r="CD150">
        <f t="shared" si="71"/>
        <v>0</v>
      </c>
    </row>
    <row r="151" spans="1:82" hidden="1" x14ac:dyDescent="0.25">
      <c r="A151" s="6" t="s">
        <v>487</v>
      </c>
      <c r="B151" s="6"/>
      <c r="C151" s="6" t="s">
        <v>212</v>
      </c>
      <c r="D151" s="8"/>
      <c r="E151" s="7"/>
      <c r="F151" s="17">
        <v>0.22</v>
      </c>
      <c r="G151" s="9">
        <v>0.22</v>
      </c>
      <c r="H151" s="10">
        <v>30369.68</v>
      </c>
      <c r="I151" s="10">
        <v>18221.808000000001</v>
      </c>
      <c r="J151" s="10">
        <v>18221.808000000001</v>
      </c>
      <c r="K151" s="24">
        <v>0</v>
      </c>
      <c r="L151" s="10">
        <v>0</v>
      </c>
      <c r="M151" s="10">
        <v>0</v>
      </c>
      <c r="N151" s="18">
        <v>0</v>
      </c>
      <c r="O151" s="35"/>
      <c r="P151" s="11" t="s">
        <v>65</v>
      </c>
      <c r="Q151" s="11"/>
      <c r="R151" s="11" t="s">
        <v>66</v>
      </c>
      <c r="S151" s="11" t="s">
        <v>67</v>
      </c>
      <c r="T151" s="11" t="s">
        <v>66</v>
      </c>
      <c r="U151" s="11" t="s">
        <v>67</v>
      </c>
      <c r="V151" s="11" t="s">
        <v>66</v>
      </c>
      <c r="W151" s="11" t="s">
        <v>67</v>
      </c>
      <c r="X151" s="11" t="s">
        <v>66</v>
      </c>
      <c r="Y151" s="11" t="s">
        <v>67</v>
      </c>
      <c r="Z151" s="11" t="s">
        <v>66</v>
      </c>
      <c r="AA151" s="11" t="s">
        <v>67</v>
      </c>
      <c r="AB151" s="11" t="s">
        <v>66</v>
      </c>
      <c r="AC151" s="11" t="s">
        <v>67</v>
      </c>
      <c r="AD151" s="11" t="s">
        <v>66</v>
      </c>
      <c r="AE151" s="11" t="s">
        <v>67</v>
      </c>
      <c r="AF151" s="11" t="s">
        <v>68</v>
      </c>
      <c r="AG151" s="12">
        <v>44911</v>
      </c>
      <c r="AH151" s="12"/>
      <c r="AI151" s="12"/>
      <c r="AJ151" s="12"/>
      <c r="AK151" s="12"/>
      <c r="AL151" s="13" t="s">
        <v>69</v>
      </c>
      <c r="AM151" s="12"/>
      <c r="AN151" s="12"/>
      <c r="AO151" s="13" t="s">
        <v>67</v>
      </c>
      <c r="AP151" s="13" t="s">
        <v>67</v>
      </c>
      <c r="AQ151" s="13" t="s">
        <v>488</v>
      </c>
      <c r="AR151" s="11" t="s">
        <v>67</v>
      </c>
      <c r="AS151" s="11" t="s">
        <v>67</v>
      </c>
      <c r="AT151" s="14"/>
      <c r="AU151" s="16"/>
      <c r="AV151" s="16"/>
      <c r="BB151">
        <f t="shared" si="51"/>
        <v>0</v>
      </c>
      <c r="BC151">
        <f t="shared" si="52"/>
        <v>0</v>
      </c>
      <c r="BD151">
        <f t="shared" si="53"/>
        <v>0</v>
      </c>
      <c r="BF151">
        <f t="shared" si="54"/>
        <v>0</v>
      </c>
      <c r="BG151">
        <f t="shared" si="55"/>
        <v>0</v>
      </c>
      <c r="BH151">
        <f t="shared" si="56"/>
        <v>0</v>
      </c>
      <c r="BJ151">
        <f t="shared" si="57"/>
        <v>0</v>
      </c>
      <c r="BL151">
        <f t="shared" si="58"/>
        <v>0</v>
      </c>
      <c r="BN151">
        <f t="shared" si="59"/>
        <v>0</v>
      </c>
      <c r="BP151">
        <f t="shared" si="60"/>
        <v>0</v>
      </c>
      <c r="BQ151">
        <f t="shared" si="61"/>
        <v>0</v>
      </c>
      <c r="BR151">
        <f t="shared" si="62"/>
        <v>0</v>
      </c>
      <c r="BS151">
        <f t="shared" si="63"/>
        <v>0</v>
      </c>
      <c r="BT151">
        <f t="shared" si="64"/>
        <v>0</v>
      </c>
      <c r="BV151">
        <f t="shared" si="65"/>
        <v>0</v>
      </c>
      <c r="BW151">
        <f t="shared" si="66"/>
        <v>0</v>
      </c>
      <c r="BX151">
        <f t="shared" si="67"/>
        <v>0</v>
      </c>
      <c r="BZ151">
        <f t="shared" si="68"/>
        <v>0</v>
      </c>
      <c r="CA151">
        <f t="shared" si="69"/>
        <v>0</v>
      </c>
      <c r="CC151">
        <f t="shared" si="70"/>
        <v>0</v>
      </c>
      <c r="CD151">
        <f t="shared" si="71"/>
        <v>0</v>
      </c>
    </row>
    <row r="152" spans="1:82" hidden="1" x14ac:dyDescent="0.25">
      <c r="A152" s="6" t="s">
        <v>489</v>
      </c>
      <c r="B152" s="6"/>
      <c r="C152" s="6" t="s">
        <v>212</v>
      </c>
      <c r="D152" s="8"/>
      <c r="E152" s="7"/>
      <c r="F152" s="20">
        <v>15.9</v>
      </c>
      <c r="G152" s="9">
        <v>15.9</v>
      </c>
      <c r="H152" s="10">
        <v>82367.88</v>
      </c>
      <c r="I152" s="10">
        <v>49420.728000000003</v>
      </c>
      <c r="J152" s="10">
        <v>49420.728000000003</v>
      </c>
      <c r="K152" s="24">
        <v>0</v>
      </c>
      <c r="L152" s="10">
        <v>0</v>
      </c>
      <c r="M152" s="10">
        <v>0</v>
      </c>
      <c r="N152" s="20">
        <v>0</v>
      </c>
      <c r="O152" s="35"/>
      <c r="P152" s="11" t="s">
        <v>65</v>
      </c>
      <c r="Q152" s="11"/>
      <c r="R152" s="11" t="s">
        <v>66</v>
      </c>
      <c r="S152" s="11" t="s">
        <v>67</v>
      </c>
      <c r="T152" s="11" t="s">
        <v>66</v>
      </c>
      <c r="U152" s="11" t="s">
        <v>67</v>
      </c>
      <c r="V152" s="11" t="s">
        <v>66</v>
      </c>
      <c r="W152" s="11" t="s">
        <v>67</v>
      </c>
      <c r="X152" s="11" t="s">
        <v>66</v>
      </c>
      <c r="Y152" s="11" t="s">
        <v>67</v>
      </c>
      <c r="Z152" s="11" t="s">
        <v>66</v>
      </c>
      <c r="AA152" s="11" t="s">
        <v>67</v>
      </c>
      <c r="AB152" s="11" t="s">
        <v>66</v>
      </c>
      <c r="AC152" s="11" t="s">
        <v>67</v>
      </c>
      <c r="AD152" s="11" t="s">
        <v>66</v>
      </c>
      <c r="AE152" s="11" t="s">
        <v>67</v>
      </c>
      <c r="AF152" s="11" t="s">
        <v>68</v>
      </c>
      <c r="AG152" s="12"/>
      <c r="AH152" s="12"/>
      <c r="AI152" s="12"/>
      <c r="AJ152" s="12"/>
      <c r="AK152" s="12"/>
      <c r="AL152" s="13" t="s">
        <v>69</v>
      </c>
      <c r="AM152" s="12"/>
      <c r="AN152" s="12"/>
      <c r="AO152" s="13" t="s">
        <v>67</v>
      </c>
      <c r="AP152" s="13" t="s">
        <v>67</v>
      </c>
      <c r="AQ152" s="13" t="s">
        <v>490</v>
      </c>
      <c r="AR152" s="11" t="s">
        <v>67</v>
      </c>
      <c r="AS152" s="11" t="s">
        <v>67</v>
      </c>
      <c r="AT152" s="14"/>
      <c r="AU152" s="16"/>
      <c r="AV152" s="16"/>
      <c r="BB152">
        <f t="shared" si="51"/>
        <v>0</v>
      </c>
      <c r="BC152">
        <f t="shared" si="52"/>
        <v>0</v>
      </c>
      <c r="BD152">
        <f t="shared" si="53"/>
        <v>0</v>
      </c>
      <c r="BF152">
        <f t="shared" si="54"/>
        <v>0</v>
      </c>
      <c r="BG152">
        <f t="shared" si="55"/>
        <v>0</v>
      </c>
      <c r="BH152">
        <f t="shared" si="56"/>
        <v>0</v>
      </c>
      <c r="BJ152">
        <f t="shared" si="57"/>
        <v>0</v>
      </c>
      <c r="BL152">
        <f t="shared" si="58"/>
        <v>0</v>
      </c>
      <c r="BN152">
        <f t="shared" si="59"/>
        <v>0</v>
      </c>
      <c r="BP152">
        <f t="shared" si="60"/>
        <v>0</v>
      </c>
      <c r="BQ152">
        <f t="shared" si="61"/>
        <v>0</v>
      </c>
      <c r="BR152">
        <f t="shared" si="62"/>
        <v>0</v>
      </c>
      <c r="BS152">
        <f t="shared" si="63"/>
        <v>0</v>
      </c>
      <c r="BT152">
        <f t="shared" si="64"/>
        <v>0</v>
      </c>
      <c r="BV152">
        <f t="shared" si="65"/>
        <v>0</v>
      </c>
      <c r="BW152">
        <f t="shared" si="66"/>
        <v>0</v>
      </c>
      <c r="BX152">
        <f t="shared" si="67"/>
        <v>0</v>
      </c>
      <c r="BZ152">
        <f t="shared" si="68"/>
        <v>0</v>
      </c>
      <c r="CA152">
        <f t="shared" si="69"/>
        <v>0</v>
      </c>
      <c r="CC152">
        <f t="shared" si="70"/>
        <v>0</v>
      </c>
      <c r="CD152">
        <f t="shared" si="71"/>
        <v>0</v>
      </c>
    </row>
    <row r="153" spans="1:82" hidden="1" x14ac:dyDescent="0.25">
      <c r="A153" s="6" t="s">
        <v>491</v>
      </c>
      <c r="B153" s="6"/>
      <c r="C153" s="6" t="s">
        <v>212</v>
      </c>
      <c r="D153" s="8"/>
      <c r="E153" s="7"/>
      <c r="F153" s="20">
        <v>0</v>
      </c>
      <c r="G153" s="9">
        <v>0</v>
      </c>
      <c r="H153" s="10">
        <v>82367.88</v>
      </c>
      <c r="I153" s="10">
        <v>49420.728000000003</v>
      </c>
      <c r="J153" s="10">
        <v>49420.728000000003</v>
      </c>
      <c r="K153" s="24">
        <v>0</v>
      </c>
      <c r="L153" s="10">
        <v>0</v>
      </c>
      <c r="M153" s="10">
        <v>0</v>
      </c>
      <c r="N153" s="20">
        <v>0</v>
      </c>
      <c r="O153" s="35"/>
      <c r="P153" s="11" t="s">
        <v>65</v>
      </c>
      <c r="Q153" s="11"/>
      <c r="R153" s="11" t="s">
        <v>66</v>
      </c>
      <c r="S153" s="11" t="s">
        <v>67</v>
      </c>
      <c r="T153" s="11" t="s">
        <v>66</v>
      </c>
      <c r="U153" s="11" t="s">
        <v>67</v>
      </c>
      <c r="V153" s="11" t="s">
        <v>66</v>
      </c>
      <c r="W153" s="11" t="s">
        <v>67</v>
      </c>
      <c r="X153" s="11" t="s">
        <v>66</v>
      </c>
      <c r="Y153" s="11" t="s">
        <v>67</v>
      </c>
      <c r="Z153" s="11" t="s">
        <v>66</v>
      </c>
      <c r="AA153" s="11" t="s">
        <v>67</v>
      </c>
      <c r="AB153" s="11" t="s">
        <v>66</v>
      </c>
      <c r="AC153" s="11" t="s">
        <v>67</v>
      </c>
      <c r="AD153" s="11" t="s">
        <v>66</v>
      </c>
      <c r="AE153" s="11" t="s">
        <v>67</v>
      </c>
      <c r="AF153" s="11" t="s">
        <v>68</v>
      </c>
      <c r="AG153" s="12"/>
      <c r="AH153" s="12"/>
      <c r="AI153" s="12"/>
      <c r="AJ153" s="12"/>
      <c r="AK153" s="12"/>
      <c r="AL153" s="13" t="s">
        <v>69</v>
      </c>
      <c r="AM153" s="12"/>
      <c r="AN153" s="12"/>
      <c r="AO153" s="13" t="s">
        <v>67</v>
      </c>
      <c r="AP153" s="13" t="s">
        <v>67</v>
      </c>
      <c r="AQ153" s="13" t="s">
        <v>492</v>
      </c>
      <c r="AR153" s="11" t="s">
        <v>67</v>
      </c>
      <c r="AS153" s="11" t="s">
        <v>67</v>
      </c>
      <c r="AT153" s="14"/>
      <c r="AU153" s="16"/>
      <c r="AV153" s="16"/>
      <c r="BB153">
        <f t="shared" si="51"/>
        <v>0</v>
      </c>
      <c r="BC153">
        <f t="shared" si="52"/>
        <v>0</v>
      </c>
      <c r="BD153">
        <f t="shared" si="53"/>
        <v>0</v>
      </c>
      <c r="BF153">
        <f t="shared" si="54"/>
        <v>0</v>
      </c>
      <c r="BG153">
        <f t="shared" si="55"/>
        <v>0</v>
      </c>
      <c r="BH153">
        <f t="shared" si="56"/>
        <v>0</v>
      </c>
      <c r="BJ153">
        <f t="shared" si="57"/>
        <v>0</v>
      </c>
      <c r="BL153">
        <f t="shared" si="58"/>
        <v>0</v>
      </c>
      <c r="BN153">
        <f t="shared" si="59"/>
        <v>0</v>
      </c>
      <c r="BP153">
        <f t="shared" si="60"/>
        <v>0</v>
      </c>
      <c r="BQ153">
        <f t="shared" si="61"/>
        <v>0</v>
      </c>
      <c r="BR153">
        <f t="shared" si="62"/>
        <v>0</v>
      </c>
      <c r="BS153">
        <f t="shared" si="63"/>
        <v>0</v>
      </c>
      <c r="BT153">
        <f t="shared" si="64"/>
        <v>0</v>
      </c>
      <c r="BV153">
        <f t="shared" si="65"/>
        <v>0</v>
      </c>
      <c r="BW153">
        <f t="shared" si="66"/>
        <v>0</v>
      </c>
      <c r="BX153">
        <f t="shared" si="67"/>
        <v>0</v>
      </c>
      <c r="BZ153">
        <f t="shared" si="68"/>
        <v>0</v>
      </c>
      <c r="CA153">
        <f t="shared" si="69"/>
        <v>0</v>
      </c>
      <c r="CC153">
        <f t="shared" si="70"/>
        <v>0</v>
      </c>
      <c r="CD153">
        <f t="shared" si="71"/>
        <v>0</v>
      </c>
    </row>
    <row r="154" spans="1:82" hidden="1" x14ac:dyDescent="0.25">
      <c r="A154" s="6" t="s">
        <v>493</v>
      </c>
      <c r="B154" s="6"/>
      <c r="C154" s="6" t="s">
        <v>212</v>
      </c>
      <c r="D154" s="8"/>
      <c r="E154" s="7"/>
      <c r="F154" s="20">
        <v>0</v>
      </c>
      <c r="G154" s="9">
        <v>0</v>
      </c>
      <c r="H154" s="10">
        <v>82367.88</v>
      </c>
      <c r="I154" s="10">
        <v>49420.728000000003</v>
      </c>
      <c r="J154" s="10">
        <v>49420.728000000003</v>
      </c>
      <c r="K154" s="24">
        <v>0</v>
      </c>
      <c r="L154" s="10">
        <v>0</v>
      </c>
      <c r="M154" s="10">
        <v>0</v>
      </c>
      <c r="N154" s="20">
        <v>0</v>
      </c>
      <c r="O154" s="35"/>
      <c r="P154" s="11" t="s">
        <v>65</v>
      </c>
      <c r="Q154" s="11"/>
      <c r="R154" s="11" t="s">
        <v>66</v>
      </c>
      <c r="S154" s="11" t="s">
        <v>67</v>
      </c>
      <c r="T154" s="11" t="s">
        <v>66</v>
      </c>
      <c r="U154" s="11" t="s">
        <v>67</v>
      </c>
      <c r="V154" s="11" t="s">
        <v>66</v>
      </c>
      <c r="W154" s="11" t="s">
        <v>67</v>
      </c>
      <c r="X154" s="11" t="s">
        <v>66</v>
      </c>
      <c r="Y154" s="11" t="s">
        <v>67</v>
      </c>
      <c r="Z154" s="11" t="s">
        <v>66</v>
      </c>
      <c r="AA154" s="11" t="s">
        <v>67</v>
      </c>
      <c r="AB154" s="11" t="s">
        <v>66</v>
      </c>
      <c r="AC154" s="11" t="s">
        <v>67</v>
      </c>
      <c r="AD154" s="11" t="s">
        <v>66</v>
      </c>
      <c r="AE154" s="11" t="s">
        <v>67</v>
      </c>
      <c r="AF154" s="11" t="s">
        <v>68</v>
      </c>
      <c r="AG154" s="12"/>
      <c r="AH154" s="12"/>
      <c r="AI154" s="12"/>
      <c r="AJ154" s="12"/>
      <c r="AK154" s="12"/>
      <c r="AL154" s="13" t="s">
        <v>69</v>
      </c>
      <c r="AM154" s="12"/>
      <c r="AN154" s="12"/>
      <c r="AO154" s="13" t="s">
        <v>67</v>
      </c>
      <c r="AP154" s="13" t="s">
        <v>67</v>
      </c>
      <c r="AQ154" s="13" t="s">
        <v>494</v>
      </c>
      <c r="AR154" s="11" t="s">
        <v>67</v>
      </c>
      <c r="AS154" s="11" t="s">
        <v>67</v>
      </c>
      <c r="AT154" s="14"/>
      <c r="AU154" s="16"/>
      <c r="AV154" s="16"/>
      <c r="BB154">
        <f t="shared" si="51"/>
        <v>0</v>
      </c>
      <c r="BC154">
        <f t="shared" si="52"/>
        <v>0</v>
      </c>
      <c r="BD154">
        <f t="shared" si="53"/>
        <v>0</v>
      </c>
      <c r="BF154">
        <f t="shared" si="54"/>
        <v>0</v>
      </c>
      <c r="BG154">
        <f t="shared" si="55"/>
        <v>0</v>
      </c>
      <c r="BH154">
        <f t="shared" si="56"/>
        <v>0</v>
      </c>
      <c r="BJ154">
        <f t="shared" si="57"/>
        <v>0</v>
      </c>
      <c r="BL154">
        <f t="shared" si="58"/>
        <v>0</v>
      </c>
      <c r="BN154">
        <f t="shared" si="59"/>
        <v>0</v>
      </c>
      <c r="BP154">
        <f t="shared" si="60"/>
        <v>0</v>
      </c>
      <c r="BQ154">
        <f t="shared" si="61"/>
        <v>0</v>
      </c>
      <c r="BR154">
        <f t="shared" si="62"/>
        <v>0</v>
      </c>
      <c r="BS154">
        <f t="shared" si="63"/>
        <v>0</v>
      </c>
      <c r="BT154">
        <f t="shared" si="64"/>
        <v>0</v>
      </c>
      <c r="BV154">
        <f t="shared" si="65"/>
        <v>0</v>
      </c>
      <c r="BW154">
        <f t="shared" si="66"/>
        <v>0</v>
      </c>
      <c r="BX154">
        <f t="shared" si="67"/>
        <v>0</v>
      </c>
      <c r="BZ154">
        <f t="shared" si="68"/>
        <v>0</v>
      </c>
      <c r="CA154">
        <f t="shared" si="69"/>
        <v>0</v>
      </c>
      <c r="CC154">
        <f t="shared" si="70"/>
        <v>0</v>
      </c>
      <c r="CD154">
        <f t="shared" si="71"/>
        <v>0</v>
      </c>
    </row>
    <row r="155" spans="1:82" hidden="1" x14ac:dyDescent="0.25">
      <c r="A155" s="6" t="s">
        <v>495</v>
      </c>
      <c r="B155" s="6"/>
      <c r="C155" s="6" t="s">
        <v>212</v>
      </c>
      <c r="D155" s="8"/>
      <c r="E155" s="7"/>
      <c r="F155" s="20">
        <v>0</v>
      </c>
      <c r="G155" s="9">
        <v>0</v>
      </c>
      <c r="H155" s="10">
        <v>82367.88</v>
      </c>
      <c r="I155" s="10">
        <v>49420.728000000003</v>
      </c>
      <c r="J155" s="10">
        <v>49420.728000000003</v>
      </c>
      <c r="K155" s="24">
        <v>0</v>
      </c>
      <c r="L155" s="10">
        <v>0</v>
      </c>
      <c r="M155" s="10">
        <v>0</v>
      </c>
      <c r="N155" s="20">
        <v>0</v>
      </c>
      <c r="O155" s="35"/>
      <c r="P155" s="11" t="s">
        <v>65</v>
      </c>
      <c r="Q155" s="11"/>
      <c r="R155" s="11" t="s">
        <v>66</v>
      </c>
      <c r="S155" s="11" t="s">
        <v>67</v>
      </c>
      <c r="T155" s="11" t="s">
        <v>66</v>
      </c>
      <c r="U155" s="11" t="s">
        <v>67</v>
      </c>
      <c r="V155" s="11" t="s">
        <v>66</v>
      </c>
      <c r="W155" s="11" t="s">
        <v>67</v>
      </c>
      <c r="X155" s="11" t="s">
        <v>66</v>
      </c>
      <c r="Y155" s="11" t="s">
        <v>67</v>
      </c>
      <c r="Z155" s="11" t="s">
        <v>66</v>
      </c>
      <c r="AA155" s="11" t="s">
        <v>67</v>
      </c>
      <c r="AB155" s="11" t="s">
        <v>66</v>
      </c>
      <c r="AC155" s="11" t="s">
        <v>67</v>
      </c>
      <c r="AD155" s="11" t="s">
        <v>66</v>
      </c>
      <c r="AE155" s="11" t="s">
        <v>67</v>
      </c>
      <c r="AF155" s="11" t="s">
        <v>68</v>
      </c>
      <c r="AG155" s="12"/>
      <c r="AH155" s="12"/>
      <c r="AI155" s="12"/>
      <c r="AJ155" s="12"/>
      <c r="AK155" s="12"/>
      <c r="AL155" s="13" t="s">
        <v>69</v>
      </c>
      <c r="AM155" s="12"/>
      <c r="AN155" s="12"/>
      <c r="AO155" s="13" t="s">
        <v>67</v>
      </c>
      <c r="AP155" s="13" t="s">
        <v>67</v>
      </c>
      <c r="AQ155" s="13" t="s">
        <v>496</v>
      </c>
      <c r="AR155" s="11" t="s">
        <v>67</v>
      </c>
      <c r="AS155" s="11" t="s">
        <v>67</v>
      </c>
      <c r="AT155" s="14"/>
      <c r="AU155" s="16"/>
      <c r="AV155" s="16"/>
      <c r="BB155">
        <f t="shared" si="51"/>
        <v>0</v>
      </c>
      <c r="BC155">
        <f t="shared" si="52"/>
        <v>0</v>
      </c>
      <c r="BD155">
        <f t="shared" si="53"/>
        <v>0</v>
      </c>
      <c r="BF155">
        <f t="shared" si="54"/>
        <v>0</v>
      </c>
      <c r="BG155">
        <f t="shared" si="55"/>
        <v>0</v>
      </c>
      <c r="BH155">
        <f t="shared" si="56"/>
        <v>0</v>
      </c>
      <c r="BJ155">
        <f t="shared" si="57"/>
        <v>0</v>
      </c>
      <c r="BL155">
        <f t="shared" si="58"/>
        <v>0</v>
      </c>
      <c r="BN155">
        <f t="shared" si="59"/>
        <v>0</v>
      </c>
      <c r="BP155">
        <f t="shared" si="60"/>
        <v>0</v>
      </c>
      <c r="BQ155">
        <f t="shared" si="61"/>
        <v>0</v>
      </c>
      <c r="BR155">
        <f t="shared" si="62"/>
        <v>0</v>
      </c>
      <c r="BS155">
        <f t="shared" si="63"/>
        <v>0</v>
      </c>
      <c r="BT155">
        <f t="shared" si="64"/>
        <v>0</v>
      </c>
      <c r="BV155">
        <f t="shared" si="65"/>
        <v>0</v>
      </c>
      <c r="BW155">
        <f t="shared" si="66"/>
        <v>0</v>
      </c>
      <c r="BX155">
        <f t="shared" si="67"/>
        <v>0</v>
      </c>
      <c r="BZ155">
        <f t="shared" si="68"/>
        <v>0</v>
      </c>
      <c r="CA155">
        <f t="shared" si="69"/>
        <v>0</v>
      </c>
      <c r="CC155">
        <f t="shared" si="70"/>
        <v>0</v>
      </c>
      <c r="CD155">
        <f t="shared" si="71"/>
        <v>0</v>
      </c>
    </row>
    <row r="156" spans="1:82" hidden="1" x14ac:dyDescent="0.25">
      <c r="A156" s="6" t="s">
        <v>497</v>
      </c>
      <c r="B156" s="6"/>
      <c r="C156" s="6" t="s">
        <v>212</v>
      </c>
      <c r="D156" s="8"/>
      <c r="E156" s="7"/>
      <c r="F156" s="20">
        <v>0</v>
      </c>
      <c r="G156" s="9">
        <v>0</v>
      </c>
      <c r="H156" s="10">
        <v>82367.88</v>
      </c>
      <c r="I156" s="10">
        <v>49420.728000000003</v>
      </c>
      <c r="J156" s="10">
        <v>49420.728000000003</v>
      </c>
      <c r="K156" s="24">
        <v>0</v>
      </c>
      <c r="L156" s="10">
        <v>0</v>
      </c>
      <c r="M156" s="10">
        <v>0</v>
      </c>
      <c r="N156" s="20">
        <v>0</v>
      </c>
      <c r="O156" s="35"/>
      <c r="P156" s="11" t="s">
        <v>65</v>
      </c>
      <c r="Q156" s="11"/>
      <c r="R156" s="11" t="s">
        <v>66</v>
      </c>
      <c r="S156" s="11" t="s">
        <v>67</v>
      </c>
      <c r="T156" s="11" t="s">
        <v>66</v>
      </c>
      <c r="U156" s="11" t="s">
        <v>67</v>
      </c>
      <c r="V156" s="11" t="s">
        <v>66</v>
      </c>
      <c r="W156" s="11" t="s">
        <v>67</v>
      </c>
      <c r="X156" s="11" t="s">
        <v>66</v>
      </c>
      <c r="Y156" s="11" t="s">
        <v>67</v>
      </c>
      <c r="Z156" s="11" t="s">
        <v>66</v>
      </c>
      <c r="AA156" s="11" t="s">
        <v>67</v>
      </c>
      <c r="AB156" s="11" t="s">
        <v>66</v>
      </c>
      <c r="AC156" s="11" t="s">
        <v>67</v>
      </c>
      <c r="AD156" s="11" t="s">
        <v>66</v>
      </c>
      <c r="AE156" s="11" t="s">
        <v>67</v>
      </c>
      <c r="AF156" s="11" t="s">
        <v>68</v>
      </c>
      <c r="AG156" s="12"/>
      <c r="AH156" s="12"/>
      <c r="AI156" s="12"/>
      <c r="AJ156" s="12"/>
      <c r="AK156" s="12"/>
      <c r="AL156" s="13" t="s">
        <v>69</v>
      </c>
      <c r="AM156" s="12"/>
      <c r="AN156" s="12"/>
      <c r="AO156" s="13" t="s">
        <v>67</v>
      </c>
      <c r="AP156" s="13" t="s">
        <v>67</v>
      </c>
      <c r="AQ156" s="13" t="s">
        <v>498</v>
      </c>
      <c r="AR156" s="11" t="s">
        <v>67</v>
      </c>
      <c r="AS156" s="11" t="s">
        <v>67</v>
      </c>
      <c r="AT156" s="14"/>
      <c r="AU156" s="16"/>
      <c r="AV156" s="16"/>
      <c r="BB156">
        <f t="shared" si="51"/>
        <v>0</v>
      </c>
      <c r="BC156">
        <f t="shared" si="52"/>
        <v>0</v>
      </c>
      <c r="BD156">
        <f t="shared" si="53"/>
        <v>0</v>
      </c>
      <c r="BF156">
        <f t="shared" si="54"/>
        <v>0</v>
      </c>
      <c r="BG156">
        <f t="shared" si="55"/>
        <v>0</v>
      </c>
      <c r="BH156">
        <f t="shared" si="56"/>
        <v>0</v>
      </c>
      <c r="BJ156">
        <f t="shared" si="57"/>
        <v>0</v>
      </c>
      <c r="BL156">
        <f t="shared" si="58"/>
        <v>0</v>
      </c>
      <c r="BN156">
        <f t="shared" si="59"/>
        <v>0</v>
      </c>
      <c r="BP156">
        <f t="shared" si="60"/>
        <v>0</v>
      </c>
      <c r="BQ156">
        <f t="shared" si="61"/>
        <v>0</v>
      </c>
      <c r="BR156">
        <f t="shared" si="62"/>
        <v>0</v>
      </c>
      <c r="BS156">
        <f t="shared" si="63"/>
        <v>0</v>
      </c>
      <c r="BT156">
        <f t="shared" si="64"/>
        <v>0</v>
      </c>
      <c r="BV156">
        <f t="shared" si="65"/>
        <v>0</v>
      </c>
      <c r="BW156">
        <f t="shared" si="66"/>
        <v>0</v>
      </c>
      <c r="BX156">
        <f t="shared" si="67"/>
        <v>0</v>
      </c>
      <c r="BZ156">
        <f t="shared" si="68"/>
        <v>0</v>
      </c>
      <c r="CA156">
        <f t="shared" si="69"/>
        <v>0</v>
      </c>
      <c r="CC156">
        <f t="shared" si="70"/>
        <v>0</v>
      </c>
      <c r="CD156">
        <f t="shared" si="71"/>
        <v>0</v>
      </c>
    </row>
    <row r="157" spans="1:82" hidden="1" x14ac:dyDescent="0.25">
      <c r="A157" s="6" t="s">
        <v>499</v>
      </c>
      <c r="B157" s="6"/>
      <c r="C157" s="6" t="s">
        <v>212</v>
      </c>
      <c r="D157" s="8"/>
      <c r="E157" s="7"/>
      <c r="F157" s="20">
        <v>0</v>
      </c>
      <c r="G157" s="9">
        <v>0</v>
      </c>
      <c r="H157" s="10">
        <v>82367.88</v>
      </c>
      <c r="I157" s="10">
        <v>49420.728000000003</v>
      </c>
      <c r="J157" s="10">
        <v>49420.728000000003</v>
      </c>
      <c r="K157" s="24">
        <v>0</v>
      </c>
      <c r="L157" s="10">
        <v>0</v>
      </c>
      <c r="M157" s="10">
        <v>0</v>
      </c>
      <c r="N157" s="20">
        <v>0</v>
      </c>
      <c r="O157" s="35"/>
      <c r="P157" s="11" t="s">
        <v>65</v>
      </c>
      <c r="Q157" s="11"/>
      <c r="R157" s="11" t="s">
        <v>66</v>
      </c>
      <c r="S157" s="11" t="s">
        <v>67</v>
      </c>
      <c r="T157" s="11" t="s">
        <v>66</v>
      </c>
      <c r="U157" s="11" t="s">
        <v>67</v>
      </c>
      <c r="V157" s="11" t="s">
        <v>66</v>
      </c>
      <c r="W157" s="11" t="s">
        <v>67</v>
      </c>
      <c r="X157" s="11" t="s">
        <v>66</v>
      </c>
      <c r="Y157" s="11" t="s">
        <v>67</v>
      </c>
      <c r="Z157" s="11" t="s">
        <v>66</v>
      </c>
      <c r="AA157" s="11" t="s">
        <v>67</v>
      </c>
      <c r="AB157" s="11" t="s">
        <v>66</v>
      </c>
      <c r="AC157" s="11" t="s">
        <v>67</v>
      </c>
      <c r="AD157" s="11" t="s">
        <v>66</v>
      </c>
      <c r="AE157" s="11" t="s">
        <v>67</v>
      </c>
      <c r="AF157" s="11" t="s">
        <v>68</v>
      </c>
      <c r="AG157" s="12"/>
      <c r="AH157" s="12"/>
      <c r="AI157" s="12"/>
      <c r="AJ157" s="12"/>
      <c r="AK157" s="12"/>
      <c r="AL157" s="13" t="s">
        <v>69</v>
      </c>
      <c r="AM157" s="12"/>
      <c r="AN157" s="12"/>
      <c r="AO157" s="13" t="s">
        <v>67</v>
      </c>
      <c r="AP157" s="13" t="s">
        <v>67</v>
      </c>
      <c r="AQ157" s="13" t="s">
        <v>500</v>
      </c>
      <c r="AR157" s="11" t="s">
        <v>67</v>
      </c>
      <c r="AS157" s="11" t="s">
        <v>67</v>
      </c>
      <c r="AT157" s="14"/>
      <c r="AU157" s="16"/>
      <c r="AV157" s="16"/>
      <c r="BB157">
        <f t="shared" si="51"/>
        <v>0</v>
      </c>
      <c r="BC157">
        <f t="shared" si="52"/>
        <v>0</v>
      </c>
      <c r="BD157">
        <f t="shared" si="53"/>
        <v>0</v>
      </c>
      <c r="BF157">
        <f t="shared" si="54"/>
        <v>0</v>
      </c>
      <c r="BG157">
        <f t="shared" si="55"/>
        <v>0</v>
      </c>
      <c r="BH157">
        <f t="shared" si="56"/>
        <v>0</v>
      </c>
      <c r="BJ157">
        <f t="shared" si="57"/>
        <v>0</v>
      </c>
      <c r="BL157">
        <f t="shared" si="58"/>
        <v>0</v>
      </c>
      <c r="BN157">
        <f t="shared" si="59"/>
        <v>0</v>
      </c>
      <c r="BP157">
        <f t="shared" si="60"/>
        <v>0</v>
      </c>
      <c r="BQ157">
        <f t="shared" si="61"/>
        <v>0</v>
      </c>
      <c r="BR157">
        <f t="shared" si="62"/>
        <v>0</v>
      </c>
      <c r="BS157">
        <f t="shared" si="63"/>
        <v>0</v>
      </c>
      <c r="BT157">
        <f t="shared" si="64"/>
        <v>0</v>
      </c>
      <c r="BV157">
        <f t="shared" si="65"/>
        <v>0</v>
      </c>
      <c r="BW157">
        <f t="shared" si="66"/>
        <v>0</v>
      </c>
      <c r="BX157">
        <f t="shared" si="67"/>
        <v>0</v>
      </c>
      <c r="BZ157">
        <f t="shared" si="68"/>
        <v>0</v>
      </c>
      <c r="CA157">
        <f t="shared" si="69"/>
        <v>0</v>
      </c>
      <c r="CC157">
        <f t="shared" si="70"/>
        <v>0</v>
      </c>
      <c r="CD157">
        <f t="shared" si="71"/>
        <v>0</v>
      </c>
    </row>
    <row r="158" spans="1:82" hidden="1" x14ac:dyDescent="0.25">
      <c r="A158" s="6" t="s">
        <v>501</v>
      </c>
      <c r="B158" s="6"/>
      <c r="C158" s="6" t="s">
        <v>212</v>
      </c>
      <c r="D158" s="8"/>
      <c r="E158" s="7"/>
      <c r="F158" s="20">
        <v>1.3</v>
      </c>
      <c r="G158" s="9">
        <v>1.3</v>
      </c>
      <c r="H158" s="10">
        <v>30676.28</v>
      </c>
      <c r="I158" s="10">
        <v>18405.768</v>
      </c>
      <c r="J158" s="10">
        <v>18405.768</v>
      </c>
      <c r="K158" s="24">
        <v>0</v>
      </c>
      <c r="L158" s="10">
        <v>0</v>
      </c>
      <c r="M158" s="10">
        <v>0</v>
      </c>
      <c r="N158" s="20">
        <v>0</v>
      </c>
      <c r="O158" s="35"/>
      <c r="P158" s="11" t="s">
        <v>65</v>
      </c>
      <c r="Q158" s="11"/>
      <c r="R158" s="11" t="s">
        <v>66</v>
      </c>
      <c r="S158" s="11" t="s">
        <v>67</v>
      </c>
      <c r="T158" s="11" t="s">
        <v>66</v>
      </c>
      <c r="U158" s="11" t="s">
        <v>67</v>
      </c>
      <c r="V158" s="11" t="s">
        <v>66</v>
      </c>
      <c r="W158" s="11" t="s">
        <v>67</v>
      </c>
      <c r="X158" s="11" t="s">
        <v>66</v>
      </c>
      <c r="Y158" s="11" t="s">
        <v>67</v>
      </c>
      <c r="Z158" s="11" t="s">
        <v>66</v>
      </c>
      <c r="AA158" s="11" t="s">
        <v>67</v>
      </c>
      <c r="AB158" s="11" t="s">
        <v>66</v>
      </c>
      <c r="AC158" s="11" t="s">
        <v>67</v>
      </c>
      <c r="AD158" s="11" t="s">
        <v>66</v>
      </c>
      <c r="AE158" s="11" t="s">
        <v>67</v>
      </c>
      <c r="AF158" s="11" t="s">
        <v>68</v>
      </c>
      <c r="AG158" s="12"/>
      <c r="AH158" s="12"/>
      <c r="AI158" s="12"/>
      <c r="AJ158" s="12"/>
      <c r="AK158" s="12"/>
      <c r="AL158" s="13" t="s">
        <v>69</v>
      </c>
      <c r="AM158" s="12"/>
      <c r="AN158" s="12"/>
      <c r="AO158" s="13" t="s">
        <v>67</v>
      </c>
      <c r="AP158" s="13" t="s">
        <v>67</v>
      </c>
      <c r="AQ158" s="13" t="s">
        <v>502</v>
      </c>
      <c r="AR158" s="11" t="s">
        <v>67</v>
      </c>
      <c r="AS158" s="11" t="s">
        <v>67</v>
      </c>
      <c r="AT158" s="14"/>
      <c r="AU158" s="16"/>
      <c r="AV158" s="16"/>
      <c r="BB158">
        <f t="shared" si="51"/>
        <v>0</v>
      </c>
      <c r="BC158">
        <f t="shared" si="52"/>
        <v>0</v>
      </c>
      <c r="BD158">
        <f t="shared" si="53"/>
        <v>0</v>
      </c>
      <c r="BF158">
        <f t="shared" si="54"/>
        <v>0</v>
      </c>
      <c r="BG158">
        <f t="shared" si="55"/>
        <v>0</v>
      </c>
      <c r="BH158">
        <f t="shared" si="56"/>
        <v>0</v>
      </c>
      <c r="BJ158">
        <f t="shared" si="57"/>
        <v>0</v>
      </c>
      <c r="BL158">
        <f t="shared" si="58"/>
        <v>0</v>
      </c>
      <c r="BN158">
        <f t="shared" si="59"/>
        <v>0</v>
      </c>
      <c r="BP158">
        <f t="shared" si="60"/>
        <v>0</v>
      </c>
      <c r="BQ158">
        <f t="shared" si="61"/>
        <v>0</v>
      </c>
      <c r="BR158">
        <f t="shared" si="62"/>
        <v>0</v>
      </c>
      <c r="BS158">
        <f t="shared" si="63"/>
        <v>0</v>
      </c>
      <c r="BT158">
        <f t="shared" si="64"/>
        <v>0</v>
      </c>
      <c r="BV158">
        <f t="shared" si="65"/>
        <v>0</v>
      </c>
      <c r="BW158">
        <f t="shared" si="66"/>
        <v>0</v>
      </c>
      <c r="BX158">
        <f t="shared" si="67"/>
        <v>0</v>
      </c>
      <c r="BZ158">
        <f t="shared" si="68"/>
        <v>0</v>
      </c>
      <c r="CA158">
        <f t="shared" si="69"/>
        <v>0</v>
      </c>
      <c r="CC158">
        <f t="shared" si="70"/>
        <v>0</v>
      </c>
      <c r="CD158">
        <f t="shared" si="71"/>
        <v>0</v>
      </c>
    </row>
    <row r="159" spans="1:82" hidden="1" x14ac:dyDescent="0.25">
      <c r="A159" s="6" t="s">
        <v>503</v>
      </c>
      <c r="B159" s="6"/>
      <c r="C159" s="6" t="s">
        <v>212</v>
      </c>
      <c r="D159" s="8"/>
      <c r="E159" s="7"/>
      <c r="F159" s="20">
        <v>1</v>
      </c>
      <c r="G159" s="9">
        <v>1</v>
      </c>
      <c r="H159" s="10">
        <v>20841.48</v>
      </c>
      <c r="I159" s="10">
        <v>12504.887999999999</v>
      </c>
      <c r="J159" s="10">
        <v>12504.887999999999</v>
      </c>
      <c r="K159" s="24">
        <v>0</v>
      </c>
      <c r="L159" s="10">
        <v>0</v>
      </c>
      <c r="M159" s="10">
        <v>0</v>
      </c>
      <c r="N159" s="20">
        <v>0</v>
      </c>
      <c r="O159" s="35"/>
      <c r="P159" s="11" t="s">
        <v>65</v>
      </c>
      <c r="Q159" s="11"/>
      <c r="R159" s="11" t="s">
        <v>66</v>
      </c>
      <c r="S159" s="11" t="s">
        <v>67</v>
      </c>
      <c r="T159" s="11" t="s">
        <v>66</v>
      </c>
      <c r="U159" s="11" t="s">
        <v>67</v>
      </c>
      <c r="V159" s="11" t="s">
        <v>66</v>
      </c>
      <c r="W159" s="11" t="s">
        <v>67</v>
      </c>
      <c r="X159" s="11" t="s">
        <v>66</v>
      </c>
      <c r="Y159" s="11" t="s">
        <v>67</v>
      </c>
      <c r="Z159" s="11" t="s">
        <v>66</v>
      </c>
      <c r="AA159" s="11" t="s">
        <v>67</v>
      </c>
      <c r="AB159" s="11" t="s">
        <v>66</v>
      </c>
      <c r="AC159" s="11" t="s">
        <v>67</v>
      </c>
      <c r="AD159" s="11" t="s">
        <v>66</v>
      </c>
      <c r="AE159" s="11" t="s">
        <v>67</v>
      </c>
      <c r="AF159" s="11" t="s">
        <v>68</v>
      </c>
      <c r="AG159" s="12"/>
      <c r="AH159" s="12"/>
      <c r="AI159" s="12"/>
      <c r="AJ159" s="12"/>
      <c r="AK159" s="12"/>
      <c r="AL159" s="13" t="s">
        <v>69</v>
      </c>
      <c r="AM159" s="12"/>
      <c r="AN159" s="12"/>
      <c r="AO159" s="13" t="s">
        <v>67</v>
      </c>
      <c r="AP159" s="13" t="s">
        <v>67</v>
      </c>
      <c r="AQ159" s="13" t="s">
        <v>504</v>
      </c>
      <c r="AR159" s="11" t="s">
        <v>67</v>
      </c>
      <c r="AS159" s="11" t="s">
        <v>67</v>
      </c>
      <c r="AT159" s="14"/>
      <c r="AU159" s="16"/>
      <c r="AV159" s="16"/>
      <c r="BB159">
        <f t="shared" si="51"/>
        <v>0</v>
      </c>
      <c r="BC159">
        <f t="shared" si="52"/>
        <v>0</v>
      </c>
      <c r="BD159">
        <f t="shared" si="53"/>
        <v>0</v>
      </c>
      <c r="BF159">
        <f t="shared" si="54"/>
        <v>0</v>
      </c>
      <c r="BG159">
        <f t="shared" si="55"/>
        <v>0</v>
      </c>
      <c r="BH159">
        <f t="shared" si="56"/>
        <v>0</v>
      </c>
      <c r="BJ159">
        <f t="shared" si="57"/>
        <v>0</v>
      </c>
      <c r="BL159">
        <f t="shared" si="58"/>
        <v>0</v>
      </c>
      <c r="BN159">
        <f t="shared" si="59"/>
        <v>0</v>
      </c>
      <c r="BP159">
        <f t="shared" si="60"/>
        <v>0</v>
      </c>
      <c r="BQ159">
        <f t="shared" si="61"/>
        <v>0</v>
      </c>
      <c r="BR159">
        <f t="shared" si="62"/>
        <v>0</v>
      </c>
      <c r="BS159">
        <f t="shared" si="63"/>
        <v>0</v>
      </c>
      <c r="BT159">
        <f t="shared" si="64"/>
        <v>0</v>
      </c>
      <c r="BV159">
        <f t="shared" si="65"/>
        <v>0</v>
      </c>
      <c r="BW159">
        <f t="shared" si="66"/>
        <v>0</v>
      </c>
      <c r="BX159">
        <f t="shared" si="67"/>
        <v>0</v>
      </c>
      <c r="BZ159">
        <f t="shared" si="68"/>
        <v>0</v>
      </c>
      <c r="CA159">
        <f t="shared" si="69"/>
        <v>0</v>
      </c>
      <c r="CC159">
        <f t="shared" si="70"/>
        <v>0</v>
      </c>
      <c r="CD159">
        <f t="shared" si="71"/>
        <v>0</v>
      </c>
    </row>
    <row r="160" spans="1:82" hidden="1" x14ac:dyDescent="0.25">
      <c r="A160" s="6" t="s">
        <v>505</v>
      </c>
      <c r="B160" s="6"/>
      <c r="C160" s="6" t="s">
        <v>212</v>
      </c>
      <c r="D160" s="8"/>
      <c r="E160" s="7"/>
      <c r="F160" s="20">
        <v>1</v>
      </c>
      <c r="G160" s="9">
        <v>1</v>
      </c>
      <c r="H160" s="10">
        <v>29444.02</v>
      </c>
      <c r="I160" s="10">
        <v>17666.412</v>
      </c>
      <c r="J160" s="10">
        <v>17666.412</v>
      </c>
      <c r="K160" s="24">
        <v>0</v>
      </c>
      <c r="L160" s="10">
        <v>0</v>
      </c>
      <c r="M160" s="10">
        <v>0</v>
      </c>
      <c r="N160" s="20">
        <v>0</v>
      </c>
      <c r="O160" s="35"/>
      <c r="P160" s="11" t="s">
        <v>65</v>
      </c>
      <c r="Q160" s="11"/>
      <c r="R160" s="11" t="s">
        <v>66</v>
      </c>
      <c r="S160" s="11" t="s">
        <v>67</v>
      </c>
      <c r="T160" s="11" t="s">
        <v>66</v>
      </c>
      <c r="U160" s="11" t="s">
        <v>67</v>
      </c>
      <c r="V160" s="11" t="s">
        <v>66</v>
      </c>
      <c r="W160" s="11" t="s">
        <v>67</v>
      </c>
      <c r="X160" s="11" t="s">
        <v>66</v>
      </c>
      <c r="Y160" s="11" t="s">
        <v>67</v>
      </c>
      <c r="Z160" s="11" t="s">
        <v>66</v>
      </c>
      <c r="AA160" s="11" t="s">
        <v>67</v>
      </c>
      <c r="AB160" s="11" t="s">
        <v>66</v>
      </c>
      <c r="AC160" s="11" t="s">
        <v>67</v>
      </c>
      <c r="AD160" s="11" t="s">
        <v>66</v>
      </c>
      <c r="AE160" s="11" t="s">
        <v>67</v>
      </c>
      <c r="AF160" s="11" t="s">
        <v>68</v>
      </c>
      <c r="AG160" s="12"/>
      <c r="AH160" s="12"/>
      <c r="AI160" s="12"/>
      <c r="AJ160" s="12"/>
      <c r="AK160" s="12"/>
      <c r="AL160" s="13" t="s">
        <v>69</v>
      </c>
      <c r="AM160" s="12"/>
      <c r="AN160" s="12"/>
      <c r="AO160" s="13" t="s">
        <v>67</v>
      </c>
      <c r="AP160" s="13" t="s">
        <v>67</v>
      </c>
      <c r="AQ160" s="13" t="s">
        <v>506</v>
      </c>
      <c r="AR160" s="11" t="s">
        <v>67</v>
      </c>
      <c r="AS160" s="11" t="s">
        <v>67</v>
      </c>
      <c r="AT160" s="14"/>
      <c r="AU160" s="16"/>
      <c r="AV160" s="16"/>
      <c r="BB160">
        <f t="shared" si="51"/>
        <v>0</v>
      </c>
      <c r="BC160">
        <f t="shared" si="52"/>
        <v>0</v>
      </c>
      <c r="BD160">
        <f t="shared" si="53"/>
        <v>0</v>
      </c>
      <c r="BF160">
        <f t="shared" si="54"/>
        <v>0</v>
      </c>
      <c r="BG160">
        <f t="shared" si="55"/>
        <v>0</v>
      </c>
      <c r="BH160">
        <f t="shared" si="56"/>
        <v>0</v>
      </c>
      <c r="BJ160">
        <f t="shared" si="57"/>
        <v>0</v>
      </c>
      <c r="BL160">
        <f t="shared" si="58"/>
        <v>0</v>
      </c>
      <c r="BN160">
        <f t="shared" si="59"/>
        <v>0</v>
      </c>
      <c r="BP160">
        <f t="shared" si="60"/>
        <v>0</v>
      </c>
      <c r="BQ160">
        <f t="shared" si="61"/>
        <v>0</v>
      </c>
      <c r="BR160">
        <f t="shared" si="62"/>
        <v>0</v>
      </c>
      <c r="BS160">
        <f t="shared" si="63"/>
        <v>0</v>
      </c>
      <c r="BT160">
        <f t="shared" si="64"/>
        <v>0</v>
      </c>
      <c r="BV160">
        <f t="shared" si="65"/>
        <v>0</v>
      </c>
      <c r="BW160">
        <f t="shared" si="66"/>
        <v>0</v>
      </c>
      <c r="BX160">
        <f t="shared" si="67"/>
        <v>0</v>
      </c>
      <c r="BZ160">
        <f t="shared" si="68"/>
        <v>0</v>
      </c>
      <c r="CA160">
        <f t="shared" si="69"/>
        <v>0</v>
      </c>
      <c r="CC160">
        <f t="shared" si="70"/>
        <v>0</v>
      </c>
      <c r="CD160">
        <f t="shared" si="71"/>
        <v>0</v>
      </c>
    </row>
    <row r="161" spans="1:82" hidden="1" x14ac:dyDescent="0.25">
      <c r="A161" s="6" t="s">
        <v>507</v>
      </c>
      <c r="B161" s="6"/>
      <c r="C161" s="6" t="s">
        <v>212</v>
      </c>
      <c r="D161" s="8"/>
      <c r="E161" s="7"/>
      <c r="F161" s="20">
        <v>1</v>
      </c>
      <c r="G161" s="9">
        <v>1</v>
      </c>
      <c r="H161" s="10">
        <v>20267.48</v>
      </c>
      <c r="I161" s="10">
        <v>12160.487999999999</v>
      </c>
      <c r="J161" s="10">
        <v>12160.487999999999</v>
      </c>
      <c r="K161" s="24">
        <v>0</v>
      </c>
      <c r="L161" s="10">
        <v>0</v>
      </c>
      <c r="M161" s="10">
        <v>0</v>
      </c>
      <c r="N161" s="20">
        <v>0</v>
      </c>
      <c r="O161" s="35"/>
      <c r="P161" s="11" t="s">
        <v>65</v>
      </c>
      <c r="Q161" s="11"/>
      <c r="R161" s="11" t="s">
        <v>66</v>
      </c>
      <c r="S161" s="11" t="s">
        <v>67</v>
      </c>
      <c r="T161" s="11" t="s">
        <v>66</v>
      </c>
      <c r="U161" s="11" t="s">
        <v>67</v>
      </c>
      <c r="V161" s="11" t="s">
        <v>66</v>
      </c>
      <c r="W161" s="11" t="s">
        <v>67</v>
      </c>
      <c r="X161" s="11" t="s">
        <v>66</v>
      </c>
      <c r="Y161" s="11" t="s">
        <v>67</v>
      </c>
      <c r="Z161" s="11" t="s">
        <v>66</v>
      </c>
      <c r="AA161" s="11" t="s">
        <v>67</v>
      </c>
      <c r="AB161" s="11" t="s">
        <v>66</v>
      </c>
      <c r="AC161" s="11" t="s">
        <v>67</v>
      </c>
      <c r="AD161" s="11" t="s">
        <v>66</v>
      </c>
      <c r="AE161" s="11" t="s">
        <v>67</v>
      </c>
      <c r="AF161" s="11" t="s">
        <v>68</v>
      </c>
      <c r="AG161" s="12"/>
      <c r="AH161" s="12"/>
      <c r="AI161" s="12"/>
      <c r="AJ161" s="12"/>
      <c r="AK161" s="12"/>
      <c r="AL161" s="13" t="s">
        <v>69</v>
      </c>
      <c r="AM161" s="12"/>
      <c r="AN161" s="12"/>
      <c r="AO161" s="13" t="s">
        <v>67</v>
      </c>
      <c r="AP161" s="13" t="s">
        <v>67</v>
      </c>
      <c r="AQ161" s="13" t="s">
        <v>508</v>
      </c>
      <c r="AR161" s="11" t="s">
        <v>67</v>
      </c>
      <c r="AS161" s="11" t="s">
        <v>67</v>
      </c>
      <c r="AT161" s="14"/>
      <c r="AU161" s="16"/>
      <c r="AV161" s="16"/>
      <c r="BB161">
        <f t="shared" si="51"/>
        <v>0</v>
      </c>
      <c r="BC161">
        <f t="shared" si="52"/>
        <v>0</v>
      </c>
      <c r="BD161">
        <f t="shared" si="53"/>
        <v>0</v>
      </c>
      <c r="BF161">
        <f t="shared" si="54"/>
        <v>0</v>
      </c>
      <c r="BG161">
        <f t="shared" si="55"/>
        <v>0</v>
      </c>
      <c r="BH161">
        <f t="shared" si="56"/>
        <v>0</v>
      </c>
      <c r="BJ161">
        <f t="shared" si="57"/>
        <v>0</v>
      </c>
      <c r="BL161">
        <f t="shared" si="58"/>
        <v>0</v>
      </c>
      <c r="BN161">
        <f t="shared" si="59"/>
        <v>0</v>
      </c>
      <c r="BP161">
        <f t="shared" si="60"/>
        <v>0</v>
      </c>
      <c r="BQ161">
        <f t="shared" si="61"/>
        <v>0</v>
      </c>
      <c r="BR161">
        <f t="shared" si="62"/>
        <v>0</v>
      </c>
      <c r="BS161">
        <f t="shared" si="63"/>
        <v>0</v>
      </c>
      <c r="BT161">
        <f t="shared" si="64"/>
        <v>0</v>
      </c>
      <c r="BV161">
        <f t="shared" si="65"/>
        <v>0</v>
      </c>
      <c r="BW161">
        <f t="shared" si="66"/>
        <v>0</v>
      </c>
      <c r="BX161">
        <f t="shared" si="67"/>
        <v>0</v>
      </c>
      <c r="BZ161">
        <f t="shared" si="68"/>
        <v>0</v>
      </c>
      <c r="CA161">
        <f t="shared" si="69"/>
        <v>0</v>
      </c>
      <c r="CC161">
        <f t="shared" si="70"/>
        <v>0</v>
      </c>
      <c r="CD161">
        <f t="shared" si="71"/>
        <v>0</v>
      </c>
    </row>
    <row r="162" spans="1:82" hidden="1" x14ac:dyDescent="0.25">
      <c r="A162" s="6" t="s">
        <v>509</v>
      </c>
      <c r="B162" s="6"/>
      <c r="C162" s="6" t="s">
        <v>212</v>
      </c>
      <c r="D162" s="8"/>
      <c r="E162" s="7"/>
      <c r="F162" s="20">
        <v>1</v>
      </c>
      <c r="G162" s="9">
        <v>1</v>
      </c>
      <c r="H162" s="10">
        <v>32004.59</v>
      </c>
      <c r="I162" s="10">
        <v>19202.754000000001</v>
      </c>
      <c r="J162" s="10">
        <v>19202.754000000001</v>
      </c>
      <c r="K162" s="24">
        <v>0</v>
      </c>
      <c r="L162" s="10">
        <v>0</v>
      </c>
      <c r="M162" s="10">
        <v>0</v>
      </c>
      <c r="N162" s="20">
        <v>0</v>
      </c>
      <c r="O162" s="35"/>
      <c r="P162" s="11" t="s">
        <v>65</v>
      </c>
      <c r="Q162" s="11"/>
      <c r="R162" s="11" t="s">
        <v>66</v>
      </c>
      <c r="S162" s="11" t="s">
        <v>67</v>
      </c>
      <c r="T162" s="11" t="s">
        <v>66</v>
      </c>
      <c r="U162" s="11" t="s">
        <v>67</v>
      </c>
      <c r="V162" s="11" t="s">
        <v>66</v>
      </c>
      <c r="W162" s="11" t="s">
        <v>67</v>
      </c>
      <c r="X162" s="11" t="s">
        <v>66</v>
      </c>
      <c r="Y162" s="11" t="s">
        <v>67</v>
      </c>
      <c r="Z162" s="11" t="s">
        <v>66</v>
      </c>
      <c r="AA162" s="11" t="s">
        <v>67</v>
      </c>
      <c r="AB162" s="11" t="s">
        <v>66</v>
      </c>
      <c r="AC162" s="11" t="s">
        <v>67</v>
      </c>
      <c r="AD162" s="11" t="s">
        <v>66</v>
      </c>
      <c r="AE162" s="11" t="s">
        <v>67</v>
      </c>
      <c r="AF162" s="11" t="s">
        <v>68</v>
      </c>
      <c r="AG162" s="12"/>
      <c r="AH162" s="12"/>
      <c r="AI162" s="12"/>
      <c r="AJ162" s="12"/>
      <c r="AK162" s="12"/>
      <c r="AL162" s="13" t="s">
        <v>69</v>
      </c>
      <c r="AM162" s="12"/>
      <c r="AN162" s="12"/>
      <c r="AO162" s="13" t="s">
        <v>67</v>
      </c>
      <c r="AP162" s="13" t="s">
        <v>67</v>
      </c>
      <c r="AQ162" s="13" t="s">
        <v>510</v>
      </c>
      <c r="AR162" s="11" t="s">
        <v>67</v>
      </c>
      <c r="AS162" s="11" t="s">
        <v>67</v>
      </c>
      <c r="AT162" s="14"/>
      <c r="AU162" s="16"/>
      <c r="AV162" s="16"/>
      <c r="BB162">
        <f t="shared" si="51"/>
        <v>0</v>
      </c>
      <c r="BC162">
        <f t="shared" si="52"/>
        <v>0</v>
      </c>
      <c r="BD162">
        <f t="shared" si="53"/>
        <v>0</v>
      </c>
      <c r="BF162">
        <f t="shared" si="54"/>
        <v>0</v>
      </c>
      <c r="BG162">
        <f t="shared" si="55"/>
        <v>0</v>
      </c>
      <c r="BH162">
        <f t="shared" si="56"/>
        <v>0</v>
      </c>
      <c r="BJ162">
        <f t="shared" si="57"/>
        <v>0</v>
      </c>
      <c r="BL162">
        <f t="shared" si="58"/>
        <v>0</v>
      </c>
      <c r="BN162">
        <f t="shared" si="59"/>
        <v>0</v>
      </c>
      <c r="BP162">
        <f t="shared" si="60"/>
        <v>0</v>
      </c>
      <c r="BQ162">
        <f t="shared" si="61"/>
        <v>0</v>
      </c>
      <c r="BR162">
        <f t="shared" si="62"/>
        <v>0</v>
      </c>
      <c r="BS162">
        <f t="shared" si="63"/>
        <v>0</v>
      </c>
      <c r="BT162">
        <f t="shared" si="64"/>
        <v>0</v>
      </c>
      <c r="BV162">
        <f t="shared" si="65"/>
        <v>0</v>
      </c>
      <c r="BW162">
        <f t="shared" si="66"/>
        <v>0</v>
      </c>
      <c r="BX162">
        <f t="shared" si="67"/>
        <v>0</v>
      </c>
      <c r="BZ162">
        <f t="shared" si="68"/>
        <v>0</v>
      </c>
      <c r="CA162">
        <f t="shared" si="69"/>
        <v>0</v>
      </c>
      <c r="CC162">
        <f t="shared" si="70"/>
        <v>0</v>
      </c>
      <c r="CD162">
        <f t="shared" si="71"/>
        <v>0</v>
      </c>
    </row>
    <row r="163" spans="1:82" hidden="1" x14ac:dyDescent="0.25">
      <c r="A163" s="6" t="s">
        <v>511</v>
      </c>
      <c r="B163" s="6"/>
      <c r="C163" s="6" t="s">
        <v>212</v>
      </c>
      <c r="D163" s="8"/>
      <c r="E163" s="7"/>
      <c r="F163" s="20">
        <v>2</v>
      </c>
      <c r="G163" s="9">
        <v>2</v>
      </c>
      <c r="H163" s="10">
        <v>55956.07</v>
      </c>
      <c r="I163" s="10">
        <v>33573.642</v>
      </c>
      <c r="J163" s="10">
        <v>33573.642</v>
      </c>
      <c r="K163" s="24">
        <v>0</v>
      </c>
      <c r="L163" s="10">
        <v>0</v>
      </c>
      <c r="M163" s="10">
        <v>0</v>
      </c>
      <c r="N163" s="20">
        <v>0</v>
      </c>
      <c r="O163" s="35"/>
      <c r="P163" s="11" t="s">
        <v>65</v>
      </c>
      <c r="Q163" s="11"/>
      <c r="R163" s="11" t="s">
        <v>66</v>
      </c>
      <c r="S163" s="11" t="s">
        <v>67</v>
      </c>
      <c r="T163" s="11" t="s">
        <v>66</v>
      </c>
      <c r="U163" s="11" t="s">
        <v>67</v>
      </c>
      <c r="V163" s="11" t="s">
        <v>66</v>
      </c>
      <c r="W163" s="11" t="s">
        <v>67</v>
      </c>
      <c r="X163" s="11" t="s">
        <v>66</v>
      </c>
      <c r="Y163" s="11" t="s">
        <v>67</v>
      </c>
      <c r="Z163" s="11" t="s">
        <v>66</v>
      </c>
      <c r="AA163" s="11" t="s">
        <v>67</v>
      </c>
      <c r="AB163" s="11" t="s">
        <v>66</v>
      </c>
      <c r="AC163" s="11" t="s">
        <v>67</v>
      </c>
      <c r="AD163" s="11" t="s">
        <v>66</v>
      </c>
      <c r="AE163" s="11" t="s">
        <v>67</v>
      </c>
      <c r="AF163" s="11" t="s">
        <v>68</v>
      </c>
      <c r="AG163" s="12"/>
      <c r="AH163" s="12"/>
      <c r="AI163" s="12"/>
      <c r="AJ163" s="12"/>
      <c r="AK163" s="12"/>
      <c r="AL163" s="13" t="s">
        <v>69</v>
      </c>
      <c r="AM163" s="12"/>
      <c r="AN163" s="12"/>
      <c r="AO163" s="13" t="s">
        <v>67</v>
      </c>
      <c r="AP163" s="13" t="s">
        <v>67</v>
      </c>
      <c r="AQ163" s="13" t="s">
        <v>512</v>
      </c>
      <c r="AR163" s="11" t="s">
        <v>67</v>
      </c>
      <c r="AS163" s="11" t="s">
        <v>67</v>
      </c>
      <c r="AT163" s="14"/>
      <c r="AU163" s="16"/>
      <c r="AV163" s="16"/>
      <c r="BB163">
        <f t="shared" si="51"/>
        <v>0</v>
      </c>
      <c r="BC163">
        <f t="shared" si="52"/>
        <v>0</v>
      </c>
      <c r="BD163">
        <f t="shared" si="53"/>
        <v>0</v>
      </c>
      <c r="BF163">
        <f t="shared" si="54"/>
        <v>0</v>
      </c>
      <c r="BG163">
        <f t="shared" si="55"/>
        <v>0</v>
      </c>
      <c r="BH163">
        <f t="shared" si="56"/>
        <v>0</v>
      </c>
      <c r="BJ163">
        <f t="shared" si="57"/>
        <v>0</v>
      </c>
      <c r="BL163">
        <f t="shared" si="58"/>
        <v>0</v>
      </c>
      <c r="BN163">
        <f t="shared" si="59"/>
        <v>0</v>
      </c>
      <c r="BP163">
        <f t="shared" si="60"/>
        <v>0</v>
      </c>
      <c r="BQ163">
        <f t="shared" si="61"/>
        <v>0</v>
      </c>
      <c r="BR163">
        <f t="shared" si="62"/>
        <v>0</v>
      </c>
      <c r="BS163">
        <f t="shared" si="63"/>
        <v>0</v>
      </c>
      <c r="BT163">
        <f t="shared" si="64"/>
        <v>0</v>
      </c>
      <c r="BV163">
        <f t="shared" si="65"/>
        <v>0</v>
      </c>
      <c r="BW163">
        <f t="shared" si="66"/>
        <v>0</v>
      </c>
      <c r="BX163">
        <f t="shared" si="67"/>
        <v>0</v>
      </c>
      <c r="BZ163">
        <f t="shared" si="68"/>
        <v>0</v>
      </c>
      <c r="CA163">
        <f t="shared" si="69"/>
        <v>0</v>
      </c>
      <c r="CC163">
        <f t="shared" si="70"/>
        <v>0</v>
      </c>
      <c r="CD163">
        <f t="shared" si="71"/>
        <v>0</v>
      </c>
    </row>
    <row r="164" spans="1:82" hidden="1" x14ac:dyDescent="0.25">
      <c r="A164" s="6" t="s">
        <v>513</v>
      </c>
      <c r="B164" s="6"/>
      <c r="C164" s="6" t="s">
        <v>212</v>
      </c>
      <c r="D164" s="8"/>
      <c r="E164" s="7"/>
      <c r="F164" s="20">
        <v>2</v>
      </c>
      <c r="G164" s="9">
        <v>2</v>
      </c>
      <c r="H164" s="10">
        <v>42628.05</v>
      </c>
      <c r="I164" s="10">
        <v>25576.83</v>
      </c>
      <c r="J164" s="10">
        <v>25576.83</v>
      </c>
      <c r="K164" s="24">
        <v>0</v>
      </c>
      <c r="L164" s="10">
        <v>0</v>
      </c>
      <c r="M164" s="10">
        <v>0</v>
      </c>
      <c r="N164" s="20">
        <v>0</v>
      </c>
      <c r="O164" s="35"/>
      <c r="P164" s="11" t="s">
        <v>65</v>
      </c>
      <c r="Q164" s="11"/>
      <c r="R164" s="11" t="s">
        <v>66</v>
      </c>
      <c r="S164" s="11" t="s">
        <v>67</v>
      </c>
      <c r="T164" s="11" t="s">
        <v>66</v>
      </c>
      <c r="U164" s="11" t="s">
        <v>67</v>
      </c>
      <c r="V164" s="11" t="s">
        <v>66</v>
      </c>
      <c r="W164" s="11" t="s">
        <v>67</v>
      </c>
      <c r="X164" s="11" t="s">
        <v>66</v>
      </c>
      <c r="Y164" s="11" t="s">
        <v>67</v>
      </c>
      <c r="Z164" s="11" t="s">
        <v>66</v>
      </c>
      <c r="AA164" s="11" t="s">
        <v>67</v>
      </c>
      <c r="AB164" s="11" t="s">
        <v>66</v>
      </c>
      <c r="AC164" s="11" t="s">
        <v>67</v>
      </c>
      <c r="AD164" s="11" t="s">
        <v>66</v>
      </c>
      <c r="AE164" s="11" t="s">
        <v>67</v>
      </c>
      <c r="AF164" s="11" t="s">
        <v>68</v>
      </c>
      <c r="AG164" s="12"/>
      <c r="AH164" s="12"/>
      <c r="AI164" s="12"/>
      <c r="AJ164" s="12"/>
      <c r="AK164" s="12"/>
      <c r="AL164" s="13" t="s">
        <v>69</v>
      </c>
      <c r="AM164" s="12"/>
      <c r="AN164" s="12"/>
      <c r="AO164" s="13" t="s">
        <v>67</v>
      </c>
      <c r="AP164" s="13" t="s">
        <v>67</v>
      </c>
      <c r="AQ164" s="13" t="s">
        <v>514</v>
      </c>
      <c r="AR164" s="11" t="s">
        <v>67</v>
      </c>
      <c r="AS164" s="11" t="s">
        <v>67</v>
      </c>
      <c r="AT164" s="14"/>
      <c r="AU164" s="16"/>
      <c r="AV164" s="16"/>
      <c r="BB164">
        <f t="shared" si="51"/>
        <v>0</v>
      </c>
      <c r="BC164">
        <f t="shared" si="52"/>
        <v>0</v>
      </c>
      <c r="BD164">
        <f t="shared" si="53"/>
        <v>0</v>
      </c>
      <c r="BF164">
        <f t="shared" si="54"/>
        <v>0</v>
      </c>
      <c r="BG164">
        <f t="shared" si="55"/>
        <v>0</v>
      </c>
      <c r="BH164">
        <f t="shared" si="56"/>
        <v>0</v>
      </c>
      <c r="BJ164">
        <f t="shared" si="57"/>
        <v>0</v>
      </c>
      <c r="BL164">
        <f t="shared" si="58"/>
        <v>0</v>
      </c>
      <c r="BN164">
        <f t="shared" si="59"/>
        <v>0</v>
      </c>
      <c r="BP164">
        <f t="shared" si="60"/>
        <v>0</v>
      </c>
      <c r="BQ164">
        <f t="shared" si="61"/>
        <v>0</v>
      </c>
      <c r="BR164">
        <f t="shared" si="62"/>
        <v>0</v>
      </c>
      <c r="BS164">
        <f t="shared" si="63"/>
        <v>0</v>
      </c>
      <c r="BT164">
        <f t="shared" si="64"/>
        <v>0</v>
      </c>
      <c r="BV164">
        <f t="shared" si="65"/>
        <v>0</v>
      </c>
      <c r="BW164">
        <f t="shared" si="66"/>
        <v>0</v>
      </c>
      <c r="BX164">
        <f t="shared" si="67"/>
        <v>0</v>
      </c>
      <c r="BZ164">
        <f t="shared" si="68"/>
        <v>0</v>
      </c>
      <c r="CA164">
        <f t="shared" si="69"/>
        <v>0</v>
      </c>
      <c r="CC164">
        <f t="shared" si="70"/>
        <v>0</v>
      </c>
      <c r="CD164">
        <f t="shared" si="71"/>
        <v>0</v>
      </c>
    </row>
    <row r="165" spans="1:82" hidden="1" x14ac:dyDescent="0.25">
      <c r="A165" s="6" t="s">
        <v>515</v>
      </c>
      <c r="B165" s="6"/>
      <c r="C165" s="6" t="s">
        <v>212</v>
      </c>
      <c r="D165" s="8"/>
      <c r="E165" s="7"/>
      <c r="F165" s="20">
        <v>2</v>
      </c>
      <c r="G165" s="9">
        <v>2</v>
      </c>
      <c r="H165" s="10">
        <v>43539.46</v>
      </c>
      <c r="I165" s="10">
        <v>26123.675999999999</v>
      </c>
      <c r="J165" s="10">
        <v>26123.675999999999</v>
      </c>
      <c r="K165" s="24">
        <v>0</v>
      </c>
      <c r="L165" s="10">
        <v>0</v>
      </c>
      <c r="M165" s="10">
        <v>0</v>
      </c>
      <c r="N165" s="20">
        <v>0</v>
      </c>
      <c r="O165" s="35"/>
      <c r="P165" s="11" t="s">
        <v>65</v>
      </c>
      <c r="Q165" s="11"/>
      <c r="R165" s="11" t="s">
        <v>66</v>
      </c>
      <c r="S165" s="11" t="s">
        <v>67</v>
      </c>
      <c r="T165" s="11" t="s">
        <v>66</v>
      </c>
      <c r="U165" s="11" t="s">
        <v>67</v>
      </c>
      <c r="V165" s="11" t="s">
        <v>66</v>
      </c>
      <c r="W165" s="11" t="s">
        <v>67</v>
      </c>
      <c r="X165" s="11" t="s">
        <v>66</v>
      </c>
      <c r="Y165" s="11" t="s">
        <v>67</v>
      </c>
      <c r="Z165" s="11" t="s">
        <v>66</v>
      </c>
      <c r="AA165" s="11" t="s">
        <v>67</v>
      </c>
      <c r="AB165" s="11" t="s">
        <v>66</v>
      </c>
      <c r="AC165" s="11" t="s">
        <v>67</v>
      </c>
      <c r="AD165" s="11" t="s">
        <v>66</v>
      </c>
      <c r="AE165" s="11" t="s">
        <v>67</v>
      </c>
      <c r="AF165" s="11" t="s">
        <v>68</v>
      </c>
      <c r="AG165" s="12"/>
      <c r="AH165" s="12"/>
      <c r="AI165" s="12"/>
      <c r="AJ165" s="12"/>
      <c r="AK165" s="12"/>
      <c r="AL165" s="13" t="s">
        <v>69</v>
      </c>
      <c r="AM165" s="12"/>
      <c r="AN165" s="12"/>
      <c r="AO165" s="13" t="s">
        <v>67</v>
      </c>
      <c r="AP165" s="13" t="s">
        <v>67</v>
      </c>
      <c r="AQ165" s="13" t="s">
        <v>516</v>
      </c>
      <c r="AR165" s="11" t="s">
        <v>67</v>
      </c>
      <c r="AS165" s="11" t="s">
        <v>67</v>
      </c>
      <c r="AT165" s="14"/>
      <c r="AU165" s="16"/>
      <c r="AV165" s="16"/>
      <c r="BB165">
        <f t="shared" si="51"/>
        <v>0</v>
      </c>
      <c r="BC165">
        <f t="shared" si="52"/>
        <v>0</v>
      </c>
      <c r="BD165">
        <f t="shared" si="53"/>
        <v>0</v>
      </c>
      <c r="BF165">
        <f t="shared" si="54"/>
        <v>0</v>
      </c>
      <c r="BG165">
        <f t="shared" si="55"/>
        <v>0</v>
      </c>
      <c r="BH165">
        <f t="shared" si="56"/>
        <v>0</v>
      </c>
      <c r="BJ165">
        <f t="shared" si="57"/>
        <v>0</v>
      </c>
      <c r="BL165">
        <f t="shared" si="58"/>
        <v>0</v>
      </c>
      <c r="BN165">
        <f t="shared" si="59"/>
        <v>0</v>
      </c>
      <c r="BP165">
        <f t="shared" si="60"/>
        <v>0</v>
      </c>
      <c r="BQ165">
        <f t="shared" si="61"/>
        <v>0</v>
      </c>
      <c r="BR165">
        <f t="shared" si="62"/>
        <v>0</v>
      </c>
      <c r="BS165">
        <f t="shared" si="63"/>
        <v>0</v>
      </c>
      <c r="BT165">
        <f t="shared" si="64"/>
        <v>0</v>
      </c>
      <c r="BV165">
        <f t="shared" si="65"/>
        <v>0</v>
      </c>
      <c r="BW165">
        <f t="shared" si="66"/>
        <v>0</v>
      </c>
      <c r="BX165">
        <f t="shared" si="67"/>
        <v>0</v>
      </c>
      <c r="BZ165">
        <f t="shared" si="68"/>
        <v>0</v>
      </c>
      <c r="CA165">
        <f t="shared" si="69"/>
        <v>0</v>
      </c>
      <c r="CC165">
        <f t="shared" si="70"/>
        <v>0</v>
      </c>
      <c r="CD165">
        <f t="shared" si="71"/>
        <v>0</v>
      </c>
    </row>
    <row r="166" spans="1:82" hidden="1" x14ac:dyDescent="0.25">
      <c r="A166" s="6" t="s">
        <v>517</v>
      </c>
      <c r="B166" s="6"/>
      <c r="C166" s="6" t="s">
        <v>212</v>
      </c>
      <c r="D166" s="8"/>
      <c r="E166" s="7"/>
      <c r="F166" s="20">
        <v>2</v>
      </c>
      <c r="G166" s="9">
        <v>2</v>
      </c>
      <c r="H166" s="10">
        <v>43539.46</v>
      </c>
      <c r="I166" s="10">
        <v>26123.675999999999</v>
      </c>
      <c r="J166" s="10">
        <v>26123.675999999999</v>
      </c>
      <c r="K166" s="24">
        <v>0</v>
      </c>
      <c r="L166" s="10">
        <v>0</v>
      </c>
      <c r="M166" s="10">
        <v>0</v>
      </c>
      <c r="N166" s="20">
        <v>0</v>
      </c>
      <c r="O166" s="35"/>
      <c r="P166" s="11" t="s">
        <v>65</v>
      </c>
      <c r="Q166" s="11"/>
      <c r="R166" s="11" t="s">
        <v>66</v>
      </c>
      <c r="S166" s="11" t="s">
        <v>67</v>
      </c>
      <c r="T166" s="11" t="s">
        <v>66</v>
      </c>
      <c r="U166" s="11" t="s">
        <v>67</v>
      </c>
      <c r="V166" s="11" t="s">
        <v>66</v>
      </c>
      <c r="W166" s="11" t="s">
        <v>67</v>
      </c>
      <c r="X166" s="11" t="s">
        <v>66</v>
      </c>
      <c r="Y166" s="11" t="s">
        <v>67</v>
      </c>
      <c r="Z166" s="11" t="s">
        <v>66</v>
      </c>
      <c r="AA166" s="11" t="s">
        <v>67</v>
      </c>
      <c r="AB166" s="11" t="s">
        <v>66</v>
      </c>
      <c r="AC166" s="11" t="s">
        <v>67</v>
      </c>
      <c r="AD166" s="11" t="s">
        <v>66</v>
      </c>
      <c r="AE166" s="11" t="s">
        <v>67</v>
      </c>
      <c r="AF166" s="11" t="s">
        <v>68</v>
      </c>
      <c r="AG166" s="12"/>
      <c r="AH166" s="12"/>
      <c r="AI166" s="12"/>
      <c r="AJ166" s="12"/>
      <c r="AK166" s="12"/>
      <c r="AL166" s="13" t="s">
        <v>69</v>
      </c>
      <c r="AM166" s="12"/>
      <c r="AN166" s="12"/>
      <c r="AO166" s="13" t="s">
        <v>67</v>
      </c>
      <c r="AP166" s="13" t="s">
        <v>67</v>
      </c>
      <c r="AQ166" s="13" t="s">
        <v>518</v>
      </c>
      <c r="AR166" s="11" t="s">
        <v>67</v>
      </c>
      <c r="AS166" s="11" t="s">
        <v>67</v>
      </c>
      <c r="AT166" s="14"/>
      <c r="AU166" s="16"/>
      <c r="AV166" s="16"/>
      <c r="BB166">
        <f t="shared" si="51"/>
        <v>0</v>
      </c>
      <c r="BC166">
        <f t="shared" si="52"/>
        <v>0</v>
      </c>
      <c r="BD166">
        <f t="shared" si="53"/>
        <v>0</v>
      </c>
      <c r="BF166">
        <f t="shared" si="54"/>
        <v>0</v>
      </c>
      <c r="BG166">
        <f t="shared" si="55"/>
        <v>0</v>
      </c>
      <c r="BH166">
        <f t="shared" si="56"/>
        <v>0</v>
      </c>
      <c r="BJ166">
        <f t="shared" si="57"/>
        <v>0</v>
      </c>
      <c r="BL166">
        <f t="shared" si="58"/>
        <v>0</v>
      </c>
      <c r="BN166">
        <f t="shared" si="59"/>
        <v>0</v>
      </c>
      <c r="BP166">
        <f t="shared" si="60"/>
        <v>0</v>
      </c>
      <c r="BQ166">
        <f t="shared" si="61"/>
        <v>0</v>
      </c>
      <c r="BR166">
        <f t="shared" si="62"/>
        <v>0</v>
      </c>
      <c r="BS166">
        <f t="shared" si="63"/>
        <v>0</v>
      </c>
      <c r="BT166">
        <f t="shared" si="64"/>
        <v>0</v>
      </c>
      <c r="BV166">
        <f t="shared" si="65"/>
        <v>0</v>
      </c>
      <c r="BW166">
        <f t="shared" si="66"/>
        <v>0</v>
      </c>
      <c r="BX166">
        <f t="shared" si="67"/>
        <v>0</v>
      </c>
      <c r="BZ166">
        <f t="shared" si="68"/>
        <v>0</v>
      </c>
      <c r="CA166">
        <f t="shared" si="69"/>
        <v>0</v>
      </c>
      <c r="CC166">
        <f t="shared" si="70"/>
        <v>0</v>
      </c>
      <c r="CD166">
        <f t="shared" si="71"/>
        <v>0</v>
      </c>
    </row>
    <row r="167" spans="1:82" hidden="1" x14ac:dyDescent="0.25">
      <c r="A167" s="6" t="s">
        <v>519</v>
      </c>
      <c r="B167" s="6"/>
      <c r="C167" s="6" t="s">
        <v>212</v>
      </c>
      <c r="D167" s="8"/>
      <c r="E167" s="7"/>
      <c r="F167" s="20">
        <v>2</v>
      </c>
      <c r="G167" s="9">
        <v>2</v>
      </c>
      <c r="H167" s="10">
        <v>43539.46</v>
      </c>
      <c r="I167" s="10">
        <v>26123.675999999999</v>
      </c>
      <c r="J167" s="10">
        <v>26123.675999999999</v>
      </c>
      <c r="K167" s="24">
        <v>0</v>
      </c>
      <c r="L167" s="10">
        <v>0</v>
      </c>
      <c r="M167" s="10">
        <v>0</v>
      </c>
      <c r="N167" s="20">
        <v>0</v>
      </c>
      <c r="O167" s="35"/>
      <c r="P167" s="11" t="s">
        <v>65</v>
      </c>
      <c r="Q167" s="11"/>
      <c r="R167" s="11" t="s">
        <v>66</v>
      </c>
      <c r="S167" s="11" t="s">
        <v>67</v>
      </c>
      <c r="T167" s="11" t="s">
        <v>66</v>
      </c>
      <c r="U167" s="11" t="s">
        <v>67</v>
      </c>
      <c r="V167" s="11" t="s">
        <v>66</v>
      </c>
      <c r="W167" s="11" t="s">
        <v>67</v>
      </c>
      <c r="X167" s="11" t="s">
        <v>66</v>
      </c>
      <c r="Y167" s="11" t="s">
        <v>67</v>
      </c>
      <c r="Z167" s="11" t="s">
        <v>66</v>
      </c>
      <c r="AA167" s="11" t="s">
        <v>67</v>
      </c>
      <c r="AB167" s="11" t="s">
        <v>66</v>
      </c>
      <c r="AC167" s="11" t="s">
        <v>67</v>
      </c>
      <c r="AD167" s="11" t="s">
        <v>66</v>
      </c>
      <c r="AE167" s="11" t="s">
        <v>67</v>
      </c>
      <c r="AF167" s="11" t="s">
        <v>68</v>
      </c>
      <c r="AG167" s="12"/>
      <c r="AH167" s="12"/>
      <c r="AI167" s="12"/>
      <c r="AJ167" s="12"/>
      <c r="AK167" s="12"/>
      <c r="AL167" s="13" t="s">
        <v>69</v>
      </c>
      <c r="AM167" s="12"/>
      <c r="AN167" s="12"/>
      <c r="AO167" s="13" t="s">
        <v>67</v>
      </c>
      <c r="AP167" s="13" t="s">
        <v>67</v>
      </c>
      <c r="AQ167" s="13" t="s">
        <v>520</v>
      </c>
      <c r="AR167" s="11" t="s">
        <v>67</v>
      </c>
      <c r="AS167" s="11" t="s">
        <v>67</v>
      </c>
      <c r="AT167" s="14"/>
      <c r="AU167" s="16"/>
      <c r="AV167" s="16"/>
      <c r="BB167">
        <f t="shared" si="51"/>
        <v>0</v>
      </c>
      <c r="BC167">
        <f t="shared" si="52"/>
        <v>0</v>
      </c>
      <c r="BD167">
        <f t="shared" si="53"/>
        <v>0</v>
      </c>
      <c r="BF167">
        <f t="shared" si="54"/>
        <v>0</v>
      </c>
      <c r="BG167">
        <f t="shared" si="55"/>
        <v>0</v>
      </c>
      <c r="BH167">
        <f t="shared" si="56"/>
        <v>0</v>
      </c>
      <c r="BJ167">
        <f t="shared" si="57"/>
        <v>0</v>
      </c>
      <c r="BL167">
        <f t="shared" si="58"/>
        <v>0</v>
      </c>
      <c r="BN167">
        <f t="shared" si="59"/>
        <v>0</v>
      </c>
      <c r="BP167">
        <f t="shared" si="60"/>
        <v>0</v>
      </c>
      <c r="BQ167">
        <f t="shared" si="61"/>
        <v>0</v>
      </c>
      <c r="BR167">
        <f t="shared" si="62"/>
        <v>0</v>
      </c>
      <c r="BS167">
        <f t="shared" si="63"/>
        <v>0</v>
      </c>
      <c r="BT167">
        <f t="shared" si="64"/>
        <v>0</v>
      </c>
      <c r="BV167">
        <f t="shared" si="65"/>
        <v>0</v>
      </c>
      <c r="BW167">
        <f t="shared" si="66"/>
        <v>0</v>
      </c>
      <c r="BX167">
        <f t="shared" si="67"/>
        <v>0</v>
      </c>
      <c r="BZ167">
        <f t="shared" si="68"/>
        <v>0</v>
      </c>
      <c r="CA167">
        <f t="shared" si="69"/>
        <v>0</v>
      </c>
      <c r="CC167">
        <f t="shared" si="70"/>
        <v>0</v>
      </c>
      <c r="CD167">
        <f t="shared" si="71"/>
        <v>0</v>
      </c>
    </row>
    <row r="168" spans="1:82" hidden="1" x14ac:dyDescent="0.25">
      <c r="A168" s="6" t="s">
        <v>521</v>
      </c>
      <c r="B168" s="6"/>
      <c r="C168" s="6" t="s">
        <v>212</v>
      </c>
      <c r="D168" s="8"/>
      <c r="E168" s="7"/>
      <c r="F168" s="20">
        <v>1.5</v>
      </c>
      <c r="G168" s="9">
        <v>1.5</v>
      </c>
      <c r="H168" s="10">
        <v>30022.26</v>
      </c>
      <c r="I168" s="10">
        <v>18013.356</v>
      </c>
      <c r="J168" s="10">
        <v>18013.356</v>
      </c>
      <c r="K168" s="24">
        <v>0</v>
      </c>
      <c r="L168" s="10">
        <v>0</v>
      </c>
      <c r="M168" s="10">
        <v>0</v>
      </c>
      <c r="N168" s="20">
        <v>0</v>
      </c>
      <c r="O168" s="35"/>
      <c r="P168" s="11" t="s">
        <v>65</v>
      </c>
      <c r="Q168" s="11"/>
      <c r="R168" s="11" t="s">
        <v>66</v>
      </c>
      <c r="S168" s="11" t="s">
        <v>67</v>
      </c>
      <c r="T168" s="11" t="s">
        <v>66</v>
      </c>
      <c r="U168" s="11" t="s">
        <v>67</v>
      </c>
      <c r="V168" s="11" t="s">
        <v>66</v>
      </c>
      <c r="W168" s="11" t="s">
        <v>67</v>
      </c>
      <c r="X168" s="11" t="s">
        <v>66</v>
      </c>
      <c r="Y168" s="11" t="s">
        <v>67</v>
      </c>
      <c r="Z168" s="11" t="s">
        <v>66</v>
      </c>
      <c r="AA168" s="11" t="s">
        <v>67</v>
      </c>
      <c r="AB168" s="11" t="s">
        <v>66</v>
      </c>
      <c r="AC168" s="11" t="s">
        <v>67</v>
      </c>
      <c r="AD168" s="11" t="s">
        <v>66</v>
      </c>
      <c r="AE168" s="11" t="s">
        <v>67</v>
      </c>
      <c r="AF168" s="11" t="s">
        <v>68</v>
      </c>
      <c r="AG168" s="12"/>
      <c r="AH168" s="12"/>
      <c r="AI168" s="12"/>
      <c r="AJ168" s="12"/>
      <c r="AK168" s="12"/>
      <c r="AL168" s="13" t="s">
        <v>69</v>
      </c>
      <c r="AM168" s="12"/>
      <c r="AN168" s="12"/>
      <c r="AO168" s="13" t="s">
        <v>67</v>
      </c>
      <c r="AP168" s="13" t="s">
        <v>67</v>
      </c>
      <c r="AQ168" s="13" t="s">
        <v>522</v>
      </c>
      <c r="AR168" s="11" t="s">
        <v>67</v>
      </c>
      <c r="AS168" s="11" t="s">
        <v>67</v>
      </c>
      <c r="AT168" s="14"/>
      <c r="AU168" s="16"/>
      <c r="AV168" s="16"/>
      <c r="BB168">
        <f t="shared" si="51"/>
        <v>0</v>
      </c>
      <c r="BC168">
        <f t="shared" si="52"/>
        <v>0</v>
      </c>
      <c r="BD168">
        <f t="shared" si="53"/>
        <v>0</v>
      </c>
      <c r="BF168">
        <f t="shared" si="54"/>
        <v>0</v>
      </c>
      <c r="BG168">
        <f t="shared" si="55"/>
        <v>0</v>
      </c>
      <c r="BH168">
        <f t="shared" si="56"/>
        <v>0</v>
      </c>
      <c r="BJ168">
        <f t="shared" si="57"/>
        <v>0</v>
      </c>
      <c r="BL168">
        <f t="shared" si="58"/>
        <v>0</v>
      </c>
      <c r="BN168">
        <f t="shared" si="59"/>
        <v>0</v>
      </c>
      <c r="BP168">
        <f t="shared" si="60"/>
        <v>0</v>
      </c>
      <c r="BQ168">
        <f t="shared" si="61"/>
        <v>0</v>
      </c>
      <c r="BR168">
        <f t="shared" si="62"/>
        <v>0</v>
      </c>
      <c r="BS168">
        <f t="shared" si="63"/>
        <v>0</v>
      </c>
      <c r="BT168">
        <f t="shared" si="64"/>
        <v>0</v>
      </c>
      <c r="BV168">
        <f t="shared" si="65"/>
        <v>0</v>
      </c>
      <c r="BW168">
        <f t="shared" si="66"/>
        <v>0</v>
      </c>
      <c r="BX168">
        <f t="shared" si="67"/>
        <v>0</v>
      </c>
      <c r="BZ168">
        <f t="shared" si="68"/>
        <v>0</v>
      </c>
      <c r="CA168">
        <f t="shared" si="69"/>
        <v>0</v>
      </c>
      <c r="CC168">
        <f t="shared" si="70"/>
        <v>0</v>
      </c>
      <c r="CD168">
        <f t="shared" si="71"/>
        <v>0</v>
      </c>
    </row>
    <row r="169" spans="1:82" hidden="1" x14ac:dyDescent="0.25">
      <c r="A169" s="6" t="s">
        <v>523</v>
      </c>
      <c r="B169" s="6"/>
      <c r="C169" s="6" t="s">
        <v>212</v>
      </c>
      <c r="D169" s="8"/>
      <c r="E169" s="7"/>
      <c r="F169" s="20">
        <v>1.5</v>
      </c>
      <c r="G169" s="9">
        <v>1.5</v>
      </c>
      <c r="H169" s="10">
        <v>27956.2</v>
      </c>
      <c r="I169" s="10">
        <v>16773.72</v>
      </c>
      <c r="J169" s="10">
        <v>16773.72</v>
      </c>
      <c r="K169" s="24">
        <v>0</v>
      </c>
      <c r="L169" s="10">
        <v>0</v>
      </c>
      <c r="M169" s="10">
        <v>0</v>
      </c>
      <c r="N169" s="20">
        <v>0</v>
      </c>
      <c r="O169" s="35"/>
      <c r="P169" s="11" t="s">
        <v>65</v>
      </c>
      <c r="Q169" s="11"/>
      <c r="R169" s="11" t="s">
        <v>66</v>
      </c>
      <c r="S169" s="11" t="s">
        <v>67</v>
      </c>
      <c r="T169" s="11" t="s">
        <v>66</v>
      </c>
      <c r="U169" s="11" t="s">
        <v>67</v>
      </c>
      <c r="V169" s="11" t="s">
        <v>66</v>
      </c>
      <c r="W169" s="11" t="s">
        <v>67</v>
      </c>
      <c r="X169" s="11" t="s">
        <v>66</v>
      </c>
      <c r="Y169" s="11" t="s">
        <v>67</v>
      </c>
      <c r="Z169" s="11" t="s">
        <v>66</v>
      </c>
      <c r="AA169" s="11" t="s">
        <v>67</v>
      </c>
      <c r="AB169" s="11" t="s">
        <v>66</v>
      </c>
      <c r="AC169" s="11" t="s">
        <v>67</v>
      </c>
      <c r="AD169" s="11" t="s">
        <v>66</v>
      </c>
      <c r="AE169" s="11" t="s">
        <v>67</v>
      </c>
      <c r="AF169" s="11" t="s">
        <v>68</v>
      </c>
      <c r="AG169" s="12"/>
      <c r="AH169" s="12"/>
      <c r="AI169" s="12"/>
      <c r="AJ169" s="12"/>
      <c r="AK169" s="12"/>
      <c r="AL169" s="13" t="s">
        <v>69</v>
      </c>
      <c r="AM169" s="12"/>
      <c r="AN169" s="12"/>
      <c r="AO169" s="13" t="s">
        <v>67</v>
      </c>
      <c r="AP169" s="13" t="s">
        <v>67</v>
      </c>
      <c r="AQ169" s="13" t="s">
        <v>524</v>
      </c>
      <c r="AR169" s="11" t="s">
        <v>67</v>
      </c>
      <c r="AS169" s="11" t="s">
        <v>67</v>
      </c>
      <c r="AT169" s="14"/>
      <c r="AU169" s="16"/>
      <c r="AV169" s="16"/>
      <c r="BB169">
        <f t="shared" si="51"/>
        <v>0</v>
      </c>
      <c r="BC169">
        <f t="shared" si="52"/>
        <v>0</v>
      </c>
      <c r="BD169">
        <f t="shared" si="53"/>
        <v>0</v>
      </c>
      <c r="BF169">
        <f t="shared" si="54"/>
        <v>0</v>
      </c>
      <c r="BG169">
        <f t="shared" si="55"/>
        <v>0</v>
      </c>
      <c r="BH169">
        <f t="shared" si="56"/>
        <v>0</v>
      </c>
      <c r="BJ169">
        <f t="shared" si="57"/>
        <v>0</v>
      </c>
      <c r="BL169">
        <f t="shared" si="58"/>
        <v>0</v>
      </c>
      <c r="BN169">
        <f t="shared" si="59"/>
        <v>0</v>
      </c>
      <c r="BP169">
        <f t="shared" si="60"/>
        <v>0</v>
      </c>
      <c r="BQ169">
        <f t="shared" si="61"/>
        <v>0</v>
      </c>
      <c r="BR169">
        <f t="shared" si="62"/>
        <v>0</v>
      </c>
      <c r="BS169">
        <f t="shared" si="63"/>
        <v>0</v>
      </c>
      <c r="BT169">
        <f t="shared" si="64"/>
        <v>0</v>
      </c>
      <c r="BV169">
        <f t="shared" si="65"/>
        <v>0</v>
      </c>
      <c r="BW169">
        <f t="shared" si="66"/>
        <v>0</v>
      </c>
      <c r="BX169">
        <f t="shared" si="67"/>
        <v>0</v>
      </c>
      <c r="BZ169">
        <f t="shared" si="68"/>
        <v>0</v>
      </c>
      <c r="CA169">
        <f t="shared" si="69"/>
        <v>0</v>
      </c>
      <c r="CC169">
        <f t="shared" si="70"/>
        <v>0</v>
      </c>
      <c r="CD169">
        <f t="shared" si="71"/>
        <v>0</v>
      </c>
    </row>
    <row r="170" spans="1:82" hidden="1" x14ac:dyDescent="0.25">
      <c r="A170" s="6" t="s">
        <v>525</v>
      </c>
      <c r="B170" s="6"/>
      <c r="C170" s="6" t="s">
        <v>212</v>
      </c>
      <c r="D170" s="8"/>
      <c r="E170" s="7"/>
      <c r="F170" s="20">
        <v>1</v>
      </c>
      <c r="G170" s="9">
        <v>1</v>
      </c>
      <c r="H170" s="10">
        <v>23945.73</v>
      </c>
      <c r="I170" s="10">
        <v>14367.438</v>
      </c>
      <c r="J170" s="10">
        <v>14367.438</v>
      </c>
      <c r="K170" s="24">
        <v>0</v>
      </c>
      <c r="L170" s="10">
        <v>0</v>
      </c>
      <c r="M170" s="10">
        <v>0</v>
      </c>
      <c r="N170" s="20">
        <v>0</v>
      </c>
      <c r="O170" s="35"/>
      <c r="P170" s="11" t="s">
        <v>65</v>
      </c>
      <c r="Q170" s="11"/>
      <c r="R170" s="11" t="s">
        <v>66</v>
      </c>
      <c r="S170" s="11" t="s">
        <v>67</v>
      </c>
      <c r="T170" s="11" t="s">
        <v>66</v>
      </c>
      <c r="U170" s="11" t="s">
        <v>67</v>
      </c>
      <c r="V170" s="11" t="s">
        <v>66</v>
      </c>
      <c r="W170" s="11" t="s">
        <v>67</v>
      </c>
      <c r="X170" s="11" t="s">
        <v>66</v>
      </c>
      <c r="Y170" s="11" t="s">
        <v>67</v>
      </c>
      <c r="Z170" s="11" t="s">
        <v>66</v>
      </c>
      <c r="AA170" s="11" t="s">
        <v>67</v>
      </c>
      <c r="AB170" s="11" t="s">
        <v>66</v>
      </c>
      <c r="AC170" s="11" t="s">
        <v>67</v>
      </c>
      <c r="AD170" s="11" t="s">
        <v>66</v>
      </c>
      <c r="AE170" s="11" t="s">
        <v>67</v>
      </c>
      <c r="AF170" s="11" t="s">
        <v>68</v>
      </c>
      <c r="AG170" s="12"/>
      <c r="AH170" s="12"/>
      <c r="AI170" s="12"/>
      <c r="AJ170" s="12"/>
      <c r="AK170" s="12"/>
      <c r="AL170" s="13" t="s">
        <v>69</v>
      </c>
      <c r="AM170" s="12"/>
      <c r="AN170" s="12"/>
      <c r="AO170" s="13" t="s">
        <v>67</v>
      </c>
      <c r="AP170" s="13" t="s">
        <v>67</v>
      </c>
      <c r="AQ170" s="13" t="s">
        <v>526</v>
      </c>
      <c r="AR170" s="11" t="s">
        <v>67</v>
      </c>
      <c r="AS170" s="11" t="s">
        <v>67</v>
      </c>
      <c r="AT170" s="14"/>
      <c r="AU170" s="16"/>
      <c r="AV170" s="16"/>
      <c r="BB170">
        <f t="shared" si="51"/>
        <v>0</v>
      </c>
      <c r="BC170">
        <f t="shared" si="52"/>
        <v>0</v>
      </c>
      <c r="BD170">
        <f t="shared" si="53"/>
        <v>0</v>
      </c>
      <c r="BF170">
        <f t="shared" si="54"/>
        <v>0</v>
      </c>
      <c r="BG170">
        <f t="shared" si="55"/>
        <v>0</v>
      </c>
      <c r="BH170">
        <f t="shared" si="56"/>
        <v>0</v>
      </c>
      <c r="BJ170">
        <f t="shared" si="57"/>
        <v>0</v>
      </c>
      <c r="BL170">
        <f t="shared" si="58"/>
        <v>0</v>
      </c>
      <c r="BN170">
        <f t="shared" si="59"/>
        <v>0</v>
      </c>
      <c r="BP170">
        <f t="shared" si="60"/>
        <v>0</v>
      </c>
      <c r="BQ170">
        <f t="shared" si="61"/>
        <v>0</v>
      </c>
      <c r="BR170">
        <f t="shared" si="62"/>
        <v>0</v>
      </c>
      <c r="BS170">
        <f t="shared" si="63"/>
        <v>0</v>
      </c>
      <c r="BT170">
        <f t="shared" si="64"/>
        <v>0</v>
      </c>
      <c r="BV170">
        <f t="shared" si="65"/>
        <v>0</v>
      </c>
      <c r="BW170">
        <f t="shared" si="66"/>
        <v>0</v>
      </c>
      <c r="BX170">
        <f t="shared" si="67"/>
        <v>0</v>
      </c>
      <c r="BZ170">
        <f t="shared" si="68"/>
        <v>0</v>
      </c>
      <c r="CA170">
        <f t="shared" si="69"/>
        <v>0</v>
      </c>
      <c r="CC170">
        <f t="shared" si="70"/>
        <v>0</v>
      </c>
      <c r="CD170">
        <f t="shared" si="71"/>
        <v>0</v>
      </c>
    </row>
    <row r="171" spans="1:82" hidden="1" x14ac:dyDescent="0.25">
      <c r="A171" s="6" t="s">
        <v>527</v>
      </c>
      <c r="B171" s="6"/>
      <c r="C171" s="6" t="s">
        <v>212</v>
      </c>
      <c r="D171" s="8"/>
      <c r="E171" s="7"/>
      <c r="F171" s="20">
        <v>1</v>
      </c>
      <c r="G171" s="9">
        <v>1</v>
      </c>
      <c r="H171" s="10">
        <v>18494.45</v>
      </c>
      <c r="I171" s="10">
        <v>11096.67</v>
      </c>
      <c r="J171" s="10">
        <v>11096.67</v>
      </c>
      <c r="K171" s="24">
        <v>0</v>
      </c>
      <c r="L171" s="10">
        <v>0</v>
      </c>
      <c r="M171" s="10">
        <v>0</v>
      </c>
      <c r="N171" s="20">
        <v>0</v>
      </c>
      <c r="O171" s="35"/>
      <c r="P171" s="11" t="s">
        <v>65</v>
      </c>
      <c r="Q171" s="11"/>
      <c r="R171" s="11" t="s">
        <v>66</v>
      </c>
      <c r="S171" s="11" t="s">
        <v>67</v>
      </c>
      <c r="T171" s="11" t="s">
        <v>66</v>
      </c>
      <c r="U171" s="11" t="s">
        <v>67</v>
      </c>
      <c r="V171" s="11" t="s">
        <v>66</v>
      </c>
      <c r="W171" s="11" t="s">
        <v>67</v>
      </c>
      <c r="X171" s="11" t="s">
        <v>66</v>
      </c>
      <c r="Y171" s="11" t="s">
        <v>67</v>
      </c>
      <c r="Z171" s="11" t="s">
        <v>66</v>
      </c>
      <c r="AA171" s="11" t="s">
        <v>67</v>
      </c>
      <c r="AB171" s="11" t="s">
        <v>66</v>
      </c>
      <c r="AC171" s="11" t="s">
        <v>67</v>
      </c>
      <c r="AD171" s="11" t="s">
        <v>66</v>
      </c>
      <c r="AE171" s="11" t="s">
        <v>67</v>
      </c>
      <c r="AF171" s="11" t="s">
        <v>68</v>
      </c>
      <c r="AG171" s="12"/>
      <c r="AH171" s="12"/>
      <c r="AI171" s="12"/>
      <c r="AJ171" s="12"/>
      <c r="AK171" s="12"/>
      <c r="AL171" s="13" t="s">
        <v>69</v>
      </c>
      <c r="AM171" s="12"/>
      <c r="AN171" s="12"/>
      <c r="AO171" s="13" t="s">
        <v>67</v>
      </c>
      <c r="AP171" s="13" t="s">
        <v>67</v>
      </c>
      <c r="AQ171" s="13" t="s">
        <v>528</v>
      </c>
      <c r="AR171" s="11" t="s">
        <v>67</v>
      </c>
      <c r="AS171" s="11" t="s">
        <v>67</v>
      </c>
      <c r="AT171" s="14"/>
      <c r="AU171" s="16"/>
      <c r="AV171" s="16"/>
      <c r="BB171">
        <f t="shared" si="51"/>
        <v>0</v>
      </c>
      <c r="BC171">
        <f t="shared" si="52"/>
        <v>0</v>
      </c>
      <c r="BD171">
        <f t="shared" si="53"/>
        <v>0</v>
      </c>
      <c r="BF171">
        <f t="shared" si="54"/>
        <v>0</v>
      </c>
      <c r="BG171">
        <f t="shared" si="55"/>
        <v>0</v>
      </c>
      <c r="BH171">
        <f t="shared" si="56"/>
        <v>0</v>
      </c>
      <c r="BJ171">
        <f t="shared" si="57"/>
        <v>0</v>
      </c>
      <c r="BL171">
        <f t="shared" si="58"/>
        <v>0</v>
      </c>
      <c r="BN171">
        <f t="shared" si="59"/>
        <v>0</v>
      </c>
      <c r="BP171">
        <f t="shared" si="60"/>
        <v>0</v>
      </c>
      <c r="BQ171">
        <f t="shared" si="61"/>
        <v>0</v>
      </c>
      <c r="BR171">
        <f t="shared" si="62"/>
        <v>0</v>
      </c>
      <c r="BS171">
        <f t="shared" si="63"/>
        <v>0</v>
      </c>
      <c r="BT171">
        <f t="shared" si="64"/>
        <v>0</v>
      </c>
      <c r="BV171">
        <f t="shared" si="65"/>
        <v>0</v>
      </c>
      <c r="BW171">
        <f t="shared" si="66"/>
        <v>0</v>
      </c>
      <c r="BX171">
        <f t="shared" si="67"/>
        <v>0</v>
      </c>
      <c r="BZ171">
        <f t="shared" si="68"/>
        <v>0</v>
      </c>
      <c r="CA171">
        <f t="shared" si="69"/>
        <v>0</v>
      </c>
      <c r="CC171">
        <f t="shared" si="70"/>
        <v>0</v>
      </c>
      <c r="CD171">
        <f t="shared" si="71"/>
        <v>0</v>
      </c>
    </row>
    <row r="172" spans="1:82" hidden="1" x14ac:dyDescent="0.25">
      <c r="A172" s="6" t="s">
        <v>529</v>
      </c>
      <c r="B172" s="6"/>
      <c r="C172" s="6" t="s">
        <v>212</v>
      </c>
      <c r="D172" s="8"/>
      <c r="E172" s="7"/>
      <c r="F172" s="20">
        <v>1</v>
      </c>
      <c r="G172" s="9">
        <v>1</v>
      </c>
      <c r="H172" s="10">
        <v>33462.25</v>
      </c>
      <c r="I172" s="10">
        <v>20077.349999999999</v>
      </c>
      <c r="J172" s="10">
        <v>20077.349999999999</v>
      </c>
      <c r="K172" s="24">
        <v>0</v>
      </c>
      <c r="L172" s="10">
        <v>0</v>
      </c>
      <c r="M172" s="10">
        <v>0</v>
      </c>
      <c r="N172" s="20">
        <v>0</v>
      </c>
      <c r="O172" s="35"/>
      <c r="P172" s="11" t="s">
        <v>65</v>
      </c>
      <c r="Q172" s="11"/>
      <c r="R172" s="11" t="s">
        <v>66</v>
      </c>
      <c r="S172" s="11" t="s">
        <v>67</v>
      </c>
      <c r="T172" s="11" t="s">
        <v>66</v>
      </c>
      <c r="U172" s="11" t="s">
        <v>67</v>
      </c>
      <c r="V172" s="11" t="s">
        <v>66</v>
      </c>
      <c r="W172" s="11" t="s">
        <v>67</v>
      </c>
      <c r="X172" s="11" t="s">
        <v>66</v>
      </c>
      <c r="Y172" s="11" t="s">
        <v>67</v>
      </c>
      <c r="Z172" s="11" t="s">
        <v>66</v>
      </c>
      <c r="AA172" s="11" t="s">
        <v>67</v>
      </c>
      <c r="AB172" s="11" t="s">
        <v>66</v>
      </c>
      <c r="AC172" s="11" t="s">
        <v>67</v>
      </c>
      <c r="AD172" s="11" t="s">
        <v>66</v>
      </c>
      <c r="AE172" s="11" t="s">
        <v>67</v>
      </c>
      <c r="AF172" s="11" t="s">
        <v>68</v>
      </c>
      <c r="AG172" s="12"/>
      <c r="AH172" s="12"/>
      <c r="AI172" s="12"/>
      <c r="AJ172" s="12"/>
      <c r="AK172" s="12"/>
      <c r="AL172" s="13" t="s">
        <v>69</v>
      </c>
      <c r="AM172" s="12"/>
      <c r="AN172" s="12"/>
      <c r="AO172" s="13" t="s">
        <v>67</v>
      </c>
      <c r="AP172" s="13" t="s">
        <v>67</v>
      </c>
      <c r="AQ172" s="13" t="s">
        <v>530</v>
      </c>
      <c r="AR172" s="11" t="s">
        <v>67</v>
      </c>
      <c r="AS172" s="11" t="s">
        <v>67</v>
      </c>
      <c r="AT172" s="14"/>
      <c r="AU172" s="16"/>
      <c r="AV172" s="16"/>
      <c r="BB172">
        <f t="shared" si="51"/>
        <v>0</v>
      </c>
      <c r="BC172">
        <f t="shared" si="52"/>
        <v>0</v>
      </c>
      <c r="BD172">
        <f t="shared" si="53"/>
        <v>0</v>
      </c>
      <c r="BF172">
        <f t="shared" si="54"/>
        <v>0</v>
      </c>
      <c r="BG172">
        <f t="shared" si="55"/>
        <v>0</v>
      </c>
      <c r="BH172">
        <f t="shared" si="56"/>
        <v>0</v>
      </c>
      <c r="BJ172">
        <f t="shared" si="57"/>
        <v>0</v>
      </c>
      <c r="BL172">
        <f t="shared" si="58"/>
        <v>0</v>
      </c>
      <c r="BN172">
        <f t="shared" si="59"/>
        <v>0</v>
      </c>
      <c r="BP172">
        <f t="shared" si="60"/>
        <v>0</v>
      </c>
      <c r="BQ172">
        <f t="shared" si="61"/>
        <v>0</v>
      </c>
      <c r="BR172">
        <f t="shared" si="62"/>
        <v>0</v>
      </c>
      <c r="BS172">
        <f t="shared" si="63"/>
        <v>0</v>
      </c>
      <c r="BT172">
        <f t="shared" si="64"/>
        <v>0</v>
      </c>
      <c r="BV172">
        <f t="shared" si="65"/>
        <v>0</v>
      </c>
      <c r="BW172">
        <f t="shared" si="66"/>
        <v>0</v>
      </c>
      <c r="BX172">
        <f t="shared" si="67"/>
        <v>0</v>
      </c>
      <c r="BZ172">
        <f t="shared" si="68"/>
        <v>0</v>
      </c>
      <c r="CA172">
        <f t="shared" si="69"/>
        <v>0</v>
      </c>
      <c r="CC172">
        <f t="shared" si="70"/>
        <v>0</v>
      </c>
      <c r="CD172">
        <f t="shared" si="71"/>
        <v>0</v>
      </c>
    </row>
    <row r="173" spans="1:82" hidden="1" x14ac:dyDescent="0.25">
      <c r="A173" s="6" t="s">
        <v>531</v>
      </c>
      <c r="B173" s="6"/>
      <c r="C173" s="6" t="s">
        <v>212</v>
      </c>
      <c r="D173" s="8"/>
      <c r="E173" s="7"/>
      <c r="F173" s="20">
        <v>1</v>
      </c>
      <c r="G173" s="9">
        <v>1</v>
      </c>
      <c r="H173" s="10">
        <v>33462.25</v>
      </c>
      <c r="I173" s="10">
        <v>20077.349999999999</v>
      </c>
      <c r="J173" s="10">
        <v>20077.349999999999</v>
      </c>
      <c r="K173" s="24">
        <v>0</v>
      </c>
      <c r="L173" s="10">
        <v>0</v>
      </c>
      <c r="M173" s="10">
        <v>0</v>
      </c>
      <c r="N173" s="20">
        <v>0</v>
      </c>
      <c r="O173" s="35"/>
      <c r="P173" s="11" t="s">
        <v>65</v>
      </c>
      <c r="Q173" s="11"/>
      <c r="R173" s="11" t="s">
        <v>66</v>
      </c>
      <c r="S173" s="11" t="s">
        <v>67</v>
      </c>
      <c r="T173" s="11" t="s">
        <v>66</v>
      </c>
      <c r="U173" s="11" t="s">
        <v>67</v>
      </c>
      <c r="V173" s="11" t="s">
        <v>66</v>
      </c>
      <c r="W173" s="11" t="s">
        <v>67</v>
      </c>
      <c r="X173" s="11" t="s">
        <v>66</v>
      </c>
      <c r="Y173" s="11" t="s">
        <v>67</v>
      </c>
      <c r="Z173" s="11" t="s">
        <v>66</v>
      </c>
      <c r="AA173" s="11" t="s">
        <v>67</v>
      </c>
      <c r="AB173" s="11" t="s">
        <v>66</v>
      </c>
      <c r="AC173" s="11" t="s">
        <v>67</v>
      </c>
      <c r="AD173" s="11" t="s">
        <v>66</v>
      </c>
      <c r="AE173" s="11" t="s">
        <v>67</v>
      </c>
      <c r="AF173" s="11" t="s">
        <v>68</v>
      </c>
      <c r="AG173" s="12"/>
      <c r="AH173" s="12"/>
      <c r="AI173" s="12"/>
      <c r="AJ173" s="12"/>
      <c r="AK173" s="12"/>
      <c r="AL173" s="13" t="s">
        <v>69</v>
      </c>
      <c r="AM173" s="12"/>
      <c r="AN173" s="12"/>
      <c r="AO173" s="13" t="s">
        <v>67</v>
      </c>
      <c r="AP173" s="13" t="s">
        <v>67</v>
      </c>
      <c r="AQ173" s="13" t="s">
        <v>532</v>
      </c>
      <c r="AR173" s="11" t="s">
        <v>67</v>
      </c>
      <c r="AS173" s="11" t="s">
        <v>67</v>
      </c>
      <c r="AT173" s="14"/>
      <c r="AU173" s="16"/>
      <c r="AV173" s="16"/>
      <c r="BB173">
        <f t="shared" si="51"/>
        <v>0</v>
      </c>
      <c r="BC173">
        <f t="shared" si="52"/>
        <v>0</v>
      </c>
      <c r="BD173">
        <f t="shared" si="53"/>
        <v>0</v>
      </c>
      <c r="BF173">
        <f t="shared" si="54"/>
        <v>0</v>
      </c>
      <c r="BG173">
        <f t="shared" si="55"/>
        <v>0</v>
      </c>
      <c r="BH173">
        <f t="shared" si="56"/>
        <v>0</v>
      </c>
      <c r="BJ173">
        <f t="shared" si="57"/>
        <v>0</v>
      </c>
      <c r="BL173">
        <f t="shared" si="58"/>
        <v>0</v>
      </c>
      <c r="BN173">
        <f t="shared" si="59"/>
        <v>0</v>
      </c>
      <c r="BP173">
        <f t="shared" si="60"/>
        <v>0</v>
      </c>
      <c r="BQ173">
        <f t="shared" si="61"/>
        <v>0</v>
      </c>
      <c r="BR173">
        <f t="shared" si="62"/>
        <v>0</v>
      </c>
      <c r="BS173">
        <f t="shared" si="63"/>
        <v>0</v>
      </c>
      <c r="BT173">
        <f t="shared" si="64"/>
        <v>0</v>
      </c>
      <c r="BV173">
        <f t="shared" si="65"/>
        <v>0</v>
      </c>
      <c r="BW173">
        <f t="shared" si="66"/>
        <v>0</v>
      </c>
      <c r="BX173">
        <f t="shared" si="67"/>
        <v>0</v>
      </c>
      <c r="BZ173">
        <f t="shared" si="68"/>
        <v>0</v>
      </c>
      <c r="CA173">
        <f t="shared" si="69"/>
        <v>0</v>
      </c>
      <c r="CC173">
        <f t="shared" si="70"/>
        <v>0</v>
      </c>
      <c r="CD173">
        <f t="shared" si="71"/>
        <v>0</v>
      </c>
    </row>
    <row r="174" spans="1:82" hidden="1" x14ac:dyDescent="0.25">
      <c r="A174" s="6" t="s">
        <v>533</v>
      </c>
      <c r="B174" s="6"/>
      <c r="C174" s="6" t="s">
        <v>212</v>
      </c>
      <c r="D174" s="8"/>
      <c r="E174" s="7"/>
      <c r="F174" s="20">
        <v>1</v>
      </c>
      <c r="G174" s="9">
        <v>1</v>
      </c>
      <c r="H174" s="10">
        <v>23069.41</v>
      </c>
      <c r="I174" s="10">
        <v>13841.645999999999</v>
      </c>
      <c r="J174" s="10">
        <v>13265.245999999999</v>
      </c>
      <c r="K174" s="24">
        <v>576.4</v>
      </c>
      <c r="L174" s="10">
        <v>576.4</v>
      </c>
      <c r="M174" s="10">
        <v>0</v>
      </c>
      <c r="N174" s="20">
        <v>0</v>
      </c>
      <c r="O174" s="35"/>
      <c r="P174" s="11" t="s">
        <v>65</v>
      </c>
      <c r="Q174" s="11"/>
      <c r="R174" s="11" t="s">
        <v>66</v>
      </c>
      <c r="S174" s="11" t="s">
        <v>67</v>
      </c>
      <c r="T174" s="11" t="s">
        <v>66</v>
      </c>
      <c r="U174" s="11" t="s">
        <v>67</v>
      </c>
      <c r="V174" s="11" t="s">
        <v>66</v>
      </c>
      <c r="W174" s="11" t="s">
        <v>67</v>
      </c>
      <c r="X174" s="11" t="s">
        <v>66</v>
      </c>
      <c r="Y174" s="11" t="s">
        <v>67</v>
      </c>
      <c r="Z174" s="11" t="s">
        <v>66</v>
      </c>
      <c r="AA174" s="11" t="s">
        <v>67</v>
      </c>
      <c r="AB174" s="11" t="s">
        <v>66</v>
      </c>
      <c r="AC174" s="11" t="s">
        <v>67</v>
      </c>
      <c r="AD174" s="11" t="s">
        <v>66</v>
      </c>
      <c r="AE174" s="11" t="s">
        <v>67</v>
      </c>
      <c r="AF174" s="11" t="s">
        <v>68</v>
      </c>
      <c r="AG174" s="12"/>
      <c r="AH174" s="12"/>
      <c r="AI174" s="12"/>
      <c r="AJ174" s="12"/>
      <c r="AK174" s="12"/>
      <c r="AL174" s="13" t="s">
        <v>69</v>
      </c>
      <c r="AM174" s="12"/>
      <c r="AN174" s="12"/>
      <c r="AO174" s="13" t="s">
        <v>67</v>
      </c>
      <c r="AP174" s="13" t="s">
        <v>67</v>
      </c>
      <c r="AQ174" s="13" t="s">
        <v>534</v>
      </c>
      <c r="AR174" s="11" t="s">
        <v>67</v>
      </c>
      <c r="AS174" s="11" t="s">
        <v>67</v>
      </c>
      <c r="AT174" s="14"/>
      <c r="AU174" s="16"/>
      <c r="AV174" s="16"/>
      <c r="BB174">
        <f t="shared" si="51"/>
        <v>0</v>
      </c>
      <c r="BC174">
        <f t="shared" si="52"/>
        <v>0</v>
      </c>
      <c r="BD174">
        <f t="shared" si="53"/>
        <v>0</v>
      </c>
      <c r="BF174">
        <f t="shared" si="54"/>
        <v>0</v>
      </c>
      <c r="BG174">
        <f t="shared" si="55"/>
        <v>0</v>
      </c>
      <c r="BH174">
        <f t="shared" si="56"/>
        <v>0</v>
      </c>
      <c r="BJ174">
        <f t="shared" si="57"/>
        <v>0</v>
      </c>
      <c r="BL174">
        <f t="shared" si="58"/>
        <v>0</v>
      </c>
      <c r="BN174">
        <f t="shared" si="59"/>
        <v>0</v>
      </c>
      <c r="BP174">
        <f t="shared" si="60"/>
        <v>0</v>
      </c>
      <c r="BQ174">
        <f t="shared" si="61"/>
        <v>0</v>
      </c>
      <c r="BR174">
        <f t="shared" si="62"/>
        <v>0</v>
      </c>
      <c r="BS174">
        <f t="shared" si="63"/>
        <v>0</v>
      </c>
      <c r="BT174">
        <f t="shared" si="64"/>
        <v>0</v>
      </c>
      <c r="BV174">
        <f t="shared" si="65"/>
        <v>0</v>
      </c>
      <c r="BW174">
        <f t="shared" si="66"/>
        <v>0</v>
      </c>
      <c r="BX174">
        <f t="shared" si="67"/>
        <v>0</v>
      </c>
      <c r="BZ174">
        <f t="shared" si="68"/>
        <v>0</v>
      </c>
      <c r="CA174">
        <f t="shared" si="69"/>
        <v>0</v>
      </c>
      <c r="CC174">
        <f t="shared" si="70"/>
        <v>0</v>
      </c>
      <c r="CD174">
        <f t="shared" si="71"/>
        <v>0</v>
      </c>
    </row>
    <row r="175" spans="1:82" hidden="1" x14ac:dyDescent="0.25">
      <c r="A175" s="6" t="s">
        <v>535</v>
      </c>
      <c r="B175" s="6"/>
      <c r="C175" s="6" t="s">
        <v>212</v>
      </c>
      <c r="D175" s="8"/>
      <c r="E175" s="7"/>
      <c r="F175" s="20">
        <v>2</v>
      </c>
      <c r="G175" s="9">
        <v>2</v>
      </c>
      <c r="H175" s="10">
        <v>85580.17</v>
      </c>
      <c r="I175" s="10">
        <v>51348.101999999999</v>
      </c>
      <c r="J175" s="10">
        <v>51348.101999999999</v>
      </c>
      <c r="K175" s="24">
        <v>0</v>
      </c>
      <c r="L175" s="10">
        <v>0</v>
      </c>
      <c r="M175" s="10">
        <v>0</v>
      </c>
      <c r="N175" s="20">
        <v>0</v>
      </c>
      <c r="O175" s="35"/>
      <c r="P175" s="11" t="s">
        <v>65</v>
      </c>
      <c r="Q175" s="11"/>
      <c r="R175" s="11" t="s">
        <v>66</v>
      </c>
      <c r="S175" s="11" t="s">
        <v>67</v>
      </c>
      <c r="T175" s="11" t="s">
        <v>66</v>
      </c>
      <c r="U175" s="11" t="s">
        <v>67</v>
      </c>
      <c r="V175" s="11" t="s">
        <v>66</v>
      </c>
      <c r="W175" s="11" t="s">
        <v>67</v>
      </c>
      <c r="X175" s="11" t="s">
        <v>66</v>
      </c>
      <c r="Y175" s="11" t="s">
        <v>67</v>
      </c>
      <c r="Z175" s="11" t="s">
        <v>66</v>
      </c>
      <c r="AA175" s="11" t="s">
        <v>67</v>
      </c>
      <c r="AB175" s="11" t="s">
        <v>66</v>
      </c>
      <c r="AC175" s="11" t="s">
        <v>67</v>
      </c>
      <c r="AD175" s="11" t="s">
        <v>66</v>
      </c>
      <c r="AE175" s="11" t="s">
        <v>67</v>
      </c>
      <c r="AF175" s="11" t="s">
        <v>68</v>
      </c>
      <c r="AG175" s="12"/>
      <c r="AH175" s="12"/>
      <c r="AI175" s="12"/>
      <c r="AJ175" s="12"/>
      <c r="AK175" s="12"/>
      <c r="AL175" s="13" t="s">
        <v>69</v>
      </c>
      <c r="AM175" s="12"/>
      <c r="AN175" s="12"/>
      <c r="AO175" s="13" t="s">
        <v>67</v>
      </c>
      <c r="AP175" s="13" t="s">
        <v>67</v>
      </c>
      <c r="AQ175" s="13" t="s">
        <v>536</v>
      </c>
      <c r="AR175" s="11" t="s">
        <v>67</v>
      </c>
      <c r="AS175" s="11" t="s">
        <v>67</v>
      </c>
      <c r="AT175" s="14"/>
      <c r="AU175" s="16"/>
      <c r="AV175" s="16"/>
      <c r="BB175">
        <f t="shared" si="51"/>
        <v>0</v>
      </c>
      <c r="BC175">
        <f t="shared" si="52"/>
        <v>0</v>
      </c>
      <c r="BD175">
        <f t="shared" si="53"/>
        <v>0</v>
      </c>
      <c r="BF175">
        <f t="shared" si="54"/>
        <v>0</v>
      </c>
      <c r="BG175">
        <f t="shared" si="55"/>
        <v>0</v>
      </c>
      <c r="BH175">
        <f t="shared" si="56"/>
        <v>0</v>
      </c>
      <c r="BJ175">
        <f t="shared" si="57"/>
        <v>0</v>
      </c>
      <c r="BL175">
        <f t="shared" si="58"/>
        <v>0</v>
      </c>
      <c r="BN175">
        <f t="shared" si="59"/>
        <v>0</v>
      </c>
      <c r="BP175">
        <f t="shared" si="60"/>
        <v>0</v>
      </c>
      <c r="BQ175">
        <f t="shared" si="61"/>
        <v>0</v>
      </c>
      <c r="BR175">
        <f t="shared" si="62"/>
        <v>0</v>
      </c>
      <c r="BS175">
        <f t="shared" si="63"/>
        <v>0</v>
      </c>
      <c r="BT175">
        <f t="shared" si="64"/>
        <v>0</v>
      </c>
      <c r="BV175">
        <f t="shared" si="65"/>
        <v>0</v>
      </c>
      <c r="BW175">
        <f t="shared" si="66"/>
        <v>0</v>
      </c>
      <c r="BX175">
        <f t="shared" si="67"/>
        <v>0</v>
      </c>
      <c r="BZ175">
        <f t="shared" si="68"/>
        <v>0</v>
      </c>
      <c r="CA175">
        <f t="shared" si="69"/>
        <v>0</v>
      </c>
      <c r="CC175">
        <f t="shared" si="70"/>
        <v>0</v>
      </c>
      <c r="CD175">
        <f t="shared" si="71"/>
        <v>0</v>
      </c>
    </row>
    <row r="176" spans="1:82" hidden="1" x14ac:dyDescent="0.25">
      <c r="A176" s="6" t="s">
        <v>537</v>
      </c>
      <c r="B176" s="6"/>
      <c r="C176" s="6" t="s">
        <v>212</v>
      </c>
      <c r="D176" s="8"/>
      <c r="E176" s="7"/>
      <c r="F176" s="20">
        <v>2</v>
      </c>
      <c r="G176" s="9">
        <v>2</v>
      </c>
      <c r="H176" s="10">
        <v>109101.86</v>
      </c>
      <c r="I176" s="10">
        <v>65461.115999999995</v>
      </c>
      <c r="J176" s="10">
        <v>65461.115999999995</v>
      </c>
      <c r="K176" s="24">
        <v>0</v>
      </c>
      <c r="L176" s="10">
        <v>0</v>
      </c>
      <c r="M176" s="10">
        <v>0</v>
      </c>
      <c r="N176" s="20">
        <v>0</v>
      </c>
      <c r="O176" s="35"/>
      <c r="P176" s="11" t="s">
        <v>65</v>
      </c>
      <c r="Q176" s="11"/>
      <c r="R176" s="11" t="s">
        <v>66</v>
      </c>
      <c r="S176" s="11" t="s">
        <v>67</v>
      </c>
      <c r="T176" s="11" t="s">
        <v>66</v>
      </c>
      <c r="U176" s="11" t="s">
        <v>67</v>
      </c>
      <c r="V176" s="11" t="s">
        <v>66</v>
      </c>
      <c r="W176" s="11" t="s">
        <v>67</v>
      </c>
      <c r="X176" s="11" t="s">
        <v>66</v>
      </c>
      <c r="Y176" s="11" t="s">
        <v>67</v>
      </c>
      <c r="Z176" s="11" t="s">
        <v>66</v>
      </c>
      <c r="AA176" s="11" t="s">
        <v>67</v>
      </c>
      <c r="AB176" s="11" t="s">
        <v>66</v>
      </c>
      <c r="AC176" s="11" t="s">
        <v>67</v>
      </c>
      <c r="AD176" s="11" t="s">
        <v>66</v>
      </c>
      <c r="AE176" s="11" t="s">
        <v>67</v>
      </c>
      <c r="AF176" s="11" t="s">
        <v>68</v>
      </c>
      <c r="AG176" s="12"/>
      <c r="AH176" s="12"/>
      <c r="AI176" s="12"/>
      <c r="AJ176" s="12"/>
      <c r="AK176" s="12"/>
      <c r="AL176" s="13" t="s">
        <v>69</v>
      </c>
      <c r="AM176" s="12"/>
      <c r="AN176" s="12"/>
      <c r="AO176" s="13" t="s">
        <v>67</v>
      </c>
      <c r="AP176" s="13" t="s">
        <v>67</v>
      </c>
      <c r="AQ176" s="13" t="s">
        <v>538</v>
      </c>
      <c r="AR176" s="11" t="s">
        <v>67</v>
      </c>
      <c r="AS176" s="11" t="s">
        <v>67</v>
      </c>
      <c r="AT176" s="14"/>
      <c r="AU176" s="16"/>
      <c r="AV176" s="16"/>
      <c r="BB176">
        <f t="shared" si="51"/>
        <v>0</v>
      </c>
      <c r="BC176">
        <f t="shared" si="52"/>
        <v>0</v>
      </c>
      <c r="BD176">
        <f t="shared" si="53"/>
        <v>0</v>
      </c>
      <c r="BF176">
        <f t="shared" si="54"/>
        <v>0</v>
      </c>
      <c r="BG176">
        <f t="shared" si="55"/>
        <v>0</v>
      </c>
      <c r="BH176">
        <f t="shared" si="56"/>
        <v>0</v>
      </c>
      <c r="BJ176">
        <f t="shared" si="57"/>
        <v>0</v>
      </c>
      <c r="BL176">
        <f t="shared" si="58"/>
        <v>0</v>
      </c>
      <c r="BN176">
        <f t="shared" si="59"/>
        <v>0</v>
      </c>
      <c r="BP176">
        <f t="shared" si="60"/>
        <v>0</v>
      </c>
      <c r="BQ176">
        <f t="shared" si="61"/>
        <v>0</v>
      </c>
      <c r="BR176">
        <f t="shared" si="62"/>
        <v>0</v>
      </c>
      <c r="BS176">
        <f t="shared" si="63"/>
        <v>0</v>
      </c>
      <c r="BT176">
        <f t="shared" si="64"/>
        <v>0</v>
      </c>
      <c r="BV176">
        <f t="shared" si="65"/>
        <v>0</v>
      </c>
      <c r="BW176">
        <f t="shared" si="66"/>
        <v>0</v>
      </c>
      <c r="BX176">
        <f t="shared" si="67"/>
        <v>0</v>
      </c>
      <c r="BZ176">
        <f t="shared" si="68"/>
        <v>0</v>
      </c>
      <c r="CA176">
        <f t="shared" si="69"/>
        <v>0</v>
      </c>
      <c r="CC176">
        <f t="shared" si="70"/>
        <v>0</v>
      </c>
      <c r="CD176">
        <f t="shared" si="71"/>
        <v>0</v>
      </c>
    </row>
    <row r="177" spans="1:82" hidden="1" x14ac:dyDescent="0.25">
      <c r="A177" s="6" t="s">
        <v>539</v>
      </c>
      <c r="B177" s="6"/>
      <c r="C177" s="6" t="s">
        <v>212</v>
      </c>
      <c r="D177" s="8"/>
      <c r="E177" s="7"/>
      <c r="F177" s="20">
        <v>2</v>
      </c>
      <c r="G177" s="9">
        <v>2</v>
      </c>
      <c r="H177" s="10">
        <v>41838.589999999997</v>
      </c>
      <c r="I177" s="10">
        <v>25103.153999999999</v>
      </c>
      <c r="J177" s="10">
        <v>25103.153999999999</v>
      </c>
      <c r="K177" s="24">
        <v>0</v>
      </c>
      <c r="L177" s="10">
        <v>0</v>
      </c>
      <c r="M177" s="10">
        <v>0</v>
      </c>
      <c r="N177" s="20">
        <v>0</v>
      </c>
      <c r="O177" s="35"/>
      <c r="P177" s="11" t="s">
        <v>65</v>
      </c>
      <c r="Q177" s="11"/>
      <c r="R177" s="11" t="s">
        <v>66</v>
      </c>
      <c r="S177" s="11" t="s">
        <v>67</v>
      </c>
      <c r="T177" s="11" t="s">
        <v>66</v>
      </c>
      <c r="U177" s="11" t="s">
        <v>67</v>
      </c>
      <c r="V177" s="11" t="s">
        <v>66</v>
      </c>
      <c r="W177" s="11" t="s">
        <v>67</v>
      </c>
      <c r="X177" s="11" t="s">
        <v>66</v>
      </c>
      <c r="Y177" s="11" t="s">
        <v>67</v>
      </c>
      <c r="Z177" s="11" t="s">
        <v>66</v>
      </c>
      <c r="AA177" s="11" t="s">
        <v>67</v>
      </c>
      <c r="AB177" s="11" t="s">
        <v>66</v>
      </c>
      <c r="AC177" s="11" t="s">
        <v>67</v>
      </c>
      <c r="AD177" s="11" t="s">
        <v>66</v>
      </c>
      <c r="AE177" s="11" t="s">
        <v>67</v>
      </c>
      <c r="AF177" s="11" t="s">
        <v>68</v>
      </c>
      <c r="AG177" s="12"/>
      <c r="AH177" s="12"/>
      <c r="AI177" s="12"/>
      <c r="AJ177" s="12"/>
      <c r="AK177" s="12"/>
      <c r="AL177" s="13" t="s">
        <v>69</v>
      </c>
      <c r="AM177" s="12"/>
      <c r="AN177" s="12"/>
      <c r="AO177" s="13" t="s">
        <v>67</v>
      </c>
      <c r="AP177" s="13" t="s">
        <v>67</v>
      </c>
      <c r="AQ177" s="13" t="s">
        <v>540</v>
      </c>
      <c r="AR177" s="11" t="s">
        <v>67</v>
      </c>
      <c r="AS177" s="11" t="s">
        <v>67</v>
      </c>
      <c r="AT177" s="14"/>
      <c r="AU177" s="16"/>
      <c r="AV177" s="16"/>
      <c r="BB177">
        <f t="shared" si="51"/>
        <v>0</v>
      </c>
      <c r="BC177">
        <f t="shared" si="52"/>
        <v>0</v>
      </c>
      <c r="BD177">
        <f t="shared" si="53"/>
        <v>0</v>
      </c>
      <c r="BF177">
        <f t="shared" si="54"/>
        <v>0</v>
      </c>
      <c r="BG177">
        <f t="shared" si="55"/>
        <v>0</v>
      </c>
      <c r="BH177">
        <f t="shared" si="56"/>
        <v>0</v>
      </c>
      <c r="BJ177">
        <f t="shared" si="57"/>
        <v>0</v>
      </c>
      <c r="BL177">
        <f t="shared" si="58"/>
        <v>0</v>
      </c>
      <c r="BN177">
        <f t="shared" si="59"/>
        <v>0</v>
      </c>
      <c r="BP177">
        <f t="shared" si="60"/>
        <v>0</v>
      </c>
      <c r="BQ177">
        <f t="shared" si="61"/>
        <v>0</v>
      </c>
      <c r="BR177">
        <f t="shared" si="62"/>
        <v>0</v>
      </c>
      <c r="BS177">
        <f t="shared" si="63"/>
        <v>0</v>
      </c>
      <c r="BT177">
        <f t="shared" si="64"/>
        <v>0</v>
      </c>
      <c r="BV177">
        <f t="shared" si="65"/>
        <v>0</v>
      </c>
      <c r="BW177">
        <f t="shared" si="66"/>
        <v>0</v>
      </c>
      <c r="BX177">
        <f t="shared" si="67"/>
        <v>0</v>
      </c>
      <c r="BZ177">
        <f t="shared" si="68"/>
        <v>0</v>
      </c>
      <c r="CA177">
        <f t="shared" si="69"/>
        <v>0</v>
      </c>
      <c r="CC177">
        <f t="shared" si="70"/>
        <v>0</v>
      </c>
      <c r="CD177">
        <f t="shared" si="71"/>
        <v>0</v>
      </c>
    </row>
    <row r="178" spans="1:82" hidden="1" x14ac:dyDescent="0.25">
      <c r="A178" s="6" t="s">
        <v>541</v>
      </c>
      <c r="B178" s="6"/>
      <c r="C178" s="6" t="s">
        <v>212</v>
      </c>
      <c r="D178" s="8"/>
      <c r="E178" s="7"/>
      <c r="F178" s="20">
        <v>1.3</v>
      </c>
      <c r="G178" s="9">
        <v>1.3</v>
      </c>
      <c r="H178" s="10">
        <v>31202.84</v>
      </c>
      <c r="I178" s="10">
        <v>18721.703999999998</v>
      </c>
      <c r="J178" s="10">
        <v>18721.703999999998</v>
      </c>
      <c r="K178" s="24">
        <v>0</v>
      </c>
      <c r="L178" s="10">
        <v>0</v>
      </c>
      <c r="M178" s="10">
        <v>0</v>
      </c>
      <c r="N178" s="20">
        <v>0</v>
      </c>
      <c r="O178" s="35"/>
      <c r="P178" s="11" t="s">
        <v>65</v>
      </c>
      <c r="Q178" s="11"/>
      <c r="R178" s="11" t="s">
        <v>66</v>
      </c>
      <c r="S178" s="11" t="s">
        <v>67</v>
      </c>
      <c r="T178" s="11" t="s">
        <v>66</v>
      </c>
      <c r="U178" s="11" t="s">
        <v>67</v>
      </c>
      <c r="V178" s="11" t="s">
        <v>66</v>
      </c>
      <c r="W178" s="11" t="s">
        <v>67</v>
      </c>
      <c r="X178" s="11" t="s">
        <v>66</v>
      </c>
      <c r="Y178" s="11" t="s">
        <v>67</v>
      </c>
      <c r="Z178" s="11" t="s">
        <v>66</v>
      </c>
      <c r="AA178" s="11" t="s">
        <v>67</v>
      </c>
      <c r="AB178" s="11" t="s">
        <v>66</v>
      </c>
      <c r="AC178" s="11" t="s">
        <v>67</v>
      </c>
      <c r="AD178" s="11" t="s">
        <v>66</v>
      </c>
      <c r="AE178" s="11" t="s">
        <v>67</v>
      </c>
      <c r="AF178" s="11" t="s">
        <v>68</v>
      </c>
      <c r="AG178" s="12"/>
      <c r="AH178" s="12"/>
      <c r="AI178" s="12"/>
      <c r="AJ178" s="12"/>
      <c r="AK178" s="12"/>
      <c r="AL178" s="13" t="s">
        <v>69</v>
      </c>
      <c r="AM178" s="12"/>
      <c r="AN178" s="12"/>
      <c r="AO178" s="13" t="s">
        <v>67</v>
      </c>
      <c r="AP178" s="13" t="s">
        <v>67</v>
      </c>
      <c r="AQ178" s="13" t="s">
        <v>542</v>
      </c>
      <c r="AR178" s="11" t="s">
        <v>67</v>
      </c>
      <c r="AS178" s="11" t="s">
        <v>67</v>
      </c>
      <c r="AT178" s="14"/>
      <c r="AU178" s="16"/>
      <c r="AV178" s="16"/>
      <c r="BB178">
        <f t="shared" si="51"/>
        <v>0</v>
      </c>
      <c r="BC178">
        <f t="shared" si="52"/>
        <v>0</v>
      </c>
      <c r="BD178">
        <f t="shared" si="53"/>
        <v>0</v>
      </c>
      <c r="BF178">
        <f t="shared" si="54"/>
        <v>0</v>
      </c>
      <c r="BG178">
        <f t="shared" si="55"/>
        <v>0</v>
      </c>
      <c r="BH178">
        <f t="shared" si="56"/>
        <v>0</v>
      </c>
      <c r="BJ178">
        <f t="shared" si="57"/>
        <v>0</v>
      </c>
      <c r="BL178">
        <f t="shared" si="58"/>
        <v>0</v>
      </c>
      <c r="BN178">
        <f t="shared" si="59"/>
        <v>0</v>
      </c>
      <c r="BP178">
        <f t="shared" si="60"/>
        <v>0</v>
      </c>
      <c r="BQ178">
        <f t="shared" si="61"/>
        <v>0</v>
      </c>
      <c r="BR178">
        <f t="shared" si="62"/>
        <v>0</v>
      </c>
      <c r="BS178">
        <f t="shared" si="63"/>
        <v>0</v>
      </c>
      <c r="BT178">
        <f t="shared" si="64"/>
        <v>0</v>
      </c>
      <c r="BV178">
        <f t="shared" si="65"/>
        <v>0</v>
      </c>
      <c r="BW178">
        <f t="shared" si="66"/>
        <v>0</v>
      </c>
      <c r="BX178">
        <f t="shared" si="67"/>
        <v>0</v>
      </c>
      <c r="BZ178">
        <f t="shared" si="68"/>
        <v>0</v>
      </c>
      <c r="CA178">
        <f t="shared" si="69"/>
        <v>0</v>
      </c>
      <c r="CC178">
        <f t="shared" si="70"/>
        <v>0</v>
      </c>
      <c r="CD178">
        <f t="shared" si="71"/>
        <v>0</v>
      </c>
    </row>
    <row r="179" spans="1:82" hidden="1" x14ac:dyDescent="0.25">
      <c r="A179" s="6" t="s">
        <v>543</v>
      </c>
      <c r="B179" s="6"/>
      <c r="C179" s="6" t="s">
        <v>212</v>
      </c>
      <c r="D179" s="8"/>
      <c r="E179" s="7"/>
      <c r="F179" s="20">
        <v>4</v>
      </c>
      <c r="G179" s="9">
        <v>4</v>
      </c>
      <c r="H179" s="10">
        <v>93022.96</v>
      </c>
      <c r="I179" s="10">
        <v>55813.776000000005</v>
      </c>
      <c r="J179" s="10">
        <v>55813.776000000005</v>
      </c>
      <c r="K179" s="24">
        <v>0</v>
      </c>
      <c r="L179" s="10">
        <v>0</v>
      </c>
      <c r="M179" s="10">
        <v>0</v>
      </c>
      <c r="N179" s="20">
        <v>0</v>
      </c>
      <c r="O179" s="35"/>
      <c r="P179" s="11" t="s">
        <v>65</v>
      </c>
      <c r="Q179" s="11"/>
      <c r="R179" s="11" t="s">
        <v>66</v>
      </c>
      <c r="S179" s="11" t="s">
        <v>67</v>
      </c>
      <c r="T179" s="11" t="s">
        <v>66</v>
      </c>
      <c r="U179" s="11" t="s">
        <v>67</v>
      </c>
      <c r="V179" s="11" t="s">
        <v>66</v>
      </c>
      <c r="W179" s="11" t="s">
        <v>67</v>
      </c>
      <c r="X179" s="11" t="s">
        <v>66</v>
      </c>
      <c r="Y179" s="11" t="s">
        <v>67</v>
      </c>
      <c r="Z179" s="11" t="s">
        <v>66</v>
      </c>
      <c r="AA179" s="11" t="s">
        <v>67</v>
      </c>
      <c r="AB179" s="11" t="s">
        <v>66</v>
      </c>
      <c r="AC179" s="11" t="s">
        <v>67</v>
      </c>
      <c r="AD179" s="11" t="s">
        <v>66</v>
      </c>
      <c r="AE179" s="11" t="s">
        <v>67</v>
      </c>
      <c r="AF179" s="11" t="s">
        <v>68</v>
      </c>
      <c r="AG179" s="12"/>
      <c r="AH179" s="12"/>
      <c r="AI179" s="12"/>
      <c r="AJ179" s="12"/>
      <c r="AK179" s="12"/>
      <c r="AL179" s="13" t="s">
        <v>69</v>
      </c>
      <c r="AM179" s="12"/>
      <c r="AN179" s="12"/>
      <c r="AO179" s="13" t="s">
        <v>67</v>
      </c>
      <c r="AP179" s="13" t="s">
        <v>67</v>
      </c>
      <c r="AQ179" s="13" t="s">
        <v>544</v>
      </c>
      <c r="AR179" s="11" t="s">
        <v>67</v>
      </c>
      <c r="AS179" s="11" t="s">
        <v>67</v>
      </c>
      <c r="AT179" s="14"/>
      <c r="AU179" s="16"/>
      <c r="AV179" s="16"/>
      <c r="BB179">
        <f t="shared" si="51"/>
        <v>0</v>
      </c>
      <c r="BC179">
        <f t="shared" si="52"/>
        <v>0</v>
      </c>
      <c r="BD179">
        <f t="shared" si="53"/>
        <v>0</v>
      </c>
      <c r="BF179">
        <f t="shared" si="54"/>
        <v>0</v>
      </c>
      <c r="BG179">
        <f t="shared" si="55"/>
        <v>0</v>
      </c>
      <c r="BH179">
        <f t="shared" si="56"/>
        <v>0</v>
      </c>
      <c r="BJ179">
        <f t="shared" si="57"/>
        <v>0</v>
      </c>
      <c r="BL179">
        <f t="shared" si="58"/>
        <v>0</v>
      </c>
      <c r="BN179">
        <f t="shared" si="59"/>
        <v>0</v>
      </c>
      <c r="BP179">
        <f t="shared" si="60"/>
        <v>0</v>
      </c>
      <c r="BQ179">
        <f t="shared" si="61"/>
        <v>0</v>
      </c>
      <c r="BR179">
        <f t="shared" si="62"/>
        <v>0</v>
      </c>
      <c r="BS179">
        <f t="shared" si="63"/>
        <v>0</v>
      </c>
      <c r="BT179">
        <f t="shared" si="64"/>
        <v>0</v>
      </c>
      <c r="BV179">
        <f t="shared" si="65"/>
        <v>0</v>
      </c>
      <c r="BW179">
        <f t="shared" si="66"/>
        <v>0</v>
      </c>
      <c r="BX179">
        <f t="shared" si="67"/>
        <v>0</v>
      </c>
      <c r="BZ179">
        <f t="shared" si="68"/>
        <v>0</v>
      </c>
      <c r="CA179">
        <f t="shared" si="69"/>
        <v>0</v>
      </c>
      <c r="CC179">
        <f t="shared" si="70"/>
        <v>0</v>
      </c>
      <c r="CD179">
        <f t="shared" si="71"/>
        <v>0</v>
      </c>
    </row>
    <row r="180" spans="1:82" hidden="1" x14ac:dyDescent="0.25">
      <c r="A180" s="6" t="s">
        <v>545</v>
      </c>
      <c r="B180" s="6"/>
      <c r="C180" s="6" t="s">
        <v>212</v>
      </c>
      <c r="D180" s="8"/>
      <c r="E180" s="7"/>
      <c r="F180" s="20">
        <v>4.5</v>
      </c>
      <c r="G180" s="9">
        <v>4.5</v>
      </c>
      <c r="H180" s="10">
        <v>103161.26</v>
      </c>
      <c r="I180" s="10">
        <v>61896.755999999994</v>
      </c>
      <c r="J180" s="10">
        <v>61896.755999999994</v>
      </c>
      <c r="K180" s="24">
        <v>0</v>
      </c>
      <c r="L180" s="10">
        <v>0</v>
      </c>
      <c r="M180" s="10">
        <v>0</v>
      </c>
      <c r="N180" s="20">
        <v>0</v>
      </c>
      <c r="O180" s="35"/>
      <c r="P180" s="11" t="s">
        <v>65</v>
      </c>
      <c r="Q180" s="11"/>
      <c r="R180" s="11" t="s">
        <v>66</v>
      </c>
      <c r="S180" s="11" t="s">
        <v>67</v>
      </c>
      <c r="T180" s="11" t="s">
        <v>66</v>
      </c>
      <c r="U180" s="11" t="s">
        <v>67</v>
      </c>
      <c r="V180" s="11" t="s">
        <v>66</v>
      </c>
      <c r="W180" s="11" t="s">
        <v>67</v>
      </c>
      <c r="X180" s="11" t="s">
        <v>66</v>
      </c>
      <c r="Y180" s="11" t="s">
        <v>67</v>
      </c>
      <c r="Z180" s="11" t="s">
        <v>66</v>
      </c>
      <c r="AA180" s="11" t="s">
        <v>67</v>
      </c>
      <c r="AB180" s="11" t="s">
        <v>66</v>
      </c>
      <c r="AC180" s="11" t="s">
        <v>67</v>
      </c>
      <c r="AD180" s="11" t="s">
        <v>66</v>
      </c>
      <c r="AE180" s="11" t="s">
        <v>67</v>
      </c>
      <c r="AF180" s="11" t="s">
        <v>68</v>
      </c>
      <c r="AG180" s="12"/>
      <c r="AH180" s="12"/>
      <c r="AI180" s="12"/>
      <c r="AJ180" s="12"/>
      <c r="AK180" s="12"/>
      <c r="AL180" s="13" t="s">
        <v>69</v>
      </c>
      <c r="AM180" s="12"/>
      <c r="AN180" s="12"/>
      <c r="AO180" s="13" t="s">
        <v>67</v>
      </c>
      <c r="AP180" s="13" t="s">
        <v>67</v>
      </c>
      <c r="AQ180" s="13" t="s">
        <v>546</v>
      </c>
      <c r="AR180" s="11" t="s">
        <v>67</v>
      </c>
      <c r="AS180" s="11" t="s">
        <v>67</v>
      </c>
      <c r="AT180" s="14"/>
      <c r="AU180" s="16"/>
      <c r="AV180" s="16"/>
      <c r="BB180">
        <f t="shared" si="51"/>
        <v>0</v>
      </c>
      <c r="BC180">
        <f t="shared" si="52"/>
        <v>0</v>
      </c>
      <c r="BD180">
        <f t="shared" si="53"/>
        <v>0</v>
      </c>
      <c r="BF180">
        <f t="shared" si="54"/>
        <v>0</v>
      </c>
      <c r="BG180">
        <f t="shared" si="55"/>
        <v>0</v>
      </c>
      <c r="BH180">
        <f t="shared" si="56"/>
        <v>0</v>
      </c>
      <c r="BJ180">
        <f t="shared" si="57"/>
        <v>0</v>
      </c>
      <c r="BL180">
        <f t="shared" si="58"/>
        <v>0</v>
      </c>
      <c r="BN180">
        <f t="shared" si="59"/>
        <v>0</v>
      </c>
      <c r="BP180">
        <f t="shared" si="60"/>
        <v>0</v>
      </c>
      <c r="BQ180">
        <f t="shared" si="61"/>
        <v>0</v>
      </c>
      <c r="BR180">
        <f t="shared" si="62"/>
        <v>0</v>
      </c>
      <c r="BS180">
        <f t="shared" si="63"/>
        <v>0</v>
      </c>
      <c r="BT180">
        <f t="shared" si="64"/>
        <v>0</v>
      </c>
      <c r="BV180">
        <f t="shared" si="65"/>
        <v>0</v>
      </c>
      <c r="BW180">
        <f t="shared" si="66"/>
        <v>0</v>
      </c>
      <c r="BX180">
        <f t="shared" si="67"/>
        <v>0</v>
      </c>
      <c r="BZ180">
        <f t="shared" si="68"/>
        <v>0</v>
      </c>
      <c r="CA180">
        <f t="shared" si="69"/>
        <v>0</v>
      </c>
      <c r="CC180">
        <f t="shared" si="70"/>
        <v>0</v>
      </c>
      <c r="CD180">
        <f t="shared" si="71"/>
        <v>0</v>
      </c>
    </row>
    <row r="181" spans="1:82" hidden="1" x14ac:dyDescent="0.25">
      <c r="A181" s="6" t="s">
        <v>547</v>
      </c>
      <c r="B181" s="6"/>
      <c r="C181" s="6" t="s">
        <v>212</v>
      </c>
      <c r="D181" s="8"/>
      <c r="E181" s="7"/>
      <c r="F181" s="20">
        <v>2.5</v>
      </c>
      <c r="G181" s="9">
        <v>2.5</v>
      </c>
      <c r="H181" s="10">
        <v>49333.88</v>
      </c>
      <c r="I181" s="10">
        <v>29600.327999999998</v>
      </c>
      <c r="J181" s="10">
        <v>29600.327999999998</v>
      </c>
      <c r="K181" s="24">
        <v>0</v>
      </c>
      <c r="L181" s="10">
        <v>0</v>
      </c>
      <c r="M181" s="10">
        <v>0</v>
      </c>
      <c r="N181" s="20">
        <v>0</v>
      </c>
      <c r="O181" s="35"/>
      <c r="P181" s="11" t="s">
        <v>65</v>
      </c>
      <c r="Q181" s="11"/>
      <c r="R181" s="11" t="s">
        <v>66</v>
      </c>
      <c r="S181" s="11" t="s">
        <v>67</v>
      </c>
      <c r="T181" s="11" t="s">
        <v>66</v>
      </c>
      <c r="U181" s="11" t="s">
        <v>67</v>
      </c>
      <c r="V181" s="11" t="s">
        <v>66</v>
      </c>
      <c r="W181" s="11" t="s">
        <v>67</v>
      </c>
      <c r="X181" s="11" t="s">
        <v>66</v>
      </c>
      <c r="Y181" s="11" t="s">
        <v>67</v>
      </c>
      <c r="Z181" s="11" t="s">
        <v>66</v>
      </c>
      <c r="AA181" s="11" t="s">
        <v>67</v>
      </c>
      <c r="AB181" s="11" t="s">
        <v>66</v>
      </c>
      <c r="AC181" s="11" t="s">
        <v>67</v>
      </c>
      <c r="AD181" s="11" t="s">
        <v>66</v>
      </c>
      <c r="AE181" s="11" t="s">
        <v>67</v>
      </c>
      <c r="AF181" s="11" t="s">
        <v>68</v>
      </c>
      <c r="AG181" s="12"/>
      <c r="AH181" s="12"/>
      <c r="AI181" s="12"/>
      <c r="AJ181" s="12"/>
      <c r="AK181" s="12"/>
      <c r="AL181" s="13" t="s">
        <v>69</v>
      </c>
      <c r="AM181" s="12"/>
      <c r="AN181" s="12"/>
      <c r="AO181" s="13" t="s">
        <v>67</v>
      </c>
      <c r="AP181" s="13" t="s">
        <v>67</v>
      </c>
      <c r="AQ181" s="13" t="s">
        <v>548</v>
      </c>
      <c r="AR181" s="11" t="s">
        <v>67</v>
      </c>
      <c r="AS181" s="11" t="s">
        <v>67</v>
      </c>
      <c r="AT181" s="14"/>
      <c r="AU181" s="16"/>
      <c r="AV181" s="16"/>
      <c r="BB181">
        <f t="shared" si="51"/>
        <v>0</v>
      </c>
      <c r="BC181">
        <f t="shared" si="52"/>
        <v>0</v>
      </c>
      <c r="BD181">
        <f t="shared" si="53"/>
        <v>0</v>
      </c>
      <c r="BF181">
        <f t="shared" si="54"/>
        <v>0</v>
      </c>
      <c r="BG181">
        <f t="shared" si="55"/>
        <v>0</v>
      </c>
      <c r="BH181">
        <f t="shared" si="56"/>
        <v>0</v>
      </c>
      <c r="BJ181">
        <f t="shared" si="57"/>
        <v>0</v>
      </c>
      <c r="BL181">
        <f t="shared" si="58"/>
        <v>0</v>
      </c>
      <c r="BN181">
        <f t="shared" si="59"/>
        <v>0</v>
      </c>
      <c r="BP181">
        <f t="shared" si="60"/>
        <v>0</v>
      </c>
      <c r="BQ181">
        <f t="shared" si="61"/>
        <v>0</v>
      </c>
      <c r="BR181">
        <f t="shared" si="62"/>
        <v>0</v>
      </c>
      <c r="BS181">
        <f t="shared" si="63"/>
        <v>0</v>
      </c>
      <c r="BT181">
        <f t="shared" si="64"/>
        <v>0</v>
      </c>
      <c r="BV181">
        <f t="shared" si="65"/>
        <v>0</v>
      </c>
      <c r="BW181">
        <f t="shared" si="66"/>
        <v>0</v>
      </c>
      <c r="BX181">
        <f t="shared" si="67"/>
        <v>0</v>
      </c>
      <c r="BZ181">
        <f t="shared" si="68"/>
        <v>0</v>
      </c>
      <c r="CA181">
        <f t="shared" si="69"/>
        <v>0</v>
      </c>
      <c r="CC181">
        <f t="shared" si="70"/>
        <v>0</v>
      </c>
      <c r="CD181">
        <f t="shared" si="71"/>
        <v>0</v>
      </c>
    </row>
    <row r="182" spans="1:82" hidden="1" x14ac:dyDescent="0.25">
      <c r="A182" s="6" t="s">
        <v>549</v>
      </c>
      <c r="B182" s="6"/>
      <c r="C182" s="6" t="s">
        <v>212</v>
      </c>
      <c r="D182" s="8"/>
      <c r="E182" s="7"/>
      <c r="F182" s="20">
        <v>2</v>
      </c>
      <c r="G182" s="9">
        <v>2</v>
      </c>
      <c r="H182" s="10">
        <v>40253.360000000001</v>
      </c>
      <c r="I182" s="10">
        <v>24152.016</v>
      </c>
      <c r="J182" s="10">
        <v>24152.016</v>
      </c>
      <c r="K182" s="24">
        <v>0</v>
      </c>
      <c r="L182" s="10">
        <v>0</v>
      </c>
      <c r="M182" s="10">
        <v>0</v>
      </c>
      <c r="N182" s="20">
        <v>0</v>
      </c>
      <c r="O182" s="35"/>
      <c r="P182" s="11" t="s">
        <v>65</v>
      </c>
      <c r="Q182" s="11"/>
      <c r="R182" s="11" t="s">
        <v>66</v>
      </c>
      <c r="S182" s="11" t="s">
        <v>67</v>
      </c>
      <c r="T182" s="11" t="s">
        <v>66</v>
      </c>
      <c r="U182" s="11" t="s">
        <v>67</v>
      </c>
      <c r="V182" s="11" t="s">
        <v>66</v>
      </c>
      <c r="W182" s="11" t="s">
        <v>67</v>
      </c>
      <c r="X182" s="11" t="s">
        <v>66</v>
      </c>
      <c r="Y182" s="11" t="s">
        <v>67</v>
      </c>
      <c r="Z182" s="11" t="s">
        <v>66</v>
      </c>
      <c r="AA182" s="11" t="s">
        <v>67</v>
      </c>
      <c r="AB182" s="11" t="s">
        <v>66</v>
      </c>
      <c r="AC182" s="11" t="s">
        <v>67</v>
      </c>
      <c r="AD182" s="11" t="s">
        <v>66</v>
      </c>
      <c r="AE182" s="11" t="s">
        <v>67</v>
      </c>
      <c r="AF182" s="11" t="s">
        <v>68</v>
      </c>
      <c r="AG182" s="12"/>
      <c r="AH182" s="12"/>
      <c r="AI182" s="12"/>
      <c r="AJ182" s="12"/>
      <c r="AK182" s="12"/>
      <c r="AL182" s="13" t="s">
        <v>69</v>
      </c>
      <c r="AM182" s="12"/>
      <c r="AN182" s="12"/>
      <c r="AO182" s="13" t="s">
        <v>67</v>
      </c>
      <c r="AP182" s="13" t="s">
        <v>67</v>
      </c>
      <c r="AQ182" s="13" t="s">
        <v>550</v>
      </c>
      <c r="AR182" s="11" t="s">
        <v>67</v>
      </c>
      <c r="AS182" s="11" t="s">
        <v>67</v>
      </c>
      <c r="AT182" s="14"/>
      <c r="AU182" s="16"/>
      <c r="AV182" s="16"/>
      <c r="BB182">
        <f t="shared" si="51"/>
        <v>0</v>
      </c>
      <c r="BC182">
        <f t="shared" si="52"/>
        <v>0</v>
      </c>
      <c r="BD182">
        <f t="shared" si="53"/>
        <v>0</v>
      </c>
      <c r="BF182">
        <f t="shared" si="54"/>
        <v>0</v>
      </c>
      <c r="BG182">
        <f t="shared" si="55"/>
        <v>0</v>
      </c>
      <c r="BH182">
        <f t="shared" si="56"/>
        <v>0</v>
      </c>
      <c r="BJ182">
        <f t="shared" si="57"/>
        <v>0</v>
      </c>
      <c r="BL182">
        <f t="shared" si="58"/>
        <v>0</v>
      </c>
      <c r="BN182">
        <f t="shared" si="59"/>
        <v>0</v>
      </c>
      <c r="BP182">
        <f t="shared" si="60"/>
        <v>0</v>
      </c>
      <c r="BQ182">
        <f t="shared" si="61"/>
        <v>0</v>
      </c>
      <c r="BR182">
        <f t="shared" si="62"/>
        <v>0</v>
      </c>
      <c r="BS182">
        <f t="shared" si="63"/>
        <v>0</v>
      </c>
      <c r="BT182">
        <f t="shared" si="64"/>
        <v>0</v>
      </c>
      <c r="BV182">
        <f t="shared" si="65"/>
        <v>0</v>
      </c>
      <c r="BW182">
        <f t="shared" si="66"/>
        <v>0</v>
      </c>
      <c r="BX182">
        <f t="shared" si="67"/>
        <v>0</v>
      </c>
      <c r="BZ182">
        <f t="shared" si="68"/>
        <v>0</v>
      </c>
      <c r="CA182">
        <f t="shared" si="69"/>
        <v>0</v>
      </c>
      <c r="CC182">
        <f t="shared" si="70"/>
        <v>0</v>
      </c>
      <c r="CD182">
        <f t="shared" si="71"/>
        <v>0</v>
      </c>
    </row>
    <row r="183" spans="1:82" hidden="1" x14ac:dyDescent="0.25">
      <c r="A183" s="6" t="s">
        <v>551</v>
      </c>
      <c r="B183" s="6"/>
      <c r="C183" s="6" t="s">
        <v>212</v>
      </c>
      <c r="D183" s="8"/>
      <c r="E183" s="7"/>
      <c r="F183" s="20">
        <v>1</v>
      </c>
      <c r="G183" s="9">
        <v>1</v>
      </c>
      <c r="H183" s="10">
        <v>108230.7</v>
      </c>
      <c r="I183" s="10">
        <v>64938.42</v>
      </c>
      <c r="J183" s="10">
        <v>64938.42</v>
      </c>
      <c r="K183" s="24">
        <v>0</v>
      </c>
      <c r="L183" s="10">
        <v>0</v>
      </c>
      <c r="M183" s="10">
        <v>0</v>
      </c>
      <c r="N183" s="20">
        <v>0</v>
      </c>
      <c r="O183" s="35"/>
      <c r="P183" s="11" t="s">
        <v>65</v>
      </c>
      <c r="Q183" s="11"/>
      <c r="R183" s="11" t="s">
        <v>66</v>
      </c>
      <c r="S183" s="11" t="s">
        <v>67</v>
      </c>
      <c r="T183" s="11" t="s">
        <v>66</v>
      </c>
      <c r="U183" s="11" t="s">
        <v>67</v>
      </c>
      <c r="V183" s="11" t="s">
        <v>66</v>
      </c>
      <c r="W183" s="11" t="s">
        <v>67</v>
      </c>
      <c r="X183" s="11" t="s">
        <v>66</v>
      </c>
      <c r="Y183" s="11" t="s">
        <v>67</v>
      </c>
      <c r="Z183" s="11" t="s">
        <v>66</v>
      </c>
      <c r="AA183" s="11" t="s">
        <v>67</v>
      </c>
      <c r="AB183" s="11" t="s">
        <v>66</v>
      </c>
      <c r="AC183" s="11" t="s">
        <v>67</v>
      </c>
      <c r="AD183" s="11" t="s">
        <v>66</v>
      </c>
      <c r="AE183" s="11" t="s">
        <v>67</v>
      </c>
      <c r="AF183" s="11" t="s">
        <v>68</v>
      </c>
      <c r="AG183" s="12"/>
      <c r="AH183" s="12"/>
      <c r="AI183" s="12"/>
      <c r="AJ183" s="12"/>
      <c r="AK183" s="12"/>
      <c r="AL183" s="13" t="s">
        <v>69</v>
      </c>
      <c r="AM183" s="12"/>
      <c r="AN183" s="12"/>
      <c r="AO183" s="13" t="s">
        <v>67</v>
      </c>
      <c r="AP183" s="13" t="s">
        <v>67</v>
      </c>
      <c r="AQ183" s="13" t="s">
        <v>552</v>
      </c>
      <c r="AR183" s="11" t="s">
        <v>67</v>
      </c>
      <c r="AS183" s="11" t="s">
        <v>67</v>
      </c>
      <c r="AT183" s="14"/>
      <c r="AU183" s="16"/>
      <c r="AV183" s="16"/>
      <c r="BB183">
        <f t="shared" si="51"/>
        <v>0</v>
      </c>
      <c r="BC183">
        <f t="shared" si="52"/>
        <v>0</v>
      </c>
      <c r="BD183">
        <f t="shared" si="53"/>
        <v>0</v>
      </c>
      <c r="BF183">
        <f t="shared" si="54"/>
        <v>0</v>
      </c>
      <c r="BG183">
        <f t="shared" si="55"/>
        <v>0</v>
      </c>
      <c r="BH183">
        <f t="shared" si="56"/>
        <v>0</v>
      </c>
      <c r="BJ183">
        <f t="shared" si="57"/>
        <v>0</v>
      </c>
      <c r="BL183">
        <f t="shared" si="58"/>
        <v>0</v>
      </c>
      <c r="BN183">
        <f t="shared" si="59"/>
        <v>0</v>
      </c>
      <c r="BP183">
        <f t="shared" si="60"/>
        <v>0</v>
      </c>
      <c r="BQ183">
        <f t="shared" si="61"/>
        <v>0</v>
      </c>
      <c r="BR183">
        <f t="shared" si="62"/>
        <v>0</v>
      </c>
      <c r="BS183">
        <f t="shared" si="63"/>
        <v>0</v>
      </c>
      <c r="BT183">
        <f t="shared" si="64"/>
        <v>0</v>
      </c>
      <c r="BV183">
        <f t="shared" si="65"/>
        <v>0</v>
      </c>
      <c r="BW183">
        <f t="shared" si="66"/>
        <v>0</v>
      </c>
      <c r="BX183">
        <f t="shared" si="67"/>
        <v>0</v>
      </c>
      <c r="BZ183">
        <f t="shared" si="68"/>
        <v>0</v>
      </c>
      <c r="CA183">
        <f t="shared" si="69"/>
        <v>0</v>
      </c>
      <c r="CC183">
        <f t="shared" si="70"/>
        <v>0</v>
      </c>
      <c r="CD183">
        <f t="shared" si="71"/>
        <v>0</v>
      </c>
    </row>
    <row r="184" spans="1:82" hidden="1" x14ac:dyDescent="0.25">
      <c r="A184" s="6" t="s">
        <v>553</v>
      </c>
      <c r="B184" s="6"/>
      <c r="C184" s="6" t="s">
        <v>212</v>
      </c>
      <c r="D184" s="8"/>
      <c r="E184" s="7"/>
      <c r="F184" s="20">
        <v>1</v>
      </c>
      <c r="G184" s="9">
        <v>1</v>
      </c>
      <c r="H184" s="10">
        <v>42209.15</v>
      </c>
      <c r="I184" s="10">
        <v>25325.49</v>
      </c>
      <c r="J184" s="10">
        <v>25325.49</v>
      </c>
      <c r="K184" s="24">
        <v>0</v>
      </c>
      <c r="L184" s="10">
        <v>0</v>
      </c>
      <c r="M184" s="10">
        <v>0</v>
      </c>
      <c r="N184" s="20">
        <v>0</v>
      </c>
      <c r="O184" s="35"/>
      <c r="P184" s="11" t="s">
        <v>65</v>
      </c>
      <c r="Q184" s="11"/>
      <c r="R184" s="11" t="s">
        <v>66</v>
      </c>
      <c r="S184" s="11" t="s">
        <v>67</v>
      </c>
      <c r="T184" s="11" t="s">
        <v>66</v>
      </c>
      <c r="U184" s="11" t="s">
        <v>67</v>
      </c>
      <c r="V184" s="11" t="s">
        <v>66</v>
      </c>
      <c r="W184" s="11" t="s">
        <v>67</v>
      </c>
      <c r="X184" s="11" t="s">
        <v>66</v>
      </c>
      <c r="Y184" s="11" t="s">
        <v>67</v>
      </c>
      <c r="Z184" s="11" t="s">
        <v>66</v>
      </c>
      <c r="AA184" s="11" t="s">
        <v>67</v>
      </c>
      <c r="AB184" s="11" t="s">
        <v>66</v>
      </c>
      <c r="AC184" s="11" t="s">
        <v>67</v>
      </c>
      <c r="AD184" s="11" t="s">
        <v>66</v>
      </c>
      <c r="AE184" s="11" t="s">
        <v>67</v>
      </c>
      <c r="AF184" s="11" t="s">
        <v>68</v>
      </c>
      <c r="AG184" s="12"/>
      <c r="AH184" s="12"/>
      <c r="AI184" s="12"/>
      <c r="AJ184" s="12"/>
      <c r="AK184" s="12"/>
      <c r="AL184" s="13" t="s">
        <v>69</v>
      </c>
      <c r="AM184" s="12"/>
      <c r="AN184" s="12"/>
      <c r="AO184" s="13" t="s">
        <v>67</v>
      </c>
      <c r="AP184" s="13" t="s">
        <v>67</v>
      </c>
      <c r="AQ184" s="13" t="s">
        <v>554</v>
      </c>
      <c r="AR184" s="11" t="s">
        <v>67</v>
      </c>
      <c r="AS184" s="11" t="s">
        <v>67</v>
      </c>
      <c r="AT184" s="14"/>
      <c r="AU184" s="16"/>
      <c r="AV184" s="16"/>
      <c r="BB184">
        <f t="shared" si="51"/>
        <v>0</v>
      </c>
      <c r="BC184">
        <f t="shared" si="52"/>
        <v>0</v>
      </c>
      <c r="BD184">
        <f t="shared" si="53"/>
        <v>0</v>
      </c>
      <c r="BF184">
        <f t="shared" si="54"/>
        <v>0</v>
      </c>
      <c r="BG184">
        <f t="shared" si="55"/>
        <v>0</v>
      </c>
      <c r="BH184">
        <f t="shared" si="56"/>
        <v>0</v>
      </c>
      <c r="BJ184">
        <f t="shared" si="57"/>
        <v>0</v>
      </c>
      <c r="BL184">
        <f t="shared" si="58"/>
        <v>0</v>
      </c>
      <c r="BN184">
        <f t="shared" si="59"/>
        <v>0</v>
      </c>
      <c r="BP184">
        <f t="shared" si="60"/>
        <v>0</v>
      </c>
      <c r="BQ184">
        <f t="shared" si="61"/>
        <v>0</v>
      </c>
      <c r="BR184">
        <f t="shared" si="62"/>
        <v>0</v>
      </c>
      <c r="BS184">
        <f t="shared" si="63"/>
        <v>0</v>
      </c>
      <c r="BT184">
        <f t="shared" si="64"/>
        <v>0</v>
      </c>
      <c r="BV184">
        <f t="shared" si="65"/>
        <v>0</v>
      </c>
      <c r="BW184">
        <f t="shared" si="66"/>
        <v>0</v>
      </c>
      <c r="BX184">
        <f t="shared" si="67"/>
        <v>0</v>
      </c>
      <c r="BZ184">
        <f t="shared" si="68"/>
        <v>0</v>
      </c>
      <c r="CA184">
        <f t="shared" si="69"/>
        <v>0</v>
      </c>
      <c r="CC184">
        <f t="shared" si="70"/>
        <v>0</v>
      </c>
      <c r="CD184">
        <f t="shared" si="71"/>
        <v>0</v>
      </c>
    </row>
    <row r="185" spans="1:82" hidden="1" x14ac:dyDescent="0.25">
      <c r="A185" s="6" t="s">
        <v>555</v>
      </c>
      <c r="B185" s="6"/>
      <c r="C185" s="6" t="s">
        <v>212</v>
      </c>
      <c r="D185" s="8"/>
      <c r="E185" s="7"/>
      <c r="F185" s="20">
        <v>1</v>
      </c>
      <c r="G185" s="9">
        <v>1</v>
      </c>
      <c r="H185" s="10">
        <v>103626.7</v>
      </c>
      <c r="I185" s="10">
        <v>62176.02</v>
      </c>
      <c r="J185" s="10">
        <v>62176.02</v>
      </c>
      <c r="K185" s="24">
        <v>0</v>
      </c>
      <c r="L185" s="10">
        <v>0</v>
      </c>
      <c r="M185" s="10">
        <v>0</v>
      </c>
      <c r="N185" s="20">
        <v>0</v>
      </c>
      <c r="O185" s="35"/>
      <c r="P185" s="11" t="s">
        <v>65</v>
      </c>
      <c r="Q185" s="11"/>
      <c r="R185" s="11" t="s">
        <v>66</v>
      </c>
      <c r="S185" s="11" t="s">
        <v>67</v>
      </c>
      <c r="T185" s="11" t="s">
        <v>66</v>
      </c>
      <c r="U185" s="11" t="s">
        <v>67</v>
      </c>
      <c r="V185" s="11" t="s">
        <v>66</v>
      </c>
      <c r="W185" s="11" t="s">
        <v>67</v>
      </c>
      <c r="X185" s="11" t="s">
        <v>66</v>
      </c>
      <c r="Y185" s="11" t="s">
        <v>67</v>
      </c>
      <c r="Z185" s="11" t="s">
        <v>66</v>
      </c>
      <c r="AA185" s="11" t="s">
        <v>67</v>
      </c>
      <c r="AB185" s="11" t="s">
        <v>66</v>
      </c>
      <c r="AC185" s="11" t="s">
        <v>67</v>
      </c>
      <c r="AD185" s="11" t="s">
        <v>66</v>
      </c>
      <c r="AE185" s="11" t="s">
        <v>67</v>
      </c>
      <c r="AF185" s="11" t="s">
        <v>68</v>
      </c>
      <c r="AG185" s="12"/>
      <c r="AH185" s="12"/>
      <c r="AI185" s="12"/>
      <c r="AJ185" s="12"/>
      <c r="AK185" s="12"/>
      <c r="AL185" s="13" t="s">
        <v>69</v>
      </c>
      <c r="AM185" s="12"/>
      <c r="AN185" s="12"/>
      <c r="AO185" s="13" t="s">
        <v>67</v>
      </c>
      <c r="AP185" s="13" t="s">
        <v>67</v>
      </c>
      <c r="AQ185" s="13" t="s">
        <v>556</v>
      </c>
      <c r="AR185" s="11" t="s">
        <v>67</v>
      </c>
      <c r="AS185" s="11" t="s">
        <v>67</v>
      </c>
      <c r="AT185" s="14"/>
      <c r="AU185" s="16"/>
      <c r="AV185" s="16"/>
      <c r="BB185">
        <f t="shared" si="51"/>
        <v>0</v>
      </c>
      <c r="BC185">
        <f t="shared" si="52"/>
        <v>0</v>
      </c>
      <c r="BD185">
        <f t="shared" si="53"/>
        <v>0</v>
      </c>
      <c r="BF185">
        <f t="shared" si="54"/>
        <v>0</v>
      </c>
      <c r="BG185">
        <f t="shared" si="55"/>
        <v>0</v>
      </c>
      <c r="BH185">
        <f t="shared" si="56"/>
        <v>0</v>
      </c>
      <c r="BJ185">
        <f t="shared" si="57"/>
        <v>0</v>
      </c>
      <c r="BL185">
        <f t="shared" si="58"/>
        <v>0</v>
      </c>
      <c r="BN185">
        <f t="shared" si="59"/>
        <v>0</v>
      </c>
      <c r="BP185">
        <f t="shared" si="60"/>
        <v>0</v>
      </c>
      <c r="BQ185">
        <f t="shared" si="61"/>
        <v>0</v>
      </c>
      <c r="BR185">
        <f t="shared" si="62"/>
        <v>0</v>
      </c>
      <c r="BS185">
        <f t="shared" si="63"/>
        <v>0</v>
      </c>
      <c r="BT185">
        <f t="shared" si="64"/>
        <v>0</v>
      </c>
      <c r="BV185">
        <f t="shared" si="65"/>
        <v>0</v>
      </c>
      <c r="BW185">
        <f t="shared" si="66"/>
        <v>0</v>
      </c>
      <c r="BX185">
        <f t="shared" si="67"/>
        <v>0</v>
      </c>
      <c r="BZ185">
        <f t="shared" si="68"/>
        <v>0</v>
      </c>
      <c r="CA185">
        <f t="shared" si="69"/>
        <v>0</v>
      </c>
      <c r="CC185">
        <f t="shared" si="70"/>
        <v>0</v>
      </c>
      <c r="CD185">
        <f t="shared" si="71"/>
        <v>0</v>
      </c>
    </row>
    <row r="186" spans="1:82" hidden="1" x14ac:dyDescent="0.25">
      <c r="A186" s="6" t="s">
        <v>557</v>
      </c>
      <c r="B186" s="6"/>
      <c r="C186" s="6" t="s">
        <v>212</v>
      </c>
      <c r="D186" s="8"/>
      <c r="E186" s="7"/>
      <c r="F186" s="20">
        <v>1</v>
      </c>
      <c r="G186" s="9">
        <v>1</v>
      </c>
      <c r="H186" s="10">
        <v>47117.67</v>
      </c>
      <c r="I186" s="10">
        <v>28270.601999999999</v>
      </c>
      <c r="J186" s="10">
        <v>28270.601999999999</v>
      </c>
      <c r="K186" s="24">
        <v>0</v>
      </c>
      <c r="L186" s="10">
        <v>0</v>
      </c>
      <c r="M186" s="10">
        <v>0</v>
      </c>
      <c r="N186" s="20">
        <v>0</v>
      </c>
      <c r="O186" s="35"/>
      <c r="P186" s="11" t="s">
        <v>65</v>
      </c>
      <c r="Q186" s="11"/>
      <c r="R186" s="11" t="s">
        <v>66</v>
      </c>
      <c r="S186" s="11" t="s">
        <v>67</v>
      </c>
      <c r="T186" s="11" t="s">
        <v>66</v>
      </c>
      <c r="U186" s="11" t="s">
        <v>67</v>
      </c>
      <c r="V186" s="11" t="s">
        <v>66</v>
      </c>
      <c r="W186" s="11" t="s">
        <v>67</v>
      </c>
      <c r="X186" s="11" t="s">
        <v>66</v>
      </c>
      <c r="Y186" s="11" t="s">
        <v>67</v>
      </c>
      <c r="Z186" s="11" t="s">
        <v>66</v>
      </c>
      <c r="AA186" s="11" t="s">
        <v>67</v>
      </c>
      <c r="AB186" s="11" t="s">
        <v>66</v>
      </c>
      <c r="AC186" s="11" t="s">
        <v>67</v>
      </c>
      <c r="AD186" s="11" t="s">
        <v>66</v>
      </c>
      <c r="AE186" s="11" t="s">
        <v>67</v>
      </c>
      <c r="AF186" s="11" t="s">
        <v>68</v>
      </c>
      <c r="AG186" s="12"/>
      <c r="AH186" s="12"/>
      <c r="AI186" s="12"/>
      <c r="AJ186" s="12"/>
      <c r="AK186" s="12"/>
      <c r="AL186" s="13" t="s">
        <v>69</v>
      </c>
      <c r="AM186" s="12"/>
      <c r="AN186" s="12"/>
      <c r="AO186" s="13" t="s">
        <v>67</v>
      </c>
      <c r="AP186" s="13" t="s">
        <v>67</v>
      </c>
      <c r="AQ186" s="13" t="s">
        <v>558</v>
      </c>
      <c r="AR186" s="11" t="s">
        <v>67</v>
      </c>
      <c r="AS186" s="11" t="s">
        <v>67</v>
      </c>
      <c r="AT186" s="14"/>
      <c r="AU186" s="16"/>
      <c r="AV186" s="16"/>
      <c r="BB186">
        <f t="shared" si="51"/>
        <v>0</v>
      </c>
      <c r="BC186">
        <f t="shared" si="52"/>
        <v>0</v>
      </c>
      <c r="BD186">
        <f t="shared" si="53"/>
        <v>0</v>
      </c>
      <c r="BF186">
        <f t="shared" si="54"/>
        <v>0</v>
      </c>
      <c r="BG186">
        <f t="shared" si="55"/>
        <v>0</v>
      </c>
      <c r="BH186">
        <f t="shared" si="56"/>
        <v>0</v>
      </c>
      <c r="BJ186">
        <f t="shared" si="57"/>
        <v>0</v>
      </c>
      <c r="BL186">
        <f t="shared" si="58"/>
        <v>0</v>
      </c>
      <c r="BN186">
        <f t="shared" si="59"/>
        <v>0</v>
      </c>
      <c r="BP186">
        <f t="shared" si="60"/>
        <v>0</v>
      </c>
      <c r="BQ186">
        <f t="shared" si="61"/>
        <v>0</v>
      </c>
      <c r="BR186">
        <f t="shared" si="62"/>
        <v>0</v>
      </c>
      <c r="BS186">
        <f t="shared" si="63"/>
        <v>0</v>
      </c>
      <c r="BT186">
        <f t="shared" si="64"/>
        <v>0</v>
      </c>
      <c r="BV186">
        <f t="shared" si="65"/>
        <v>0</v>
      </c>
      <c r="BW186">
        <f t="shared" si="66"/>
        <v>0</v>
      </c>
      <c r="BX186">
        <f t="shared" si="67"/>
        <v>0</v>
      </c>
      <c r="BZ186">
        <f t="shared" si="68"/>
        <v>0</v>
      </c>
      <c r="CA186">
        <f t="shared" si="69"/>
        <v>0</v>
      </c>
      <c r="CC186">
        <f t="shared" si="70"/>
        <v>0</v>
      </c>
      <c r="CD186">
        <f t="shared" si="71"/>
        <v>0</v>
      </c>
    </row>
    <row r="187" spans="1:82" hidden="1" x14ac:dyDescent="0.25">
      <c r="A187" s="6" t="s">
        <v>559</v>
      </c>
      <c r="B187" s="6"/>
      <c r="C187" s="6" t="s">
        <v>560</v>
      </c>
      <c r="D187" s="8"/>
      <c r="E187" s="6"/>
      <c r="F187" s="20">
        <v>0</v>
      </c>
      <c r="G187" s="9">
        <v>0</v>
      </c>
      <c r="H187" s="10">
        <v>0</v>
      </c>
      <c r="I187" s="10">
        <v>0</v>
      </c>
      <c r="J187" s="10">
        <v>-39956.93</v>
      </c>
      <c r="K187" s="24">
        <v>39956.93</v>
      </c>
      <c r="L187" s="10">
        <v>39956.93</v>
      </c>
      <c r="M187" s="10">
        <v>0</v>
      </c>
      <c r="N187" s="6" t="s">
        <v>560</v>
      </c>
      <c r="O187" s="35"/>
      <c r="P187" s="11" t="s">
        <v>65</v>
      </c>
      <c r="Q187" s="11"/>
      <c r="R187" s="11" t="s">
        <v>66</v>
      </c>
      <c r="S187" s="11" t="s">
        <v>67</v>
      </c>
      <c r="T187" s="11" t="s">
        <v>66</v>
      </c>
      <c r="U187" s="11" t="s">
        <v>67</v>
      </c>
      <c r="V187" s="11" t="s">
        <v>66</v>
      </c>
      <c r="W187" s="11" t="s">
        <v>67</v>
      </c>
      <c r="X187" s="11" t="s">
        <v>66</v>
      </c>
      <c r="Y187" s="11" t="s">
        <v>67</v>
      </c>
      <c r="Z187" s="11" t="s">
        <v>66</v>
      </c>
      <c r="AA187" s="11" t="s">
        <v>67</v>
      </c>
      <c r="AB187" s="11" t="s">
        <v>66</v>
      </c>
      <c r="AC187" s="6" t="s">
        <v>67</v>
      </c>
      <c r="AD187" s="11" t="s">
        <v>66</v>
      </c>
      <c r="AE187" s="11" t="s">
        <v>67</v>
      </c>
      <c r="AF187" s="11" t="s">
        <v>68</v>
      </c>
      <c r="AG187" s="12">
        <v>44718</v>
      </c>
      <c r="AH187" s="25"/>
      <c r="AI187" s="25"/>
      <c r="AJ187" s="25"/>
      <c r="AK187" s="25"/>
      <c r="AL187" s="6" t="s">
        <v>560</v>
      </c>
      <c r="AM187" s="12"/>
      <c r="AN187" s="12"/>
      <c r="AO187" s="6" t="s">
        <v>67</v>
      </c>
      <c r="AP187" s="13" t="s">
        <v>67</v>
      </c>
      <c r="AQ187" s="13" t="s">
        <v>560</v>
      </c>
      <c r="AR187" s="6" t="s">
        <v>67</v>
      </c>
      <c r="AS187" s="6" t="s">
        <v>67</v>
      </c>
      <c r="AT187" s="26" t="s">
        <v>560</v>
      </c>
      <c r="AU187" s="16"/>
      <c r="AV187" s="16"/>
      <c r="BB187">
        <f t="shared" si="51"/>
        <v>0</v>
      </c>
      <c r="BC187">
        <f t="shared" si="52"/>
        <v>0</v>
      </c>
      <c r="BD187">
        <f t="shared" si="53"/>
        <v>0</v>
      </c>
      <c r="BF187">
        <f t="shared" si="54"/>
        <v>0</v>
      </c>
      <c r="BG187">
        <f t="shared" si="55"/>
        <v>0</v>
      </c>
      <c r="BH187">
        <f t="shared" si="56"/>
        <v>0</v>
      </c>
      <c r="BJ187">
        <f t="shared" si="57"/>
        <v>0</v>
      </c>
      <c r="BL187">
        <f t="shared" si="58"/>
        <v>0</v>
      </c>
      <c r="BN187">
        <f t="shared" si="59"/>
        <v>0</v>
      </c>
      <c r="BP187">
        <f t="shared" si="60"/>
        <v>0</v>
      </c>
      <c r="BQ187">
        <f t="shared" si="61"/>
        <v>0</v>
      </c>
      <c r="BR187">
        <f t="shared" si="62"/>
        <v>0</v>
      </c>
      <c r="BS187">
        <f t="shared" si="63"/>
        <v>0</v>
      </c>
      <c r="BT187">
        <f t="shared" si="64"/>
        <v>0</v>
      </c>
      <c r="BV187">
        <f t="shared" si="65"/>
        <v>0</v>
      </c>
      <c r="BW187">
        <f t="shared" si="66"/>
        <v>0</v>
      </c>
      <c r="BX187">
        <f t="shared" si="67"/>
        <v>0</v>
      </c>
      <c r="BZ187">
        <f t="shared" si="68"/>
        <v>0</v>
      </c>
      <c r="CA187">
        <f t="shared" si="69"/>
        <v>0</v>
      </c>
      <c r="CC187">
        <f t="shared" si="70"/>
        <v>0</v>
      </c>
      <c r="CD187">
        <f t="shared" si="71"/>
        <v>0</v>
      </c>
    </row>
    <row r="188" spans="1:82" hidden="1" x14ac:dyDescent="0.25">
      <c r="A188" s="6" t="s">
        <v>561</v>
      </c>
      <c r="B188" s="6"/>
      <c r="C188" s="6" t="s">
        <v>212</v>
      </c>
      <c r="D188" s="8"/>
      <c r="E188" s="7"/>
      <c r="F188" s="20">
        <v>0</v>
      </c>
      <c r="G188" s="9">
        <v>0</v>
      </c>
      <c r="H188" s="10">
        <v>478414.71</v>
      </c>
      <c r="I188" s="10">
        <v>287048.826</v>
      </c>
      <c r="J188" s="10">
        <v>190148.826</v>
      </c>
      <c r="K188" s="24">
        <v>96900</v>
      </c>
      <c r="L188" s="10">
        <v>96900</v>
      </c>
      <c r="M188" s="10">
        <v>0</v>
      </c>
      <c r="N188" s="20">
        <v>0</v>
      </c>
      <c r="O188" s="35"/>
      <c r="P188" s="11" t="s">
        <v>65</v>
      </c>
      <c r="Q188" s="11"/>
      <c r="R188" s="11" t="s">
        <v>66</v>
      </c>
      <c r="S188" s="11" t="s">
        <v>67</v>
      </c>
      <c r="T188" s="11" t="s">
        <v>66</v>
      </c>
      <c r="U188" s="11" t="s">
        <v>67</v>
      </c>
      <c r="V188" s="11" t="s">
        <v>66</v>
      </c>
      <c r="W188" s="11" t="s">
        <v>67</v>
      </c>
      <c r="X188" s="11" t="s">
        <v>66</v>
      </c>
      <c r="Y188" s="11" t="s">
        <v>67</v>
      </c>
      <c r="Z188" s="11" t="s">
        <v>66</v>
      </c>
      <c r="AA188" s="11" t="s">
        <v>67</v>
      </c>
      <c r="AB188" s="11" t="s">
        <v>66</v>
      </c>
      <c r="AC188" s="11" t="s">
        <v>67</v>
      </c>
      <c r="AD188" s="11" t="s">
        <v>66</v>
      </c>
      <c r="AE188" s="11" t="s">
        <v>67</v>
      </c>
      <c r="AF188" s="11" t="s">
        <v>68</v>
      </c>
      <c r="AG188" s="12"/>
      <c r="AH188" s="12"/>
      <c r="AI188" s="12"/>
      <c r="AJ188" s="12"/>
      <c r="AK188" s="12"/>
      <c r="AL188" s="13" t="s">
        <v>69</v>
      </c>
      <c r="AM188" s="12"/>
      <c r="AN188" s="12"/>
      <c r="AO188" s="13" t="s">
        <v>67</v>
      </c>
      <c r="AP188" s="13" t="s">
        <v>67</v>
      </c>
      <c r="AQ188" s="13" t="s">
        <v>562</v>
      </c>
      <c r="AR188" s="11" t="s">
        <v>67</v>
      </c>
      <c r="AS188" s="11" t="s">
        <v>67</v>
      </c>
      <c r="AT188" s="14"/>
      <c r="AU188" s="16"/>
      <c r="AV188" s="16"/>
      <c r="BB188">
        <f t="shared" si="51"/>
        <v>0</v>
      </c>
      <c r="BC188">
        <f t="shared" si="52"/>
        <v>0</v>
      </c>
      <c r="BD188">
        <f t="shared" si="53"/>
        <v>0</v>
      </c>
      <c r="BF188">
        <f t="shared" si="54"/>
        <v>0</v>
      </c>
      <c r="BG188">
        <f t="shared" si="55"/>
        <v>0</v>
      </c>
      <c r="BH188">
        <f t="shared" si="56"/>
        <v>0</v>
      </c>
      <c r="BJ188">
        <f t="shared" si="57"/>
        <v>0</v>
      </c>
      <c r="BL188">
        <f t="shared" si="58"/>
        <v>0</v>
      </c>
      <c r="BN188">
        <f t="shared" si="59"/>
        <v>0</v>
      </c>
      <c r="BP188">
        <f t="shared" si="60"/>
        <v>0</v>
      </c>
      <c r="BQ188">
        <f t="shared" si="61"/>
        <v>0</v>
      </c>
      <c r="BR188">
        <f t="shared" si="62"/>
        <v>0</v>
      </c>
      <c r="BS188">
        <f t="shared" si="63"/>
        <v>0</v>
      </c>
      <c r="BT188">
        <f t="shared" si="64"/>
        <v>0</v>
      </c>
      <c r="BV188">
        <f t="shared" si="65"/>
        <v>0</v>
      </c>
      <c r="BW188">
        <f t="shared" si="66"/>
        <v>0</v>
      </c>
      <c r="BX188">
        <f t="shared" si="67"/>
        <v>0</v>
      </c>
      <c r="BZ188">
        <f t="shared" si="68"/>
        <v>0</v>
      </c>
      <c r="CA188">
        <f t="shared" si="69"/>
        <v>0</v>
      </c>
      <c r="CC188">
        <f t="shared" si="70"/>
        <v>0</v>
      </c>
      <c r="CD188">
        <f t="shared" si="71"/>
        <v>0</v>
      </c>
    </row>
    <row r="189" spans="1:82" hidden="1" x14ac:dyDescent="0.25">
      <c r="A189" s="6" t="s">
        <v>563</v>
      </c>
      <c r="B189" s="6"/>
      <c r="C189" s="6" t="s">
        <v>212</v>
      </c>
      <c r="D189" s="8"/>
      <c r="E189" s="7"/>
      <c r="F189" s="20">
        <v>0</v>
      </c>
      <c r="G189" s="9">
        <v>0</v>
      </c>
      <c r="H189" s="10">
        <v>478414.71</v>
      </c>
      <c r="I189" s="10">
        <v>287048.826</v>
      </c>
      <c r="J189" s="10">
        <v>188248.826</v>
      </c>
      <c r="K189" s="24">
        <v>98800</v>
      </c>
      <c r="L189" s="10">
        <v>98800</v>
      </c>
      <c r="M189" s="10">
        <v>0</v>
      </c>
      <c r="N189" s="20">
        <v>0</v>
      </c>
      <c r="O189" s="35"/>
      <c r="P189" s="11" t="s">
        <v>65</v>
      </c>
      <c r="Q189" s="11"/>
      <c r="R189" s="11" t="s">
        <v>66</v>
      </c>
      <c r="S189" s="11" t="s">
        <v>67</v>
      </c>
      <c r="T189" s="11" t="s">
        <v>66</v>
      </c>
      <c r="U189" s="11" t="s">
        <v>67</v>
      </c>
      <c r="V189" s="11" t="s">
        <v>66</v>
      </c>
      <c r="W189" s="11" t="s">
        <v>67</v>
      </c>
      <c r="X189" s="11" t="s">
        <v>66</v>
      </c>
      <c r="Y189" s="11" t="s">
        <v>67</v>
      </c>
      <c r="Z189" s="11" t="s">
        <v>66</v>
      </c>
      <c r="AA189" s="11" t="s">
        <v>67</v>
      </c>
      <c r="AB189" s="11" t="s">
        <v>66</v>
      </c>
      <c r="AC189" s="11" t="s">
        <v>67</v>
      </c>
      <c r="AD189" s="11" t="s">
        <v>66</v>
      </c>
      <c r="AE189" s="11" t="s">
        <v>67</v>
      </c>
      <c r="AF189" s="11" t="s">
        <v>68</v>
      </c>
      <c r="AG189" s="12"/>
      <c r="AH189" s="12"/>
      <c r="AI189" s="12"/>
      <c r="AJ189" s="12"/>
      <c r="AK189" s="12"/>
      <c r="AL189" s="13" t="s">
        <v>69</v>
      </c>
      <c r="AM189" s="12"/>
      <c r="AN189" s="12"/>
      <c r="AO189" s="13" t="s">
        <v>67</v>
      </c>
      <c r="AP189" s="13" t="s">
        <v>67</v>
      </c>
      <c r="AQ189" s="13" t="s">
        <v>564</v>
      </c>
      <c r="AR189" s="11" t="s">
        <v>67</v>
      </c>
      <c r="AS189" s="11" t="s">
        <v>67</v>
      </c>
      <c r="AT189" s="14"/>
      <c r="AU189" s="16"/>
      <c r="AV189" s="16"/>
      <c r="BB189">
        <f t="shared" si="51"/>
        <v>0</v>
      </c>
      <c r="BC189">
        <f t="shared" si="52"/>
        <v>0</v>
      </c>
      <c r="BD189">
        <f t="shared" si="53"/>
        <v>0</v>
      </c>
      <c r="BF189">
        <f t="shared" si="54"/>
        <v>0</v>
      </c>
      <c r="BG189">
        <f t="shared" si="55"/>
        <v>0</v>
      </c>
      <c r="BH189">
        <f t="shared" si="56"/>
        <v>0</v>
      </c>
      <c r="BJ189">
        <f t="shared" si="57"/>
        <v>0</v>
      </c>
      <c r="BL189">
        <f t="shared" si="58"/>
        <v>0</v>
      </c>
      <c r="BN189">
        <f t="shared" si="59"/>
        <v>0</v>
      </c>
      <c r="BP189">
        <f t="shared" si="60"/>
        <v>0</v>
      </c>
      <c r="BQ189">
        <f t="shared" si="61"/>
        <v>0</v>
      </c>
      <c r="BR189">
        <f t="shared" si="62"/>
        <v>0</v>
      </c>
      <c r="BS189">
        <f t="shared" si="63"/>
        <v>0</v>
      </c>
      <c r="BT189">
        <f t="shared" si="64"/>
        <v>0</v>
      </c>
      <c r="BV189">
        <f t="shared" si="65"/>
        <v>0</v>
      </c>
      <c r="BW189">
        <f t="shared" si="66"/>
        <v>0</v>
      </c>
      <c r="BX189">
        <f t="shared" si="67"/>
        <v>0</v>
      </c>
      <c r="BZ189">
        <f t="shared" si="68"/>
        <v>0</v>
      </c>
      <c r="CA189">
        <f t="shared" si="69"/>
        <v>0</v>
      </c>
      <c r="CC189">
        <f t="shared" si="70"/>
        <v>0</v>
      </c>
      <c r="CD189">
        <f t="shared" si="71"/>
        <v>0</v>
      </c>
    </row>
    <row r="190" spans="1:82" hidden="1" x14ac:dyDescent="0.25">
      <c r="A190" s="6" t="s">
        <v>565</v>
      </c>
      <c r="B190" s="6"/>
      <c r="C190" s="6" t="s">
        <v>34</v>
      </c>
      <c r="D190" s="8">
        <v>44686</v>
      </c>
      <c r="E190" s="7"/>
      <c r="F190" s="20">
        <v>0.2</v>
      </c>
      <c r="G190" s="9">
        <v>0</v>
      </c>
      <c r="H190" s="10">
        <v>26426.959999999999</v>
      </c>
      <c r="I190" s="10">
        <v>15856.175999999999</v>
      </c>
      <c r="J190" s="10">
        <v>885.09599999999955</v>
      </c>
      <c r="K190" s="24">
        <v>14971.08</v>
      </c>
      <c r="L190" s="10">
        <v>14971.08</v>
      </c>
      <c r="M190" s="10">
        <v>0</v>
      </c>
      <c r="N190" s="20">
        <v>2.4609999999999999</v>
      </c>
      <c r="O190" s="35"/>
      <c r="P190" s="11" t="s">
        <v>65</v>
      </c>
      <c r="Q190" s="11"/>
      <c r="R190" s="11" t="s">
        <v>66</v>
      </c>
      <c r="S190" s="11" t="s">
        <v>67</v>
      </c>
      <c r="T190" s="11" t="s">
        <v>66</v>
      </c>
      <c r="U190" s="11" t="s">
        <v>67</v>
      </c>
      <c r="V190" s="11" t="s">
        <v>66</v>
      </c>
      <c r="W190" s="11" t="s">
        <v>67</v>
      </c>
      <c r="X190" s="11" t="s">
        <v>66</v>
      </c>
      <c r="Y190" s="11" t="s">
        <v>67</v>
      </c>
      <c r="Z190" s="11" t="s">
        <v>66</v>
      </c>
      <c r="AA190" s="11" t="s">
        <v>67</v>
      </c>
      <c r="AB190" s="11" t="s">
        <v>66</v>
      </c>
      <c r="AC190" s="11" t="s">
        <v>67</v>
      </c>
      <c r="AD190" s="11" t="s">
        <v>66</v>
      </c>
      <c r="AE190" s="11" t="s">
        <v>67</v>
      </c>
      <c r="AF190" s="11" t="s">
        <v>68</v>
      </c>
      <c r="AG190" s="12">
        <v>44866</v>
      </c>
      <c r="AH190" s="12"/>
      <c r="AI190" s="12"/>
      <c r="AJ190" s="12"/>
      <c r="AK190" s="12"/>
      <c r="AL190" s="13" t="s">
        <v>69</v>
      </c>
      <c r="AM190" s="12"/>
      <c r="AN190" s="12"/>
      <c r="AO190" s="13" t="s">
        <v>67</v>
      </c>
      <c r="AP190" s="13" t="s">
        <v>67</v>
      </c>
      <c r="AQ190" s="13" t="s">
        <v>566</v>
      </c>
      <c r="AR190" s="11" t="s">
        <v>67</v>
      </c>
      <c r="AS190" s="11" t="s">
        <v>67</v>
      </c>
      <c r="AT190" s="14"/>
      <c r="AU190" s="16"/>
      <c r="AV190" s="16"/>
      <c r="BB190">
        <f t="shared" si="51"/>
        <v>0</v>
      </c>
      <c r="BC190">
        <f t="shared" si="52"/>
        <v>1</v>
      </c>
      <c r="BD190">
        <f t="shared" si="53"/>
        <v>0</v>
      </c>
      <c r="BF190">
        <f t="shared" si="54"/>
        <v>0</v>
      </c>
      <c r="BG190">
        <f t="shared" si="55"/>
        <v>0</v>
      </c>
      <c r="BH190">
        <f t="shared" si="56"/>
        <v>0</v>
      </c>
      <c r="BJ190">
        <f t="shared" si="57"/>
        <v>0</v>
      </c>
      <c r="BL190">
        <f t="shared" si="58"/>
        <v>0</v>
      </c>
      <c r="BN190">
        <f t="shared" si="59"/>
        <v>0</v>
      </c>
      <c r="BP190">
        <f t="shared" si="60"/>
        <v>0</v>
      </c>
      <c r="BQ190">
        <f t="shared" si="61"/>
        <v>0</v>
      </c>
      <c r="BR190">
        <f t="shared" si="62"/>
        <v>0</v>
      </c>
      <c r="BS190">
        <f t="shared" si="63"/>
        <v>0</v>
      </c>
      <c r="BT190">
        <f t="shared" si="64"/>
        <v>0</v>
      </c>
      <c r="BV190">
        <f t="shared" si="65"/>
        <v>0</v>
      </c>
      <c r="BW190">
        <f t="shared" si="66"/>
        <v>0</v>
      </c>
      <c r="BX190">
        <f t="shared" si="67"/>
        <v>0</v>
      </c>
      <c r="BZ190">
        <f t="shared" si="68"/>
        <v>0</v>
      </c>
      <c r="CA190">
        <f t="shared" si="69"/>
        <v>0</v>
      </c>
      <c r="CC190">
        <f t="shared" si="70"/>
        <v>0</v>
      </c>
      <c r="CD190">
        <f t="shared" si="71"/>
        <v>0</v>
      </c>
    </row>
    <row r="191" spans="1:82" hidden="1" x14ac:dyDescent="0.25">
      <c r="A191" s="6" t="s">
        <v>567</v>
      </c>
      <c r="B191" s="6"/>
      <c r="C191" s="6" t="s">
        <v>212</v>
      </c>
      <c r="D191" s="8"/>
      <c r="E191" s="7"/>
      <c r="F191" s="20">
        <v>0.7</v>
      </c>
      <c r="G191" s="9">
        <v>0.7</v>
      </c>
      <c r="H191" s="10">
        <v>79244.23</v>
      </c>
      <c r="I191" s="10">
        <v>47546.537999999993</v>
      </c>
      <c r="J191" s="10">
        <v>7524.567999999992</v>
      </c>
      <c r="K191" s="24">
        <v>40021.97</v>
      </c>
      <c r="L191" s="10">
        <v>40021.97</v>
      </c>
      <c r="M191" s="10">
        <v>0</v>
      </c>
      <c r="N191" s="20">
        <v>0</v>
      </c>
      <c r="O191" s="35"/>
      <c r="P191" s="11" t="s">
        <v>65</v>
      </c>
      <c r="Q191" s="11"/>
      <c r="R191" s="11" t="s">
        <v>66</v>
      </c>
      <c r="S191" s="11" t="s">
        <v>67</v>
      </c>
      <c r="T191" s="11" t="s">
        <v>66</v>
      </c>
      <c r="U191" s="11" t="s">
        <v>67</v>
      </c>
      <c r="V191" s="11" t="s">
        <v>66</v>
      </c>
      <c r="W191" s="11" t="s">
        <v>67</v>
      </c>
      <c r="X191" s="11" t="s">
        <v>66</v>
      </c>
      <c r="Y191" s="11" t="s">
        <v>67</v>
      </c>
      <c r="Z191" s="11" t="s">
        <v>66</v>
      </c>
      <c r="AA191" s="11" t="s">
        <v>67</v>
      </c>
      <c r="AB191" s="11" t="s">
        <v>66</v>
      </c>
      <c r="AC191" s="11" t="s">
        <v>67</v>
      </c>
      <c r="AD191" s="11" t="s">
        <v>66</v>
      </c>
      <c r="AE191" s="11" t="s">
        <v>67</v>
      </c>
      <c r="AF191" s="11" t="s">
        <v>68</v>
      </c>
      <c r="AG191" s="12">
        <v>44894</v>
      </c>
      <c r="AH191" s="12"/>
      <c r="AI191" s="12"/>
      <c r="AJ191" s="12"/>
      <c r="AK191" s="12"/>
      <c r="AL191" s="13" t="s">
        <v>69</v>
      </c>
      <c r="AM191" s="12"/>
      <c r="AN191" s="12"/>
      <c r="AO191" s="13" t="s">
        <v>67</v>
      </c>
      <c r="AP191" s="13" t="s">
        <v>67</v>
      </c>
      <c r="AQ191" s="13" t="s">
        <v>568</v>
      </c>
      <c r="AR191" s="11" t="s">
        <v>67</v>
      </c>
      <c r="AS191" s="11" t="s">
        <v>67</v>
      </c>
      <c r="AT191" s="14"/>
      <c r="AU191" s="16"/>
      <c r="AV191" s="16"/>
      <c r="BB191">
        <f t="shared" si="51"/>
        <v>0</v>
      </c>
      <c r="BC191">
        <f t="shared" si="52"/>
        <v>0</v>
      </c>
      <c r="BD191">
        <f t="shared" si="53"/>
        <v>0</v>
      </c>
      <c r="BF191">
        <f t="shared" si="54"/>
        <v>0</v>
      </c>
      <c r="BG191">
        <f t="shared" si="55"/>
        <v>0</v>
      </c>
      <c r="BH191">
        <f t="shared" si="56"/>
        <v>0</v>
      </c>
      <c r="BJ191">
        <f t="shared" si="57"/>
        <v>0</v>
      </c>
      <c r="BL191">
        <f t="shared" si="58"/>
        <v>0</v>
      </c>
      <c r="BN191">
        <f t="shared" si="59"/>
        <v>0</v>
      </c>
      <c r="BP191">
        <f t="shared" si="60"/>
        <v>0</v>
      </c>
      <c r="BQ191">
        <f t="shared" si="61"/>
        <v>0</v>
      </c>
      <c r="BR191">
        <f t="shared" si="62"/>
        <v>0</v>
      </c>
      <c r="BS191">
        <f t="shared" si="63"/>
        <v>0</v>
      </c>
      <c r="BT191">
        <f t="shared" si="64"/>
        <v>0</v>
      </c>
      <c r="BV191">
        <f t="shared" si="65"/>
        <v>0</v>
      </c>
      <c r="BW191">
        <f t="shared" si="66"/>
        <v>0</v>
      </c>
      <c r="BX191">
        <f t="shared" si="67"/>
        <v>0</v>
      </c>
      <c r="BZ191">
        <f t="shared" si="68"/>
        <v>0</v>
      </c>
      <c r="CA191">
        <f t="shared" si="69"/>
        <v>0</v>
      </c>
      <c r="CC191">
        <f t="shared" si="70"/>
        <v>0</v>
      </c>
      <c r="CD191">
        <f t="shared" si="71"/>
        <v>0</v>
      </c>
    </row>
    <row r="192" spans="1:82" hidden="1" x14ac:dyDescent="0.25">
      <c r="A192" s="6" t="s">
        <v>569</v>
      </c>
      <c r="B192" s="6"/>
      <c r="C192" s="6" t="s">
        <v>34</v>
      </c>
      <c r="D192" s="8">
        <v>44809</v>
      </c>
      <c r="E192" s="7"/>
      <c r="F192" s="20">
        <v>0.7</v>
      </c>
      <c r="G192" s="9">
        <v>0</v>
      </c>
      <c r="H192" s="10">
        <v>115774.08</v>
      </c>
      <c r="I192" s="10">
        <v>69464.448000000004</v>
      </c>
      <c r="J192" s="10">
        <v>40813.478000000003</v>
      </c>
      <c r="K192" s="24">
        <v>28650.97</v>
      </c>
      <c r="L192" s="10">
        <v>28650.97</v>
      </c>
      <c r="M192" s="10">
        <v>0</v>
      </c>
      <c r="N192" s="20">
        <v>0.53100000000000003</v>
      </c>
      <c r="O192" s="35">
        <v>44986</v>
      </c>
      <c r="P192" s="11" t="s">
        <v>65</v>
      </c>
      <c r="Q192" s="11"/>
      <c r="R192" s="11" t="s">
        <v>66</v>
      </c>
      <c r="S192" s="11" t="s">
        <v>67</v>
      </c>
      <c r="T192" s="11" t="s">
        <v>66</v>
      </c>
      <c r="U192" s="11" t="s">
        <v>67</v>
      </c>
      <c r="V192" s="11" t="s">
        <v>66</v>
      </c>
      <c r="W192" s="11" t="s">
        <v>67</v>
      </c>
      <c r="X192" s="11" t="s">
        <v>66</v>
      </c>
      <c r="Y192" s="11" t="s">
        <v>67</v>
      </c>
      <c r="Z192" s="11" t="s">
        <v>66</v>
      </c>
      <c r="AA192" s="11" t="s">
        <v>67</v>
      </c>
      <c r="AB192" s="11" t="s">
        <v>66</v>
      </c>
      <c r="AC192" s="11" t="s">
        <v>67</v>
      </c>
      <c r="AD192" s="11" t="s">
        <v>66</v>
      </c>
      <c r="AE192" s="11" t="s">
        <v>67</v>
      </c>
      <c r="AF192" s="11" t="s">
        <v>68</v>
      </c>
      <c r="AG192" s="12">
        <v>44897</v>
      </c>
      <c r="AH192" s="12"/>
      <c r="AI192" s="12"/>
      <c r="AJ192" s="12"/>
      <c r="AK192" s="12"/>
      <c r="AL192" s="13" t="s">
        <v>69</v>
      </c>
      <c r="AM192" s="12"/>
      <c r="AN192" s="12"/>
      <c r="AO192" s="13" t="s">
        <v>67</v>
      </c>
      <c r="AP192" s="13" t="s">
        <v>67</v>
      </c>
      <c r="AQ192" s="13" t="s">
        <v>570</v>
      </c>
      <c r="AR192" s="11" t="s">
        <v>67</v>
      </c>
      <c r="AS192" s="11" t="s">
        <v>67</v>
      </c>
      <c r="AT192" s="14"/>
      <c r="AU192" s="16"/>
      <c r="AV192" s="16"/>
      <c r="BB192">
        <f t="shared" si="51"/>
        <v>0</v>
      </c>
      <c r="BC192">
        <f t="shared" si="52"/>
        <v>1</v>
      </c>
      <c r="BD192">
        <f t="shared" si="53"/>
        <v>0</v>
      </c>
      <c r="BF192">
        <f t="shared" si="54"/>
        <v>0</v>
      </c>
      <c r="BG192">
        <f t="shared" si="55"/>
        <v>0</v>
      </c>
      <c r="BH192">
        <f t="shared" si="56"/>
        <v>0</v>
      </c>
      <c r="BJ192">
        <f t="shared" si="57"/>
        <v>0</v>
      </c>
      <c r="BL192">
        <f t="shared" si="58"/>
        <v>0</v>
      </c>
      <c r="BN192">
        <f t="shared" si="59"/>
        <v>0</v>
      </c>
      <c r="BP192">
        <f t="shared" si="60"/>
        <v>0</v>
      </c>
      <c r="BQ192">
        <f t="shared" si="61"/>
        <v>0</v>
      </c>
      <c r="BR192">
        <f t="shared" si="62"/>
        <v>0</v>
      </c>
      <c r="BS192">
        <f t="shared" si="63"/>
        <v>0</v>
      </c>
      <c r="BT192">
        <f t="shared" si="64"/>
        <v>0</v>
      </c>
      <c r="BV192">
        <f t="shared" si="65"/>
        <v>0</v>
      </c>
      <c r="BW192">
        <f t="shared" si="66"/>
        <v>0</v>
      </c>
      <c r="BX192">
        <f t="shared" si="67"/>
        <v>0</v>
      </c>
      <c r="BZ192">
        <f t="shared" si="68"/>
        <v>0</v>
      </c>
      <c r="CA192">
        <f t="shared" si="69"/>
        <v>0</v>
      </c>
      <c r="CC192">
        <f t="shared" si="70"/>
        <v>0</v>
      </c>
      <c r="CD192">
        <f t="shared" si="71"/>
        <v>0</v>
      </c>
    </row>
    <row r="193" spans="1:82" hidden="1" x14ac:dyDescent="0.25">
      <c r="A193" s="6" t="s">
        <v>571</v>
      </c>
      <c r="B193" s="6"/>
      <c r="C193" s="6" t="s">
        <v>34</v>
      </c>
      <c r="D193" s="8">
        <v>44767</v>
      </c>
      <c r="E193" s="7"/>
      <c r="F193" s="20">
        <v>3.2</v>
      </c>
      <c r="G193" s="9">
        <v>0</v>
      </c>
      <c r="H193" s="10">
        <v>115256.4</v>
      </c>
      <c r="I193" s="10">
        <v>69153.84</v>
      </c>
      <c r="J193" s="10">
        <v>46528.59</v>
      </c>
      <c r="K193" s="24">
        <v>22625.25</v>
      </c>
      <c r="L193" s="10">
        <v>22625.25</v>
      </c>
      <c r="M193" s="10">
        <v>0</v>
      </c>
      <c r="N193" s="20">
        <v>1.05</v>
      </c>
      <c r="O193" s="35"/>
      <c r="P193" s="11" t="s">
        <v>65</v>
      </c>
      <c r="Q193" s="11"/>
      <c r="R193" s="11" t="s">
        <v>66</v>
      </c>
      <c r="S193" s="11" t="s">
        <v>67</v>
      </c>
      <c r="T193" s="11" t="s">
        <v>66</v>
      </c>
      <c r="U193" s="11" t="s">
        <v>67</v>
      </c>
      <c r="V193" s="11" t="s">
        <v>66</v>
      </c>
      <c r="W193" s="11" t="s">
        <v>67</v>
      </c>
      <c r="X193" s="11" t="s">
        <v>66</v>
      </c>
      <c r="Y193" s="11" t="s">
        <v>67</v>
      </c>
      <c r="Z193" s="11" t="s">
        <v>66</v>
      </c>
      <c r="AA193" s="11" t="s">
        <v>67</v>
      </c>
      <c r="AB193" s="11" t="s">
        <v>66</v>
      </c>
      <c r="AC193" s="11" t="s">
        <v>67</v>
      </c>
      <c r="AD193" s="11" t="s">
        <v>66</v>
      </c>
      <c r="AE193" s="11" t="s">
        <v>67</v>
      </c>
      <c r="AF193" s="11" t="s">
        <v>68</v>
      </c>
      <c r="AG193" s="12">
        <v>44862</v>
      </c>
      <c r="AH193" s="12"/>
      <c r="AI193" s="12"/>
      <c r="AJ193" s="12"/>
      <c r="AK193" s="12"/>
      <c r="AL193" s="13" t="s">
        <v>69</v>
      </c>
      <c r="AM193" s="12"/>
      <c r="AN193" s="12"/>
      <c r="AO193" s="13" t="s">
        <v>67</v>
      </c>
      <c r="AP193" s="13" t="s">
        <v>67</v>
      </c>
      <c r="AQ193" s="13" t="s">
        <v>572</v>
      </c>
      <c r="AR193" s="11" t="s">
        <v>67</v>
      </c>
      <c r="AS193" s="11" t="s">
        <v>67</v>
      </c>
      <c r="AT193" s="14"/>
      <c r="AU193" s="16"/>
      <c r="AV193" s="16"/>
      <c r="BB193">
        <f t="shared" si="51"/>
        <v>0</v>
      </c>
      <c r="BC193">
        <f t="shared" si="52"/>
        <v>1</v>
      </c>
      <c r="BD193">
        <f t="shared" si="53"/>
        <v>0</v>
      </c>
      <c r="BF193">
        <f t="shared" si="54"/>
        <v>0</v>
      </c>
      <c r="BG193">
        <f t="shared" si="55"/>
        <v>0</v>
      </c>
      <c r="BH193">
        <f t="shared" si="56"/>
        <v>0</v>
      </c>
      <c r="BJ193">
        <f t="shared" si="57"/>
        <v>0</v>
      </c>
      <c r="BL193">
        <f t="shared" si="58"/>
        <v>0</v>
      </c>
      <c r="BN193">
        <f t="shared" si="59"/>
        <v>0</v>
      </c>
      <c r="BP193">
        <f t="shared" si="60"/>
        <v>0</v>
      </c>
      <c r="BQ193">
        <f t="shared" si="61"/>
        <v>0</v>
      </c>
      <c r="BR193">
        <f t="shared" si="62"/>
        <v>0</v>
      </c>
      <c r="BS193">
        <f t="shared" si="63"/>
        <v>0</v>
      </c>
      <c r="BT193">
        <f t="shared" si="64"/>
        <v>0</v>
      </c>
      <c r="BV193">
        <f t="shared" si="65"/>
        <v>0</v>
      </c>
      <c r="BW193">
        <f t="shared" si="66"/>
        <v>0</v>
      </c>
      <c r="BX193">
        <f t="shared" si="67"/>
        <v>0</v>
      </c>
      <c r="BZ193">
        <f t="shared" si="68"/>
        <v>0</v>
      </c>
      <c r="CA193">
        <f t="shared" si="69"/>
        <v>0</v>
      </c>
      <c r="CC193">
        <f t="shared" si="70"/>
        <v>0</v>
      </c>
      <c r="CD193">
        <f t="shared" si="71"/>
        <v>0</v>
      </c>
    </row>
    <row r="194" spans="1:82" hidden="1" x14ac:dyDescent="0.25">
      <c r="A194" s="6" t="s">
        <v>573</v>
      </c>
      <c r="B194" s="6"/>
      <c r="C194" s="6" t="s">
        <v>34</v>
      </c>
      <c r="D194" s="8">
        <v>44726</v>
      </c>
      <c r="E194" s="7"/>
      <c r="F194" s="20">
        <v>0.5</v>
      </c>
      <c r="G194" s="9">
        <v>0</v>
      </c>
      <c r="H194" s="10">
        <v>55172.26</v>
      </c>
      <c r="I194" s="10">
        <v>33103.356</v>
      </c>
      <c r="J194" s="10">
        <v>28321.275999999998</v>
      </c>
      <c r="K194" s="24">
        <v>4782.08</v>
      </c>
      <c r="L194" s="10">
        <v>4782.08</v>
      </c>
      <c r="M194" s="10">
        <v>0</v>
      </c>
      <c r="N194" s="20">
        <v>0.61099999999999999</v>
      </c>
      <c r="O194" s="35"/>
      <c r="P194" s="11" t="s">
        <v>65</v>
      </c>
      <c r="Q194" s="11"/>
      <c r="R194" s="11" t="s">
        <v>66</v>
      </c>
      <c r="S194" s="11" t="s">
        <v>67</v>
      </c>
      <c r="T194" s="11" t="s">
        <v>66</v>
      </c>
      <c r="U194" s="11" t="s">
        <v>67</v>
      </c>
      <c r="V194" s="11" t="s">
        <v>66</v>
      </c>
      <c r="W194" s="11" t="s">
        <v>67</v>
      </c>
      <c r="X194" s="11" t="s">
        <v>66</v>
      </c>
      <c r="Y194" s="11" t="s">
        <v>67</v>
      </c>
      <c r="Z194" s="11" t="s">
        <v>66</v>
      </c>
      <c r="AA194" s="11" t="s">
        <v>67</v>
      </c>
      <c r="AB194" s="11" t="s">
        <v>66</v>
      </c>
      <c r="AC194" s="11" t="s">
        <v>67</v>
      </c>
      <c r="AD194" s="11" t="s">
        <v>66</v>
      </c>
      <c r="AE194" s="11" t="s">
        <v>67</v>
      </c>
      <c r="AF194" s="11" t="s">
        <v>68</v>
      </c>
      <c r="AG194" s="12">
        <v>44859</v>
      </c>
      <c r="AH194" s="12"/>
      <c r="AI194" s="12"/>
      <c r="AJ194" s="12"/>
      <c r="AK194" s="12"/>
      <c r="AL194" s="13" t="s">
        <v>69</v>
      </c>
      <c r="AM194" s="12"/>
      <c r="AN194" s="12"/>
      <c r="AO194" s="13" t="s">
        <v>67</v>
      </c>
      <c r="AP194" s="13" t="s">
        <v>67</v>
      </c>
      <c r="AQ194" s="13" t="s">
        <v>574</v>
      </c>
      <c r="AR194" s="11" t="s">
        <v>67</v>
      </c>
      <c r="AS194" s="11" t="s">
        <v>67</v>
      </c>
      <c r="AT194" s="14"/>
      <c r="AU194" s="16"/>
      <c r="AV194" s="16"/>
      <c r="BB194">
        <f t="shared" si="51"/>
        <v>0</v>
      </c>
      <c r="BC194">
        <f t="shared" si="52"/>
        <v>1</v>
      </c>
      <c r="BD194">
        <f t="shared" si="53"/>
        <v>0</v>
      </c>
      <c r="BF194">
        <f t="shared" si="54"/>
        <v>0</v>
      </c>
      <c r="BG194">
        <f t="shared" si="55"/>
        <v>0</v>
      </c>
      <c r="BH194">
        <f t="shared" si="56"/>
        <v>0</v>
      </c>
      <c r="BJ194">
        <f t="shared" si="57"/>
        <v>0</v>
      </c>
      <c r="BL194">
        <f t="shared" si="58"/>
        <v>0</v>
      </c>
      <c r="BN194">
        <f t="shared" si="59"/>
        <v>0</v>
      </c>
      <c r="BP194">
        <f t="shared" si="60"/>
        <v>0</v>
      </c>
      <c r="BQ194">
        <f t="shared" si="61"/>
        <v>0</v>
      </c>
      <c r="BR194">
        <f t="shared" si="62"/>
        <v>0</v>
      </c>
      <c r="BS194">
        <f t="shared" si="63"/>
        <v>0</v>
      </c>
      <c r="BT194">
        <f t="shared" si="64"/>
        <v>0</v>
      </c>
      <c r="BV194">
        <f t="shared" si="65"/>
        <v>0</v>
      </c>
      <c r="BW194">
        <f t="shared" si="66"/>
        <v>0</v>
      </c>
      <c r="BX194">
        <f t="shared" si="67"/>
        <v>0</v>
      </c>
      <c r="BZ194">
        <f t="shared" si="68"/>
        <v>0</v>
      </c>
      <c r="CA194">
        <f t="shared" si="69"/>
        <v>0</v>
      </c>
      <c r="CC194">
        <f t="shared" si="70"/>
        <v>0</v>
      </c>
      <c r="CD194">
        <f t="shared" si="71"/>
        <v>0</v>
      </c>
    </row>
    <row r="195" spans="1:82" hidden="1" x14ac:dyDescent="0.25">
      <c r="A195" s="6" t="s">
        <v>575</v>
      </c>
      <c r="B195" s="6"/>
      <c r="C195" s="6" t="s">
        <v>34</v>
      </c>
      <c r="D195" s="8">
        <v>44742</v>
      </c>
      <c r="E195" s="7"/>
      <c r="F195" s="20">
        <v>30</v>
      </c>
      <c r="G195" s="9">
        <v>0</v>
      </c>
      <c r="H195" s="10">
        <v>0</v>
      </c>
      <c r="I195" s="10">
        <v>0</v>
      </c>
      <c r="J195" s="10">
        <v>0</v>
      </c>
      <c r="K195" s="24">
        <v>0</v>
      </c>
      <c r="L195" s="10">
        <v>0</v>
      </c>
      <c r="M195" s="10">
        <v>0</v>
      </c>
      <c r="N195" s="20">
        <v>25.9</v>
      </c>
      <c r="O195" s="35"/>
      <c r="P195" s="11" t="s">
        <v>65</v>
      </c>
      <c r="Q195" s="11"/>
      <c r="R195" s="11" t="s">
        <v>66</v>
      </c>
      <c r="S195" s="11" t="s">
        <v>67</v>
      </c>
      <c r="T195" s="11" t="s">
        <v>66</v>
      </c>
      <c r="U195" s="11" t="s">
        <v>67</v>
      </c>
      <c r="V195" s="11" t="s">
        <v>66</v>
      </c>
      <c r="W195" s="11" t="s">
        <v>67</v>
      </c>
      <c r="X195" s="11" t="s">
        <v>66</v>
      </c>
      <c r="Y195" s="11" t="s">
        <v>67</v>
      </c>
      <c r="Z195" s="11" t="s">
        <v>66</v>
      </c>
      <c r="AA195" s="11" t="s">
        <v>67</v>
      </c>
      <c r="AB195" s="11" t="s">
        <v>66</v>
      </c>
      <c r="AC195" s="11" t="s">
        <v>67</v>
      </c>
      <c r="AD195" s="11" t="s">
        <v>66</v>
      </c>
      <c r="AE195" s="11" t="s">
        <v>67</v>
      </c>
      <c r="AF195" s="11" t="s">
        <v>68</v>
      </c>
      <c r="AG195" s="12"/>
      <c r="AH195" s="12"/>
      <c r="AI195" s="12"/>
      <c r="AJ195" s="12"/>
      <c r="AK195" s="12"/>
      <c r="AL195" s="13" t="s">
        <v>69</v>
      </c>
      <c r="AM195" s="12"/>
      <c r="AN195" s="12"/>
      <c r="AO195" s="13" t="s">
        <v>67</v>
      </c>
      <c r="AP195" s="13" t="s">
        <v>67</v>
      </c>
      <c r="AQ195" s="13"/>
      <c r="AR195" s="11" t="s">
        <v>67</v>
      </c>
      <c r="AS195" s="11" t="s">
        <v>67</v>
      </c>
      <c r="AT195" s="14"/>
      <c r="AU195" s="16"/>
      <c r="AV195" s="16"/>
      <c r="BB195">
        <f t="shared" ref="BB195:BB221" si="76">IF(C195="ENTRONCADO",1,0)</f>
        <v>0</v>
      </c>
      <c r="BC195">
        <f t="shared" ref="BC195:BC221" si="77">IF(C195="CONSTRUIDO",1,0)</f>
        <v>1</v>
      </c>
      <c r="BD195">
        <f t="shared" ref="BD195:BD221" si="78">IF(P195="ENTREGUE",1,0)</f>
        <v>0</v>
      </c>
      <c r="BF195">
        <f t="shared" ref="BF195:BF221" si="79">IF(R195="SIM",1,0)</f>
        <v>0</v>
      </c>
      <c r="BG195">
        <f t="shared" ref="BG195:BG221" si="80">IF(S195="VALIDADO",1,0)</f>
        <v>0</v>
      </c>
      <c r="BH195">
        <f t="shared" ref="BH195:BH221" si="81">IF(V195="SIM",1,0)</f>
        <v>0</v>
      </c>
      <c r="BJ195">
        <f t="shared" ref="BJ195:BJ221" si="82">IF(V195="SIM",1,0)</f>
        <v>0</v>
      </c>
      <c r="BL195">
        <f t="shared" ref="BL195:BL221" si="83">IF(X195="SIM",1,0)</f>
        <v>0</v>
      </c>
      <c r="BN195">
        <f t="shared" ref="BN195:BN221" si="84">IF(Z195="SIM",1,0)</f>
        <v>0</v>
      </c>
      <c r="BP195">
        <f t="shared" ref="BP195:BP221" si="85">IF(AB195="SIM",1,0)</f>
        <v>0</v>
      </c>
      <c r="BQ195">
        <f t="shared" ref="BQ195:BQ221" si="86">IF(AC195="VALIDADO",1,0)</f>
        <v>0</v>
      </c>
      <c r="BR195">
        <f t="shared" ref="BR195:BR221" si="87">IF(AD195="SIM",1,0)</f>
        <v>0</v>
      </c>
      <c r="BS195">
        <f t="shared" ref="BS195:BS221" si="88">IF(AE195&lt;&gt;"PENDENTE",1,0)</f>
        <v>0</v>
      </c>
      <c r="BT195">
        <f t="shared" ref="BT195:BT221" si="89">IF(AF195="FINALIZADO",1,0)</f>
        <v>0</v>
      </c>
      <c r="BV195">
        <f t="shared" ref="BV195:BV221" si="90">IF(AH195&lt;&gt;"",1,0)</f>
        <v>0</v>
      </c>
      <c r="BW195">
        <f t="shared" ref="BW195:BW221" si="91">IF(AI195&lt;&gt;"",1,0)</f>
        <v>0</v>
      </c>
      <c r="BX195">
        <f t="shared" ref="BX195:BX221" si="92">IF(AL195="SIM",1,0)</f>
        <v>0</v>
      </c>
      <c r="BZ195">
        <f t="shared" ref="BZ195:BZ221" si="93">IF(AO195&lt;&gt;"PENDENTE",1,0)</f>
        <v>0</v>
      </c>
      <c r="CA195">
        <f t="shared" ref="CA195:CA221" si="94">IF(AP195="SIM",1,0)</f>
        <v>0</v>
      </c>
      <c r="CC195">
        <f t="shared" ref="CC195:CC221" si="95">IF(AR195="ENTREGUE",1,0)</f>
        <v>0</v>
      </c>
      <c r="CD195">
        <f t="shared" ref="CD195:CD221" si="96">IF(AS195="ENTREGUE",1,0)</f>
        <v>0</v>
      </c>
    </row>
    <row r="196" spans="1:82" hidden="1" x14ac:dyDescent="0.25">
      <c r="A196" s="6" t="s">
        <v>576</v>
      </c>
      <c r="B196" s="6"/>
      <c r="C196" s="6" t="s">
        <v>212</v>
      </c>
      <c r="D196" s="8"/>
      <c r="E196" s="7"/>
      <c r="F196" s="20">
        <v>0</v>
      </c>
      <c r="G196" s="9">
        <v>0</v>
      </c>
      <c r="H196" s="10">
        <v>0</v>
      </c>
      <c r="I196" s="10">
        <v>0</v>
      </c>
      <c r="J196" s="10">
        <v>0</v>
      </c>
      <c r="K196" s="24">
        <v>0</v>
      </c>
      <c r="L196" s="10">
        <v>0</v>
      </c>
      <c r="M196" s="10">
        <v>0</v>
      </c>
      <c r="N196" s="20">
        <v>0</v>
      </c>
      <c r="O196" s="35"/>
      <c r="P196" s="11" t="s">
        <v>65</v>
      </c>
      <c r="Q196" s="11"/>
      <c r="R196" s="11" t="s">
        <v>66</v>
      </c>
      <c r="S196" s="11" t="s">
        <v>67</v>
      </c>
      <c r="T196" s="11" t="s">
        <v>66</v>
      </c>
      <c r="U196" s="11" t="s">
        <v>67</v>
      </c>
      <c r="V196" s="11" t="s">
        <v>66</v>
      </c>
      <c r="W196" s="11" t="s">
        <v>67</v>
      </c>
      <c r="X196" s="11" t="s">
        <v>66</v>
      </c>
      <c r="Y196" s="11" t="s">
        <v>67</v>
      </c>
      <c r="Z196" s="11" t="s">
        <v>66</v>
      </c>
      <c r="AA196" s="11" t="s">
        <v>67</v>
      </c>
      <c r="AB196" s="11" t="s">
        <v>66</v>
      </c>
      <c r="AC196" s="11" t="s">
        <v>67</v>
      </c>
      <c r="AD196" s="11" t="s">
        <v>66</v>
      </c>
      <c r="AE196" s="11" t="s">
        <v>67</v>
      </c>
      <c r="AF196" s="11" t="s">
        <v>68</v>
      </c>
      <c r="AG196" s="12"/>
      <c r="AH196" s="12"/>
      <c r="AI196" s="12"/>
      <c r="AJ196" s="12"/>
      <c r="AK196" s="12"/>
      <c r="AL196" s="13" t="s">
        <v>69</v>
      </c>
      <c r="AM196" s="12"/>
      <c r="AN196" s="12"/>
      <c r="AO196" s="13" t="s">
        <v>67</v>
      </c>
      <c r="AP196" s="13" t="s">
        <v>67</v>
      </c>
      <c r="AQ196" s="13"/>
      <c r="AR196" s="11" t="s">
        <v>67</v>
      </c>
      <c r="AS196" s="11" t="s">
        <v>67</v>
      </c>
      <c r="AT196" s="14"/>
      <c r="AU196" s="16"/>
      <c r="AV196" s="16"/>
      <c r="BB196">
        <f t="shared" si="76"/>
        <v>0</v>
      </c>
      <c r="BC196">
        <f t="shared" si="77"/>
        <v>0</v>
      </c>
      <c r="BD196">
        <f t="shared" si="78"/>
        <v>0</v>
      </c>
      <c r="BF196">
        <f t="shared" si="79"/>
        <v>0</v>
      </c>
      <c r="BG196">
        <f t="shared" si="80"/>
        <v>0</v>
      </c>
      <c r="BH196">
        <f t="shared" si="81"/>
        <v>0</v>
      </c>
      <c r="BJ196">
        <f t="shared" si="82"/>
        <v>0</v>
      </c>
      <c r="BL196">
        <f t="shared" si="83"/>
        <v>0</v>
      </c>
      <c r="BN196">
        <f t="shared" si="84"/>
        <v>0</v>
      </c>
      <c r="BP196">
        <f t="shared" si="85"/>
        <v>0</v>
      </c>
      <c r="BQ196">
        <f t="shared" si="86"/>
        <v>0</v>
      </c>
      <c r="BR196">
        <f t="shared" si="87"/>
        <v>0</v>
      </c>
      <c r="BS196">
        <f t="shared" si="88"/>
        <v>0</v>
      </c>
      <c r="BT196">
        <f t="shared" si="89"/>
        <v>0</v>
      </c>
      <c r="BV196">
        <f t="shared" si="90"/>
        <v>0</v>
      </c>
      <c r="BW196">
        <f t="shared" si="91"/>
        <v>0</v>
      </c>
      <c r="BX196">
        <f t="shared" si="92"/>
        <v>0</v>
      </c>
      <c r="BZ196">
        <f t="shared" si="93"/>
        <v>0</v>
      </c>
      <c r="CA196">
        <f t="shared" si="94"/>
        <v>0</v>
      </c>
      <c r="CC196">
        <f t="shared" si="95"/>
        <v>0</v>
      </c>
      <c r="CD196">
        <f t="shared" si="96"/>
        <v>0</v>
      </c>
    </row>
    <row r="197" spans="1:82" hidden="1" x14ac:dyDescent="0.25">
      <c r="A197" s="6" t="s">
        <v>577</v>
      </c>
      <c r="B197" s="6"/>
      <c r="C197" s="6" t="s">
        <v>212</v>
      </c>
      <c r="D197" s="8"/>
      <c r="E197" s="7"/>
      <c r="F197" s="20">
        <v>0</v>
      </c>
      <c r="G197" s="9">
        <v>0</v>
      </c>
      <c r="H197" s="10">
        <v>0</v>
      </c>
      <c r="I197" s="10">
        <v>0</v>
      </c>
      <c r="J197" s="10">
        <v>0</v>
      </c>
      <c r="K197" s="24">
        <v>0</v>
      </c>
      <c r="L197" s="10">
        <v>0</v>
      </c>
      <c r="M197" s="10">
        <v>0</v>
      </c>
      <c r="N197" s="20">
        <v>0</v>
      </c>
      <c r="O197" s="35"/>
      <c r="P197" s="11" t="s">
        <v>65</v>
      </c>
      <c r="Q197" s="11"/>
      <c r="R197" s="11" t="s">
        <v>66</v>
      </c>
      <c r="S197" s="11" t="s">
        <v>67</v>
      </c>
      <c r="T197" s="11" t="s">
        <v>66</v>
      </c>
      <c r="U197" s="11" t="s">
        <v>67</v>
      </c>
      <c r="V197" s="11" t="s">
        <v>66</v>
      </c>
      <c r="W197" s="11" t="s">
        <v>67</v>
      </c>
      <c r="X197" s="11" t="s">
        <v>66</v>
      </c>
      <c r="Y197" s="11" t="s">
        <v>67</v>
      </c>
      <c r="Z197" s="11" t="s">
        <v>66</v>
      </c>
      <c r="AA197" s="11" t="s">
        <v>67</v>
      </c>
      <c r="AB197" s="11" t="s">
        <v>66</v>
      </c>
      <c r="AC197" s="11" t="s">
        <v>67</v>
      </c>
      <c r="AD197" s="11" t="s">
        <v>66</v>
      </c>
      <c r="AE197" s="11" t="s">
        <v>67</v>
      </c>
      <c r="AF197" s="11" t="s">
        <v>68</v>
      </c>
      <c r="AG197" s="12"/>
      <c r="AH197" s="12"/>
      <c r="AI197" s="12"/>
      <c r="AJ197" s="12"/>
      <c r="AK197" s="12"/>
      <c r="AL197" s="13" t="s">
        <v>69</v>
      </c>
      <c r="AM197" s="12"/>
      <c r="AN197" s="12"/>
      <c r="AO197" s="13" t="s">
        <v>67</v>
      </c>
      <c r="AP197" s="13" t="s">
        <v>67</v>
      </c>
      <c r="AQ197" s="13"/>
      <c r="AR197" s="11" t="s">
        <v>67</v>
      </c>
      <c r="AS197" s="11" t="s">
        <v>67</v>
      </c>
      <c r="AT197" s="14"/>
      <c r="AU197" s="16"/>
      <c r="AV197" s="16"/>
      <c r="BB197">
        <f t="shared" si="76"/>
        <v>0</v>
      </c>
      <c r="BC197">
        <f t="shared" si="77"/>
        <v>0</v>
      </c>
      <c r="BD197">
        <f t="shared" si="78"/>
        <v>0</v>
      </c>
      <c r="BF197">
        <f t="shared" si="79"/>
        <v>0</v>
      </c>
      <c r="BG197">
        <f t="shared" si="80"/>
        <v>0</v>
      </c>
      <c r="BH197">
        <f t="shared" si="81"/>
        <v>0</v>
      </c>
      <c r="BJ197">
        <f t="shared" si="82"/>
        <v>0</v>
      </c>
      <c r="BL197">
        <f t="shared" si="83"/>
        <v>0</v>
      </c>
      <c r="BN197">
        <f t="shared" si="84"/>
        <v>0</v>
      </c>
      <c r="BP197">
        <f t="shared" si="85"/>
        <v>0</v>
      </c>
      <c r="BQ197">
        <f t="shared" si="86"/>
        <v>0</v>
      </c>
      <c r="BR197">
        <f t="shared" si="87"/>
        <v>0</v>
      </c>
      <c r="BS197">
        <f t="shared" si="88"/>
        <v>0</v>
      </c>
      <c r="BT197">
        <f t="shared" si="89"/>
        <v>0</v>
      </c>
      <c r="BV197">
        <f t="shared" si="90"/>
        <v>0</v>
      </c>
      <c r="BW197">
        <f t="shared" si="91"/>
        <v>0</v>
      </c>
      <c r="BX197">
        <f t="shared" si="92"/>
        <v>0</v>
      </c>
      <c r="BZ197">
        <f t="shared" si="93"/>
        <v>0</v>
      </c>
      <c r="CA197">
        <f t="shared" si="94"/>
        <v>0</v>
      </c>
      <c r="CC197">
        <f t="shared" si="95"/>
        <v>0</v>
      </c>
      <c r="CD197">
        <f t="shared" si="96"/>
        <v>0</v>
      </c>
    </row>
    <row r="198" spans="1:82" hidden="1" x14ac:dyDescent="0.25">
      <c r="A198" s="6" t="s">
        <v>578</v>
      </c>
      <c r="B198" s="6"/>
      <c r="C198" s="6" t="s">
        <v>212</v>
      </c>
      <c r="D198" s="8"/>
      <c r="E198" s="7"/>
      <c r="F198" s="20">
        <v>0</v>
      </c>
      <c r="G198" s="9">
        <v>0</v>
      </c>
      <c r="H198" s="10">
        <v>0</v>
      </c>
      <c r="I198" s="10">
        <v>0</v>
      </c>
      <c r="J198" s="10">
        <v>0</v>
      </c>
      <c r="K198" s="24">
        <v>0</v>
      </c>
      <c r="L198" s="10">
        <v>0</v>
      </c>
      <c r="M198" s="10">
        <v>0</v>
      </c>
      <c r="N198" s="20">
        <v>0</v>
      </c>
      <c r="O198" s="35"/>
      <c r="P198" s="11" t="s">
        <v>65</v>
      </c>
      <c r="Q198" s="11"/>
      <c r="R198" s="11" t="s">
        <v>66</v>
      </c>
      <c r="S198" s="11" t="s">
        <v>67</v>
      </c>
      <c r="T198" s="11" t="s">
        <v>66</v>
      </c>
      <c r="U198" s="11" t="s">
        <v>67</v>
      </c>
      <c r="V198" s="11" t="s">
        <v>66</v>
      </c>
      <c r="W198" s="11" t="s">
        <v>67</v>
      </c>
      <c r="X198" s="11" t="s">
        <v>66</v>
      </c>
      <c r="Y198" s="11" t="s">
        <v>67</v>
      </c>
      <c r="Z198" s="11" t="s">
        <v>66</v>
      </c>
      <c r="AA198" s="11" t="s">
        <v>67</v>
      </c>
      <c r="AB198" s="11" t="s">
        <v>66</v>
      </c>
      <c r="AC198" s="11" t="s">
        <v>67</v>
      </c>
      <c r="AD198" s="11" t="s">
        <v>66</v>
      </c>
      <c r="AE198" s="11" t="s">
        <v>67</v>
      </c>
      <c r="AF198" s="11" t="s">
        <v>68</v>
      </c>
      <c r="AG198" s="12"/>
      <c r="AH198" s="12"/>
      <c r="AI198" s="12"/>
      <c r="AJ198" s="12"/>
      <c r="AK198" s="12"/>
      <c r="AL198" s="13" t="s">
        <v>69</v>
      </c>
      <c r="AM198" s="12"/>
      <c r="AN198" s="12"/>
      <c r="AO198" s="13" t="s">
        <v>67</v>
      </c>
      <c r="AP198" s="13" t="s">
        <v>67</v>
      </c>
      <c r="AQ198" s="13"/>
      <c r="AR198" s="11" t="s">
        <v>67</v>
      </c>
      <c r="AS198" s="11" t="s">
        <v>67</v>
      </c>
      <c r="AT198" s="14"/>
      <c r="AU198" s="16"/>
      <c r="AV198" s="16"/>
      <c r="BB198">
        <f t="shared" si="76"/>
        <v>0</v>
      </c>
      <c r="BC198">
        <f t="shared" si="77"/>
        <v>0</v>
      </c>
      <c r="BD198">
        <f t="shared" si="78"/>
        <v>0</v>
      </c>
      <c r="BF198">
        <f t="shared" si="79"/>
        <v>0</v>
      </c>
      <c r="BG198">
        <f t="shared" si="80"/>
        <v>0</v>
      </c>
      <c r="BH198">
        <f t="shared" si="81"/>
        <v>0</v>
      </c>
      <c r="BJ198">
        <f t="shared" si="82"/>
        <v>0</v>
      </c>
      <c r="BL198">
        <f t="shared" si="83"/>
        <v>0</v>
      </c>
      <c r="BN198">
        <f t="shared" si="84"/>
        <v>0</v>
      </c>
      <c r="BP198">
        <f t="shared" si="85"/>
        <v>0</v>
      </c>
      <c r="BQ198">
        <f t="shared" si="86"/>
        <v>0</v>
      </c>
      <c r="BR198">
        <f t="shared" si="87"/>
        <v>0</v>
      </c>
      <c r="BS198">
        <f t="shared" si="88"/>
        <v>0</v>
      </c>
      <c r="BT198">
        <f t="shared" si="89"/>
        <v>0</v>
      </c>
      <c r="BV198">
        <f t="shared" si="90"/>
        <v>0</v>
      </c>
      <c r="BW198">
        <f t="shared" si="91"/>
        <v>0</v>
      </c>
      <c r="BX198">
        <f t="shared" si="92"/>
        <v>0</v>
      </c>
      <c r="BZ198">
        <f t="shared" si="93"/>
        <v>0</v>
      </c>
      <c r="CA198">
        <f t="shared" si="94"/>
        <v>0</v>
      </c>
      <c r="CC198">
        <f t="shared" si="95"/>
        <v>0</v>
      </c>
      <c r="CD198">
        <f t="shared" si="96"/>
        <v>0</v>
      </c>
    </row>
    <row r="199" spans="1:82" hidden="1" x14ac:dyDescent="0.25">
      <c r="A199" s="6" t="s">
        <v>579</v>
      </c>
      <c r="B199" s="6"/>
      <c r="C199" s="6" t="s">
        <v>212</v>
      </c>
      <c r="D199" s="8"/>
      <c r="E199" s="7"/>
      <c r="F199" s="20">
        <v>0</v>
      </c>
      <c r="G199" s="9">
        <v>0</v>
      </c>
      <c r="H199" s="10">
        <v>0</v>
      </c>
      <c r="I199" s="10">
        <v>0</v>
      </c>
      <c r="J199" s="10">
        <v>-27000.3</v>
      </c>
      <c r="K199" s="24">
        <v>27000.3</v>
      </c>
      <c r="L199" s="10">
        <v>27000.3</v>
      </c>
      <c r="M199" s="10">
        <v>0</v>
      </c>
      <c r="N199" s="20">
        <v>0</v>
      </c>
      <c r="O199" s="35"/>
      <c r="P199" s="11" t="s">
        <v>65</v>
      </c>
      <c r="Q199" s="11"/>
      <c r="R199" s="11" t="s">
        <v>66</v>
      </c>
      <c r="S199" s="11" t="s">
        <v>67</v>
      </c>
      <c r="T199" s="11" t="s">
        <v>66</v>
      </c>
      <c r="U199" s="11" t="s">
        <v>67</v>
      </c>
      <c r="V199" s="11" t="s">
        <v>66</v>
      </c>
      <c r="W199" s="11" t="s">
        <v>67</v>
      </c>
      <c r="X199" s="11" t="s">
        <v>66</v>
      </c>
      <c r="Y199" s="11" t="s">
        <v>67</v>
      </c>
      <c r="Z199" s="11" t="s">
        <v>66</v>
      </c>
      <c r="AA199" s="11" t="s">
        <v>67</v>
      </c>
      <c r="AB199" s="11" t="s">
        <v>66</v>
      </c>
      <c r="AC199" s="11" t="s">
        <v>67</v>
      </c>
      <c r="AD199" s="11" t="s">
        <v>66</v>
      </c>
      <c r="AE199" s="11" t="s">
        <v>67</v>
      </c>
      <c r="AF199" s="11" t="s">
        <v>68</v>
      </c>
      <c r="AG199" s="12"/>
      <c r="AH199" s="12"/>
      <c r="AI199" s="12"/>
      <c r="AJ199" s="12"/>
      <c r="AK199" s="12"/>
      <c r="AL199" s="13" t="s">
        <v>69</v>
      </c>
      <c r="AM199" s="12"/>
      <c r="AN199" s="12"/>
      <c r="AO199" s="13" t="s">
        <v>67</v>
      </c>
      <c r="AP199" s="13" t="s">
        <v>67</v>
      </c>
      <c r="AQ199" s="13" t="s">
        <v>580</v>
      </c>
      <c r="AR199" s="11" t="s">
        <v>67</v>
      </c>
      <c r="AS199" s="11" t="s">
        <v>67</v>
      </c>
      <c r="AT199" s="14"/>
      <c r="AU199" s="15" t="s">
        <v>581</v>
      </c>
      <c r="AV199" s="16"/>
      <c r="BB199">
        <f t="shared" si="76"/>
        <v>0</v>
      </c>
      <c r="BC199">
        <f t="shared" si="77"/>
        <v>0</v>
      </c>
      <c r="BD199">
        <f t="shared" si="78"/>
        <v>0</v>
      </c>
      <c r="BF199">
        <f t="shared" si="79"/>
        <v>0</v>
      </c>
      <c r="BG199">
        <f t="shared" si="80"/>
        <v>0</v>
      </c>
      <c r="BH199">
        <f t="shared" si="81"/>
        <v>0</v>
      </c>
      <c r="BJ199">
        <f t="shared" si="82"/>
        <v>0</v>
      </c>
      <c r="BL199">
        <f t="shared" si="83"/>
        <v>0</v>
      </c>
      <c r="BN199">
        <f t="shared" si="84"/>
        <v>0</v>
      </c>
      <c r="BP199">
        <f t="shared" si="85"/>
        <v>0</v>
      </c>
      <c r="BQ199">
        <f t="shared" si="86"/>
        <v>0</v>
      </c>
      <c r="BR199">
        <f t="shared" si="87"/>
        <v>0</v>
      </c>
      <c r="BS199">
        <f t="shared" si="88"/>
        <v>0</v>
      </c>
      <c r="BT199">
        <f t="shared" si="89"/>
        <v>0</v>
      </c>
      <c r="BV199">
        <f t="shared" si="90"/>
        <v>0</v>
      </c>
      <c r="BW199">
        <f t="shared" si="91"/>
        <v>0</v>
      </c>
      <c r="BX199">
        <f t="shared" si="92"/>
        <v>0</v>
      </c>
      <c r="BZ199">
        <f t="shared" si="93"/>
        <v>0</v>
      </c>
      <c r="CA199">
        <f t="shared" si="94"/>
        <v>0</v>
      </c>
      <c r="CC199">
        <f t="shared" si="95"/>
        <v>0</v>
      </c>
      <c r="CD199">
        <f t="shared" si="96"/>
        <v>0</v>
      </c>
    </row>
    <row r="200" spans="1:82" hidden="1" x14ac:dyDescent="0.25">
      <c r="A200" s="6" t="s">
        <v>582</v>
      </c>
      <c r="B200" s="6"/>
      <c r="C200" s="6" t="s">
        <v>33</v>
      </c>
      <c r="D200" s="8">
        <v>44719</v>
      </c>
      <c r="E200" s="7"/>
      <c r="F200" s="20">
        <v>0</v>
      </c>
      <c r="G200" s="9">
        <v>0</v>
      </c>
      <c r="H200" s="10">
        <v>0</v>
      </c>
      <c r="I200" s="10">
        <v>0</v>
      </c>
      <c r="J200" s="10">
        <v>0</v>
      </c>
      <c r="K200" s="24">
        <v>0</v>
      </c>
      <c r="L200" s="10">
        <v>0</v>
      </c>
      <c r="M200" s="10">
        <v>0</v>
      </c>
      <c r="N200" s="20">
        <v>0</v>
      </c>
      <c r="O200" s="35"/>
      <c r="P200" s="11" t="s">
        <v>65</v>
      </c>
      <c r="Q200" s="11"/>
      <c r="R200" s="11" t="s">
        <v>66</v>
      </c>
      <c r="S200" s="11" t="s">
        <v>67</v>
      </c>
      <c r="T200" s="11" t="s">
        <v>66</v>
      </c>
      <c r="U200" s="11" t="s">
        <v>67</v>
      </c>
      <c r="V200" s="11" t="s">
        <v>66</v>
      </c>
      <c r="W200" s="11" t="s">
        <v>67</v>
      </c>
      <c r="X200" s="11" t="s">
        <v>66</v>
      </c>
      <c r="Y200" s="11" t="s">
        <v>67</v>
      </c>
      <c r="Z200" s="11" t="s">
        <v>66</v>
      </c>
      <c r="AA200" s="11" t="s">
        <v>67</v>
      </c>
      <c r="AB200" s="11" t="s">
        <v>66</v>
      </c>
      <c r="AC200" s="11" t="s">
        <v>67</v>
      </c>
      <c r="AD200" s="11" t="s">
        <v>66</v>
      </c>
      <c r="AE200" s="11" t="s">
        <v>67</v>
      </c>
      <c r="AF200" s="11" t="s">
        <v>68</v>
      </c>
      <c r="AG200" s="12"/>
      <c r="AH200" s="12"/>
      <c r="AI200" s="12"/>
      <c r="AJ200" s="12"/>
      <c r="AK200" s="12"/>
      <c r="AL200" s="13" t="s">
        <v>69</v>
      </c>
      <c r="AM200" s="12"/>
      <c r="AN200" s="12"/>
      <c r="AO200" s="13" t="s">
        <v>67</v>
      </c>
      <c r="AP200" s="13" t="s">
        <v>67</v>
      </c>
      <c r="AQ200" s="13"/>
      <c r="AR200" s="11" t="s">
        <v>67</v>
      </c>
      <c r="AS200" s="11" t="s">
        <v>67</v>
      </c>
      <c r="AT200" s="14"/>
      <c r="AU200" s="16"/>
      <c r="AV200" s="16"/>
      <c r="BB200">
        <f t="shared" si="76"/>
        <v>1</v>
      </c>
      <c r="BC200">
        <f t="shared" si="77"/>
        <v>0</v>
      </c>
      <c r="BD200">
        <f t="shared" si="78"/>
        <v>0</v>
      </c>
      <c r="BF200">
        <f t="shared" si="79"/>
        <v>0</v>
      </c>
      <c r="BG200">
        <f t="shared" si="80"/>
        <v>0</v>
      </c>
      <c r="BH200">
        <f t="shared" si="81"/>
        <v>0</v>
      </c>
      <c r="BJ200">
        <f t="shared" si="82"/>
        <v>0</v>
      </c>
      <c r="BL200">
        <f t="shared" si="83"/>
        <v>0</v>
      </c>
      <c r="BN200">
        <f t="shared" si="84"/>
        <v>0</v>
      </c>
      <c r="BP200">
        <f t="shared" si="85"/>
        <v>0</v>
      </c>
      <c r="BQ200">
        <f t="shared" si="86"/>
        <v>0</v>
      </c>
      <c r="BR200">
        <f t="shared" si="87"/>
        <v>0</v>
      </c>
      <c r="BS200">
        <f t="shared" si="88"/>
        <v>0</v>
      </c>
      <c r="BT200">
        <f t="shared" si="89"/>
        <v>0</v>
      </c>
      <c r="BV200">
        <f t="shared" si="90"/>
        <v>0</v>
      </c>
      <c r="BW200">
        <f t="shared" si="91"/>
        <v>0</v>
      </c>
      <c r="BX200">
        <f t="shared" si="92"/>
        <v>0</v>
      </c>
      <c r="BZ200">
        <f t="shared" si="93"/>
        <v>0</v>
      </c>
      <c r="CA200">
        <f t="shared" si="94"/>
        <v>0</v>
      </c>
      <c r="CC200">
        <f t="shared" si="95"/>
        <v>0</v>
      </c>
      <c r="CD200">
        <f t="shared" si="96"/>
        <v>0</v>
      </c>
    </row>
    <row r="201" spans="1:82" hidden="1" x14ac:dyDescent="0.25">
      <c r="A201" s="6" t="s">
        <v>583</v>
      </c>
      <c r="B201" s="6"/>
      <c r="C201" s="6" t="s">
        <v>212</v>
      </c>
      <c r="D201" s="8"/>
      <c r="E201" s="7"/>
      <c r="F201" s="20">
        <v>0</v>
      </c>
      <c r="G201" s="9">
        <v>0</v>
      </c>
      <c r="H201" s="10">
        <v>478414.71</v>
      </c>
      <c r="I201" s="10">
        <v>287048.826</v>
      </c>
      <c r="J201" s="10">
        <v>188248.826</v>
      </c>
      <c r="K201" s="24">
        <v>98800</v>
      </c>
      <c r="L201" s="10">
        <v>98800</v>
      </c>
      <c r="M201" s="10">
        <v>0</v>
      </c>
      <c r="N201" s="20">
        <v>0</v>
      </c>
      <c r="O201" s="35"/>
      <c r="P201" s="11" t="s">
        <v>65</v>
      </c>
      <c r="Q201" s="11"/>
      <c r="R201" s="11" t="s">
        <v>66</v>
      </c>
      <c r="S201" s="11" t="s">
        <v>67</v>
      </c>
      <c r="T201" s="11" t="s">
        <v>66</v>
      </c>
      <c r="U201" s="11" t="s">
        <v>67</v>
      </c>
      <c r="V201" s="11" t="s">
        <v>66</v>
      </c>
      <c r="W201" s="11" t="s">
        <v>67</v>
      </c>
      <c r="X201" s="11" t="s">
        <v>66</v>
      </c>
      <c r="Y201" s="11" t="s">
        <v>67</v>
      </c>
      <c r="Z201" s="11" t="s">
        <v>66</v>
      </c>
      <c r="AA201" s="11" t="s">
        <v>67</v>
      </c>
      <c r="AB201" s="11" t="s">
        <v>66</v>
      </c>
      <c r="AC201" s="11" t="s">
        <v>67</v>
      </c>
      <c r="AD201" s="11" t="s">
        <v>66</v>
      </c>
      <c r="AE201" s="11" t="s">
        <v>67</v>
      </c>
      <c r="AF201" s="11" t="s">
        <v>68</v>
      </c>
      <c r="AG201" s="12"/>
      <c r="AH201" s="12"/>
      <c r="AI201" s="12"/>
      <c r="AJ201" s="12"/>
      <c r="AK201" s="12"/>
      <c r="AL201" s="13" t="s">
        <v>69</v>
      </c>
      <c r="AM201" s="12"/>
      <c r="AN201" s="12"/>
      <c r="AO201" s="13" t="s">
        <v>67</v>
      </c>
      <c r="AP201" s="13" t="s">
        <v>67</v>
      </c>
      <c r="AQ201" s="13" t="s">
        <v>584</v>
      </c>
      <c r="AR201" s="11" t="s">
        <v>67</v>
      </c>
      <c r="AS201" s="11" t="s">
        <v>67</v>
      </c>
      <c r="AT201" s="14"/>
      <c r="AU201" s="16"/>
      <c r="AV201" s="16"/>
      <c r="BB201">
        <f t="shared" si="76"/>
        <v>0</v>
      </c>
      <c r="BC201">
        <f t="shared" si="77"/>
        <v>0</v>
      </c>
      <c r="BD201">
        <f t="shared" si="78"/>
        <v>0</v>
      </c>
      <c r="BF201">
        <f t="shared" si="79"/>
        <v>0</v>
      </c>
      <c r="BG201">
        <f t="shared" si="80"/>
        <v>0</v>
      </c>
      <c r="BH201">
        <f t="shared" si="81"/>
        <v>0</v>
      </c>
      <c r="BJ201">
        <f t="shared" si="82"/>
        <v>0</v>
      </c>
      <c r="BL201">
        <f t="shared" si="83"/>
        <v>0</v>
      </c>
      <c r="BN201">
        <f t="shared" si="84"/>
        <v>0</v>
      </c>
      <c r="BP201">
        <f t="shared" si="85"/>
        <v>0</v>
      </c>
      <c r="BQ201">
        <f t="shared" si="86"/>
        <v>0</v>
      </c>
      <c r="BR201">
        <f t="shared" si="87"/>
        <v>0</v>
      </c>
      <c r="BS201">
        <f t="shared" si="88"/>
        <v>0</v>
      </c>
      <c r="BT201">
        <f t="shared" si="89"/>
        <v>0</v>
      </c>
      <c r="BV201">
        <f t="shared" si="90"/>
        <v>0</v>
      </c>
      <c r="BW201">
        <f t="shared" si="91"/>
        <v>0</v>
      </c>
      <c r="BX201">
        <f t="shared" si="92"/>
        <v>0</v>
      </c>
      <c r="BZ201">
        <f t="shared" si="93"/>
        <v>0</v>
      </c>
      <c r="CA201">
        <f t="shared" si="94"/>
        <v>0</v>
      </c>
      <c r="CC201">
        <f t="shared" si="95"/>
        <v>0</v>
      </c>
      <c r="CD201">
        <f t="shared" si="96"/>
        <v>0</v>
      </c>
    </row>
    <row r="202" spans="1:82" hidden="1" x14ac:dyDescent="0.25">
      <c r="A202" s="6" t="s">
        <v>585</v>
      </c>
      <c r="B202" s="6"/>
      <c r="C202" s="6" t="s">
        <v>212</v>
      </c>
      <c r="D202" s="8"/>
      <c r="E202" s="7"/>
      <c r="F202" s="20">
        <v>0</v>
      </c>
      <c r="G202" s="9">
        <v>0</v>
      </c>
      <c r="H202" s="10">
        <v>478414.71</v>
      </c>
      <c r="I202" s="10">
        <v>287048.826</v>
      </c>
      <c r="J202" s="10">
        <v>188248.826</v>
      </c>
      <c r="K202" s="24">
        <v>98800</v>
      </c>
      <c r="L202" s="10">
        <v>98800</v>
      </c>
      <c r="M202" s="10">
        <v>0</v>
      </c>
      <c r="N202" s="20">
        <v>0</v>
      </c>
      <c r="O202" s="35"/>
      <c r="P202" s="11" t="s">
        <v>65</v>
      </c>
      <c r="Q202" s="11"/>
      <c r="R202" s="11" t="s">
        <v>66</v>
      </c>
      <c r="S202" s="11" t="s">
        <v>67</v>
      </c>
      <c r="T202" s="11" t="s">
        <v>66</v>
      </c>
      <c r="U202" s="11" t="s">
        <v>67</v>
      </c>
      <c r="V202" s="11" t="s">
        <v>66</v>
      </c>
      <c r="W202" s="11" t="s">
        <v>67</v>
      </c>
      <c r="X202" s="11" t="s">
        <v>66</v>
      </c>
      <c r="Y202" s="11" t="s">
        <v>67</v>
      </c>
      <c r="Z202" s="11" t="s">
        <v>66</v>
      </c>
      <c r="AA202" s="11" t="s">
        <v>67</v>
      </c>
      <c r="AB202" s="11" t="s">
        <v>66</v>
      </c>
      <c r="AC202" s="11" t="s">
        <v>67</v>
      </c>
      <c r="AD202" s="11" t="s">
        <v>66</v>
      </c>
      <c r="AE202" s="11" t="s">
        <v>67</v>
      </c>
      <c r="AF202" s="11" t="s">
        <v>68</v>
      </c>
      <c r="AG202" s="12"/>
      <c r="AH202" s="12"/>
      <c r="AI202" s="12"/>
      <c r="AJ202" s="12"/>
      <c r="AK202" s="12"/>
      <c r="AL202" s="13" t="s">
        <v>69</v>
      </c>
      <c r="AM202" s="12"/>
      <c r="AN202" s="12"/>
      <c r="AO202" s="13" t="s">
        <v>67</v>
      </c>
      <c r="AP202" s="13" t="s">
        <v>67</v>
      </c>
      <c r="AQ202" s="13" t="s">
        <v>586</v>
      </c>
      <c r="AR202" s="11" t="s">
        <v>67</v>
      </c>
      <c r="AS202" s="11" t="s">
        <v>67</v>
      </c>
      <c r="AT202" s="14"/>
      <c r="AU202" s="16"/>
      <c r="AV202" s="16"/>
      <c r="BB202">
        <f t="shared" si="76"/>
        <v>0</v>
      </c>
      <c r="BC202">
        <f t="shared" si="77"/>
        <v>0</v>
      </c>
      <c r="BD202">
        <f t="shared" si="78"/>
        <v>0</v>
      </c>
      <c r="BF202">
        <f t="shared" si="79"/>
        <v>0</v>
      </c>
      <c r="BG202">
        <f t="shared" si="80"/>
        <v>0</v>
      </c>
      <c r="BH202">
        <f t="shared" si="81"/>
        <v>0</v>
      </c>
      <c r="BJ202">
        <f t="shared" si="82"/>
        <v>0</v>
      </c>
      <c r="BL202">
        <f t="shared" si="83"/>
        <v>0</v>
      </c>
      <c r="BN202">
        <f t="shared" si="84"/>
        <v>0</v>
      </c>
      <c r="BP202">
        <f t="shared" si="85"/>
        <v>0</v>
      </c>
      <c r="BQ202">
        <f t="shared" si="86"/>
        <v>0</v>
      </c>
      <c r="BR202">
        <f t="shared" si="87"/>
        <v>0</v>
      </c>
      <c r="BS202">
        <f t="shared" si="88"/>
        <v>0</v>
      </c>
      <c r="BT202">
        <f t="shared" si="89"/>
        <v>0</v>
      </c>
      <c r="BV202">
        <f t="shared" si="90"/>
        <v>0</v>
      </c>
      <c r="BW202">
        <f t="shared" si="91"/>
        <v>0</v>
      </c>
      <c r="BX202">
        <f t="shared" si="92"/>
        <v>0</v>
      </c>
      <c r="BZ202">
        <f t="shared" si="93"/>
        <v>0</v>
      </c>
      <c r="CA202">
        <f t="shared" si="94"/>
        <v>0</v>
      </c>
      <c r="CC202">
        <f t="shared" si="95"/>
        <v>0</v>
      </c>
      <c r="CD202">
        <f t="shared" si="96"/>
        <v>0</v>
      </c>
    </row>
    <row r="203" spans="1:82" hidden="1" x14ac:dyDescent="0.25">
      <c r="A203" s="6" t="s">
        <v>587</v>
      </c>
      <c r="B203" s="6"/>
      <c r="C203" s="6" t="s">
        <v>212</v>
      </c>
      <c r="D203" s="8"/>
      <c r="E203" s="7"/>
      <c r="F203" s="20">
        <v>14.292999999999999</v>
      </c>
      <c r="G203" s="9">
        <v>14.292999999999999</v>
      </c>
      <c r="H203" s="10">
        <v>267000</v>
      </c>
      <c r="I203" s="10">
        <v>160200</v>
      </c>
      <c r="J203" s="10">
        <v>160200</v>
      </c>
      <c r="K203" s="24">
        <v>0</v>
      </c>
      <c r="L203" s="10">
        <v>0</v>
      </c>
      <c r="M203" s="10">
        <v>0</v>
      </c>
      <c r="N203" s="20">
        <v>0</v>
      </c>
      <c r="O203" s="35"/>
      <c r="P203" s="11" t="s">
        <v>65</v>
      </c>
      <c r="Q203" s="11"/>
      <c r="R203" s="11" t="s">
        <v>66</v>
      </c>
      <c r="S203" s="11" t="s">
        <v>67</v>
      </c>
      <c r="T203" s="11" t="s">
        <v>66</v>
      </c>
      <c r="U203" s="11" t="s">
        <v>67</v>
      </c>
      <c r="V203" s="11" t="s">
        <v>66</v>
      </c>
      <c r="W203" s="11" t="s">
        <v>67</v>
      </c>
      <c r="X203" s="11" t="s">
        <v>66</v>
      </c>
      <c r="Y203" s="11" t="s">
        <v>67</v>
      </c>
      <c r="Z203" s="11" t="s">
        <v>66</v>
      </c>
      <c r="AA203" s="11" t="s">
        <v>67</v>
      </c>
      <c r="AB203" s="11" t="s">
        <v>66</v>
      </c>
      <c r="AC203" s="11" t="s">
        <v>67</v>
      </c>
      <c r="AD203" s="11" t="s">
        <v>66</v>
      </c>
      <c r="AE203" s="11" t="s">
        <v>67</v>
      </c>
      <c r="AF203" s="11" t="s">
        <v>68</v>
      </c>
      <c r="AG203" s="12"/>
      <c r="AH203" s="12"/>
      <c r="AI203" s="12"/>
      <c r="AJ203" s="12"/>
      <c r="AK203" s="12"/>
      <c r="AL203" s="13" t="s">
        <v>69</v>
      </c>
      <c r="AM203" s="12"/>
      <c r="AN203" s="12"/>
      <c r="AO203" s="13" t="s">
        <v>67</v>
      </c>
      <c r="AP203" s="13" t="s">
        <v>67</v>
      </c>
      <c r="AQ203" s="13" t="s">
        <v>588</v>
      </c>
      <c r="AR203" s="11" t="s">
        <v>67</v>
      </c>
      <c r="AS203" s="11" t="s">
        <v>67</v>
      </c>
      <c r="AT203" s="14"/>
      <c r="AU203" s="16"/>
      <c r="AV203" s="16"/>
      <c r="BB203">
        <f t="shared" si="76"/>
        <v>0</v>
      </c>
      <c r="BC203">
        <f t="shared" si="77"/>
        <v>0</v>
      </c>
      <c r="BD203">
        <f t="shared" si="78"/>
        <v>0</v>
      </c>
      <c r="BF203">
        <f t="shared" si="79"/>
        <v>0</v>
      </c>
      <c r="BG203">
        <f t="shared" si="80"/>
        <v>0</v>
      </c>
      <c r="BH203">
        <f t="shared" si="81"/>
        <v>0</v>
      </c>
      <c r="BJ203">
        <f t="shared" si="82"/>
        <v>0</v>
      </c>
      <c r="BL203">
        <f t="shared" si="83"/>
        <v>0</v>
      </c>
      <c r="BN203">
        <f t="shared" si="84"/>
        <v>0</v>
      </c>
      <c r="BP203">
        <f t="shared" si="85"/>
        <v>0</v>
      </c>
      <c r="BQ203">
        <f t="shared" si="86"/>
        <v>0</v>
      </c>
      <c r="BR203">
        <f t="shared" si="87"/>
        <v>0</v>
      </c>
      <c r="BS203">
        <f t="shared" si="88"/>
        <v>0</v>
      </c>
      <c r="BT203">
        <f t="shared" si="89"/>
        <v>0</v>
      </c>
      <c r="BV203">
        <f t="shared" si="90"/>
        <v>0</v>
      </c>
      <c r="BW203">
        <f t="shared" si="91"/>
        <v>0</v>
      </c>
      <c r="BX203">
        <f t="shared" si="92"/>
        <v>0</v>
      </c>
      <c r="BZ203">
        <f t="shared" si="93"/>
        <v>0</v>
      </c>
      <c r="CA203">
        <f t="shared" si="94"/>
        <v>0</v>
      </c>
      <c r="CC203">
        <f t="shared" si="95"/>
        <v>0</v>
      </c>
      <c r="CD203">
        <f t="shared" si="96"/>
        <v>0</v>
      </c>
    </row>
    <row r="204" spans="1:82" hidden="1" x14ac:dyDescent="0.25">
      <c r="A204" s="6" t="s">
        <v>589</v>
      </c>
      <c r="B204" s="6"/>
      <c r="C204" s="6" t="s">
        <v>34</v>
      </c>
      <c r="D204" s="8">
        <v>44804</v>
      </c>
      <c r="E204" s="7"/>
      <c r="F204" s="20">
        <v>40.152000000000001</v>
      </c>
      <c r="G204" s="9">
        <v>0</v>
      </c>
      <c r="H204" s="10">
        <v>0</v>
      </c>
      <c r="I204" s="10">
        <v>0</v>
      </c>
      <c r="J204" s="10">
        <v>0</v>
      </c>
      <c r="K204" s="24">
        <v>0</v>
      </c>
      <c r="L204" s="10">
        <v>0</v>
      </c>
      <c r="M204" s="10">
        <v>0</v>
      </c>
      <c r="N204" s="20">
        <v>0</v>
      </c>
      <c r="O204" s="35"/>
      <c r="P204" s="11" t="s">
        <v>65</v>
      </c>
      <c r="Q204" s="11"/>
      <c r="R204" s="11" t="s">
        <v>66</v>
      </c>
      <c r="S204" s="11" t="s">
        <v>67</v>
      </c>
      <c r="T204" s="11" t="s">
        <v>66</v>
      </c>
      <c r="U204" s="11" t="s">
        <v>67</v>
      </c>
      <c r="V204" s="11" t="s">
        <v>66</v>
      </c>
      <c r="W204" s="11" t="s">
        <v>67</v>
      </c>
      <c r="X204" s="11" t="s">
        <v>66</v>
      </c>
      <c r="Y204" s="11" t="s">
        <v>67</v>
      </c>
      <c r="Z204" s="11" t="s">
        <v>66</v>
      </c>
      <c r="AA204" s="11" t="s">
        <v>67</v>
      </c>
      <c r="AB204" s="11" t="s">
        <v>66</v>
      </c>
      <c r="AC204" s="11" t="s">
        <v>67</v>
      </c>
      <c r="AD204" s="11" t="s">
        <v>66</v>
      </c>
      <c r="AE204" s="11" t="s">
        <v>67</v>
      </c>
      <c r="AF204" s="11" t="s">
        <v>68</v>
      </c>
      <c r="AG204" s="12"/>
      <c r="AH204" s="12"/>
      <c r="AI204" s="12"/>
      <c r="AJ204" s="12"/>
      <c r="AK204" s="12"/>
      <c r="AL204" s="13" t="s">
        <v>69</v>
      </c>
      <c r="AM204" s="12"/>
      <c r="AN204" s="12"/>
      <c r="AO204" s="13" t="s">
        <v>67</v>
      </c>
      <c r="AP204" s="13" t="s">
        <v>67</v>
      </c>
      <c r="AQ204" s="13"/>
      <c r="AR204" s="11" t="s">
        <v>67</v>
      </c>
      <c r="AS204" s="11" t="s">
        <v>67</v>
      </c>
      <c r="AT204" s="14"/>
      <c r="AU204" s="15" t="s">
        <v>152</v>
      </c>
      <c r="AV204" s="16"/>
      <c r="BB204">
        <f t="shared" si="76"/>
        <v>0</v>
      </c>
      <c r="BC204">
        <f t="shared" si="77"/>
        <v>1</v>
      </c>
      <c r="BD204">
        <f t="shared" si="78"/>
        <v>0</v>
      </c>
      <c r="BF204">
        <f t="shared" si="79"/>
        <v>0</v>
      </c>
      <c r="BG204">
        <f t="shared" si="80"/>
        <v>0</v>
      </c>
      <c r="BH204">
        <f t="shared" si="81"/>
        <v>0</v>
      </c>
      <c r="BJ204">
        <f t="shared" si="82"/>
        <v>0</v>
      </c>
      <c r="BL204">
        <f t="shared" si="83"/>
        <v>0</v>
      </c>
      <c r="BN204">
        <f t="shared" si="84"/>
        <v>0</v>
      </c>
      <c r="BP204">
        <f t="shared" si="85"/>
        <v>0</v>
      </c>
      <c r="BQ204">
        <f t="shared" si="86"/>
        <v>0</v>
      </c>
      <c r="BR204">
        <f t="shared" si="87"/>
        <v>0</v>
      </c>
      <c r="BS204">
        <f t="shared" si="88"/>
        <v>0</v>
      </c>
      <c r="BT204">
        <f t="shared" si="89"/>
        <v>0</v>
      </c>
      <c r="BV204">
        <f t="shared" si="90"/>
        <v>0</v>
      </c>
      <c r="BW204">
        <f t="shared" si="91"/>
        <v>0</v>
      </c>
      <c r="BX204">
        <f t="shared" si="92"/>
        <v>0</v>
      </c>
      <c r="BZ204">
        <f t="shared" si="93"/>
        <v>0</v>
      </c>
      <c r="CA204">
        <f t="shared" si="94"/>
        <v>0</v>
      </c>
      <c r="CC204">
        <f t="shared" si="95"/>
        <v>0</v>
      </c>
      <c r="CD204">
        <f t="shared" si="96"/>
        <v>0</v>
      </c>
    </row>
    <row r="205" spans="1:82" hidden="1" x14ac:dyDescent="0.25">
      <c r="A205" s="6" t="s">
        <v>590</v>
      </c>
      <c r="B205" s="6"/>
      <c r="C205" s="6" t="s">
        <v>33</v>
      </c>
      <c r="D205" s="8">
        <v>44936</v>
      </c>
      <c r="E205" s="7">
        <v>44936</v>
      </c>
      <c r="F205" s="20">
        <v>0.12</v>
      </c>
      <c r="G205" s="9">
        <v>0</v>
      </c>
      <c r="H205" s="10">
        <v>0</v>
      </c>
      <c r="I205" s="10">
        <v>0</v>
      </c>
      <c r="J205" s="10">
        <v>0</v>
      </c>
      <c r="K205" s="24"/>
      <c r="L205" s="10">
        <v>0</v>
      </c>
      <c r="M205" s="10">
        <v>0</v>
      </c>
      <c r="N205" s="6"/>
      <c r="O205" s="35"/>
      <c r="P205" s="11" t="s">
        <v>65</v>
      </c>
      <c r="Q205" s="11"/>
      <c r="R205" s="11" t="s">
        <v>66</v>
      </c>
      <c r="S205" s="11" t="s">
        <v>67</v>
      </c>
      <c r="T205" s="11" t="s">
        <v>66</v>
      </c>
      <c r="U205" s="11" t="s">
        <v>67</v>
      </c>
      <c r="V205" s="11" t="s">
        <v>66</v>
      </c>
      <c r="W205" s="11" t="s">
        <v>67</v>
      </c>
      <c r="X205" s="11" t="s">
        <v>66</v>
      </c>
      <c r="Y205" s="11" t="s">
        <v>67</v>
      </c>
      <c r="Z205" s="11" t="s">
        <v>66</v>
      </c>
      <c r="AA205" s="11" t="s">
        <v>67</v>
      </c>
      <c r="AB205" s="11" t="s">
        <v>66</v>
      </c>
      <c r="AC205" s="11" t="s">
        <v>67</v>
      </c>
      <c r="AD205" s="11" t="s">
        <v>66</v>
      </c>
      <c r="AE205" s="11" t="s">
        <v>67</v>
      </c>
      <c r="AF205" s="11" t="s">
        <v>68</v>
      </c>
      <c r="AG205" s="12"/>
      <c r="AH205" s="12"/>
      <c r="AI205" s="12"/>
      <c r="AJ205" s="12"/>
      <c r="AK205" s="12"/>
      <c r="AL205" s="13" t="s">
        <v>69</v>
      </c>
      <c r="AM205" s="12"/>
      <c r="AN205" s="12"/>
      <c r="AO205" s="13" t="s">
        <v>67</v>
      </c>
      <c r="AP205" s="13" t="s">
        <v>67</v>
      </c>
      <c r="AQ205" s="13"/>
      <c r="AR205" s="11" t="s">
        <v>67</v>
      </c>
      <c r="AS205" s="11" t="s">
        <v>67</v>
      </c>
      <c r="AT205" s="14"/>
      <c r="AU205" s="16"/>
      <c r="AV205" s="16"/>
      <c r="BB205">
        <f t="shared" si="76"/>
        <v>1</v>
      </c>
      <c r="BC205">
        <f t="shared" si="77"/>
        <v>0</v>
      </c>
      <c r="BD205">
        <f t="shared" si="78"/>
        <v>0</v>
      </c>
      <c r="BF205">
        <f t="shared" si="79"/>
        <v>0</v>
      </c>
      <c r="BG205">
        <f t="shared" si="80"/>
        <v>0</v>
      </c>
      <c r="BH205">
        <f t="shared" si="81"/>
        <v>0</v>
      </c>
      <c r="BJ205">
        <f t="shared" si="82"/>
        <v>0</v>
      </c>
      <c r="BL205">
        <f t="shared" si="83"/>
        <v>0</v>
      </c>
      <c r="BN205">
        <f t="shared" si="84"/>
        <v>0</v>
      </c>
      <c r="BP205">
        <f t="shared" si="85"/>
        <v>0</v>
      </c>
      <c r="BQ205">
        <f t="shared" si="86"/>
        <v>0</v>
      </c>
      <c r="BR205">
        <f t="shared" si="87"/>
        <v>0</v>
      </c>
      <c r="BS205">
        <f t="shared" si="88"/>
        <v>0</v>
      </c>
      <c r="BT205">
        <f t="shared" si="89"/>
        <v>0</v>
      </c>
      <c r="BV205">
        <f t="shared" si="90"/>
        <v>0</v>
      </c>
      <c r="BW205">
        <f t="shared" si="91"/>
        <v>0</v>
      </c>
      <c r="BX205">
        <f t="shared" si="92"/>
        <v>0</v>
      </c>
      <c r="BZ205">
        <f t="shared" si="93"/>
        <v>0</v>
      </c>
      <c r="CA205">
        <f t="shared" si="94"/>
        <v>0</v>
      </c>
      <c r="CC205">
        <f t="shared" si="95"/>
        <v>0</v>
      </c>
      <c r="CD205">
        <f t="shared" si="96"/>
        <v>0</v>
      </c>
    </row>
    <row r="206" spans="1:82" hidden="1" x14ac:dyDescent="0.25">
      <c r="A206" s="6" t="s">
        <v>591</v>
      </c>
      <c r="B206" s="6"/>
      <c r="C206" s="6" t="s">
        <v>212</v>
      </c>
      <c r="D206" s="8"/>
      <c r="E206" s="7"/>
      <c r="F206" s="6">
        <v>162.49799999999999</v>
      </c>
      <c r="G206" s="9">
        <v>162.49799999999999</v>
      </c>
      <c r="H206" s="10">
        <v>0</v>
      </c>
      <c r="I206" s="10">
        <v>0</v>
      </c>
      <c r="J206" s="10">
        <v>0</v>
      </c>
      <c r="K206" s="24"/>
      <c r="L206" s="6"/>
      <c r="M206" s="6"/>
      <c r="N206" s="6"/>
      <c r="O206" s="35"/>
      <c r="P206" s="11" t="s">
        <v>65</v>
      </c>
      <c r="Q206" s="11"/>
      <c r="R206" s="11" t="s">
        <v>66</v>
      </c>
      <c r="S206" s="11" t="s">
        <v>67</v>
      </c>
      <c r="T206" s="11" t="s">
        <v>66</v>
      </c>
      <c r="U206" s="11" t="s">
        <v>67</v>
      </c>
      <c r="V206" s="11" t="s">
        <v>66</v>
      </c>
      <c r="W206" s="11" t="s">
        <v>67</v>
      </c>
      <c r="X206" s="11" t="s">
        <v>66</v>
      </c>
      <c r="Y206" s="11" t="s">
        <v>67</v>
      </c>
      <c r="Z206" s="11" t="s">
        <v>66</v>
      </c>
      <c r="AA206" s="11" t="s">
        <v>67</v>
      </c>
      <c r="AB206" s="11" t="s">
        <v>66</v>
      </c>
      <c r="AC206" s="11" t="s">
        <v>67</v>
      </c>
      <c r="AD206" s="11" t="s">
        <v>66</v>
      </c>
      <c r="AE206" s="11" t="s">
        <v>67</v>
      </c>
      <c r="AF206" s="11" t="s">
        <v>68</v>
      </c>
      <c r="AG206" s="12"/>
      <c r="AH206" s="12"/>
      <c r="AI206" s="12"/>
      <c r="AJ206" s="12"/>
      <c r="AK206" s="12"/>
      <c r="AL206" s="13"/>
      <c r="AM206" s="12"/>
      <c r="AN206" s="12"/>
      <c r="AO206" s="13" t="s">
        <v>67</v>
      </c>
      <c r="AP206" s="13" t="s">
        <v>67</v>
      </c>
      <c r="AQ206" s="13"/>
      <c r="AR206" s="11" t="s">
        <v>67</v>
      </c>
      <c r="AS206" s="11" t="s">
        <v>67</v>
      </c>
      <c r="AT206" s="14"/>
      <c r="AU206" s="16"/>
      <c r="AV206" s="16"/>
      <c r="BB206">
        <f t="shared" si="76"/>
        <v>0</v>
      </c>
      <c r="BC206">
        <f t="shared" si="77"/>
        <v>0</v>
      </c>
      <c r="BD206">
        <f t="shared" si="78"/>
        <v>0</v>
      </c>
      <c r="BF206">
        <f t="shared" si="79"/>
        <v>0</v>
      </c>
      <c r="BG206">
        <f t="shared" si="80"/>
        <v>0</v>
      </c>
      <c r="BH206">
        <f t="shared" si="81"/>
        <v>0</v>
      </c>
      <c r="BJ206">
        <f t="shared" si="82"/>
        <v>0</v>
      </c>
      <c r="BL206">
        <f t="shared" si="83"/>
        <v>0</v>
      </c>
      <c r="BN206">
        <f t="shared" si="84"/>
        <v>0</v>
      </c>
      <c r="BP206">
        <f t="shared" si="85"/>
        <v>0</v>
      </c>
      <c r="BQ206">
        <f t="shared" si="86"/>
        <v>0</v>
      </c>
      <c r="BR206">
        <f t="shared" si="87"/>
        <v>0</v>
      </c>
      <c r="BS206">
        <f t="shared" si="88"/>
        <v>0</v>
      </c>
      <c r="BT206">
        <f t="shared" si="89"/>
        <v>0</v>
      </c>
      <c r="BV206">
        <f t="shared" si="90"/>
        <v>0</v>
      </c>
      <c r="BW206">
        <f t="shared" si="91"/>
        <v>0</v>
      </c>
      <c r="BX206">
        <f t="shared" si="92"/>
        <v>0</v>
      </c>
      <c r="BZ206">
        <f t="shared" si="93"/>
        <v>0</v>
      </c>
      <c r="CA206">
        <f t="shared" si="94"/>
        <v>0</v>
      </c>
      <c r="CC206">
        <f t="shared" si="95"/>
        <v>0</v>
      </c>
      <c r="CD206">
        <f t="shared" si="96"/>
        <v>0</v>
      </c>
    </row>
    <row r="207" spans="1:82" hidden="1" x14ac:dyDescent="0.25">
      <c r="A207" s="6"/>
      <c r="B207" s="6"/>
      <c r="C207" s="6"/>
      <c r="D207" s="8"/>
      <c r="E207" s="7"/>
      <c r="F207" s="6"/>
      <c r="G207" s="9">
        <v>0</v>
      </c>
      <c r="H207" s="10"/>
      <c r="I207" s="10">
        <v>0</v>
      </c>
      <c r="J207" s="10">
        <v>0</v>
      </c>
      <c r="K207" s="24"/>
      <c r="L207" s="6"/>
      <c r="M207" s="6"/>
      <c r="N207" s="6"/>
      <c r="O207" s="35"/>
      <c r="P207" s="11"/>
      <c r="Q207" s="11"/>
      <c r="R207" s="11"/>
      <c r="S207" s="11"/>
      <c r="T207" s="11"/>
      <c r="U207" s="11"/>
      <c r="V207" s="11"/>
      <c r="W207" s="11"/>
      <c r="X207" s="11"/>
      <c r="Y207" s="11"/>
      <c r="Z207" s="11"/>
      <c r="AA207" s="11"/>
      <c r="AB207" s="11"/>
      <c r="AC207" s="11"/>
      <c r="AD207" s="11"/>
      <c r="AE207" s="11" t="s">
        <v>67</v>
      </c>
      <c r="AF207" s="11"/>
      <c r="AG207" s="12"/>
      <c r="AH207" s="12"/>
      <c r="AI207" s="12"/>
      <c r="AJ207" s="12"/>
      <c r="AK207" s="12"/>
      <c r="AL207" s="13"/>
      <c r="AM207" s="12"/>
      <c r="AN207" s="12"/>
      <c r="AO207" s="13" t="s">
        <v>67</v>
      </c>
      <c r="AP207" s="13" t="s">
        <v>67</v>
      </c>
      <c r="AQ207" s="13"/>
      <c r="AR207" s="11" t="s">
        <v>67</v>
      </c>
      <c r="AS207" s="11" t="s">
        <v>67</v>
      </c>
      <c r="AT207" s="14"/>
      <c r="AU207" s="16"/>
      <c r="AV207" s="16"/>
      <c r="BB207">
        <f t="shared" si="76"/>
        <v>0</v>
      </c>
      <c r="BC207">
        <f t="shared" si="77"/>
        <v>0</v>
      </c>
      <c r="BD207">
        <f t="shared" si="78"/>
        <v>0</v>
      </c>
      <c r="BF207">
        <f t="shared" si="79"/>
        <v>0</v>
      </c>
      <c r="BG207">
        <f t="shared" si="80"/>
        <v>0</v>
      </c>
      <c r="BH207">
        <f t="shared" si="81"/>
        <v>0</v>
      </c>
      <c r="BJ207">
        <f t="shared" si="82"/>
        <v>0</v>
      </c>
      <c r="BL207">
        <f t="shared" si="83"/>
        <v>0</v>
      </c>
      <c r="BN207">
        <f t="shared" si="84"/>
        <v>0</v>
      </c>
      <c r="BP207">
        <f t="shared" si="85"/>
        <v>0</v>
      </c>
      <c r="BQ207">
        <f t="shared" si="86"/>
        <v>0</v>
      </c>
      <c r="BR207">
        <f t="shared" si="87"/>
        <v>0</v>
      </c>
      <c r="BS207">
        <f t="shared" si="88"/>
        <v>0</v>
      </c>
      <c r="BT207">
        <f t="shared" si="89"/>
        <v>0</v>
      </c>
      <c r="BV207">
        <f t="shared" si="90"/>
        <v>0</v>
      </c>
      <c r="BW207">
        <f t="shared" si="91"/>
        <v>0</v>
      </c>
      <c r="BX207">
        <f t="shared" si="92"/>
        <v>0</v>
      </c>
      <c r="BZ207">
        <f t="shared" si="93"/>
        <v>0</v>
      </c>
      <c r="CA207">
        <f t="shared" si="94"/>
        <v>0</v>
      </c>
      <c r="CC207">
        <f t="shared" si="95"/>
        <v>0</v>
      </c>
      <c r="CD207">
        <f t="shared" si="96"/>
        <v>0</v>
      </c>
    </row>
    <row r="208" spans="1:82" hidden="1" x14ac:dyDescent="0.25">
      <c r="A208" s="6"/>
      <c r="B208" s="6"/>
      <c r="C208" s="6"/>
      <c r="D208" s="8"/>
      <c r="E208" s="7"/>
      <c r="F208" s="6"/>
      <c r="G208" s="9">
        <v>0</v>
      </c>
      <c r="H208" s="10"/>
      <c r="I208" s="10">
        <v>0</v>
      </c>
      <c r="J208" s="10">
        <v>0</v>
      </c>
      <c r="K208" s="24"/>
      <c r="L208" s="6"/>
      <c r="M208" s="6"/>
      <c r="N208" s="6"/>
      <c r="O208" s="35"/>
      <c r="P208" s="11"/>
      <c r="Q208" s="11"/>
      <c r="R208" s="11"/>
      <c r="S208" s="11"/>
      <c r="T208" s="11"/>
      <c r="U208" s="11"/>
      <c r="V208" s="11"/>
      <c r="W208" s="11"/>
      <c r="X208" s="11"/>
      <c r="Y208" s="11"/>
      <c r="Z208" s="11"/>
      <c r="AA208" s="11"/>
      <c r="AB208" s="11"/>
      <c r="AC208" s="11"/>
      <c r="AD208" s="11"/>
      <c r="AE208" s="11" t="s">
        <v>67</v>
      </c>
      <c r="AF208" s="11"/>
      <c r="AG208" s="12"/>
      <c r="AH208" s="12"/>
      <c r="AI208" s="12"/>
      <c r="AJ208" s="12"/>
      <c r="AK208" s="12"/>
      <c r="AL208" s="13"/>
      <c r="AM208" s="12"/>
      <c r="AN208" s="12"/>
      <c r="AO208" s="13" t="s">
        <v>67</v>
      </c>
      <c r="AP208" s="13" t="s">
        <v>67</v>
      </c>
      <c r="AQ208" s="13"/>
      <c r="AR208" s="11" t="s">
        <v>67</v>
      </c>
      <c r="AS208" s="11" t="s">
        <v>67</v>
      </c>
      <c r="AT208" s="14"/>
      <c r="AU208" s="16"/>
      <c r="AV208" s="16"/>
      <c r="BB208">
        <f t="shared" si="76"/>
        <v>0</v>
      </c>
      <c r="BC208">
        <f t="shared" si="77"/>
        <v>0</v>
      </c>
      <c r="BD208">
        <f t="shared" si="78"/>
        <v>0</v>
      </c>
      <c r="BF208">
        <f t="shared" si="79"/>
        <v>0</v>
      </c>
      <c r="BG208">
        <f t="shared" si="80"/>
        <v>0</v>
      </c>
      <c r="BH208">
        <f t="shared" si="81"/>
        <v>0</v>
      </c>
      <c r="BJ208">
        <f t="shared" si="82"/>
        <v>0</v>
      </c>
      <c r="BL208">
        <f t="shared" si="83"/>
        <v>0</v>
      </c>
      <c r="BN208">
        <f t="shared" si="84"/>
        <v>0</v>
      </c>
      <c r="BP208">
        <f t="shared" si="85"/>
        <v>0</v>
      </c>
      <c r="BQ208">
        <f t="shared" si="86"/>
        <v>0</v>
      </c>
      <c r="BR208">
        <f t="shared" si="87"/>
        <v>0</v>
      </c>
      <c r="BS208">
        <f t="shared" si="88"/>
        <v>0</v>
      </c>
      <c r="BT208">
        <f t="shared" si="89"/>
        <v>0</v>
      </c>
      <c r="BV208">
        <f t="shared" si="90"/>
        <v>0</v>
      </c>
      <c r="BW208">
        <f t="shared" si="91"/>
        <v>0</v>
      </c>
      <c r="BX208">
        <f t="shared" si="92"/>
        <v>0</v>
      </c>
      <c r="BZ208">
        <f t="shared" si="93"/>
        <v>0</v>
      </c>
      <c r="CA208">
        <f t="shared" si="94"/>
        <v>0</v>
      </c>
      <c r="CC208">
        <f t="shared" si="95"/>
        <v>0</v>
      </c>
      <c r="CD208">
        <f t="shared" si="96"/>
        <v>0</v>
      </c>
    </row>
    <row r="209" spans="1:82" hidden="1" x14ac:dyDescent="0.25">
      <c r="A209" s="6"/>
      <c r="B209" s="6"/>
      <c r="C209" s="6"/>
      <c r="D209" s="8"/>
      <c r="E209" s="7"/>
      <c r="F209" s="6"/>
      <c r="G209" s="9">
        <v>0</v>
      </c>
      <c r="H209" s="10"/>
      <c r="I209" s="10">
        <v>0</v>
      </c>
      <c r="J209" s="10">
        <v>0</v>
      </c>
      <c r="K209" s="24"/>
      <c r="L209" s="6"/>
      <c r="M209" s="6"/>
      <c r="N209" s="6"/>
      <c r="O209" s="35"/>
      <c r="P209" s="11"/>
      <c r="Q209" s="11"/>
      <c r="R209" s="11"/>
      <c r="S209" s="11"/>
      <c r="T209" s="11"/>
      <c r="U209" s="11"/>
      <c r="V209" s="11"/>
      <c r="W209" s="11"/>
      <c r="X209" s="11"/>
      <c r="Y209" s="11"/>
      <c r="Z209" s="11"/>
      <c r="AA209" s="11"/>
      <c r="AB209" s="11"/>
      <c r="AC209" s="11"/>
      <c r="AD209" s="11"/>
      <c r="AE209" s="11" t="s">
        <v>67</v>
      </c>
      <c r="AF209" s="11"/>
      <c r="AG209" s="12"/>
      <c r="AH209" s="12"/>
      <c r="AI209" s="12"/>
      <c r="AJ209" s="12"/>
      <c r="AK209" s="12"/>
      <c r="AL209" s="13"/>
      <c r="AM209" s="12"/>
      <c r="AN209" s="12"/>
      <c r="AO209" s="13" t="s">
        <v>67</v>
      </c>
      <c r="AP209" s="13" t="s">
        <v>67</v>
      </c>
      <c r="AQ209" s="13"/>
      <c r="AR209" s="11" t="s">
        <v>67</v>
      </c>
      <c r="AS209" s="11" t="s">
        <v>67</v>
      </c>
      <c r="AT209" s="14"/>
      <c r="AU209" s="16"/>
      <c r="AV209" s="16"/>
      <c r="BB209">
        <f t="shared" si="76"/>
        <v>0</v>
      </c>
      <c r="BC209">
        <f t="shared" si="77"/>
        <v>0</v>
      </c>
      <c r="BD209">
        <f t="shared" si="78"/>
        <v>0</v>
      </c>
      <c r="BF209">
        <f t="shared" si="79"/>
        <v>0</v>
      </c>
      <c r="BG209">
        <f t="shared" si="80"/>
        <v>0</v>
      </c>
      <c r="BH209">
        <f t="shared" si="81"/>
        <v>0</v>
      </c>
      <c r="BJ209">
        <f t="shared" si="82"/>
        <v>0</v>
      </c>
      <c r="BL209">
        <f t="shared" si="83"/>
        <v>0</v>
      </c>
      <c r="BN209">
        <f t="shared" si="84"/>
        <v>0</v>
      </c>
      <c r="BP209">
        <f t="shared" si="85"/>
        <v>0</v>
      </c>
      <c r="BQ209">
        <f t="shared" si="86"/>
        <v>0</v>
      </c>
      <c r="BR209">
        <f t="shared" si="87"/>
        <v>0</v>
      </c>
      <c r="BS209">
        <f t="shared" si="88"/>
        <v>0</v>
      </c>
      <c r="BT209">
        <f t="shared" si="89"/>
        <v>0</v>
      </c>
      <c r="BV209">
        <f t="shared" si="90"/>
        <v>0</v>
      </c>
      <c r="BW209">
        <f t="shared" si="91"/>
        <v>0</v>
      </c>
      <c r="BX209">
        <f t="shared" si="92"/>
        <v>0</v>
      </c>
      <c r="BZ209">
        <f t="shared" si="93"/>
        <v>0</v>
      </c>
      <c r="CA209">
        <f t="shared" si="94"/>
        <v>0</v>
      </c>
      <c r="CC209">
        <f t="shared" si="95"/>
        <v>0</v>
      </c>
      <c r="CD209">
        <f t="shared" si="96"/>
        <v>0</v>
      </c>
    </row>
    <row r="210" spans="1:82" hidden="1" x14ac:dyDescent="0.25">
      <c r="A210" s="6"/>
      <c r="B210" s="6"/>
      <c r="C210" s="6"/>
      <c r="D210" s="8"/>
      <c r="E210" s="7"/>
      <c r="F210" s="6"/>
      <c r="G210" s="9">
        <v>0</v>
      </c>
      <c r="H210" s="10"/>
      <c r="I210" s="10">
        <v>0</v>
      </c>
      <c r="J210" s="10">
        <v>0</v>
      </c>
      <c r="K210" s="24"/>
      <c r="L210" s="6"/>
      <c r="M210" s="6"/>
      <c r="N210" s="6"/>
      <c r="O210" s="35"/>
      <c r="P210" s="11"/>
      <c r="Q210" s="11"/>
      <c r="R210" s="11"/>
      <c r="S210" s="11"/>
      <c r="T210" s="11"/>
      <c r="U210" s="11"/>
      <c r="V210" s="11"/>
      <c r="W210" s="11"/>
      <c r="X210" s="11"/>
      <c r="Y210" s="11"/>
      <c r="Z210" s="11"/>
      <c r="AA210" s="11"/>
      <c r="AB210" s="11"/>
      <c r="AC210" s="11"/>
      <c r="AD210" s="11"/>
      <c r="AE210" s="11" t="s">
        <v>67</v>
      </c>
      <c r="AF210" s="11"/>
      <c r="AG210" s="12"/>
      <c r="AH210" s="12"/>
      <c r="AI210" s="12"/>
      <c r="AJ210" s="12"/>
      <c r="AK210" s="12"/>
      <c r="AL210" s="13"/>
      <c r="AM210" s="12"/>
      <c r="AN210" s="12"/>
      <c r="AO210" s="13" t="s">
        <v>67</v>
      </c>
      <c r="AP210" s="13" t="s">
        <v>67</v>
      </c>
      <c r="AQ210" s="13"/>
      <c r="AR210" s="11" t="s">
        <v>67</v>
      </c>
      <c r="AS210" s="11" t="s">
        <v>67</v>
      </c>
      <c r="AT210" s="14"/>
      <c r="AU210" s="16"/>
      <c r="AV210" s="16"/>
      <c r="BB210">
        <f t="shared" si="76"/>
        <v>0</v>
      </c>
      <c r="BC210">
        <f t="shared" si="77"/>
        <v>0</v>
      </c>
      <c r="BD210">
        <f t="shared" si="78"/>
        <v>0</v>
      </c>
      <c r="BF210">
        <f t="shared" si="79"/>
        <v>0</v>
      </c>
      <c r="BG210">
        <f t="shared" si="80"/>
        <v>0</v>
      </c>
      <c r="BH210">
        <f t="shared" si="81"/>
        <v>0</v>
      </c>
      <c r="BJ210">
        <f t="shared" si="82"/>
        <v>0</v>
      </c>
      <c r="BL210">
        <f t="shared" si="83"/>
        <v>0</v>
      </c>
      <c r="BN210">
        <f t="shared" si="84"/>
        <v>0</v>
      </c>
      <c r="BP210">
        <f t="shared" si="85"/>
        <v>0</v>
      </c>
      <c r="BQ210">
        <f t="shared" si="86"/>
        <v>0</v>
      </c>
      <c r="BR210">
        <f t="shared" si="87"/>
        <v>0</v>
      </c>
      <c r="BS210">
        <f t="shared" si="88"/>
        <v>0</v>
      </c>
      <c r="BT210">
        <f t="shared" si="89"/>
        <v>0</v>
      </c>
      <c r="BV210">
        <f t="shared" si="90"/>
        <v>0</v>
      </c>
      <c r="BW210">
        <f t="shared" si="91"/>
        <v>0</v>
      </c>
      <c r="BX210">
        <f t="shared" si="92"/>
        <v>0</v>
      </c>
      <c r="BZ210">
        <f t="shared" si="93"/>
        <v>0</v>
      </c>
      <c r="CA210">
        <f t="shared" si="94"/>
        <v>0</v>
      </c>
      <c r="CC210">
        <f t="shared" si="95"/>
        <v>0</v>
      </c>
      <c r="CD210">
        <f t="shared" si="96"/>
        <v>0</v>
      </c>
    </row>
    <row r="211" spans="1:82" hidden="1" x14ac:dyDescent="0.25">
      <c r="A211" s="6"/>
      <c r="B211" s="6"/>
      <c r="C211" s="6"/>
      <c r="D211" s="8"/>
      <c r="E211" s="7"/>
      <c r="F211" s="6"/>
      <c r="G211" s="9">
        <v>0</v>
      </c>
      <c r="H211" s="10"/>
      <c r="I211" s="10">
        <v>0</v>
      </c>
      <c r="J211" s="10">
        <v>0</v>
      </c>
      <c r="K211" s="24"/>
      <c r="L211" s="6"/>
      <c r="M211" s="6"/>
      <c r="N211" s="6"/>
      <c r="O211" s="35"/>
      <c r="P211" s="11"/>
      <c r="Q211" s="11"/>
      <c r="R211" s="11"/>
      <c r="S211" s="11"/>
      <c r="T211" s="11"/>
      <c r="U211" s="11"/>
      <c r="V211" s="11"/>
      <c r="W211" s="11"/>
      <c r="X211" s="11"/>
      <c r="Y211" s="11"/>
      <c r="Z211" s="11"/>
      <c r="AA211" s="11"/>
      <c r="AB211" s="11"/>
      <c r="AC211" s="11"/>
      <c r="AD211" s="11"/>
      <c r="AE211" s="11" t="s">
        <v>67</v>
      </c>
      <c r="AF211" s="11"/>
      <c r="AG211" s="12"/>
      <c r="AH211" s="12"/>
      <c r="AI211" s="12"/>
      <c r="AJ211" s="12"/>
      <c r="AK211" s="12"/>
      <c r="AL211" s="13"/>
      <c r="AM211" s="12"/>
      <c r="AN211" s="12"/>
      <c r="AO211" s="13" t="s">
        <v>67</v>
      </c>
      <c r="AP211" s="13" t="s">
        <v>67</v>
      </c>
      <c r="AQ211" s="13"/>
      <c r="AR211" s="11" t="s">
        <v>67</v>
      </c>
      <c r="AS211" s="11" t="s">
        <v>67</v>
      </c>
      <c r="AT211" s="14"/>
      <c r="AU211" s="16"/>
      <c r="AV211" s="16"/>
      <c r="BB211">
        <f t="shared" si="76"/>
        <v>0</v>
      </c>
      <c r="BC211">
        <f t="shared" si="77"/>
        <v>0</v>
      </c>
      <c r="BD211">
        <f t="shared" si="78"/>
        <v>0</v>
      </c>
      <c r="BF211">
        <f t="shared" si="79"/>
        <v>0</v>
      </c>
      <c r="BG211">
        <f t="shared" si="80"/>
        <v>0</v>
      </c>
      <c r="BH211">
        <f t="shared" si="81"/>
        <v>0</v>
      </c>
      <c r="BJ211">
        <f t="shared" si="82"/>
        <v>0</v>
      </c>
      <c r="BL211">
        <f t="shared" si="83"/>
        <v>0</v>
      </c>
      <c r="BN211">
        <f t="shared" si="84"/>
        <v>0</v>
      </c>
      <c r="BP211">
        <f t="shared" si="85"/>
        <v>0</v>
      </c>
      <c r="BQ211">
        <f t="shared" si="86"/>
        <v>0</v>
      </c>
      <c r="BR211">
        <f t="shared" si="87"/>
        <v>0</v>
      </c>
      <c r="BS211">
        <f t="shared" si="88"/>
        <v>0</v>
      </c>
      <c r="BT211">
        <f t="shared" si="89"/>
        <v>0</v>
      </c>
      <c r="BV211">
        <f t="shared" si="90"/>
        <v>0</v>
      </c>
      <c r="BW211">
        <f t="shared" si="91"/>
        <v>0</v>
      </c>
      <c r="BX211">
        <f t="shared" si="92"/>
        <v>0</v>
      </c>
      <c r="BZ211">
        <f t="shared" si="93"/>
        <v>0</v>
      </c>
      <c r="CA211">
        <f t="shared" si="94"/>
        <v>0</v>
      </c>
      <c r="CC211">
        <f t="shared" si="95"/>
        <v>0</v>
      </c>
      <c r="CD211">
        <f t="shared" si="96"/>
        <v>0</v>
      </c>
    </row>
    <row r="212" spans="1:82" hidden="1" x14ac:dyDescent="0.25">
      <c r="A212" s="6"/>
      <c r="B212" s="6"/>
      <c r="C212" s="6"/>
      <c r="D212" s="8"/>
      <c r="E212" s="7"/>
      <c r="F212" s="6"/>
      <c r="G212" s="9">
        <v>0</v>
      </c>
      <c r="H212" s="10"/>
      <c r="I212" s="10">
        <v>0</v>
      </c>
      <c r="J212" s="10">
        <v>0</v>
      </c>
      <c r="K212" s="24"/>
      <c r="L212" s="6"/>
      <c r="M212" s="6"/>
      <c r="N212" s="6"/>
      <c r="O212" s="35"/>
      <c r="P212" s="11"/>
      <c r="Q212" s="11"/>
      <c r="R212" s="11"/>
      <c r="S212" s="11"/>
      <c r="T212" s="11"/>
      <c r="U212" s="11"/>
      <c r="V212" s="11"/>
      <c r="W212" s="11"/>
      <c r="X212" s="11"/>
      <c r="Y212" s="11"/>
      <c r="Z212" s="11"/>
      <c r="AA212" s="11"/>
      <c r="AB212" s="11"/>
      <c r="AC212" s="11"/>
      <c r="AD212" s="11"/>
      <c r="AE212" s="11" t="s">
        <v>67</v>
      </c>
      <c r="AF212" s="11"/>
      <c r="AG212" s="12"/>
      <c r="AH212" s="12"/>
      <c r="AI212" s="12"/>
      <c r="AJ212" s="12"/>
      <c r="AK212" s="12"/>
      <c r="AL212" s="13"/>
      <c r="AM212" s="12"/>
      <c r="AN212" s="12"/>
      <c r="AO212" s="13" t="s">
        <v>67</v>
      </c>
      <c r="AP212" s="13" t="s">
        <v>67</v>
      </c>
      <c r="AQ212" s="13"/>
      <c r="AR212" s="11" t="s">
        <v>67</v>
      </c>
      <c r="AS212" s="11" t="s">
        <v>67</v>
      </c>
      <c r="AT212" s="14"/>
      <c r="AU212" s="16"/>
      <c r="AV212" s="16"/>
      <c r="BB212">
        <f t="shared" si="76"/>
        <v>0</v>
      </c>
      <c r="BC212">
        <f t="shared" si="77"/>
        <v>0</v>
      </c>
      <c r="BD212">
        <f t="shared" si="78"/>
        <v>0</v>
      </c>
      <c r="BF212">
        <f t="shared" si="79"/>
        <v>0</v>
      </c>
      <c r="BG212">
        <f t="shared" si="80"/>
        <v>0</v>
      </c>
      <c r="BH212">
        <f t="shared" si="81"/>
        <v>0</v>
      </c>
      <c r="BJ212">
        <f t="shared" si="82"/>
        <v>0</v>
      </c>
      <c r="BL212">
        <f t="shared" si="83"/>
        <v>0</v>
      </c>
      <c r="BN212">
        <f t="shared" si="84"/>
        <v>0</v>
      </c>
      <c r="BP212">
        <f t="shared" si="85"/>
        <v>0</v>
      </c>
      <c r="BQ212">
        <f t="shared" si="86"/>
        <v>0</v>
      </c>
      <c r="BR212">
        <f t="shared" si="87"/>
        <v>0</v>
      </c>
      <c r="BS212">
        <f t="shared" si="88"/>
        <v>0</v>
      </c>
      <c r="BT212">
        <f t="shared" si="89"/>
        <v>0</v>
      </c>
      <c r="BV212">
        <f t="shared" si="90"/>
        <v>0</v>
      </c>
      <c r="BW212">
        <f t="shared" si="91"/>
        <v>0</v>
      </c>
      <c r="BX212">
        <f t="shared" si="92"/>
        <v>0</v>
      </c>
      <c r="BZ212">
        <f t="shared" si="93"/>
        <v>0</v>
      </c>
      <c r="CA212">
        <f t="shared" si="94"/>
        <v>0</v>
      </c>
      <c r="CC212">
        <f t="shared" si="95"/>
        <v>0</v>
      </c>
      <c r="CD212">
        <f t="shared" si="96"/>
        <v>0</v>
      </c>
    </row>
    <row r="213" spans="1:82" hidden="1" x14ac:dyDescent="0.25">
      <c r="A213" s="11"/>
      <c r="B213" s="11"/>
      <c r="C213" s="11"/>
      <c r="D213" s="8"/>
      <c r="E213" s="7"/>
      <c r="F213" s="11"/>
      <c r="G213" s="9">
        <v>0</v>
      </c>
      <c r="H213" s="10"/>
      <c r="I213" s="10">
        <v>0</v>
      </c>
      <c r="J213" s="10">
        <v>0</v>
      </c>
      <c r="K213" s="24"/>
      <c r="L213" s="11"/>
      <c r="M213" s="11"/>
      <c r="N213" s="11"/>
      <c r="O213" s="35"/>
      <c r="P213" s="11"/>
      <c r="Q213" s="11"/>
      <c r="R213" s="11"/>
      <c r="S213" s="11"/>
      <c r="T213" s="11"/>
      <c r="U213" s="11"/>
      <c r="V213" s="11"/>
      <c r="W213" s="11"/>
      <c r="X213" s="11"/>
      <c r="Y213" s="11"/>
      <c r="Z213" s="11"/>
      <c r="AA213" s="11"/>
      <c r="AB213" s="11"/>
      <c r="AC213" s="11"/>
      <c r="AD213" s="11"/>
      <c r="AE213" s="11" t="s">
        <v>67</v>
      </c>
      <c r="AF213" s="11"/>
      <c r="AG213" s="12"/>
      <c r="AH213" s="12"/>
      <c r="AI213" s="12"/>
      <c r="AJ213" s="12"/>
      <c r="AK213" s="12"/>
      <c r="AL213" s="13"/>
      <c r="AM213" s="12"/>
      <c r="AN213" s="12"/>
      <c r="AO213" s="13" t="s">
        <v>67</v>
      </c>
      <c r="AP213" s="13" t="s">
        <v>67</v>
      </c>
      <c r="AQ213" s="13"/>
      <c r="AR213" s="11" t="s">
        <v>67</v>
      </c>
      <c r="AS213" s="11" t="s">
        <v>67</v>
      </c>
      <c r="AT213" s="14"/>
      <c r="AU213" s="16"/>
      <c r="AV213" s="16"/>
      <c r="BB213">
        <f t="shared" si="76"/>
        <v>0</v>
      </c>
      <c r="BC213">
        <f t="shared" si="77"/>
        <v>0</v>
      </c>
      <c r="BD213">
        <f t="shared" si="78"/>
        <v>0</v>
      </c>
      <c r="BF213">
        <f t="shared" si="79"/>
        <v>0</v>
      </c>
      <c r="BG213">
        <f t="shared" si="80"/>
        <v>0</v>
      </c>
      <c r="BH213">
        <f t="shared" si="81"/>
        <v>0</v>
      </c>
      <c r="BJ213">
        <f t="shared" si="82"/>
        <v>0</v>
      </c>
      <c r="BL213">
        <f t="shared" si="83"/>
        <v>0</v>
      </c>
      <c r="BN213">
        <f t="shared" si="84"/>
        <v>0</v>
      </c>
      <c r="BP213">
        <f t="shared" si="85"/>
        <v>0</v>
      </c>
      <c r="BQ213">
        <f t="shared" si="86"/>
        <v>0</v>
      </c>
      <c r="BR213">
        <f t="shared" si="87"/>
        <v>0</v>
      </c>
      <c r="BS213">
        <f t="shared" si="88"/>
        <v>0</v>
      </c>
      <c r="BT213">
        <f t="shared" si="89"/>
        <v>0</v>
      </c>
      <c r="BV213">
        <f t="shared" si="90"/>
        <v>0</v>
      </c>
      <c r="BW213">
        <f t="shared" si="91"/>
        <v>0</v>
      </c>
      <c r="BX213">
        <f t="shared" si="92"/>
        <v>0</v>
      </c>
      <c r="BZ213">
        <f t="shared" si="93"/>
        <v>0</v>
      </c>
      <c r="CA213">
        <f t="shared" si="94"/>
        <v>0</v>
      </c>
      <c r="CC213">
        <f t="shared" si="95"/>
        <v>0</v>
      </c>
      <c r="CD213">
        <f t="shared" si="96"/>
        <v>0</v>
      </c>
    </row>
    <row r="214" spans="1:82" hidden="1" x14ac:dyDescent="0.25">
      <c r="A214" s="11"/>
      <c r="B214" s="11"/>
      <c r="C214" s="11"/>
      <c r="D214" s="8"/>
      <c r="E214" s="7"/>
      <c r="F214" s="11"/>
      <c r="G214" s="9">
        <v>0</v>
      </c>
      <c r="H214" s="10"/>
      <c r="I214" s="10">
        <v>0</v>
      </c>
      <c r="J214" s="10">
        <v>0</v>
      </c>
      <c r="K214" s="24"/>
      <c r="L214" s="11"/>
      <c r="M214" s="11"/>
      <c r="N214" s="11"/>
      <c r="O214" s="35"/>
      <c r="P214" s="11"/>
      <c r="Q214" s="11"/>
      <c r="R214" s="11"/>
      <c r="S214" s="11"/>
      <c r="T214" s="11"/>
      <c r="U214" s="11"/>
      <c r="V214" s="11"/>
      <c r="W214" s="11"/>
      <c r="X214" s="11"/>
      <c r="Y214" s="11"/>
      <c r="Z214" s="11"/>
      <c r="AA214" s="11"/>
      <c r="AB214" s="11"/>
      <c r="AC214" s="11"/>
      <c r="AD214" s="11"/>
      <c r="AE214" s="11" t="s">
        <v>67</v>
      </c>
      <c r="AF214" s="11"/>
      <c r="AG214" s="12"/>
      <c r="AH214" s="12"/>
      <c r="AI214" s="12"/>
      <c r="AJ214" s="12"/>
      <c r="AK214" s="12"/>
      <c r="AL214" s="13"/>
      <c r="AM214" s="12"/>
      <c r="AN214" s="12"/>
      <c r="AO214" s="13" t="s">
        <v>67</v>
      </c>
      <c r="AP214" s="13" t="s">
        <v>67</v>
      </c>
      <c r="AQ214" s="13"/>
      <c r="AR214" s="11" t="s">
        <v>67</v>
      </c>
      <c r="AS214" s="11" t="s">
        <v>67</v>
      </c>
      <c r="AT214" s="14"/>
      <c r="AU214" s="16"/>
      <c r="AV214" s="16"/>
      <c r="BB214">
        <f t="shared" si="76"/>
        <v>0</v>
      </c>
      <c r="BC214">
        <f t="shared" si="77"/>
        <v>0</v>
      </c>
      <c r="BD214">
        <f t="shared" si="78"/>
        <v>0</v>
      </c>
      <c r="BF214">
        <f t="shared" si="79"/>
        <v>0</v>
      </c>
      <c r="BG214">
        <f t="shared" si="80"/>
        <v>0</v>
      </c>
      <c r="BH214">
        <f t="shared" si="81"/>
        <v>0</v>
      </c>
      <c r="BJ214">
        <f t="shared" si="82"/>
        <v>0</v>
      </c>
      <c r="BL214">
        <f t="shared" si="83"/>
        <v>0</v>
      </c>
      <c r="BN214">
        <f t="shared" si="84"/>
        <v>0</v>
      </c>
      <c r="BP214">
        <f t="shared" si="85"/>
        <v>0</v>
      </c>
      <c r="BQ214">
        <f t="shared" si="86"/>
        <v>0</v>
      </c>
      <c r="BR214">
        <f t="shared" si="87"/>
        <v>0</v>
      </c>
      <c r="BS214">
        <f t="shared" si="88"/>
        <v>0</v>
      </c>
      <c r="BT214">
        <f t="shared" si="89"/>
        <v>0</v>
      </c>
      <c r="BV214">
        <f t="shared" si="90"/>
        <v>0</v>
      </c>
      <c r="BW214">
        <f t="shared" si="91"/>
        <v>0</v>
      </c>
      <c r="BX214">
        <f t="shared" si="92"/>
        <v>0</v>
      </c>
      <c r="BZ214">
        <f t="shared" si="93"/>
        <v>0</v>
      </c>
      <c r="CA214">
        <f t="shared" si="94"/>
        <v>0</v>
      </c>
      <c r="CC214">
        <f t="shared" si="95"/>
        <v>0</v>
      </c>
      <c r="CD214">
        <f t="shared" si="96"/>
        <v>0</v>
      </c>
    </row>
    <row r="215" spans="1:82" hidden="1" x14ac:dyDescent="0.25">
      <c r="A215" s="11"/>
      <c r="B215" s="11"/>
      <c r="C215" s="11"/>
      <c r="D215" s="8"/>
      <c r="E215" s="7"/>
      <c r="F215" s="11"/>
      <c r="G215" s="9">
        <v>0</v>
      </c>
      <c r="H215" s="10"/>
      <c r="I215" s="10">
        <v>0</v>
      </c>
      <c r="J215" s="10">
        <v>0</v>
      </c>
      <c r="K215" s="24"/>
      <c r="L215" s="11"/>
      <c r="M215" s="11"/>
      <c r="N215" s="11"/>
      <c r="O215" s="35"/>
      <c r="P215" s="11"/>
      <c r="Q215" s="11"/>
      <c r="R215" s="11"/>
      <c r="S215" s="11"/>
      <c r="T215" s="11"/>
      <c r="U215" s="11"/>
      <c r="V215" s="11"/>
      <c r="W215" s="11"/>
      <c r="X215" s="11"/>
      <c r="Y215" s="11"/>
      <c r="Z215" s="11"/>
      <c r="AA215" s="11"/>
      <c r="AB215" s="11"/>
      <c r="AC215" s="11"/>
      <c r="AD215" s="11"/>
      <c r="AE215" s="11" t="s">
        <v>67</v>
      </c>
      <c r="AF215" s="11"/>
      <c r="AG215" s="12"/>
      <c r="AH215" s="12"/>
      <c r="AI215" s="12"/>
      <c r="AJ215" s="12"/>
      <c r="AK215" s="12"/>
      <c r="AL215" s="13"/>
      <c r="AM215" s="12"/>
      <c r="AN215" s="12"/>
      <c r="AO215" s="13" t="s">
        <v>67</v>
      </c>
      <c r="AP215" s="13" t="s">
        <v>67</v>
      </c>
      <c r="AQ215" s="13"/>
      <c r="AR215" s="11" t="s">
        <v>67</v>
      </c>
      <c r="AS215" s="11" t="s">
        <v>67</v>
      </c>
      <c r="AT215" s="14"/>
      <c r="AU215" s="16"/>
      <c r="AV215" s="16"/>
      <c r="BB215">
        <f t="shared" si="76"/>
        <v>0</v>
      </c>
      <c r="BC215">
        <f t="shared" si="77"/>
        <v>0</v>
      </c>
      <c r="BD215">
        <f t="shared" si="78"/>
        <v>0</v>
      </c>
      <c r="BF215">
        <f t="shared" si="79"/>
        <v>0</v>
      </c>
      <c r="BG215">
        <f t="shared" si="80"/>
        <v>0</v>
      </c>
      <c r="BH215">
        <f t="shared" si="81"/>
        <v>0</v>
      </c>
      <c r="BJ215">
        <f t="shared" si="82"/>
        <v>0</v>
      </c>
      <c r="BL215">
        <f t="shared" si="83"/>
        <v>0</v>
      </c>
      <c r="BN215">
        <f t="shared" si="84"/>
        <v>0</v>
      </c>
      <c r="BP215">
        <f t="shared" si="85"/>
        <v>0</v>
      </c>
      <c r="BQ215">
        <f t="shared" si="86"/>
        <v>0</v>
      </c>
      <c r="BR215">
        <f t="shared" si="87"/>
        <v>0</v>
      </c>
      <c r="BS215">
        <f t="shared" si="88"/>
        <v>0</v>
      </c>
      <c r="BT215">
        <f t="shared" si="89"/>
        <v>0</v>
      </c>
      <c r="BV215">
        <f t="shared" si="90"/>
        <v>0</v>
      </c>
      <c r="BW215">
        <f t="shared" si="91"/>
        <v>0</v>
      </c>
      <c r="BX215">
        <f t="shared" si="92"/>
        <v>0</v>
      </c>
      <c r="BZ215">
        <f t="shared" si="93"/>
        <v>0</v>
      </c>
      <c r="CA215">
        <f t="shared" si="94"/>
        <v>0</v>
      </c>
      <c r="CC215">
        <f t="shared" si="95"/>
        <v>0</v>
      </c>
      <c r="CD215">
        <f t="shared" si="96"/>
        <v>0</v>
      </c>
    </row>
    <row r="216" spans="1:82" hidden="1" x14ac:dyDescent="0.25">
      <c r="A216" s="11"/>
      <c r="B216" s="11"/>
      <c r="C216" s="11"/>
      <c r="D216" s="8"/>
      <c r="E216" s="7"/>
      <c r="F216" s="11"/>
      <c r="G216" s="9">
        <v>0</v>
      </c>
      <c r="H216" s="10"/>
      <c r="I216" s="10">
        <v>0</v>
      </c>
      <c r="J216" s="10">
        <v>0</v>
      </c>
      <c r="K216" s="24"/>
      <c r="L216" s="11"/>
      <c r="M216" s="11"/>
      <c r="N216" s="11"/>
      <c r="O216" s="35"/>
      <c r="P216" s="11"/>
      <c r="Q216" s="11"/>
      <c r="R216" s="11"/>
      <c r="S216" s="11"/>
      <c r="T216" s="11"/>
      <c r="U216" s="11"/>
      <c r="V216" s="11"/>
      <c r="W216" s="11"/>
      <c r="X216" s="11"/>
      <c r="Y216" s="11"/>
      <c r="Z216" s="11"/>
      <c r="AA216" s="11"/>
      <c r="AB216" s="11"/>
      <c r="AC216" s="11"/>
      <c r="AD216" s="11"/>
      <c r="AE216" s="11" t="s">
        <v>67</v>
      </c>
      <c r="AF216" s="11"/>
      <c r="AG216" s="12"/>
      <c r="AH216" s="12"/>
      <c r="AI216" s="12"/>
      <c r="AJ216" s="12"/>
      <c r="AK216" s="12"/>
      <c r="AL216" s="13"/>
      <c r="AM216" s="12"/>
      <c r="AN216" s="12"/>
      <c r="AO216" s="13" t="s">
        <v>67</v>
      </c>
      <c r="AP216" s="13" t="s">
        <v>67</v>
      </c>
      <c r="AQ216" s="13"/>
      <c r="AR216" s="11" t="s">
        <v>67</v>
      </c>
      <c r="AS216" s="11" t="s">
        <v>67</v>
      </c>
      <c r="AT216" s="14"/>
      <c r="AU216" s="16"/>
      <c r="AV216" s="16"/>
      <c r="BB216">
        <f t="shared" si="76"/>
        <v>0</v>
      </c>
      <c r="BC216">
        <f t="shared" si="77"/>
        <v>0</v>
      </c>
      <c r="BD216">
        <f t="shared" si="78"/>
        <v>0</v>
      </c>
      <c r="BF216">
        <f t="shared" si="79"/>
        <v>0</v>
      </c>
      <c r="BG216">
        <f t="shared" si="80"/>
        <v>0</v>
      </c>
      <c r="BH216">
        <f t="shared" si="81"/>
        <v>0</v>
      </c>
      <c r="BJ216">
        <f t="shared" si="82"/>
        <v>0</v>
      </c>
      <c r="BL216">
        <f t="shared" si="83"/>
        <v>0</v>
      </c>
      <c r="BN216">
        <f t="shared" si="84"/>
        <v>0</v>
      </c>
      <c r="BP216">
        <f t="shared" si="85"/>
        <v>0</v>
      </c>
      <c r="BQ216">
        <f t="shared" si="86"/>
        <v>0</v>
      </c>
      <c r="BR216">
        <f t="shared" si="87"/>
        <v>0</v>
      </c>
      <c r="BS216">
        <f t="shared" si="88"/>
        <v>0</v>
      </c>
      <c r="BT216">
        <f t="shared" si="89"/>
        <v>0</v>
      </c>
      <c r="BV216">
        <f t="shared" si="90"/>
        <v>0</v>
      </c>
      <c r="BW216">
        <f t="shared" si="91"/>
        <v>0</v>
      </c>
      <c r="BX216">
        <f t="shared" si="92"/>
        <v>0</v>
      </c>
      <c r="BZ216">
        <f t="shared" si="93"/>
        <v>0</v>
      </c>
      <c r="CA216">
        <f t="shared" si="94"/>
        <v>0</v>
      </c>
      <c r="CC216">
        <f t="shared" si="95"/>
        <v>0</v>
      </c>
      <c r="CD216">
        <f t="shared" si="96"/>
        <v>0</v>
      </c>
    </row>
    <row r="217" spans="1:82" hidden="1" x14ac:dyDescent="0.25">
      <c r="A217" s="11"/>
      <c r="B217" s="11"/>
      <c r="C217" s="11"/>
      <c r="D217" s="8"/>
      <c r="E217" s="7"/>
      <c r="F217" s="11"/>
      <c r="G217" s="9">
        <v>0</v>
      </c>
      <c r="H217" s="10"/>
      <c r="I217" s="10">
        <v>0</v>
      </c>
      <c r="J217" s="10">
        <v>0</v>
      </c>
      <c r="K217" s="24"/>
      <c r="L217" s="11"/>
      <c r="M217" s="11"/>
      <c r="N217" s="11"/>
      <c r="O217" s="35"/>
      <c r="P217" s="11"/>
      <c r="Q217" s="11"/>
      <c r="R217" s="11"/>
      <c r="S217" s="11"/>
      <c r="T217" s="11"/>
      <c r="U217" s="11"/>
      <c r="V217" s="11"/>
      <c r="W217" s="11"/>
      <c r="X217" s="11"/>
      <c r="Y217" s="11"/>
      <c r="Z217" s="11"/>
      <c r="AA217" s="11"/>
      <c r="AB217" s="11"/>
      <c r="AC217" s="11"/>
      <c r="AD217" s="11"/>
      <c r="AE217" s="11" t="s">
        <v>67</v>
      </c>
      <c r="AF217" s="11"/>
      <c r="AG217" s="12"/>
      <c r="AH217" s="12"/>
      <c r="AI217" s="12"/>
      <c r="AJ217" s="12"/>
      <c r="AK217" s="12"/>
      <c r="AL217" s="13"/>
      <c r="AM217" s="12"/>
      <c r="AN217" s="12"/>
      <c r="AO217" s="13" t="s">
        <v>67</v>
      </c>
      <c r="AP217" s="13" t="s">
        <v>67</v>
      </c>
      <c r="AQ217" s="13"/>
      <c r="AR217" s="11" t="s">
        <v>67</v>
      </c>
      <c r="AS217" s="11" t="s">
        <v>67</v>
      </c>
      <c r="AT217" s="14"/>
      <c r="AU217" s="16"/>
      <c r="AV217" s="16"/>
      <c r="BB217">
        <f t="shared" si="76"/>
        <v>0</v>
      </c>
      <c r="BC217">
        <f t="shared" si="77"/>
        <v>0</v>
      </c>
      <c r="BD217">
        <f t="shared" si="78"/>
        <v>0</v>
      </c>
      <c r="BF217">
        <f t="shared" si="79"/>
        <v>0</v>
      </c>
      <c r="BG217">
        <f t="shared" si="80"/>
        <v>0</v>
      </c>
      <c r="BH217">
        <f t="shared" si="81"/>
        <v>0</v>
      </c>
      <c r="BJ217">
        <f t="shared" si="82"/>
        <v>0</v>
      </c>
      <c r="BL217">
        <f t="shared" si="83"/>
        <v>0</v>
      </c>
      <c r="BN217">
        <f t="shared" si="84"/>
        <v>0</v>
      </c>
      <c r="BP217">
        <f t="shared" si="85"/>
        <v>0</v>
      </c>
      <c r="BQ217">
        <f t="shared" si="86"/>
        <v>0</v>
      </c>
      <c r="BR217">
        <f t="shared" si="87"/>
        <v>0</v>
      </c>
      <c r="BS217">
        <f t="shared" si="88"/>
        <v>0</v>
      </c>
      <c r="BT217">
        <f t="shared" si="89"/>
        <v>0</v>
      </c>
      <c r="BV217">
        <f t="shared" si="90"/>
        <v>0</v>
      </c>
      <c r="BW217">
        <f t="shared" si="91"/>
        <v>0</v>
      </c>
      <c r="BX217">
        <f t="shared" si="92"/>
        <v>0</v>
      </c>
      <c r="BZ217">
        <f t="shared" si="93"/>
        <v>0</v>
      </c>
      <c r="CA217">
        <f t="shared" si="94"/>
        <v>0</v>
      </c>
      <c r="CC217">
        <f t="shared" si="95"/>
        <v>0</v>
      </c>
      <c r="CD217">
        <f t="shared" si="96"/>
        <v>0</v>
      </c>
    </row>
    <row r="218" spans="1:82" hidden="1" x14ac:dyDescent="0.25">
      <c r="A218" s="11"/>
      <c r="B218" s="11"/>
      <c r="C218" s="11"/>
      <c r="D218" s="8"/>
      <c r="E218" s="7"/>
      <c r="F218" s="11"/>
      <c r="G218" s="9">
        <v>0</v>
      </c>
      <c r="H218" s="10"/>
      <c r="I218" s="10">
        <v>0</v>
      </c>
      <c r="J218" s="10">
        <v>0</v>
      </c>
      <c r="K218" s="24"/>
      <c r="L218" s="11"/>
      <c r="M218" s="11"/>
      <c r="N218" s="11"/>
      <c r="O218" s="35"/>
      <c r="P218" s="11"/>
      <c r="Q218" s="11"/>
      <c r="R218" s="11"/>
      <c r="S218" s="11"/>
      <c r="T218" s="11"/>
      <c r="U218" s="11"/>
      <c r="V218" s="11"/>
      <c r="W218" s="11"/>
      <c r="X218" s="11"/>
      <c r="Y218" s="11"/>
      <c r="Z218" s="11"/>
      <c r="AA218" s="11"/>
      <c r="AB218" s="11"/>
      <c r="AC218" s="11"/>
      <c r="AD218" s="11"/>
      <c r="AE218" s="11" t="s">
        <v>67</v>
      </c>
      <c r="AF218" s="11"/>
      <c r="AG218" s="12"/>
      <c r="AH218" s="12"/>
      <c r="AI218" s="12"/>
      <c r="AJ218" s="12"/>
      <c r="AK218" s="12"/>
      <c r="AL218" s="13"/>
      <c r="AM218" s="12"/>
      <c r="AN218" s="12"/>
      <c r="AO218" s="13" t="s">
        <v>67</v>
      </c>
      <c r="AP218" s="13" t="s">
        <v>67</v>
      </c>
      <c r="AQ218" s="13"/>
      <c r="AR218" s="11" t="s">
        <v>67</v>
      </c>
      <c r="AS218" s="11" t="s">
        <v>67</v>
      </c>
      <c r="AT218" s="14"/>
      <c r="AU218" s="16"/>
      <c r="AV218" s="16"/>
      <c r="BB218">
        <f t="shared" si="76"/>
        <v>0</v>
      </c>
      <c r="BC218">
        <f t="shared" si="77"/>
        <v>0</v>
      </c>
      <c r="BD218">
        <f t="shared" si="78"/>
        <v>0</v>
      </c>
      <c r="BF218">
        <f t="shared" si="79"/>
        <v>0</v>
      </c>
      <c r="BG218">
        <f t="shared" si="80"/>
        <v>0</v>
      </c>
      <c r="BH218">
        <f t="shared" si="81"/>
        <v>0</v>
      </c>
      <c r="BJ218">
        <f t="shared" si="82"/>
        <v>0</v>
      </c>
      <c r="BL218">
        <f t="shared" si="83"/>
        <v>0</v>
      </c>
      <c r="BN218">
        <f t="shared" si="84"/>
        <v>0</v>
      </c>
      <c r="BP218">
        <f t="shared" si="85"/>
        <v>0</v>
      </c>
      <c r="BQ218">
        <f t="shared" si="86"/>
        <v>0</v>
      </c>
      <c r="BR218">
        <f t="shared" si="87"/>
        <v>0</v>
      </c>
      <c r="BS218">
        <f t="shared" si="88"/>
        <v>0</v>
      </c>
      <c r="BT218">
        <f t="shared" si="89"/>
        <v>0</v>
      </c>
      <c r="BV218">
        <f t="shared" si="90"/>
        <v>0</v>
      </c>
      <c r="BW218">
        <f t="shared" si="91"/>
        <v>0</v>
      </c>
      <c r="BX218">
        <f t="shared" si="92"/>
        <v>0</v>
      </c>
      <c r="BZ218">
        <f t="shared" si="93"/>
        <v>0</v>
      </c>
      <c r="CA218">
        <f t="shared" si="94"/>
        <v>0</v>
      </c>
      <c r="CC218">
        <f t="shared" si="95"/>
        <v>0</v>
      </c>
      <c r="CD218">
        <f t="shared" si="96"/>
        <v>0</v>
      </c>
    </row>
    <row r="219" spans="1:82" hidden="1" x14ac:dyDescent="0.25">
      <c r="A219" s="11"/>
      <c r="B219" s="11"/>
      <c r="C219" s="11"/>
      <c r="D219" s="8"/>
      <c r="E219" s="7"/>
      <c r="F219" s="11"/>
      <c r="G219" s="9">
        <v>0</v>
      </c>
      <c r="H219" s="10"/>
      <c r="I219" s="10">
        <v>0</v>
      </c>
      <c r="J219" s="10">
        <v>0</v>
      </c>
      <c r="K219" s="24"/>
      <c r="L219" s="11"/>
      <c r="M219" s="11"/>
      <c r="N219" s="11"/>
      <c r="O219" s="35"/>
      <c r="P219" s="11"/>
      <c r="Q219" s="11"/>
      <c r="R219" s="11"/>
      <c r="S219" s="11"/>
      <c r="T219" s="11"/>
      <c r="U219" s="11"/>
      <c r="V219" s="11"/>
      <c r="W219" s="11"/>
      <c r="X219" s="11"/>
      <c r="Y219" s="11"/>
      <c r="Z219" s="11"/>
      <c r="AA219" s="11"/>
      <c r="AB219" s="11"/>
      <c r="AC219" s="11"/>
      <c r="AD219" s="11"/>
      <c r="AE219" s="11" t="s">
        <v>67</v>
      </c>
      <c r="AF219" s="11"/>
      <c r="AG219" s="12"/>
      <c r="AH219" s="12"/>
      <c r="AI219" s="12"/>
      <c r="AJ219" s="12"/>
      <c r="AK219" s="12"/>
      <c r="AL219" s="13"/>
      <c r="AM219" s="12"/>
      <c r="AN219" s="12"/>
      <c r="AO219" s="13" t="s">
        <v>67</v>
      </c>
      <c r="AP219" s="13" t="s">
        <v>67</v>
      </c>
      <c r="AQ219" s="13"/>
      <c r="AR219" s="11" t="s">
        <v>67</v>
      </c>
      <c r="AS219" s="11" t="s">
        <v>67</v>
      </c>
      <c r="AT219" s="14"/>
      <c r="AU219" s="16"/>
      <c r="AV219" s="16"/>
      <c r="BB219">
        <f t="shared" si="76"/>
        <v>0</v>
      </c>
      <c r="BC219">
        <f t="shared" si="77"/>
        <v>0</v>
      </c>
      <c r="BD219">
        <f t="shared" si="78"/>
        <v>0</v>
      </c>
      <c r="BF219">
        <f t="shared" si="79"/>
        <v>0</v>
      </c>
      <c r="BG219">
        <f t="shared" si="80"/>
        <v>0</v>
      </c>
      <c r="BH219">
        <f t="shared" si="81"/>
        <v>0</v>
      </c>
      <c r="BJ219">
        <f t="shared" si="82"/>
        <v>0</v>
      </c>
      <c r="BL219">
        <f t="shared" si="83"/>
        <v>0</v>
      </c>
      <c r="BN219">
        <f t="shared" si="84"/>
        <v>0</v>
      </c>
      <c r="BP219">
        <f t="shared" si="85"/>
        <v>0</v>
      </c>
      <c r="BQ219">
        <f t="shared" si="86"/>
        <v>0</v>
      </c>
      <c r="BR219">
        <f t="shared" si="87"/>
        <v>0</v>
      </c>
      <c r="BS219">
        <f t="shared" si="88"/>
        <v>0</v>
      </c>
      <c r="BT219">
        <f t="shared" si="89"/>
        <v>0</v>
      </c>
      <c r="BV219">
        <f t="shared" si="90"/>
        <v>0</v>
      </c>
      <c r="BW219">
        <f t="shared" si="91"/>
        <v>0</v>
      </c>
      <c r="BX219">
        <f t="shared" si="92"/>
        <v>0</v>
      </c>
      <c r="BZ219">
        <f t="shared" si="93"/>
        <v>0</v>
      </c>
      <c r="CA219">
        <f t="shared" si="94"/>
        <v>0</v>
      </c>
      <c r="CC219">
        <f t="shared" si="95"/>
        <v>0</v>
      </c>
      <c r="CD219">
        <f t="shared" si="96"/>
        <v>0</v>
      </c>
    </row>
    <row r="220" spans="1:82" hidden="1" x14ac:dyDescent="0.25">
      <c r="A220" s="11"/>
      <c r="B220" s="11"/>
      <c r="C220" s="11"/>
      <c r="D220" s="8"/>
      <c r="E220" s="7"/>
      <c r="F220" s="11"/>
      <c r="G220" s="9">
        <v>0</v>
      </c>
      <c r="H220" s="10"/>
      <c r="I220" s="10">
        <v>0</v>
      </c>
      <c r="J220" s="10">
        <v>0</v>
      </c>
      <c r="K220" s="24"/>
      <c r="L220" s="11"/>
      <c r="M220" s="11"/>
      <c r="N220" s="11"/>
      <c r="O220" s="35"/>
      <c r="P220" s="11"/>
      <c r="Q220" s="11"/>
      <c r="R220" s="11"/>
      <c r="S220" s="11"/>
      <c r="T220" s="11"/>
      <c r="U220" s="11"/>
      <c r="V220" s="11"/>
      <c r="W220" s="11"/>
      <c r="X220" s="11"/>
      <c r="Y220" s="11"/>
      <c r="Z220" s="11"/>
      <c r="AA220" s="11"/>
      <c r="AB220" s="11"/>
      <c r="AC220" s="11"/>
      <c r="AD220" s="11"/>
      <c r="AE220" s="11" t="s">
        <v>67</v>
      </c>
      <c r="AF220" s="11"/>
      <c r="AG220" s="12"/>
      <c r="AH220" s="12"/>
      <c r="AI220" s="12"/>
      <c r="AJ220" s="12"/>
      <c r="AK220" s="12"/>
      <c r="AL220" s="13"/>
      <c r="AM220" s="12"/>
      <c r="AN220" s="12"/>
      <c r="AO220" s="13" t="s">
        <v>67</v>
      </c>
      <c r="AP220" s="13" t="s">
        <v>67</v>
      </c>
      <c r="AQ220" s="13"/>
      <c r="AR220" s="11" t="s">
        <v>67</v>
      </c>
      <c r="AS220" s="11" t="s">
        <v>67</v>
      </c>
      <c r="AT220" s="14"/>
      <c r="AU220" s="16"/>
      <c r="AV220" s="16"/>
      <c r="BB220">
        <f t="shared" si="76"/>
        <v>0</v>
      </c>
      <c r="BC220">
        <f t="shared" si="77"/>
        <v>0</v>
      </c>
      <c r="BD220">
        <f t="shared" si="78"/>
        <v>0</v>
      </c>
      <c r="BF220">
        <f t="shared" si="79"/>
        <v>0</v>
      </c>
      <c r="BG220">
        <f t="shared" si="80"/>
        <v>0</v>
      </c>
      <c r="BH220">
        <f t="shared" si="81"/>
        <v>0</v>
      </c>
      <c r="BJ220">
        <f t="shared" si="82"/>
        <v>0</v>
      </c>
      <c r="BL220">
        <f t="shared" si="83"/>
        <v>0</v>
      </c>
      <c r="BN220">
        <f t="shared" si="84"/>
        <v>0</v>
      </c>
      <c r="BP220">
        <f t="shared" si="85"/>
        <v>0</v>
      </c>
      <c r="BQ220">
        <f t="shared" si="86"/>
        <v>0</v>
      </c>
      <c r="BR220">
        <f t="shared" si="87"/>
        <v>0</v>
      </c>
      <c r="BS220">
        <f t="shared" si="88"/>
        <v>0</v>
      </c>
      <c r="BT220">
        <f t="shared" si="89"/>
        <v>0</v>
      </c>
      <c r="BV220">
        <f t="shared" si="90"/>
        <v>0</v>
      </c>
      <c r="BW220">
        <f t="shared" si="91"/>
        <v>0</v>
      </c>
      <c r="BX220">
        <f t="shared" si="92"/>
        <v>0</v>
      </c>
      <c r="BZ220">
        <f t="shared" si="93"/>
        <v>0</v>
      </c>
      <c r="CA220">
        <f t="shared" si="94"/>
        <v>0</v>
      </c>
      <c r="CC220">
        <f t="shared" si="95"/>
        <v>0</v>
      </c>
      <c r="CD220">
        <f t="shared" si="96"/>
        <v>0</v>
      </c>
    </row>
    <row r="221" spans="1:82" hidden="1" x14ac:dyDescent="0.25">
      <c r="A221" s="11"/>
      <c r="B221" s="11"/>
      <c r="C221" s="11"/>
      <c r="D221" s="8"/>
      <c r="E221" s="7"/>
      <c r="F221" s="11"/>
      <c r="G221" s="9">
        <v>0</v>
      </c>
      <c r="H221" s="10"/>
      <c r="I221" s="10">
        <v>0</v>
      </c>
      <c r="J221" s="10">
        <v>0</v>
      </c>
      <c r="K221" s="24"/>
      <c r="L221" s="11"/>
      <c r="M221" s="11"/>
      <c r="N221" s="11"/>
      <c r="O221" s="35"/>
      <c r="P221" s="11"/>
      <c r="Q221" s="11"/>
      <c r="R221" s="11"/>
      <c r="S221" s="11"/>
      <c r="T221" s="11"/>
      <c r="U221" s="11"/>
      <c r="V221" s="11"/>
      <c r="W221" s="11"/>
      <c r="X221" s="11"/>
      <c r="Y221" s="11"/>
      <c r="Z221" s="11"/>
      <c r="AA221" s="11"/>
      <c r="AB221" s="11"/>
      <c r="AC221" s="11"/>
      <c r="AD221" s="11"/>
      <c r="AE221" s="11" t="s">
        <v>67</v>
      </c>
      <c r="AF221" s="11"/>
      <c r="AG221" s="12"/>
      <c r="AH221" s="12"/>
      <c r="AI221" s="12"/>
      <c r="AJ221" s="12"/>
      <c r="AK221" s="12"/>
      <c r="AL221" s="13"/>
      <c r="AM221" s="12"/>
      <c r="AN221" s="12"/>
      <c r="AO221" s="13" t="s">
        <v>67</v>
      </c>
      <c r="AP221" s="13" t="s">
        <v>67</v>
      </c>
      <c r="AQ221" s="13"/>
      <c r="AR221" s="11" t="s">
        <v>67</v>
      </c>
      <c r="AS221" s="11" t="s">
        <v>67</v>
      </c>
      <c r="AT221" s="14"/>
      <c r="AU221" s="16"/>
      <c r="AV221" s="16"/>
      <c r="BB221">
        <f t="shared" si="76"/>
        <v>0</v>
      </c>
      <c r="BC221">
        <f t="shared" si="77"/>
        <v>0</v>
      </c>
      <c r="BD221">
        <f t="shared" si="78"/>
        <v>0</v>
      </c>
      <c r="BF221">
        <f t="shared" si="79"/>
        <v>0</v>
      </c>
      <c r="BG221">
        <f t="shared" si="80"/>
        <v>0</v>
      </c>
      <c r="BH221">
        <f t="shared" si="81"/>
        <v>0</v>
      </c>
      <c r="BJ221">
        <f t="shared" si="82"/>
        <v>0</v>
      </c>
      <c r="BL221">
        <f t="shared" si="83"/>
        <v>0</v>
      </c>
      <c r="BN221">
        <f t="shared" si="84"/>
        <v>0</v>
      </c>
      <c r="BP221">
        <f t="shared" si="85"/>
        <v>0</v>
      </c>
      <c r="BQ221">
        <f t="shared" si="86"/>
        <v>0</v>
      </c>
      <c r="BR221">
        <f t="shared" si="87"/>
        <v>0</v>
      </c>
      <c r="BS221">
        <f t="shared" si="88"/>
        <v>0</v>
      </c>
      <c r="BT221">
        <f t="shared" si="89"/>
        <v>0</v>
      </c>
      <c r="BV221">
        <f t="shared" si="90"/>
        <v>0</v>
      </c>
      <c r="BW221">
        <f t="shared" si="91"/>
        <v>0</v>
      </c>
      <c r="BX221">
        <f t="shared" si="92"/>
        <v>0</v>
      </c>
      <c r="BZ221">
        <f t="shared" si="93"/>
        <v>0</v>
      </c>
      <c r="CA221">
        <f t="shared" si="94"/>
        <v>0</v>
      </c>
      <c r="CC221">
        <f t="shared" si="95"/>
        <v>0</v>
      </c>
      <c r="CD221">
        <f t="shared" si="96"/>
        <v>0</v>
      </c>
    </row>
    <row r="222" spans="1:82" x14ac:dyDescent="0.25">
      <c r="S222" s="27"/>
      <c r="T222" s="27"/>
      <c r="V222" s="27"/>
      <c r="Z222" s="27"/>
      <c r="AC222" s="27"/>
    </row>
    <row r="223" spans="1:82" x14ac:dyDescent="0.25">
      <c r="T223" s="27"/>
      <c r="V223" s="27"/>
      <c r="Z223" s="27"/>
      <c r="AC223" s="27"/>
    </row>
  </sheetData>
  <autoFilter ref="A1:BN221" xr:uid="{136A38B4-7C53-4613-AAB5-F0C73B6D30F8}">
    <filterColumn colId="15">
      <filters>
        <filter val="ENTREGUE"/>
      </filters>
    </filterColumn>
  </autoFilter>
  <conditionalFormatting sqref="N36">
    <cfRule type="expression" dxfId="1" priority="2">
      <formula>AND(ROW()=CELL("lin"),COLUMN()=CELL("col"))</formula>
    </cfRule>
  </conditionalFormatting>
  <conditionalFormatting sqref="A2:B9 A59:B61 A48:B50 A53:B57 A11:B4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RESUMO</vt:lpstr>
      <vt:lpstr>BANCO DE DADOS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Mateus Lucas</dc:creator>
  <cp:keywords/>
  <dc:description/>
  <cp:lastModifiedBy>Mateus Lucas</cp:lastModifiedBy>
  <cp:revision/>
  <dcterms:created xsi:type="dcterms:W3CDTF">2023-03-08T10:56:04Z</dcterms:created>
  <dcterms:modified xsi:type="dcterms:W3CDTF">2023-04-05T01:13:27Z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2023-03-08T13:36:47Z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486b5312-b52a-451f-8418-6735a0d8d8ee</vt:lpwstr>
  </property>
  <property fmtid="{D5CDD505-2E9C-101B-9397-08002B2CF9AE}" pid="7" name="MSIP_Label_defa4170-0d19-0005-0004-bc88714345d2_ActionId">
    <vt:lpwstr>571f2491-e366-478b-a501-430a06e0707b</vt:lpwstr>
  </property>
  <property fmtid="{D5CDD505-2E9C-101B-9397-08002B2CF9AE}" pid="8" name="MSIP_Label_defa4170-0d19-0005-0004-bc88714345d2_ContentBits">
    <vt:lpwstr>0</vt:lpwstr>
  </property>
</Properties>
</file>